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0" windowWidth="7695" windowHeight="2160" tabRatio="947"/>
  </bookViews>
  <sheets>
    <sheet name="Quick Start Instructions" sheetId="7" r:id="rId1"/>
    <sheet name="Survey Questionnaire" sheetId="12" r:id="rId2"/>
    <sheet name="Hidden Sheet" sheetId="10" state="hidden" r:id="rId3"/>
    <sheet name="Benchmark Tool Contact" sheetId="8" r:id="rId4"/>
    <sheet name="Survey Report Order Form" sheetId="9" r:id="rId5"/>
    <sheet name="Full Instructions" sheetId="6" r:id="rId6"/>
    <sheet name="Region Codes" sheetId="3" r:id="rId7"/>
  </sheets>
  <definedNames>
    <definedName name="OLE_LINK1" localSheetId="5">'Full Instructions'!#REF!</definedName>
    <definedName name="_xlnm.Print_Area" localSheetId="3">'Benchmark Tool Contact'!$A$1:$F$14</definedName>
    <definedName name="_xlnm.Print_Area" localSheetId="5">'Full Instructions'!$A$1:$I$56</definedName>
    <definedName name="_xlnm.Print_Area" localSheetId="2">'Hidden Sheet'!$A$1:$F$890</definedName>
    <definedName name="_xlnm.Print_Area" localSheetId="0">'Quick Start Instructions'!$A$1:$I$35</definedName>
    <definedName name="_xlnm.Print_Area" localSheetId="6">'Region Codes'!$A$1:$H$12</definedName>
    <definedName name="_xlnm.Print_Area" localSheetId="4">'Survey Report Order Form'!$A$17:$O$40</definedName>
    <definedName name="_xlnm.Print_Titles" localSheetId="5">'Full Instructions'!$1:$1</definedName>
    <definedName name="_xlnm.Print_Titles" localSheetId="0">'Quick Start Instructions'!$2:$2</definedName>
  </definedNames>
  <calcPr calcId="125725"/>
</workbook>
</file>

<file path=xl/calcChain.xml><?xml version="1.0" encoding="utf-8"?>
<calcChain xmlns="http://schemas.openxmlformats.org/spreadsheetml/2006/main">
  <c r="V278" i="12"/>
  <c r="U278"/>
  <c r="T278"/>
  <c r="S278"/>
  <c r="R278"/>
  <c r="Q278"/>
  <c r="P278"/>
  <c r="O278"/>
  <c r="N278"/>
  <c r="M278"/>
  <c r="L278"/>
  <c r="V277"/>
  <c r="U277"/>
  <c r="T277"/>
  <c r="S277"/>
  <c r="R277"/>
  <c r="Q277"/>
  <c r="P277"/>
  <c r="O277"/>
  <c r="N277"/>
  <c r="M277"/>
  <c r="L277"/>
  <c r="V276"/>
  <c r="U276"/>
  <c r="T276"/>
  <c r="S276"/>
  <c r="R276"/>
  <c r="Q276"/>
  <c r="P276"/>
  <c r="O276"/>
  <c r="N276"/>
  <c r="M276"/>
  <c r="L276"/>
  <c r="V275"/>
  <c r="U275"/>
  <c r="T275"/>
  <c r="S275"/>
  <c r="R275"/>
  <c r="Q275"/>
  <c r="P275"/>
  <c r="O275"/>
  <c r="N275"/>
  <c r="M275"/>
  <c r="L275"/>
  <c r="V274"/>
  <c r="U274"/>
  <c r="T274"/>
  <c r="S274"/>
  <c r="R274"/>
  <c r="Q274"/>
  <c r="P274"/>
  <c r="O274"/>
  <c r="N274"/>
  <c r="M274"/>
  <c r="L274"/>
  <c r="V273"/>
  <c r="U273"/>
  <c r="T273"/>
  <c r="S273"/>
  <c r="R273"/>
  <c r="Q273"/>
  <c r="P273"/>
  <c r="O273"/>
  <c r="N273"/>
  <c r="M273"/>
  <c r="L273"/>
  <c r="V272"/>
  <c r="U272"/>
  <c r="T272"/>
  <c r="S272"/>
  <c r="R272"/>
  <c r="Q272"/>
  <c r="P272"/>
  <c r="O272"/>
  <c r="N272"/>
  <c r="M272"/>
  <c r="L272"/>
  <c r="V271"/>
  <c r="U271"/>
  <c r="T271"/>
  <c r="S271"/>
  <c r="R271"/>
  <c r="Q271"/>
  <c r="P271"/>
  <c r="O271"/>
  <c r="N271"/>
  <c r="M271"/>
  <c r="L271"/>
  <c r="V270"/>
  <c r="U270"/>
  <c r="T270"/>
  <c r="S270"/>
  <c r="R270"/>
  <c r="Q270"/>
  <c r="P270"/>
  <c r="O270"/>
  <c r="N270"/>
  <c r="M270"/>
  <c r="L270"/>
  <c r="V269"/>
  <c r="U269"/>
  <c r="T269"/>
  <c r="S269"/>
  <c r="R269"/>
  <c r="Q269"/>
  <c r="P269"/>
  <c r="O269"/>
  <c r="N269"/>
  <c r="M269"/>
  <c r="L269"/>
  <c r="V268"/>
  <c r="U268"/>
  <c r="T268"/>
  <c r="S268"/>
  <c r="R268"/>
  <c r="Q268"/>
  <c r="P268"/>
  <c r="O268"/>
  <c r="N268"/>
  <c r="M268"/>
  <c r="L268"/>
  <c r="V267"/>
  <c r="U267"/>
  <c r="T267"/>
  <c r="S267"/>
  <c r="R267"/>
  <c r="Q267"/>
  <c r="P267"/>
  <c r="O267"/>
  <c r="N267"/>
  <c r="M267"/>
  <c r="L267"/>
  <c r="V266"/>
  <c r="U266"/>
  <c r="T266"/>
  <c r="S266"/>
  <c r="R266"/>
  <c r="Q266"/>
  <c r="P266"/>
  <c r="O266"/>
  <c r="N266"/>
  <c r="M266"/>
  <c r="L266"/>
  <c r="V265"/>
  <c r="U265"/>
  <c r="T265"/>
  <c r="S265"/>
  <c r="R265"/>
  <c r="Q265"/>
  <c r="P265"/>
  <c r="O265"/>
  <c r="N265"/>
  <c r="M265"/>
  <c r="L265"/>
  <c r="V264"/>
  <c r="U264"/>
  <c r="T264"/>
  <c r="S264"/>
  <c r="R264"/>
  <c r="Q264"/>
  <c r="P264"/>
  <c r="O264"/>
  <c r="N264"/>
  <c r="M264"/>
  <c r="L264"/>
  <c r="V263"/>
  <c r="U263"/>
  <c r="T263"/>
  <c r="S263"/>
  <c r="R263"/>
  <c r="Q263"/>
  <c r="P263"/>
  <c r="O263"/>
  <c r="N263"/>
  <c r="M263"/>
  <c r="L263"/>
  <c r="V262"/>
  <c r="U262"/>
  <c r="T262"/>
  <c r="S262"/>
  <c r="R262"/>
  <c r="Q262"/>
  <c r="P262"/>
  <c r="O262"/>
  <c r="N262"/>
  <c r="M262"/>
  <c r="L262"/>
  <c r="V261"/>
  <c r="U261"/>
  <c r="T261"/>
  <c r="S261"/>
  <c r="R261"/>
  <c r="Q261"/>
  <c r="P261"/>
  <c r="O261"/>
  <c r="N261"/>
  <c r="M261"/>
  <c r="L261"/>
  <c r="V260"/>
  <c r="U260"/>
  <c r="T260"/>
  <c r="S260"/>
  <c r="R260"/>
  <c r="Q260"/>
  <c r="P260"/>
  <c r="O260"/>
  <c r="N260"/>
  <c r="M260"/>
  <c r="L260"/>
  <c r="V259"/>
  <c r="U259"/>
  <c r="T259"/>
  <c r="S259"/>
  <c r="R259"/>
  <c r="Q259"/>
  <c r="P259"/>
  <c r="O259"/>
  <c r="N259"/>
  <c r="M259"/>
  <c r="L259"/>
  <c r="V258"/>
  <c r="U258"/>
  <c r="T258"/>
  <c r="S258"/>
  <c r="R258"/>
  <c r="Q258"/>
  <c r="P258"/>
  <c r="O258"/>
  <c r="N258"/>
  <c r="M258"/>
  <c r="L258"/>
  <c r="V257"/>
  <c r="U257"/>
  <c r="T257"/>
  <c r="S257"/>
  <c r="R257"/>
  <c r="Q257"/>
  <c r="P257"/>
  <c r="O257"/>
  <c r="N257"/>
  <c r="M257"/>
  <c r="L257"/>
  <c r="V256"/>
  <c r="U256"/>
  <c r="T256"/>
  <c r="S256"/>
  <c r="R256"/>
  <c r="Q256"/>
  <c r="P256"/>
  <c r="O256"/>
  <c r="N256"/>
  <c r="M256"/>
  <c r="L256"/>
  <c r="V255"/>
  <c r="U255"/>
  <c r="T255"/>
  <c r="S255"/>
  <c r="R255"/>
  <c r="Q255"/>
  <c r="P255"/>
  <c r="O255"/>
  <c r="N255"/>
  <c r="M255"/>
  <c r="L255"/>
  <c r="V254"/>
  <c r="U254"/>
  <c r="T254"/>
  <c r="S254"/>
  <c r="R254"/>
  <c r="Q254"/>
  <c r="P254"/>
  <c r="O254"/>
  <c r="N254"/>
  <c r="M254"/>
  <c r="L254"/>
  <c r="V253"/>
  <c r="U253"/>
  <c r="T253"/>
  <c r="S253"/>
  <c r="R253"/>
  <c r="Q253"/>
  <c r="P253"/>
  <c r="O253"/>
  <c r="N253"/>
  <c r="M253"/>
  <c r="L253"/>
  <c r="V252"/>
  <c r="U252"/>
  <c r="T252"/>
  <c r="S252"/>
  <c r="R252"/>
  <c r="Q252"/>
  <c r="P252"/>
  <c r="O252"/>
  <c r="N252"/>
  <c r="M252"/>
  <c r="L252"/>
  <c r="V251"/>
  <c r="U251"/>
  <c r="T251"/>
  <c r="S251"/>
  <c r="R251"/>
  <c r="Q251"/>
  <c r="P251"/>
  <c r="O251"/>
  <c r="N251"/>
  <c r="M251"/>
  <c r="L251"/>
  <c r="V250"/>
  <c r="U250"/>
  <c r="T250"/>
  <c r="S250"/>
  <c r="R250"/>
  <c r="Q250"/>
  <c r="P250"/>
  <c r="O250"/>
  <c r="N250"/>
  <c r="M250"/>
  <c r="L250"/>
  <c r="V249"/>
  <c r="U249"/>
  <c r="T249"/>
  <c r="S249"/>
  <c r="R249"/>
  <c r="Q249"/>
  <c r="P249"/>
  <c r="O249"/>
  <c r="N249"/>
  <c r="M249"/>
  <c r="L249"/>
  <c r="V248"/>
  <c r="U248"/>
  <c r="T248"/>
  <c r="S248"/>
  <c r="R248"/>
  <c r="Q248"/>
  <c r="P248"/>
  <c r="O248"/>
  <c r="N248"/>
  <c r="M248"/>
  <c r="L248"/>
  <c r="V247"/>
  <c r="U247"/>
  <c r="T247"/>
  <c r="S247"/>
  <c r="R247"/>
  <c r="Q247"/>
  <c r="P247"/>
  <c r="O247"/>
  <c r="N247"/>
  <c r="M247"/>
  <c r="L247"/>
  <c r="V246"/>
  <c r="U246"/>
  <c r="T246"/>
  <c r="S246"/>
  <c r="R246"/>
  <c r="Q246"/>
  <c r="P246"/>
  <c r="O246"/>
  <c r="N246"/>
  <c r="M246"/>
  <c r="L246"/>
  <c r="V245"/>
  <c r="U245"/>
  <c r="T245"/>
  <c r="S245"/>
  <c r="R245"/>
  <c r="Q245"/>
  <c r="P245"/>
  <c r="O245"/>
  <c r="N245"/>
  <c r="M245"/>
  <c r="L245"/>
  <c r="V244"/>
  <c r="U244"/>
  <c r="T244"/>
  <c r="S244"/>
  <c r="R244"/>
  <c r="Q244"/>
  <c r="P244"/>
  <c r="O244"/>
  <c r="N244"/>
  <c r="M244"/>
  <c r="L244"/>
  <c r="V243"/>
  <c r="U243"/>
  <c r="T243"/>
  <c r="S243"/>
  <c r="R243"/>
  <c r="Q243"/>
  <c r="P243"/>
  <c r="O243"/>
  <c r="N243"/>
  <c r="M243"/>
  <c r="L243"/>
  <c r="V242"/>
  <c r="U242"/>
  <c r="T242"/>
  <c r="S242"/>
  <c r="R242"/>
  <c r="Q242"/>
  <c r="P242"/>
  <c r="O242"/>
  <c r="N242"/>
  <c r="M242"/>
  <c r="L242"/>
  <c r="V241"/>
  <c r="U241"/>
  <c r="T241"/>
  <c r="S241"/>
  <c r="R241"/>
  <c r="Q241"/>
  <c r="P241"/>
  <c r="O241"/>
  <c r="N241"/>
  <c r="M241"/>
  <c r="L241"/>
  <c r="V240"/>
  <c r="U240"/>
  <c r="T240"/>
  <c r="S240"/>
  <c r="R240"/>
  <c r="Q240"/>
  <c r="P240"/>
  <c r="O240"/>
  <c r="N240"/>
  <c r="M240"/>
  <c r="L240"/>
  <c r="V239"/>
  <c r="U239"/>
  <c r="T239"/>
  <c r="S239"/>
  <c r="R239"/>
  <c r="Q239"/>
  <c r="P239"/>
  <c r="O239"/>
  <c r="N239"/>
  <c r="M239"/>
  <c r="L239"/>
  <c r="V238"/>
  <c r="U238"/>
  <c r="T238"/>
  <c r="S238"/>
  <c r="R238"/>
  <c r="Q238"/>
  <c r="P238"/>
  <c r="O238"/>
  <c r="N238"/>
  <c r="M238"/>
  <c r="L238"/>
  <c r="V237"/>
  <c r="U237"/>
  <c r="T237"/>
  <c r="S237"/>
  <c r="R237"/>
  <c r="Q237"/>
  <c r="P237"/>
  <c r="O237"/>
  <c r="N237"/>
  <c r="M237"/>
  <c r="L237"/>
  <c r="V236"/>
  <c r="U236"/>
  <c r="T236"/>
  <c r="S236"/>
  <c r="R236"/>
  <c r="Q236"/>
  <c r="P236"/>
  <c r="O236"/>
  <c r="N236"/>
  <c r="M236"/>
  <c r="L236"/>
  <c r="V235"/>
  <c r="U235"/>
  <c r="T235"/>
  <c r="S235"/>
  <c r="R235"/>
  <c r="Q235"/>
  <c r="P235"/>
  <c r="O235"/>
  <c r="N235"/>
  <c r="M235"/>
  <c r="L235"/>
  <c r="V234"/>
  <c r="U234"/>
  <c r="T234"/>
  <c r="S234"/>
  <c r="R234"/>
  <c r="Q234"/>
  <c r="P234"/>
  <c r="O234"/>
  <c r="N234"/>
  <c r="M234"/>
  <c r="L234"/>
  <c r="V233"/>
  <c r="U233"/>
  <c r="T233"/>
  <c r="S233"/>
  <c r="R233"/>
  <c r="Q233"/>
  <c r="P233"/>
  <c r="O233"/>
  <c r="N233"/>
  <c r="M233"/>
  <c r="L233"/>
  <c r="V232"/>
  <c r="U232"/>
  <c r="T232"/>
  <c r="S232"/>
  <c r="R232"/>
  <c r="Q232"/>
  <c r="P232"/>
  <c r="O232"/>
  <c r="N232"/>
  <c r="M232"/>
  <c r="L232"/>
  <c r="V231"/>
  <c r="U231"/>
  <c r="T231"/>
  <c r="S231"/>
  <c r="R231"/>
  <c r="Q231"/>
  <c r="P231"/>
  <c r="O231"/>
  <c r="N231"/>
  <c r="M231"/>
  <c r="L231"/>
  <c r="V230"/>
  <c r="U230"/>
  <c r="T230"/>
  <c r="S230"/>
  <c r="R230"/>
  <c r="Q230"/>
  <c r="P230"/>
  <c r="O230"/>
  <c r="N230"/>
  <c r="M230"/>
  <c r="L230"/>
  <c r="V229"/>
  <c r="U229"/>
  <c r="T229"/>
  <c r="S229"/>
  <c r="R229"/>
  <c r="Q229"/>
  <c r="P229"/>
  <c r="O229"/>
  <c r="N229"/>
  <c r="M229"/>
  <c r="L229"/>
  <c r="V228"/>
  <c r="U228"/>
  <c r="T228"/>
  <c r="S228"/>
  <c r="R228"/>
  <c r="Q228"/>
  <c r="P228"/>
  <c r="O228"/>
  <c r="N228"/>
  <c r="M228"/>
  <c r="L228"/>
  <c r="V227"/>
  <c r="U227"/>
  <c r="T227"/>
  <c r="S227"/>
  <c r="R227"/>
  <c r="Q227"/>
  <c r="P227"/>
  <c r="O227"/>
  <c r="N227"/>
  <c r="M227"/>
  <c r="L227"/>
  <c r="V226"/>
  <c r="U226"/>
  <c r="T226"/>
  <c r="S226"/>
  <c r="R226"/>
  <c r="Q226"/>
  <c r="P226"/>
  <c r="O226"/>
  <c r="N226"/>
  <c r="M226"/>
  <c r="L226"/>
  <c r="V225"/>
  <c r="U225"/>
  <c r="T225"/>
  <c r="S225"/>
  <c r="R225"/>
  <c r="Q225"/>
  <c r="P225"/>
  <c r="O225"/>
  <c r="N225"/>
  <c r="M225"/>
  <c r="L225"/>
  <c r="V224"/>
  <c r="U224"/>
  <c r="T224"/>
  <c r="S224"/>
  <c r="R224"/>
  <c r="Q224"/>
  <c r="P224"/>
  <c r="O224"/>
  <c r="N224"/>
  <c r="M224"/>
  <c r="L224"/>
  <c r="V223"/>
  <c r="U223"/>
  <c r="T223"/>
  <c r="S223"/>
  <c r="R223"/>
  <c r="Q223"/>
  <c r="P223"/>
  <c r="O223"/>
  <c r="N223"/>
  <c r="M223"/>
  <c r="L223"/>
  <c r="V222"/>
  <c r="U222"/>
  <c r="T222"/>
  <c r="S222"/>
  <c r="R222"/>
  <c r="Q222"/>
  <c r="P222"/>
  <c r="O222"/>
  <c r="N222"/>
  <c r="M222"/>
  <c r="L222"/>
  <c r="V221"/>
  <c r="U221"/>
  <c r="T221"/>
  <c r="S221"/>
  <c r="R221"/>
  <c r="Q221"/>
  <c r="P221"/>
  <c r="O221"/>
  <c r="N221"/>
  <c r="M221"/>
  <c r="L221"/>
  <c r="V220"/>
  <c r="U220"/>
  <c r="T220"/>
  <c r="S220"/>
  <c r="R220"/>
  <c r="Q220"/>
  <c r="P220"/>
  <c r="O220"/>
  <c r="N220"/>
  <c r="M220"/>
  <c r="L220"/>
  <c r="V219"/>
  <c r="U219"/>
  <c r="T219"/>
  <c r="S219"/>
  <c r="R219"/>
  <c r="Q219"/>
  <c r="P219"/>
  <c r="O219"/>
  <c r="N219"/>
  <c r="M219"/>
  <c r="L219"/>
  <c r="V218"/>
  <c r="U218"/>
  <c r="T218"/>
  <c r="S218"/>
  <c r="R218"/>
  <c r="Q218"/>
  <c r="P218"/>
  <c r="O218"/>
  <c r="N218"/>
  <c r="M218"/>
  <c r="L218"/>
  <c r="V217"/>
  <c r="U217"/>
  <c r="T217"/>
  <c r="S217"/>
  <c r="R217"/>
  <c r="Q217"/>
  <c r="P217"/>
  <c r="O217"/>
  <c r="N217"/>
  <c r="M217"/>
  <c r="L217"/>
  <c r="V216"/>
  <c r="U216"/>
  <c r="T216"/>
  <c r="S216"/>
  <c r="R216"/>
  <c r="Q216"/>
  <c r="P216"/>
  <c r="O216"/>
  <c r="N216"/>
  <c r="M216"/>
  <c r="L216"/>
  <c r="V215"/>
  <c r="U215"/>
  <c r="T215"/>
  <c r="S215"/>
  <c r="R215"/>
  <c r="Q215"/>
  <c r="P215"/>
  <c r="O215"/>
  <c r="N215"/>
  <c r="M215"/>
  <c r="L215"/>
  <c r="V214"/>
  <c r="U214"/>
  <c r="T214"/>
  <c r="S214"/>
  <c r="R214"/>
  <c r="Q214"/>
  <c r="P214"/>
  <c r="O214"/>
  <c r="N214"/>
  <c r="M214"/>
  <c r="L214"/>
  <c r="V213"/>
  <c r="U213"/>
  <c r="T213"/>
  <c r="S213"/>
  <c r="R213"/>
  <c r="Q213"/>
  <c r="P213"/>
  <c r="O213"/>
  <c r="N213"/>
  <c r="M213"/>
  <c r="L213"/>
  <c r="V212"/>
  <c r="U212"/>
  <c r="T212"/>
  <c r="S212"/>
  <c r="R212"/>
  <c r="Q212"/>
  <c r="P212"/>
  <c r="O212"/>
  <c r="N212"/>
  <c r="M212"/>
  <c r="L212"/>
  <c r="V211"/>
  <c r="U211"/>
  <c r="T211"/>
  <c r="S211"/>
  <c r="R211"/>
  <c r="Q211"/>
  <c r="P211"/>
  <c r="O211"/>
  <c r="N211"/>
  <c r="M211"/>
  <c r="L211"/>
  <c r="V210"/>
  <c r="U210"/>
  <c r="T210"/>
  <c r="S210"/>
  <c r="R210"/>
  <c r="Q210"/>
  <c r="P210"/>
  <c r="O210"/>
  <c r="N210"/>
  <c r="M210"/>
  <c r="L210"/>
  <c r="V209"/>
  <c r="U209"/>
  <c r="T209"/>
  <c r="S209"/>
  <c r="R209"/>
  <c r="Q209"/>
  <c r="P209"/>
  <c r="O209"/>
  <c r="N209"/>
  <c r="M209"/>
  <c r="L209"/>
  <c r="V208"/>
  <c r="U208"/>
  <c r="T208"/>
  <c r="S208"/>
  <c r="R208"/>
  <c r="Q208"/>
  <c r="P208"/>
  <c r="O208"/>
  <c r="N208"/>
  <c r="M208"/>
  <c r="L208"/>
  <c r="V207"/>
  <c r="U207"/>
  <c r="T207"/>
  <c r="S207"/>
  <c r="R207"/>
  <c r="Q207"/>
  <c r="P207"/>
  <c r="O207"/>
  <c r="N207"/>
  <c r="M207"/>
  <c r="L207"/>
  <c r="V206"/>
  <c r="U206"/>
  <c r="T206"/>
  <c r="S206"/>
  <c r="R206"/>
  <c r="Q206"/>
  <c r="P206"/>
  <c r="O206"/>
  <c r="N206"/>
  <c r="M206"/>
  <c r="L206"/>
  <c r="V205"/>
  <c r="U205"/>
  <c r="T205"/>
  <c r="S205"/>
  <c r="R205"/>
  <c r="Q205"/>
  <c r="P205"/>
  <c r="O205"/>
  <c r="N205"/>
  <c r="M205"/>
  <c r="L205"/>
  <c r="V204"/>
  <c r="U204"/>
  <c r="T204"/>
  <c r="S204"/>
  <c r="R204"/>
  <c r="Q204"/>
  <c r="P204"/>
  <c r="O204"/>
  <c r="N204"/>
  <c r="M204"/>
  <c r="L204"/>
  <c r="V203"/>
  <c r="U203"/>
  <c r="T203"/>
  <c r="S203"/>
  <c r="R203"/>
  <c r="Q203"/>
  <c r="P203"/>
  <c r="O203"/>
  <c r="N203"/>
  <c r="M203"/>
  <c r="L203"/>
  <c r="V202"/>
  <c r="U202"/>
  <c r="T202"/>
  <c r="S202"/>
  <c r="R202"/>
  <c r="Q202"/>
  <c r="P202"/>
  <c r="O202"/>
  <c r="N202"/>
  <c r="M202"/>
  <c r="L202"/>
  <c r="V201"/>
  <c r="U201"/>
  <c r="T201"/>
  <c r="S201"/>
  <c r="R201"/>
  <c r="Q201"/>
  <c r="P201"/>
  <c r="O201"/>
  <c r="N201"/>
  <c r="M201"/>
  <c r="L201"/>
  <c r="V200"/>
  <c r="U200"/>
  <c r="T200"/>
  <c r="S200"/>
  <c r="R200"/>
  <c r="Q200"/>
  <c r="P200"/>
  <c r="O200"/>
  <c r="N200"/>
  <c r="M200"/>
  <c r="L200"/>
  <c r="V199"/>
  <c r="U199"/>
  <c r="T199"/>
  <c r="S199"/>
  <c r="R199"/>
  <c r="Q199"/>
  <c r="P199"/>
  <c r="O199"/>
  <c r="N199"/>
  <c r="M199"/>
  <c r="L199"/>
  <c r="V198"/>
  <c r="U198"/>
  <c r="T198"/>
  <c r="S198"/>
  <c r="R198"/>
  <c r="Q198"/>
  <c r="P198"/>
  <c r="O198"/>
  <c r="N198"/>
  <c r="M198"/>
  <c r="L198"/>
  <c r="V197"/>
  <c r="U197"/>
  <c r="T197"/>
  <c r="S197"/>
  <c r="R197"/>
  <c r="Q197"/>
  <c r="P197"/>
  <c r="O197"/>
  <c r="N197"/>
  <c r="M197"/>
  <c r="L197"/>
  <c r="V196"/>
  <c r="U196"/>
  <c r="T196"/>
  <c r="S196"/>
  <c r="R196"/>
  <c r="Q196"/>
  <c r="P196"/>
  <c r="O196"/>
  <c r="N196"/>
  <c r="M196"/>
  <c r="L196"/>
  <c r="V195"/>
  <c r="U195"/>
  <c r="T195"/>
  <c r="S195"/>
  <c r="R195"/>
  <c r="Q195"/>
  <c r="P195"/>
  <c r="O195"/>
  <c r="N195"/>
  <c r="M195"/>
  <c r="L195"/>
  <c r="V194"/>
  <c r="U194"/>
  <c r="T194"/>
  <c r="S194"/>
  <c r="R194"/>
  <c r="Q194"/>
  <c r="P194"/>
  <c r="O194"/>
  <c r="N194"/>
  <c r="M194"/>
  <c r="L194"/>
  <c r="V193"/>
  <c r="U193"/>
  <c r="T193"/>
  <c r="S193"/>
  <c r="R193"/>
  <c r="Q193"/>
  <c r="P193"/>
  <c r="O193"/>
  <c r="N193"/>
  <c r="M193"/>
  <c r="L193"/>
  <c r="V192"/>
  <c r="U192"/>
  <c r="T192"/>
  <c r="S192"/>
  <c r="R192"/>
  <c r="Q192"/>
  <c r="P192"/>
  <c r="O192"/>
  <c r="N192"/>
  <c r="M192"/>
  <c r="L192"/>
  <c r="V191"/>
  <c r="U191"/>
  <c r="T191"/>
  <c r="S191"/>
  <c r="R191"/>
  <c r="Q191"/>
  <c r="P191"/>
  <c r="O191"/>
  <c r="N191"/>
  <c r="M191"/>
  <c r="L191"/>
  <c r="V190"/>
  <c r="U190"/>
  <c r="T190"/>
  <c r="S190"/>
  <c r="R190"/>
  <c r="Q190"/>
  <c r="P190"/>
  <c r="O190"/>
  <c r="N190"/>
  <c r="M190"/>
  <c r="L190"/>
  <c r="V189"/>
  <c r="U189"/>
  <c r="T189"/>
  <c r="S189"/>
  <c r="R189"/>
  <c r="Q189"/>
  <c r="P189"/>
  <c r="O189"/>
  <c r="N189"/>
  <c r="M189"/>
  <c r="L189"/>
  <c r="V188"/>
  <c r="U188"/>
  <c r="T188"/>
  <c r="S188"/>
  <c r="R188"/>
  <c r="Q188"/>
  <c r="P188"/>
  <c r="O188"/>
  <c r="N188"/>
  <c r="M188"/>
  <c r="L188"/>
  <c r="V187"/>
  <c r="U187"/>
  <c r="T187"/>
  <c r="S187"/>
  <c r="R187"/>
  <c r="Q187"/>
  <c r="P187"/>
  <c r="O187"/>
  <c r="N187"/>
  <c r="M187"/>
  <c r="L187"/>
  <c r="V186"/>
  <c r="U186"/>
  <c r="T186"/>
  <c r="S186"/>
  <c r="R186"/>
  <c r="Q186"/>
  <c r="P186"/>
  <c r="O186"/>
  <c r="N186"/>
  <c r="M186"/>
  <c r="L186"/>
  <c r="V185"/>
  <c r="U185"/>
  <c r="T185"/>
  <c r="S185"/>
  <c r="R185"/>
  <c r="Q185"/>
  <c r="P185"/>
  <c r="O185"/>
  <c r="N185"/>
  <c r="M185"/>
  <c r="L185"/>
  <c r="V184"/>
  <c r="U184"/>
  <c r="T184"/>
  <c r="S184"/>
  <c r="R184"/>
  <c r="Q184"/>
  <c r="P184"/>
  <c r="O184"/>
  <c r="N184"/>
  <c r="M184"/>
  <c r="L184"/>
  <c r="V183"/>
  <c r="U183"/>
  <c r="T183"/>
  <c r="S183"/>
  <c r="R183"/>
  <c r="Q183"/>
  <c r="P183"/>
  <c r="O183"/>
  <c r="N183"/>
  <c r="M183"/>
  <c r="L183"/>
  <c r="V182"/>
  <c r="U182"/>
  <c r="T182"/>
  <c r="S182"/>
  <c r="R182"/>
  <c r="Q182"/>
  <c r="P182"/>
  <c r="O182"/>
  <c r="N182"/>
  <c r="M182"/>
  <c r="L182"/>
  <c r="V181"/>
  <c r="U181"/>
  <c r="T181"/>
  <c r="S181"/>
  <c r="R181"/>
  <c r="Q181"/>
  <c r="P181"/>
  <c r="O181"/>
  <c r="N181"/>
  <c r="M181"/>
  <c r="L181"/>
  <c r="V180"/>
  <c r="U180"/>
  <c r="T180"/>
  <c r="S180"/>
  <c r="R180"/>
  <c r="Q180"/>
  <c r="P180"/>
  <c r="O180"/>
  <c r="N180"/>
  <c r="M180"/>
  <c r="L180"/>
  <c r="V179"/>
  <c r="U179"/>
  <c r="T179"/>
  <c r="S179"/>
  <c r="R179"/>
  <c r="Q179"/>
  <c r="P179"/>
  <c r="O179"/>
  <c r="N179"/>
  <c r="M179"/>
  <c r="L179"/>
  <c r="V178"/>
  <c r="U178"/>
  <c r="T178"/>
  <c r="S178"/>
  <c r="R178"/>
  <c r="Q178"/>
  <c r="P178"/>
  <c r="O178"/>
  <c r="N178"/>
  <c r="M178"/>
  <c r="L178"/>
  <c r="V177"/>
  <c r="U177"/>
  <c r="T177"/>
  <c r="S177"/>
  <c r="R177"/>
  <c r="Q177"/>
  <c r="P177"/>
  <c r="O177"/>
  <c r="N177"/>
  <c r="M177"/>
  <c r="L177"/>
  <c r="V176"/>
  <c r="U176"/>
  <c r="T176"/>
  <c r="S176"/>
  <c r="R176"/>
  <c r="Q176"/>
  <c r="P176"/>
  <c r="O176"/>
  <c r="N176"/>
  <c r="M176"/>
  <c r="L176"/>
  <c r="V175"/>
  <c r="U175"/>
  <c r="T175"/>
  <c r="S175"/>
  <c r="R175"/>
  <c r="Q175"/>
  <c r="P175"/>
  <c r="O175"/>
  <c r="N175"/>
  <c r="M175"/>
  <c r="L175"/>
  <c r="V174"/>
  <c r="U174"/>
  <c r="T174"/>
  <c r="S174"/>
  <c r="R174"/>
  <c r="Q174"/>
  <c r="P174"/>
  <c r="O174"/>
  <c r="N174"/>
  <c r="M174"/>
  <c r="L174"/>
  <c r="V173"/>
  <c r="U173"/>
  <c r="T173"/>
  <c r="S173"/>
  <c r="R173"/>
  <c r="Q173"/>
  <c r="P173"/>
  <c r="O173"/>
  <c r="N173"/>
  <c r="M173"/>
  <c r="L173"/>
  <c r="V172"/>
  <c r="U172"/>
  <c r="T172"/>
  <c r="S172"/>
  <c r="R172"/>
  <c r="Q172"/>
  <c r="P172"/>
  <c r="O172"/>
  <c r="N172"/>
  <c r="M172"/>
  <c r="L172"/>
  <c r="V171"/>
  <c r="U171"/>
  <c r="T171"/>
  <c r="S171"/>
  <c r="R171"/>
  <c r="Q171"/>
  <c r="P171"/>
  <c r="O171"/>
  <c r="N171"/>
  <c r="M171"/>
  <c r="L171"/>
  <c r="V170"/>
  <c r="U170"/>
  <c r="T170"/>
  <c r="S170"/>
  <c r="R170"/>
  <c r="Q170"/>
  <c r="P170"/>
  <c r="O170"/>
  <c r="N170"/>
  <c r="M170"/>
  <c r="L170"/>
  <c r="V169"/>
  <c r="U169"/>
  <c r="T169"/>
  <c r="S169"/>
  <c r="R169"/>
  <c r="Q169"/>
  <c r="P169"/>
  <c r="O169"/>
  <c r="N169"/>
  <c r="M169"/>
  <c r="L169"/>
  <c r="V168"/>
  <c r="U168"/>
  <c r="T168"/>
  <c r="S168"/>
  <c r="R168"/>
  <c r="Q168"/>
  <c r="P168"/>
  <c r="O168"/>
  <c r="N168"/>
  <c r="M168"/>
  <c r="L168"/>
  <c r="V167"/>
  <c r="U167"/>
  <c r="T167"/>
  <c r="S167"/>
  <c r="R167"/>
  <c r="Q167"/>
  <c r="P167"/>
  <c r="O167"/>
  <c r="N167"/>
  <c r="M167"/>
  <c r="L167"/>
  <c r="V166"/>
  <c r="U166"/>
  <c r="T166"/>
  <c r="S166"/>
  <c r="R166"/>
  <c r="Q166"/>
  <c r="P166"/>
  <c r="O166"/>
  <c r="N166"/>
  <c r="M166"/>
  <c r="L166"/>
  <c r="V165"/>
  <c r="U165"/>
  <c r="T165"/>
  <c r="S165"/>
  <c r="R165"/>
  <c r="Q165"/>
  <c r="P165"/>
  <c r="O165"/>
  <c r="N165"/>
  <c r="M165"/>
  <c r="L165"/>
  <c r="V164"/>
  <c r="U164"/>
  <c r="T164"/>
  <c r="S164"/>
  <c r="R164"/>
  <c r="Q164"/>
  <c r="P164"/>
  <c r="O164"/>
  <c r="N164"/>
  <c r="M164"/>
  <c r="L164"/>
  <c r="V163"/>
  <c r="U163"/>
  <c r="T163"/>
  <c r="S163"/>
  <c r="R163"/>
  <c r="Q163"/>
  <c r="P163"/>
  <c r="O163"/>
  <c r="N163"/>
  <c r="M163"/>
  <c r="L163"/>
  <c r="V162"/>
  <c r="U162"/>
  <c r="T162"/>
  <c r="S162"/>
  <c r="R162"/>
  <c r="Q162"/>
  <c r="P162"/>
  <c r="O162"/>
  <c r="N162"/>
  <c r="M162"/>
  <c r="L162"/>
  <c r="V161"/>
  <c r="U161"/>
  <c r="T161"/>
  <c r="S161"/>
  <c r="R161"/>
  <c r="Q161"/>
  <c r="P161"/>
  <c r="O161"/>
  <c r="N161"/>
  <c r="M161"/>
  <c r="L161"/>
  <c r="V160"/>
  <c r="U160"/>
  <c r="T160"/>
  <c r="S160"/>
  <c r="R160"/>
  <c r="Q160"/>
  <c r="P160"/>
  <c r="O160"/>
  <c r="N160"/>
  <c r="M160"/>
  <c r="L160"/>
  <c r="V159"/>
  <c r="U159"/>
  <c r="T159"/>
  <c r="S159"/>
  <c r="R159"/>
  <c r="Q159"/>
  <c r="P159"/>
  <c r="O159"/>
  <c r="N159"/>
  <c r="M159"/>
  <c r="L159"/>
  <c r="V158"/>
  <c r="U158"/>
  <c r="T158"/>
  <c r="S158"/>
  <c r="R158"/>
  <c r="Q158"/>
  <c r="P158"/>
  <c r="O158"/>
  <c r="N158"/>
  <c r="M158"/>
  <c r="L158"/>
  <c r="V157"/>
  <c r="U157"/>
  <c r="T157"/>
  <c r="S157"/>
  <c r="R157"/>
  <c r="Q157"/>
  <c r="P157"/>
  <c r="O157"/>
  <c r="N157"/>
  <c r="M157"/>
  <c r="L157"/>
  <c r="V156"/>
  <c r="U156"/>
  <c r="T156"/>
  <c r="S156"/>
  <c r="R156"/>
  <c r="Q156"/>
  <c r="P156"/>
  <c r="O156"/>
  <c r="N156"/>
  <c r="M156"/>
  <c r="L156"/>
  <c r="V155"/>
  <c r="U155"/>
  <c r="T155"/>
  <c r="S155"/>
  <c r="R155"/>
  <c r="Q155"/>
  <c r="P155"/>
  <c r="O155"/>
  <c r="N155"/>
  <c r="M155"/>
  <c r="L155"/>
  <c r="V154"/>
  <c r="U154"/>
  <c r="T154"/>
  <c r="S154"/>
  <c r="R154"/>
  <c r="Q154"/>
  <c r="P154"/>
  <c r="O154"/>
  <c r="N154"/>
  <c r="M154"/>
  <c r="L154"/>
  <c r="V153"/>
  <c r="U153"/>
  <c r="T153"/>
  <c r="S153"/>
  <c r="R153"/>
  <c r="Q153"/>
  <c r="P153"/>
  <c r="O153"/>
  <c r="N153"/>
  <c r="M153"/>
  <c r="L153"/>
  <c r="V152"/>
  <c r="U152"/>
  <c r="T152"/>
  <c r="S152"/>
  <c r="R152"/>
  <c r="Q152"/>
  <c r="P152"/>
  <c r="O152"/>
  <c r="N152"/>
  <c r="M152"/>
  <c r="L152"/>
  <c r="V151"/>
  <c r="U151"/>
  <c r="T151"/>
  <c r="S151"/>
  <c r="R151"/>
  <c r="Q151"/>
  <c r="P151"/>
  <c r="O151"/>
  <c r="N151"/>
  <c r="M151"/>
  <c r="L151"/>
  <c r="V150"/>
  <c r="U150"/>
  <c r="T150"/>
  <c r="S150"/>
  <c r="R150"/>
  <c r="Q150"/>
  <c r="P150"/>
  <c r="O150"/>
  <c r="N150"/>
  <c r="M150"/>
  <c r="L150"/>
  <c r="V149"/>
  <c r="U149"/>
  <c r="T149"/>
  <c r="S149"/>
  <c r="R149"/>
  <c r="Q149"/>
  <c r="P149"/>
  <c r="O149"/>
  <c r="N149"/>
  <c r="M149"/>
  <c r="L149"/>
  <c r="V148"/>
  <c r="U148"/>
  <c r="T148"/>
  <c r="S148"/>
  <c r="R148"/>
  <c r="Q148"/>
  <c r="P148"/>
  <c r="O148"/>
  <c r="N148"/>
  <c r="M148"/>
  <c r="L148"/>
  <c r="V147"/>
  <c r="U147"/>
  <c r="T147"/>
  <c r="S147"/>
  <c r="R147"/>
  <c r="Q147"/>
  <c r="P147"/>
  <c r="O147"/>
  <c r="N147"/>
  <c r="M147"/>
  <c r="L147"/>
  <c r="V146"/>
  <c r="U146"/>
  <c r="T146"/>
  <c r="S146"/>
  <c r="R146"/>
  <c r="Q146"/>
  <c r="P146"/>
  <c r="O146"/>
  <c r="N146"/>
  <c r="M146"/>
  <c r="L146"/>
  <c r="V145"/>
  <c r="U145"/>
  <c r="T145"/>
  <c r="S145"/>
  <c r="R145"/>
  <c r="Q145"/>
  <c r="P145"/>
  <c r="O145"/>
  <c r="N145"/>
  <c r="M145"/>
  <c r="L145"/>
  <c r="V144"/>
  <c r="U144"/>
  <c r="T144"/>
  <c r="S144"/>
  <c r="R144"/>
  <c r="Q144"/>
  <c r="P144"/>
  <c r="O144"/>
  <c r="N144"/>
  <c r="M144"/>
  <c r="L144"/>
  <c r="V143"/>
  <c r="U143"/>
  <c r="T143"/>
  <c r="S143"/>
  <c r="R143"/>
  <c r="Q143"/>
  <c r="P143"/>
  <c r="O143"/>
  <c r="N143"/>
  <c r="M143"/>
  <c r="L143"/>
  <c r="V142"/>
  <c r="U142"/>
  <c r="T142"/>
  <c r="S142"/>
  <c r="R142"/>
  <c r="Q142"/>
  <c r="P142"/>
  <c r="O142"/>
  <c r="N142"/>
  <c r="M142"/>
  <c r="L142"/>
  <c r="V141"/>
  <c r="U141"/>
  <c r="T141"/>
  <c r="S141"/>
  <c r="R141"/>
  <c r="Q141"/>
  <c r="P141"/>
  <c r="O141"/>
  <c r="N141"/>
  <c r="M141"/>
  <c r="L141"/>
  <c r="V140"/>
  <c r="U140"/>
  <c r="T140"/>
  <c r="S140"/>
  <c r="R140"/>
  <c r="Q140"/>
  <c r="P140"/>
  <c r="O140"/>
  <c r="N140"/>
  <c r="M140"/>
  <c r="L140"/>
  <c r="V139"/>
  <c r="U139"/>
  <c r="T139"/>
  <c r="S139"/>
  <c r="R139"/>
  <c r="Q139"/>
  <c r="P139"/>
  <c r="O139"/>
  <c r="N139"/>
  <c r="M139"/>
  <c r="L139"/>
  <c r="V138"/>
  <c r="U138"/>
  <c r="T138"/>
  <c r="S138"/>
  <c r="R138"/>
  <c r="Q138"/>
  <c r="P138"/>
  <c r="O138"/>
  <c r="N138"/>
  <c r="M138"/>
  <c r="L138"/>
  <c r="V137"/>
  <c r="U137"/>
  <c r="T137"/>
  <c r="S137"/>
  <c r="R137"/>
  <c r="Q137"/>
  <c r="P137"/>
  <c r="O137"/>
  <c r="N137"/>
  <c r="M137"/>
  <c r="L137"/>
  <c r="V136"/>
  <c r="U136"/>
  <c r="T136"/>
  <c r="S136"/>
  <c r="R136"/>
  <c r="Q136"/>
  <c r="P136"/>
  <c r="O136"/>
  <c r="N136"/>
  <c r="M136"/>
  <c r="L136"/>
  <c r="V135"/>
  <c r="U135"/>
  <c r="T135"/>
  <c r="S135"/>
  <c r="R135"/>
  <c r="Q135"/>
  <c r="P135"/>
  <c r="O135"/>
  <c r="N135"/>
  <c r="M135"/>
  <c r="L135"/>
  <c r="V134"/>
  <c r="U134"/>
  <c r="T134"/>
  <c r="S134"/>
  <c r="R134"/>
  <c r="Q134"/>
  <c r="P134"/>
  <c r="O134"/>
  <c r="N134"/>
  <c r="M134"/>
  <c r="L134"/>
  <c r="V133"/>
  <c r="U133"/>
  <c r="T133"/>
  <c r="S133"/>
  <c r="R133"/>
  <c r="Q133"/>
  <c r="P133"/>
  <c r="O133"/>
  <c r="N133"/>
  <c r="M133"/>
  <c r="L133"/>
  <c r="V132"/>
  <c r="U132"/>
  <c r="T132"/>
  <c r="S132"/>
  <c r="R132"/>
  <c r="Q132"/>
  <c r="P132"/>
  <c r="O132"/>
  <c r="N132"/>
  <c r="M132"/>
  <c r="L132"/>
  <c r="V131"/>
  <c r="U131"/>
  <c r="T131"/>
  <c r="S131"/>
  <c r="R131"/>
  <c r="Q131"/>
  <c r="P131"/>
  <c r="O131"/>
  <c r="N131"/>
  <c r="M131"/>
  <c r="L131"/>
  <c r="V130"/>
  <c r="U130"/>
  <c r="T130"/>
  <c r="S130"/>
  <c r="R130"/>
  <c r="Q130"/>
  <c r="P130"/>
  <c r="O130"/>
  <c r="N130"/>
  <c r="M130"/>
  <c r="L130"/>
  <c r="V129"/>
  <c r="U129"/>
  <c r="T129"/>
  <c r="S129"/>
  <c r="R129"/>
  <c r="Q129"/>
  <c r="P129"/>
  <c r="O129"/>
  <c r="N129"/>
  <c r="M129"/>
  <c r="L129"/>
  <c r="V128"/>
  <c r="U128"/>
  <c r="T128"/>
  <c r="S128"/>
  <c r="R128"/>
  <c r="Q128"/>
  <c r="P128"/>
  <c r="O128"/>
  <c r="N128"/>
  <c r="M128"/>
  <c r="L128"/>
  <c r="V127"/>
  <c r="U127"/>
  <c r="T127"/>
  <c r="S127"/>
  <c r="R127"/>
  <c r="Q127"/>
  <c r="P127"/>
  <c r="O127"/>
  <c r="N127"/>
  <c r="M127"/>
  <c r="L127"/>
  <c r="V126"/>
  <c r="U126"/>
  <c r="T126"/>
  <c r="S126"/>
  <c r="R126"/>
  <c r="Q126"/>
  <c r="P126"/>
  <c r="O126"/>
  <c r="N126"/>
  <c r="M126"/>
  <c r="L126"/>
  <c r="V125"/>
  <c r="U125"/>
  <c r="T125"/>
  <c r="S125"/>
  <c r="R125"/>
  <c r="Q125"/>
  <c r="P125"/>
  <c r="O125"/>
  <c r="N125"/>
  <c r="M125"/>
  <c r="L125"/>
  <c r="V124"/>
  <c r="U124"/>
  <c r="T124"/>
  <c r="S124"/>
  <c r="R124"/>
  <c r="Q124"/>
  <c r="P124"/>
  <c r="O124"/>
  <c r="N124"/>
  <c r="M124"/>
  <c r="L124"/>
  <c r="V123"/>
  <c r="U123"/>
  <c r="T123"/>
  <c r="S123"/>
  <c r="R123"/>
  <c r="Q123"/>
  <c r="P123"/>
  <c r="O123"/>
  <c r="N123"/>
  <c r="M123"/>
  <c r="L123"/>
  <c r="V122"/>
  <c r="U122"/>
  <c r="T122"/>
  <c r="S122"/>
  <c r="R122"/>
  <c r="Q122"/>
  <c r="P122"/>
  <c r="O122"/>
  <c r="N122"/>
  <c r="M122"/>
  <c r="L122"/>
  <c r="V121"/>
  <c r="U121"/>
  <c r="T121"/>
  <c r="S121"/>
  <c r="R121"/>
  <c r="Q121"/>
  <c r="P121"/>
  <c r="O121"/>
  <c r="N121"/>
  <c r="M121"/>
  <c r="L121"/>
  <c r="V120"/>
  <c r="U120"/>
  <c r="T120"/>
  <c r="S120"/>
  <c r="R120"/>
  <c r="Q120"/>
  <c r="P120"/>
  <c r="O120"/>
  <c r="N120"/>
  <c r="M120"/>
  <c r="L120"/>
  <c r="V119"/>
  <c r="U119"/>
  <c r="T119"/>
  <c r="S119"/>
  <c r="R119"/>
  <c r="Q119"/>
  <c r="P119"/>
  <c r="O119"/>
  <c r="N119"/>
  <c r="M119"/>
  <c r="L119"/>
  <c r="V118"/>
  <c r="U118"/>
  <c r="T118"/>
  <c r="S118"/>
  <c r="R118"/>
  <c r="Q118"/>
  <c r="P118"/>
  <c r="O118"/>
  <c r="N118"/>
  <c r="M118"/>
  <c r="L118"/>
  <c r="V117"/>
  <c r="U117"/>
  <c r="T117"/>
  <c r="S117"/>
  <c r="R117"/>
  <c r="Q117"/>
  <c r="P117"/>
  <c r="O117"/>
  <c r="N117"/>
  <c r="M117"/>
  <c r="L117"/>
  <c r="V116"/>
  <c r="U116"/>
  <c r="T116"/>
  <c r="S116"/>
  <c r="R116"/>
  <c r="Q116"/>
  <c r="P116"/>
  <c r="O116"/>
  <c r="N116"/>
  <c r="M116"/>
  <c r="L116"/>
  <c r="V115"/>
  <c r="U115"/>
  <c r="T115"/>
  <c r="S115"/>
  <c r="R115"/>
  <c r="Q115"/>
  <c r="P115"/>
  <c r="O115"/>
  <c r="N115"/>
  <c r="M115"/>
  <c r="L115"/>
  <c r="V114"/>
  <c r="U114"/>
  <c r="T114"/>
  <c r="S114"/>
  <c r="R114"/>
  <c r="Q114"/>
  <c r="P114"/>
  <c r="O114"/>
  <c r="N114"/>
  <c r="M114"/>
  <c r="L114"/>
  <c r="V113"/>
  <c r="U113"/>
  <c r="T113"/>
  <c r="S113"/>
  <c r="R113"/>
  <c r="Q113"/>
  <c r="P113"/>
  <c r="O113"/>
  <c r="N113"/>
  <c r="M113"/>
  <c r="L113"/>
  <c r="V112"/>
  <c r="U112"/>
  <c r="T112"/>
  <c r="S112"/>
  <c r="R112"/>
  <c r="Q112"/>
  <c r="P112"/>
  <c r="O112"/>
  <c r="N112"/>
  <c r="M112"/>
  <c r="L112"/>
  <c r="V111"/>
  <c r="U111"/>
  <c r="T111"/>
  <c r="S111"/>
  <c r="R111"/>
  <c r="Q111"/>
  <c r="P111"/>
  <c r="O111"/>
  <c r="N111"/>
  <c r="M111"/>
  <c r="L111"/>
  <c r="V110"/>
  <c r="U110"/>
  <c r="T110"/>
  <c r="S110"/>
  <c r="R110"/>
  <c r="Q110"/>
  <c r="P110"/>
  <c r="O110"/>
  <c r="N110"/>
  <c r="M110"/>
  <c r="L110"/>
  <c r="V109"/>
  <c r="U109"/>
  <c r="T109"/>
  <c r="S109"/>
  <c r="R109"/>
  <c r="Q109"/>
  <c r="P109"/>
  <c r="O109"/>
  <c r="N109"/>
  <c r="M109"/>
  <c r="L109"/>
  <c r="V108"/>
  <c r="U108"/>
  <c r="T108"/>
  <c r="S108"/>
  <c r="R108"/>
  <c r="Q108"/>
  <c r="P108"/>
  <c r="O108"/>
  <c r="N108"/>
  <c r="M108"/>
  <c r="L108"/>
  <c r="V107"/>
  <c r="U107"/>
  <c r="T107"/>
  <c r="S107"/>
  <c r="R107"/>
  <c r="Q107"/>
  <c r="P107"/>
  <c r="O107"/>
  <c r="N107"/>
  <c r="M107"/>
  <c r="L107"/>
  <c r="V106"/>
  <c r="U106"/>
  <c r="T106"/>
  <c r="S106"/>
  <c r="R106"/>
  <c r="Q106"/>
  <c r="P106"/>
  <c r="O106"/>
  <c r="N106"/>
  <c r="M106"/>
  <c r="L106"/>
  <c r="V105"/>
  <c r="U105"/>
  <c r="T105"/>
  <c r="S105"/>
  <c r="R105"/>
  <c r="Q105"/>
  <c r="P105"/>
  <c r="O105"/>
  <c r="N105"/>
  <c r="M105"/>
  <c r="L105"/>
  <c r="V104"/>
  <c r="U104"/>
  <c r="T104"/>
  <c r="S104"/>
  <c r="R104"/>
  <c r="Q104"/>
  <c r="P104"/>
  <c r="O104"/>
  <c r="N104"/>
  <c r="M104"/>
  <c r="L104"/>
  <c r="V103"/>
  <c r="U103"/>
  <c r="T103"/>
  <c r="S103"/>
  <c r="R103"/>
  <c r="Q103"/>
  <c r="P103"/>
  <c r="O103"/>
  <c r="N103"/>
  <c r="M103"/>
  <c r="L103"/>
  <c r="V102"/>
  <c r="U102"/>
  <c r="T102"/>
  <c r="S102"/>
  <c r="R102"/>
  <c r="Q102"/>
  <c r="P102"/>
  <c r="O102"/>
  <c r="N102"/>
  <c r="M102"/>
  <c r="L102"/>
  <c r="V101"/>
  <c r="U101"/>
  <c r="T101"/>
  <c r="S101"/>
  <c r="R101"/>
  <c r="Q101"/>
  <c r="P101"/>
  <c r="O101"/>
  <c r="N101"/>
  <c r="M101"/>
  <c r="L101"/>
  <c r="V100"/>
  <c r="U100"/>
  <c r="T100"/>
  <c r="S100"/>
  <c r="R100"/>
  <c r="Q100"/>
  <c r="P100"/>
  <c r="O100"/>
  <c r="N100"/>
  <c r="M100"/>
  <c r="L100"/>
  <c r="V99"/>
  <c r="U99"/>
  <c r="T99"/>
  <c r="S99"/>
  <c r="R99"/>
  <c r="Q99"/>
  <c r="P99"/>
  <c r="O99"/>
  <c r="N99"/>
  <c r="M99"/>
  <c r="L99"/>
  <c r="V98"/>
  <c r="U98"/>
  <c r="T98"/>
  <c r="S98"/>
  <c r="R98"/>
  <c r="Q98"/>
  <c r="P98"/>
  <c r="O98"/>
  <c r="N98"/>
  <c r="M98"/>
  <c r="L98"/>
  <c r="V97"/>
  <c r="U97"/>
  <c r="T97"/>
  <c r="S97"/>
  <c r="R97"/>
  <c r="Q97"/>
  <c r="P97"/>
  <c r="O97"/>
  <c r="N97"/>
  <c r="M97"/>
  <c r="L97"/>
  <c r="V96"/>
  <c r="U96"/>
  <c r="T96"/>
  <c r="S96"/>
  <c r="R96"/>
  <c r="Q96"/>
  <c r="P96"/>
  <c r="O96"/>
  <c r="N96"/>
  <c r="M96"/>
  <c r="L96"/>
  <c r="V95"/>
  <c r="U95"/>
  <c r="T95"/>
  <c r="S95"/>
  <c r="R95"/>
  <c r="Q95"/>
  <c r="P95"/>
  <c r="O95"/>
  <c r="N95"/>
  <c r="M95"/>
  <c r="L95"/>
  <c r="V94"/>
  <c r="U94"/>
  <c r="T94"/>
  <c r="S94"/>
  <c r="R94"/>
  <c r="Q94"/>
  <c r="P94"/>
  <c r="O94"/>
  <c r="N94"/>
  <c r="M94"/>
  <c r="L94"/>
  <c r="V93"/>
  <c r="U93"/>
  <c r="T93"/>
  <c r="S93"/>
  <c r="R93"/>
  <c r="Q93"/>
  <c r="P93"/>
  <c r="O93"/>
  <c r="N93"/>
  <c r="M93"/>
  <c r="L93"/>
  <c r="V92"/>
  <c r="U92"/>
  <c r="T92"/>
  <c r="S92"/>
  <c r="R92"/>
  <c r="Q92"/>
  <c r="P92"/>
  <c r="O92"/>
  <c r="N92"/>
  <c r="M92"/>
  <c r="L92"/>
  <c r="V91"/>
  <c r="U91"/>
  <c r="T91"/>
  <c r="S91"/>
  <c r="R91"/>
  <c r="Q91"/>
  <c r="P91"/>
  <c r="O91"/>
  <c r="N91"/>
  <c r="M91"/>
  <c r="L91"/>
  <c r="V90"/>
  <c r="U90"/>
  <c r="T90"/>
  <c r="S90"/>
  <c r="R90"/>
  <c r="Q90"/>
  <c r="P90"/>
  <c r="O90"/>
  <c r="N90"/>
  <c r="M90"/>
  <c r="L90"/>
  <c r="V89"/>
  <c r="U89"/>
  <c r="T89"/>
  <c r="S89"/>
  <c r="R89"/>
  <c r="Q89"/>
  <c r="P89"/>
  <c r="O89"/>
  <c r="N89"/>
  <c r="M89"/>
  <c r="L89"/>
  <c r="V88"/>
  <c r="U88"/>
  <c r="T88"/>
  <c r="S88"/>
  <c r="R88"/>
  <c r="Q88"/>
  <c r="P88"/>
  <c r="O88"/>
  <c r="N88"/>
  <c r="M88"/>
  <c r="L88"/>
  <c r="V87"/>
  <c r="U87"/>
  <c r="T87"/>
  <c r="S87"/>
  <c r="R87"/>
  <c r="Q87"/>
  <c r="P87"/>
  <c r="O87"/>
  <c r="N87"/>
  <c r="M87"/>
  <c r="L87"/>
  <c r="V86"/>
  <c r="U86"/>
  <c r="T86"/>
  <c r="S86"/>
  <c r="R86"/>
  <c r="Q86"/>
  <c r="P86"/>
  <c r="O86"/>
  <c r="N86"/>
  <c r="M86"/>
  <c r="L86"/>
  <c r="V85"/>
  <c r="U85"/>
  <c r="T85"/>
  <c r="S85"/>
  <c r="R85"/>
  <c r="Q85"/>
  <c r="P85"/>
  <c r="O85"/>
  <c r="N85"/>
  <c r="M85"/>
  <c r="L85"/>
  <c r="V84"/>
  <c r="U84"/>
  <c r="T84"/>
  <c r="S84"/>
  <c r="R84"/>
  <c r="Q84"/>
  <c r="P84"/>
  <c r="O84"/>
  <c r="N84"/>
  <c r="M84"/>
  <c r="L84"/>
  <c r="V83"/>
  <c r="U83"/>
  <c r="T83"/>
  <c r="S83"/>
  <c r="R83"/>
  <c r="Q83"/>
  <c r="P83"/>
  <c r="O83"/>
  <c r="N83"/>
  <c r="M83"/>
  <c r="L83"/>
  <c r="V82"/>
  <c r="U82"/>
  <c r="T82"/>
  <c r="S82"/>
  <c r="R82"/>
  <c r="Q82"/>
  <c r="P82"/>
  <c r="O82"/>
  <c r="N82"/>
  <c r="M82"/>
  <c r="L82"/>
  <c r="V81"/>
  <c r="U81"/>
  <c r="T81"/>
  <c r="S81"/>
  <c r="R81"/>
  <c r="Q81"/>
  <c r="P81"/>
  <c r="O81"/>
  <c r="N81"/>
  <c r="M81"/>
  <c r="L81"/>
  <c r="V80"/>
  <c r="U80"/>
  <c r="T80"/>
  <c r="S80"/>
  <c r="R80"/>
  <c r="Q80"/>
  <c r="P80"/>
  <c r="O80"/>
  <c r="N80"/>
  <c r="M80"/>
  <c r="L80"/>
  <c r="V79"/>
  <c r="U79"/>
  <c r="T79"/>
  <c r="S79"/>
  <c r="R79"/>
  <c r="Q79"/>
  <c r="P79"/>
  <c r="O79"/>
  <c r="N79"/>
  <c r="M79"/>
  <c r="L79"/>
  <c r="V78"/>
  <c r="U78"/>
  <c r="T78"/>
  <c r="S78"/>
  <c r="R78"/>
  <c r="Q78"/>
  <c r="P78"/>
  <c r="O78"/>
  <c r="N78"/>
  <c r="M78"/>
  <c r="L78"/>
  <c r="V77"/>
  <c r="U77"/>
  <c r="T77"/>
  <c r="S77"/>
  <c r="R77"/>
  <c r="Q77"/>
  <c r="P77"/>
  <c r="O77"/>
  <c r="N77"/>
  <c r="M77"/>
  <c r="L77"/>
  <c r="V76"/>
  <c r="U76"/>
  <c r="T76"/>
  <c r="S76"/>
  <c r="R76"/>
  <c r="Q76"/>
  <c r="P76"/>
  <c r="O76"/>
  <c r="N76"/>
  <c r="M76"/>
  <c r="L76"/>
  <c r="V75"/>
  <c r="U75"/>
  <c r="T75"/>
  <c r="S75"/>
  <c r="R75"/>
  <c r="Q75"/>
  <c r="P75"/>
  <c r="O75"/>
  <c r="N75"/>
  <c r="M75"/>
  <c r="L75"/>
  <c r="V74"/>
  <c r="U74"/>
  <c r="T74"/>
  <c r="S74"/>
  <c r="R74"/>
  <c r="Q74"/>
  <c r="P74"/>
  <c r="O74"/>
  <c r="N74"/>
  <c r="M74"/>
  <c r="L74"/>
  <c r="V73"/>
  <c r="U73"/>
  <c r="T73"/>
  <c r="S73"/>
  <c r="R73"/>
  <c r="Q73"/>
  <c r="P73"/>
  <c r="O73"/>
  <c r="N73"/>
  <c r="M73"/>
  <c r="L73"/>
  <c r="V72"/>
  <c r="U72"/>
  <c r="T72"/>
  <c r="S72"/>
  <c r="R72"/>
  <c r="Q72"/>
  <c r="P72"/>
  <c r="O72"/>
  <c r="N72"/>
  <c r="M72"/>
  <c r="L72"/>
  <c r="V71"/>
  <c r="U71"/>
  <c r="T71"/>
  <c r="S71"/>
  <c r="R71"/>
  <c r="Q71"/>
  <c r="P71"/>
  <c r="O71"/>
  <c r="N71"/>
  <c r="M71"/>
  <c r="L71"/>
  <c r="V70"/>
  <c r="U70"/>
  <c r="T70"/>
  <c r="S70"/>
  <c r="R70"/>
  <c r="Q70"/>
  <c r="P70"/>
  <c r="O70"/>
  <c r="N70"/>
  <c r="M70"/>
  <c r="L70"/>
  <c r="V69"/>
  <c r="U69"/>
  <c r="T69"/>
  <c r="S69"/>
  <c r="R69"/>
  <c r="Q69"/>
  <c r="P69"/>
  <c r="O69"/>
  <c r="N69"/>
  <c r="M69"/>
  <c r="L69"/>
  <c r="V68"/>
  <c r="U68"/>
  <c r="T68"/>
  <c r="S68"/>
  <c r="R68"/>
  <c r="Q68"/>
  <c r="P68"/>
  <c r="O68"/>
  <c r="N68"/>
  <c r="M68"/>
  <c r="L68"/>
  <c r="V67"/>
  <c r="U67"/>
  <c r="T67"/>
  <c r="S67"/>
  <c r="R67"/>
  <c r="Q67"/>
  <c r="P67"/>
  <c r="O67"/>
  <c r="N67"/>
  <c r="M67"/>
  <c r="L67"/>
  <c r="V66"/>
  <c r="U66"/>
  <c r="T66"/>
  <c r="S66"/>
  <c r="R66"/>
  <c r="Q66"/>
  <c r="P66"/>
  <c r="O66"/>
  <c r="N66"/>
  <c r="M66"/>
  <c r="L66"/>
  <c r="V65"/>
  <c r="U65"/>
  <c r="T65"/>
  <c r="S65"/>
  <c r="R65"/>
  <c r="Q65"/>
  <c r="P65"/>
  <c r="O65"/>
  <c r="N65"/>
  <c r="M65"/>
  <c r="L65"/>
  <c r="V64"/>
  <c r="U64"/>
  <c r="T64"/>
  <c r="S64"/>
  <c r="R64"/>
  <c r="Q64"/>
  <c r="P64"/>
  <c r="O64"/>
  <c r="N64"/>
  <c r="M64"/>
  <c r="L64"/>
  <c r="V63"/>
  <c r="U63"/>
  <c r="T63"/>
  <c r="S63"/>
  <c r="R63"/>
  <c r="Q63"/>
  <c r="P63"/>
  <c r="O63"/>
  <c r="N63"/>
  <c r="M63"/>
  <c r="L63"/>
  <c r="V62"/>
  <c r="U62"/>
  <c r="T62"/>
  <c r="S62"/>
  <c r="R62"/>
  <c r="Q62"/>
  <c r="P62"/>
  <c r="O62"/>
  <c r="N62"/>
  <c r="M62"/>
  <c r="L62"/>
  <c r="V61"/>
  <c r="U61"/>
  <c r="T61"/>
  <c r="S61"/>
  <c r="R61"/>
  <c r="Q61"/>
  <c r="P61"/>
  <c r="O61"/>
  <c r="N61"/>
  <c r="M61"/>
  <c r="L61"/>
  <c r="V60"/>
  <c r="U60"/>
  <c r="T60"/>
  <c r="S60"/>
  <c r="R60"/>
  <c r="Q60"/>
  <c r="P60"/>
  <c r="O60"/>
  <c r="N60"/>
  <c r="M60"/>
  <c r="L60"/>
  <c r="V59"/>
  <c r="U59"/>
  <c r="T59"/>
  <c r="S59"/>
  <c r="R59"/>
  <c r="Q59"/>
  <c r="P59"/>
  <c r="O59"/>
  <c r="N59"/>
  <c r="M59"/>
  <c r="L59"/>
  <c r="V58"/>
  <c r="U58"/>
  <c r="T58"/>
  <c r="S58"/>
  <c r="R58"/>
  <c r="Q58"/>
  <c r="P58"/>
  <c r="O58"/>
  <c r="N58"/>
  <c r="M58"/>
  <c r="L58"/>
  <c r="V57"/>
  <c r="U57"/>
  <c r="T57"/>
  <c r="S57"/>
  <c r="R57"/>
  <c r="Q57"/>
  <c r="P57"/>
  <c r="O57"/>
  <c r="N57"/>
  <c r="M57"/>
  <c r="L57"/>
  <c r="V56"/>
  <c r="U56"/>
  <c r="T56"/>
  <c r="S56"/>
  <c r="R56"/>
  <c r="Q56"/>
  <c r="P56"/>
  <c r="O56"/>
  <c r="N56"/>
  <c r="M56"/>
  <c r="L56"/>
  <c r="V55"/>
  <c r="U55"/>
  <c r="T55"/>
  <c r="S55"/>
  <c r="R55"/>
  <c r="Q55"/>
  <c r="P55"/>
  <c r="O55"/>
  <c r="N55"/>
  <c r="M55"/>
  <c r="L55"/>
  <c r="V54"/>
  <c r="U54"/>
  <c r="T54"/>
  <c r="S54"/>
  <c r="R54"/>
  <c r="Q54"/>
  <c r="P54"/>
  <c r="O54"/>
  <c r="N54"/>
  <c r="M54"/>
  <c r="L54"/>
  <c r="V53"/>
  <c r="U53"/>
  <c r="T53"/>
  <c r="S53"/>
  <c r="R53"/>
  <c r="Q53"/>
  <c r="P53"/>
  <c r="O53"/>
  <c r="N53"/>
  <c r="M53"/>
  <c r="L53"/>
  <c r="V52"/>
  <c r="U52"/>
  <c r="T52"/>
  <c r="S52"/>
  <c r="R52"/>
  <c r="Q52"/>
  <c r="P52"/>
  <c r="O52"/>
  <c r="N52"/>
  <c r="M52"/>
  <c r="L52"/>
  <c r="V51"/>
  <c r="U51"/>
  <c r="T51"/>
  <c r="S51"/>
  <c r="R51"/>
  <c r="Q51"/>
  <c r="P51"/>
  <c r="O51"/>
  <c r="N51"/>
  <c r="M51"/>
  <c r="L51"/>
  <c r="V50"/>
  <c r="U50"/>
  <c r="T50"/>
  <c r="S50"/>
  <c r="R50"/>
  <c r="Q50"/>
  <c r="P50"/>
  <c r="O50"/>
  <c r="N50"/>
  <c r="M50"/>
  <c r="L50"/>
  <c r="V49"/>
  <c r="U49"/>
  <c r="T49"/>
  <c r="S49"/>
  <c r="R49"/>
  <c r="Q49"/>
  <c r="P49"/>
  <c r="O49"/>
  <c r="N49"/>
  <c r="M49"/>
  <c r="L49"/>
  <c r="V48"/>
  <c r="U48"/>
  <c r="T48"/>
  <c r="S48"/>
  <c r="R48"/>
  <c r="Q48"/>
  <c r="P48"/>
  <c r="O48"/>
  <c r="N48"/>
  <c r="M48"/>
  <c r="L48"/>
  <c r="V47"/>
  <c r="U47"/>
  <c r="T47"/>
  <c r="S47"/>
  <c r="R47"/>
  <c r="Q47"/>
  <c r="P47"/>
  <c r="O47"/>
  <c r="N47"/>
  <c r="M47"/>
  <c r="L47"/>
  <c r="V46"/>
  <c r="U46"/>
  <c r="T46"/>
  <c r="S46"/>
  <c r="R46"/>
  <c r="Q46"/>
  <c r="P46"/>
  <c r="O46"/>
  <c r="N46"/>
  <c r="M46"/>
  <c r="L46"/>
  <c r="V45"/>
  <c r="U45"/>
  <c r="T45"/>
  <c r="S45"/>
  <c r="R45"/>
  <c r="Q45"/>
  <c r="P45"/>
  <c r="O45"/>
  <c r="N45"/>
  <c r="M45"/>
  <c r="L45"/>
  <c r="V44"/>
  <c r="U44"/>
  <c r="T44"/>
  <c r="S44"/>
  <c r="R44"/>
  <c r="Q44"/>
  <c r="P44"/>
  <c r="O44"/>
  <c r="N44"/>
  <c r="M44"/>
  <c r="L44"/>
  <c r="V43"/>
  <c r="U43"/>
  <c r="T43"/>
  <c r="S43"/>
  <c r="R43"/>
  <c r="Q43"/>
  <c r="P43"/>
  <c r="O43"/>
  <c r="N43"/>
  <c r="M43"/>
  <c r="L43"/>
  <c r="V42"/>
  <c r="U42"/>
  <c r="T42"/>
  <c r="S42"/>
  <c r="R42"/>
  <c r="Q42"/>
  <c r="P42"/>
  <c r="O42"/>
  <c r="N42"/>
  <c r="M42"/>
  <c r="L42"/>
  <c r="V41"/>
  <c r="U41"/>
  <c r="T41"/>
  <c r="S41"/>
  <c r="R41"/>
  <c r="Q41"/>
  <c r="P41"/>
  <c r="O41"/>
  <c r="N41"/>
  <c r="M41"/>
  <c r="L41"/>
  <c r="V40"/>
  <c r="U40"/>
  <c r="T40"/>
  <c r="S40"/>
  <c r="R40"/>
  <c r="Q40"/>
  <c r="P40"/>
  <c r="O40"/>
  <c r="N40"/>
  <c r="M40"/>
  <c r="L40"/>
  <c r="V39"/>
  <c r="U39"/>
  <c r="T39"/>
  <c r="S39"/>
  <c r="R39"/>
  <c r="Q39"/>
  <c r="P39"/>
  <c r="O39"/>
  <c r="N39"/>
  <c r="M39"/>
  <c r="L39"/>
  <c r="V38"/>
  <c r="U38"/>
  <c r="T38"/>
  <c r="S38"/>
  <c r="R38"/>
  <c r="Q38"/>
  <c r="P38"/>
  <c r="O38"/>
  <c r="N38"/>
  <c r="M38"/>
  <c r="L38"/>
  <c r="V37"/>
  <c r="U37"/>
  <c r="T37"/>
  <c r="S37"/>
  <c r="R37"/>
  <c r="Q37"/>
  <c r="P37"/>
  <c r="O37"/>
  <c r="N37"/>
  <c r="M37"/>
  <c r="L37"/>
  <c r="V36"/>
  <c r="U36"/>
  <c r="T36"/>
  <c r="S36"/>
  <c r="R36"/>
  <c r="Q36"/>
  <c r="P36"/>
  <c r="O36"/>
  <c r="N36"/>
  <c r="M36"/>
  <c r="L36"/>
  <c r="V35"/>
  <c r="U35"/>
  <c r="T35"/>
  <c r="S35"/>
  <c r="R35"/>
  <c r="Q35"/>
  <c r="P35"/>
  <c r="O35"/>
  <c r="N35"/>
  <c r="M35"/>
  <c r="L35"/>
  <c r="V34"/>
  <c r="U34"/>
  <c r="T34"/>
  <c r="S34"/>
  <c r="R34"/>
  <c r="Q34"/>
  <c r="P34"/>
  <c r="O34"/>
  <c r="N34"/>
  <c r="M34"/>
  <c r="L34"/>
  <c r="V33"/>
  <c r="U33"/>
  <c r="T33"/>
  <c r="S33"/>
  <c r="R33"/>
  <c r="Q33"/>
  <c r="P33"/>
  <c r="O33"/>
  <c r="N33"/>
  <c r="M33"/>
  <c r="L33"/>
  <c r="V32"/>
  <c r="U32"/>
  <c r="T32"/>
  <c r="S32"/>
  <c r="R32"/>
  <c r="Q32"/>
  <c r="P32"/>
  <c r="O32"/>
  <c r="N32"/>
  <c r="M32"/>
  <c r="L32"/>
  <c r="V31"/>
  <c r="U31"/>
  <c r="T31"/>
  <c r="S31"/>
  <c r="R31"/>
  <c r="Q31"/>
  <c r="P31"/>
  <c r="O31"/>
  <c r="N31"/>
  <c r="M31"/>
  <c r="L31"/>
  <c r="V30"/>
  <c r="U30"/>
  <c r="T30"/>
  <c r="S30"/>
  <c r="R30"/>
  <c r="Q30"/>
  <c r="P30"/>
  <c r="O30"/>
  <c r="N30"/>
  <c r="M30"/>
  <c r="L30"/>
  <c r="V29"/>
  <c r="U29"/>
  <c r="T29"/>
  <c r="S29"/>
  <c r="R29"/>
  <c r="Q29"/>
  <c r="P29"/>
  <c r="O29"/>
  <c r="N29"/>
  <c r="M29"/>
  <c r="L29"/>
  <c r="V28"/>
  <c r="U28"/>
  <c r="T28"/>
  <c r="S28"/>
  <c r="R28"/>
  <c r="Q28"/>
  <c r="P28"/>
  <c r="O28"/>
  <c r="N28"/>
  <c r="M28"/>
  <c r="L28"/>
  <c r="V27"/>
  <c r="U27"/>
  <c r="T27"/>
  <c r="S27"/>
  <c r="R27"/>
  <c r="Q27"/>
  <c r="P27"/>
  <c r="O27"/>
  <c r="N27"/>
  <c r="M27"/>
  <c r="L27"/>
  <c r="V26"/>
  <c r="U26"/>
  <c r="T26"/>
  <c r="S26"/>
  <c r="R26"/>
  <c r="Q26"/>
  <c r="P26"/>
  <c r="O26"/>
  <c r="N26"/>
  <c r="M26"/>
  <c r="L26"/>
  <c r="V25"/>
  <c r="U25"/>
  <c r="T25"/>
  <c r="S25"/>
  <c r="R25"/>
  <c r="Q25"/>
  <c r="P25"/>
  <c r="O25"/>
  <c r="N25"/>
  <c r="M25"/>
  <c r="L25"/>
  <c r="V24"/>
  <c r="U24"/>
  <c r="T24"/>
  <c r="S24"/>
  <c r="R24"/>
  <c r="Q24"/>
  <c r="P24"/>
  <c r="O24"/>
  <c r="N24"/>
  <c r="M24"/>
  <c r="L24"/>
  <c r="V23"/>
  <c r="U23"/>
  <c r="T23"/>
  <c r="S23"/>
  <c r="R23"/>
  <c r="Q23"/>
  <c r="P23"/>
  <c r="O23"/>
  <c r="N23"/>
  <c r="M23"/>
  <c r="L23"/>
  <c r="V22"/>
  <c r="U22"/>
  <c r="T22"/>
  <c r="S22"/>
  <c r="R22"/>
  <c r="Q22"/>
  <c r="P22"/>
  <c r="O22"/>
  <c r="N22"/>
  <c r="M22"/>
  <c r="L22"/>
  <c r="V21"/>
  <c r="U21"/>
  <c r="T21"/>
  <c r="S21"/>
  <c r="R21"/>
  <c r="Q21"/>
  <c r="P21"/>
  <c r="O21"/>
  <c r="N21"/>
  <c r="M21"/>
  <c r="L21"/>
  <c r="V20"/>
  <c r="U20"/>
  <c r="T20"/>
  <c r="S20"/>
  <c r="R20"/>
  <c r="Q20"/>
  <c r="P20"/>
  <c r="O20"/>
  <c r="N20"/>
  <c r="M20"/>
  <c r="L20"/>
  <c r="V19"/>
  <c r="U19"/>
  <c r="T19"/>
  <c r="S19"/>
  <c r="R19"/>
  <c r="Q19"/>
  <c r="P19"/>
  <c r="O19"/>
  <c r="N19"/>
  <c r="M19"/>
  <c r="L19"/>
  <c r="V18"/>
  <c r="U18"/>
  <c r="T18"/>
  <c r="S18"/>
  <c r="R18"/>
  <c r="Q18"/>
  <c r="P18"/>
  <c r="O18"/>
  <c r="N18"/>
  <c r="M18"/>
  <c r="L18"/>
  <c r="V17"/>
  <c r="U17"/>
  <c r="T17"/>
  <c r="S17"/>
  <c r="R17"/>
  <c r="Q17"/>
  <c r="P17"/>
  <c r="O17"/>
  <c r="N17"/>
  <c r="M17"/>
  <c r="L17"/>
  <c r="V16"/>
  <c r="U16"/>
  <c r="T16"/>
  <c r="S16"/>
  <c r="R16"/>
  <c r="Q16"/>
  <c r="P16"/>
  <c r="O16"/>
  <c r="N16"/>
  <c r="M16"/>
  <c r="L16"/>
  <c r="V15"/>
  <c r="U15"/>
  <c r="T15"/>
  <c r="S15"/>
  <c r="R15"/>
  <c r="Q15"/>
  <c r="P15"/>
  <c r="O15"/>
  <c r="N15"/>
  <c r="M15"/>
  <c r="L15"/>
  <c r="V14"/>
  <c r="U14"/>
  <c r="T14"/>
  <c r="S14"/>
  <c r="R14"/>
  <c r="Q14"/>
  <c r="P14"/>
  <c r="O14"/>
  <c r="N14"/>
  <c r="M14"/>
  <c r="L14"/>
  <c r="V13"/>
  <c r="U13"/>
  <c r="T13"/>
  <c r="S13"/>
  <c r="R13"/>
  <c r="Q13"/>
  <c r="P13"/>
  <c r="O13"/>
  <c r="N13"/>
  <c r="M13"/>
  <c r="L13"/>
  <c r="V12"/>
  <c r="U12"/>
  <c r="T12"/>
  <c r="S12"/>
  <c r="R12"/>
  <c r="Q12"/>
  <c r="P12"/>
  <c r="O12"/>
  <c r="N12"/>
  <c r="M12"/>
  <c r="L12"/>
  <c r="V11"/>
  <c r="U11"/>
  <c r="T11"/>
  <c r="S11"/>
  <c r="R11"/>
  <c r="Q11"/>
  <c r="P11"/>
  <c r="O11"/>
  <c r="N11"/>
  <c r="M11"/>
  <c r="L11"/>
  <c r="V10"/>
  <c r="U10"/>
  <c r="T10"/>
  <c r="S10"/>
  <c r="R10"/>
  <c r="Q10"/>
  <c r="P10"/>
  <c r="O10"/>
  <c r="N10"/>
  <c r="M10"/>
  <c r="L10"/>
  <c r="V9"/>
  <c r="U9"/>
  <c r="T9"/>
  <c r="S9"/>
  <c r="R9"/>
  <c r="Q9"/>
  <c r="P9"/>
  <c r="O9"/>
  <c r="N9"/>
  <c r="M9"/>
  <c r="L9"/>
  <c r="V8"/>
  <c r="U8"/>
  <c r="T8"/>
  <c r="S8"/>
  <c r="R8"/>
  <c r="Q8"/>
  <c r="P8"/>
  <c r="O8"/>
  <c r="N8"/>
  <c r="M8"/>
  <c r="L8"/>
  <c r="V7"/>
  <c r="U7"/>
  <c r="T7"/>
  <c r="S7"/>
  <c r="R7"/>
  <c r="Q7"/>
  <c r="P7"/>
  <c r="O7"/>
  <c r="N7"/>
  <c r="M7"/>
  <c r="L7"/>
  <c r="V6"/>
  <c r="U6"/>
  <c r="T6"/>
  <c r="S6"/>
  <c r="R6"/>
  <c r="Q6"/>
  <c r="P6"/>
  <c r="O6"/>
  <c r="N6"/>
  <c r="M6"/>
  <c r="L6"/>
  <c r="V5"/>
  <c r="U5"/>
  <c r="T5"/>
  <c r="S5"/>
  <c r="R5"/>
  <c r="Q5"/>
  <c r="P5"/>
  <c r="O5"/>
  <c r="N5"/>
  <c r="M5"/>
  <c r="L5"/>
  <c r="V4"/>
  <c r="U4"/>
  <c r="T4"/>
  <c r="S4"/>
  <c r="R4"/>
  <c r="Q4"/>
  <c r="P4"/>
  <c r="O4"/>
  <c r="N4"/>
  <c r="M4"/>
  <c r="L4"/>
  <c r="V3"/>
  <c r="U3"/>
  <c r="T3"/>
  <c r="S3"/>
  <c r="R3"/>
  <c r="Q3"/>
  <c r="P3"/>
  <c r="O3"/>
  <c r="N3"/>
  <c r="M3"/>
  <c r="L3"/>
  <c r="V2"/>
  <c r="U2"/>
  <c r="T2"/>
  <c r="S2"/>
  <c r="R2"/>
  <c r="Q2"/>
  <c r="P2"/>
  <c r="O2"/>
  <c r="N2"/>
  <c r="M2"/>
  <c r="L2"/>
  <c r="E76" i="10"/>
  <c r="E875"/>
  <c r="C21"/>
  <c r="C21" i="12"/>
  <c r="C14" i="10" l="1"/>
  <c r="E32"/>
  <c r="E27"/>
  <c r="E5"/>
  <c r="E107"/>
  <c r="E106"/>
  <c r="E105"/>
  <c r="C105" s="1"/>
  <c r="E104"/>
  <c r="E103"/>
  <c r="C103" s="1"/>
  <c r="E102"/>
  <c r="E101"/>
  <c r="E100"/>
  <c r="E99"/>
  <c r="E98"/>
  <c r="E97"/>
  <c r="E96"/>
  <c r="E95"/>
  <c r="E94"/>
  <c r="E93"/>
  <c r="E46"/>
  <c r="E45"/>
  <c r="E42"/>
  <c r="E41"/>
  <c r="E40"/>
  <c r="E39"/>
  <c r="E38"/>
  <c r="E37"/>
  <c r="E36"/>
  <c r="E35"/>
  <c r="E34"/>
  <c r="E33"/>
  <c r="E28"/>
  <c r="E12"/>
  <c r="E10"/>
  <c r="E8"/>
  <c r="E889"/>
  <c r="E888"/>
  <c r="E887"/>
  <c r="C887" s="1"/>
  <c r="E886"/>
  <c r="E885"/>
  <c r="C885" s="1"/>
  <c r="E884"/>
  <c r="E883"/>
  <c r="E882"/>
  <c r="E881"/>
  <c r="E880"/>
  <c r="E879"/>
  <c r="E878"/>
  <c r="E877"/>
  <c r="E876"/>
  <c r="E872"/>
  <c r="E871"/>
  <c r="E870"/>
  <c r="C870" s="1"/>
  <c r="E869"/>
  <c r="E868"/>
  <c r="C868" s="1"/>
  <c r="E867"/>
  <c r="E866"/>
  <c r="E865"/>
  <c r="E864"/>
  <c r="E863"/>
  <c r="E862"/>
  <c r="E861"/>
  <c r="E860"/>
  <c r="E859"/>
  <c r="E858"/>
  <c r="E855"/>
  <c r="E854"/>
  <c r="E853"/>
  <c r="E852"/>
  <c r="E851"/>
  <c r="C851" s="1"/>
  <c r="E850"/>
  <c r="E849"/>
  <c r="E848"/>
  <c r="E847"/>
  <c r="E846"/>
  <c r="E845"/>
  <c r="E844"/>
  <c r="E843"/>
  <c r="E842"/>
  <c r="E841"/>
  <c r="E838"/>
  <c r="E837"/>
  <c r="E836"/>
  <c r="E835"/>
  <c r="E834"/>
  <c r="C834" s="1"/>
  <c r="E833"/>
  <c r="E832"/>
  <c r="E831"/>
  <c r="E830"/>
  <c r="E829"/>
  <c r="E828"/>
  <c r="E827"/>
  <c r="E826"/>
  <c r="E825"/>
  <c r="E824"/>
  <c r="E821"/>
  <c r="E820"/>
  <c r="E819"/>
  <c r="C819" s="1"/>
  <c r="E818"/>
  <c r="E817"/>
  <c r="C817" s="1"/>
  <c r="E816"/>
  <c r="E815"/>
  <c r="E814"/>
  <c r="E813"/>
  <c r="E812"/>
  <c r="E811"/>
  <c r="E810"/>
  <c r="E809"/>
  <c r="E808"/>
  <c r="E807"/>
  <c r="E804"/>
  <c r="E803"/>
  <c r="E802"/>
  <c r="C802" s="1"/>
  <c r="E801"/>
  <c r="E800"/>
  <c r="C800" s="1"/>
  <c r="E799"/>
  <c r="E798"/>
  <c r="E797"/>
  <c r="E796"/>
  <c r="E795"/>
  <c r="E794"/>
  <c r="E793"/>
  <c r="E792"/>
  <c r="E791"/>
  <c r="E790"/>
  <c r="E787"/>
  <c r="E786"/>
  <c r="E785"/>
  <c r="E784"/>
  <c r="E783"/>
  <c r="C783" s="1"/>
  <c r="E782"/>
  <c r="E781"/>
  <c r="E780"/>
  <c r="E779"/>
  <c r="E778"/>
  <c r="E777"/>
  <c r="E776"/>
  <c r="E775"/>
  <c r="E774"/>
  <c r="E773"/>
  <c r="E770"/>
  <c r="E769"/>
  <c r="E768"/>
  <c r="E767"/>
  <c r="E766"/>
  <c r="C766" s="1"/>
  <c r="E765"/>
  <c r="E764"/>
  <c r="E763"/>
  <c r="E762"/>
  <c r="E761"/>
  <c r="E760"/>
  <c r="E759"/>
  <c r="E758"/>
  <c r="E757"/>
  <c r="E756"/>
  <c r="E753"/>
  <c r="E752"/>
  <c r="E751"/>
  <c r="C751" s="1"/>
  <c r="E750"/>
  <c r="E749"/>
  <c r="C749" s="1"/>
  <c r="E748"/>
  <c r="E747"/>
  <c r="E746"/>
  <c r="E745"/>
  <c r="E744"/>
  <c r="E743"/>
  <c r="E742"/>
  <c r="E741"/>
  <c r="E740"/>
  <c r="E739"/>
  <c r="E736"/>
  <c r="E735"/>
  <c r="E734"/>
  <c r="C734" s="1"/>
  <c r="E733"/>
  <c r="E732"/>
  <c r="C732" s="1"/>
  <c r="E731"/>
  <c r="E730"/>
  <c r="E729"/>
  <c r="E728"/>
  <c r="E727"/>
  <c r="E726"/>
  <c r="E725"/>
  <c r="E724"/>
  <c r="E723"/>
  <c r="E722"/>
  <c r="E719"/>
  <c r="E718"/>
  <c r="E717"/>
  <c r="E716"/>
  <c r="E715"/>
  <c r="C715" s="1"/>
  <c r="E714"/>
  <c r="E713"/>
  <c r="E712"/>
  <c r="E711"/>
  <c r="E710"/>
  <c r="E709"/>
  <c r="E708"/>
  <c r="E707"/>
  <c r="E706"/>
  <c r="E705"/>
  <c r="E702"/>
  <c r="E701"/>
  <c r="E700"/>
  <c r="E699"/>
  <c r="E698"/>
  <c r="C698" s="1"/>
  <c r="E697"/>
  <c r="E696"/>
  <c r="E695"/>
  <c r="E694"/>
  <c r="E693"/>
  <c r="E692"/>
  <c r="E691"/>
  <c r="E690"/>
  <c r="E689"/>
  <c r="E688"/>
  <c r="E685"/>
  <c r="E684"/>
  <c r="E683"/>
  <c r="C683" s="1"/>
  <c r="E682"/>
  <c r="E681"/>
  <c r="C681" s="1"/>
  <c r="E680"/>
  <c r="E679"/>
  <c r="E678"/>
  <c r="E677"/>
  <c r="E676"/>
  <c r="E675"/>
  <c r="E674"/>
  <c r="E673"/>
  <c r="E672"/>
  <c r="E671"/>
  <c r="E668"/>
  <c r="E667"/>
  <c r="E666"/>
  <c r="C666" s="1"/>
  <c r="E665"/>
  <c r="E664"/>
  <c r="C664" s="1"/>
  <c r="E663"/>
  <c r="E662"/>
  <c r="E661"/>
  <c r="E660"/>
  <c r="E659"/>
  <c r="E658"/>
  <c r="E657"/>
  <c r="E656"/>
  <c r="E655"/>
  <c r="E654"/>
  <c r="E651"/>
  <c r="E650"/>
  <c r="E649"/>
  <c r="E648"/>
  <c r="E647"/>
  <c r="C647" s="1"/>
  <c r="E646"/>
  <c r="E645"/>
  <c r="E644"/>
  <c r="E643"/>
  <c r="E642"/>
  <c r="E641"/>
  <c r="E640"/>
  <c r="E639"/>
  <c r="E638"/>
  <c r="E637"/>
  <c r="E634"/>
  <c r="E633"/>
  <c r="E632"/>
  <c r="E631"/>
  <c r="E630"/>
  <c r="C630" s="1"/>
  <c r="E629"/>
  <c r="E628"/>
  <c r="E627"/>
  <c r="E626"/>
  <c r="E625"/>
  <c r="E624"/>
  <c r="E623"/>
  <c r="E622"/>
  <c r="E621"/>
  <c r="E620"/>
  <c r="E617"/>
  <c r="E616"/>
  <c r="E615"/>
  <c r="C615" s="1"/>
  <c r="E614"/>
  <c r="E613"/>
  <c r="C613" s="1"/>
  <c r="E612"/>
  <c r="E611"/>
  <c r="E610"/>
  <c r="E609"/>
  <c r="E608"/>
  <c r="E607"/>
  <c r="E606"/>
  <c r="E605"/>
  <c r="E604"/>
  <c r="E603"/>
  <c r="E600"/>
  <c r="E599"/>
  <c r="E598"/>
  <c r="C598" s="1"/>
  <c r="E597"/>
  <c r="E596"/>
  <c r="C596" s="1"/>
  <c r="E595"/>
  <c r="E594"/>
  <c r="E593"/>
  <c r="E592"/>
  <c r="E591"/>
  <c r="E590"/>
  <c r="E589"/>
  <c r="E588"/>
  <c r="E587"/>
  <c r="E586"/>
  <c r="E583"/>
  <c r="E582"/>
  <c r="E581"/>
  <c r="E580"/>
  <c r="E579"/>
  <c r="C579" s="1"/>
  <c r="E578"/>
  <c r="E577"/>
  <c r="E576"/>
  <c r="E575"/>
  <c r="E574"/>
  <c r="E573"/>
  <c r="E572"/>
  <c r="E571"/>
  <c r="E570"/>
  <c r="E569"/>
  <c r="E566"/>
  <c r="E565"/>
  <c r="E564"/>
  <c r="E563"/>
  <c r="E562"/>
  <c r="C562" s="1"/>
  <c r="E561"/>
  <c r="E560"/>
  <c r="E559"/>
  <c r="E558"/>
  <c r="E557"/>
  <c r="E556"/>
  <c r="E555"/>
  <c r="E554"/>
  <c r="E553"/>
  <c r="E552"/>
  <c r="E532"/>
  <c r="E531"/>
  <c r="E530"/>
  <c r="C530" s="1"/>
  <c r="E529"/>
  <c r="E528"/>
  <c r="C528" s="1"/>
  <c r="E527"/>
  <c r="E526"/>
  <c r="E525"/>
  <c r="E524"/>
  <c r="E523"/>
  <c r="E522"/>
  <c r="E521"/>
  <c r="E520"/>
  <c r="E519"/>
  <c r="E549"/>
  <c r="E548"/>
  <c r="E547"/>
  <c r="C547" s="1"/>
  <c r="E546"/>
  <c r="E545"/>
  <c r="C545" s="1"/>
  <c r="E544"/>
  <c r="E543"/>
  <c r="E542"/>
  <c r="E541"/>
  <c r="E540"/>
  <c r="E539"/>
  <c r="E538"/>
  <c r="E537"/>
  <c r="E536"/>
  <c r="E535"/>
  <c r="E518"/>
  <c r="E515"/>
  <c r="E514"/>
  <c r="E513"/>
  <c r="E512"/>
  <c r="E511"/>
  <c r="C511" s="1"/>
  <c r="E510"/>
  <c r="E509"/>
  <c r="E508"/>
  <c r="E507"/>
  <c r="E506"/>
  <c r="E505"/>
  <c r="E504"/>
  <c r="E503"/>
  <c r="E502"/>
  <c r="E501"/>
  <c r="E498"/>
  <c r="E497"/>
  <c r="E496"/>
  <c r="E495"/>
  <c r="E494"/>
  <c r="C494" s="1"/>
  <c r="E493"/>
  <c r="E492"/>
  <c r="E491"/>
  <c r="E490"/>
  <c r="E489"/>
  <c r="E488"/>
  <c r="E487"/>
  <c r="E486"/>
  <c r="E485"/>
  <c r="E484"/>
  <c r="E481"/>
  <c r="E480"/>
  <c r="E479"/>
  <c r="C479" s="1"/>
  <c r="E478"/>
  <c r="E477"/>
  <c r="C477" s="1"/>
  <c r="E476"/>
  <c r="E475"/>
  <c r="E474"/>
  <c r="E473"/>
  <c r="E472"/>
  <c r="E471"/>
  <c r="E470"/>
  <c r="E469"/>
  <c r="E468"/>
  <c r="E467"/>
  <c r="E464"/>
  <c r="E463"/>
  <c r="E462"/>
  <c r="C462" s="1"/>
  <c r="E461"/>
  <c r="E460"/>
  <c r="C460" s="1"/>
  <c r="E459"/>
  <c r="E458"/>
  <c r="E457"/>
  <c r="E456"/>
  <c r="E455"/>
  <c r="E454"/>
  <c r="E453"/>
  <c r="E452"/>
  <c r="E451"/>
  <c r="E450"/>
  <c r="E447"/>
  <c r="E446"/>
  <c r="E445"/>
  <c r="E444"/>
  <c r="E443"/>
  <c r="C443" s="1"/>
  <c r="E442"/>
  <c r="E441"/>
  <c r="E440"/>
  <c r="E439"/>
  <c r="E438"/>
  <c r="E437"/>
  <c r="E436"/>
  <c r="E435"/>
  <c r="E434"/>
  <c r="E433"/>
  <c r="E430"/>
  <c r="E429"/>
  <c r="E428"/>
  <c r="E427"/>
  <c r="E426"/>
  <c r="C426" s="1"/>
  <c r="E425"/>
  <c r="E424"/>
  <c r="E423"/>
  <c r="E422"/>
  <c r="E421"/>
  <c r="E420"/>
  <c r="E419"/>
  <c r="E418"/>
  <c r="E417"/>
  <c r="E416"/>
  <c r="E413"/>
  <c r="E412"/>
  <c r="E411"/>
  <c r="C411" s="1"/>
  <c r="E410"/>
  <c r="E409"/>
  <c r="C409" s="1"/>
  <c r="E408"/>
  <c r="E407"/>
  <c r="E406"/>
  <c r="E405"/>
  <c r="E404"/>
  <c r="E403"/>
  <c r="E402"/>
  <c r="E401"/>
  <c r="E400"/>
  <c r="E399"/>
  <c r="E396"/>
  <c r="E395"/>
  <c r="E394"/>
  <c r="C394" s="1"/>
  <c r="E393"/>
  <c r="E392"/>
  <c r="C392" s="1"/>
  <c r="E391"/>
  <c r="E390"/>
  <c r="E389"/>
  <c r="E388"/>
  <c r="E387"/>
  <c r="E386"/>
  <c r="E385"/>
  <c r="E384"/>
  <c r="E383"/>
  <c r="E382"/>
  <c r="E379"/>
  <c r="E378"/>
  <c r="E377"/>
  <c r="E376"/>
  <c r="E375"/>
  <c r="C375" s="1"/>
  <c r="E374"/>
  <c r="E373"/>
  <c r="E372"/>
  <c r="E371"/>
  <c r="E370"/>
  <c r="E369"/>
  <c r="E368"/>
  <c r="E367"/>
  <c r="E366"/>
  <c r="E365"/>
  <c r="E362"/>
  <c r="E361"/>
  <c r="E360"/>
  <c r="E359"/>
  <c r="E358"/>
  <c r="C358" s="1"/>
  <c r="E357"/>
  <c r="E356"/>
  <c r="E355"/>
  <c r="E354"/>
  <c r="E353"/>
  <c r="E352"/>
  <c r="E351"/>
  <c r="E350"/>
  <c r="E349"/>
  <c r="E348"/>
  <c r="E345"/>
  <c r="E344"/>
  <c r="E343"/>
  <c r="C343" s="1"/>
  <c r="E342"/>
  <c r="E341"/>
  <c r="C341" s="1"/>
  <c r="E340"/>
  <c r="E339"/>
  <c r="E338"/>
  <c r="E337"/>
  <c r="E336"/>
  <c r="E335"/>
  <c r="E334"/>
  <c r="E333"/>
  <c r="E332"/>
  <c r="E331"/>
  <c r="E328"/>
  <c r="E327"/>
  <c r="E326"/>
  <c r="C326" s="1"/>
  <c r="E325"/>
  <c r="E324"/>
  <c r="C324" s="1"/>
  <c r="E323"/>
  <c r="E322"/>
  <c r="E321"/>
  <c r="E320"/>
  <c r="E319"/>
  <c r="E318"/>
  <c r="E317"/>
  <c r="E316"/>
  <c r="E315"/>
  <c r="E314"/>
  <c r="E311"/>
  <c r="E310"/>
  <c r="E309"/>
  <c r="E308"/>
  <c r="E307"/>
  <c r="C307" s="1"/>
  <c r="E306"/>
  <c r="E305"/>
  <c r="E304"/>
  <c r="E303"/>
  <c r="E302"/>
  <c r="E301"/>
  <c r="E300"/>
  <c r="E299"/>
  <c r="E298"/>
  <c r="E297"/>
  <c r="E294"/>
  <c r="E293"/>
  <c r="E292"/>
  <c r="E291"/>
  <c r="E290"/>
  <c r="C290" s="1"/>
  <c r="E289"/>
  <c r="E288"/>
  <c r="E287"/>
  <c r="E286"/>
  <c r="E285"/>
  <c r="E284"/>
  <c r="E283"/>
  <c r="E282"/>
  <c r="E281"/>
  <c r="E280"/>
  <c r="E277"/>
  <c r="E276"/>
  <c r="E275"/>
  <c r="C275" s="1"/>
  <c r="E274"/>
  <c r="E273"/>
  <c r="C273" s="1"/>
  <c r="E272"/>
  <c r="E271"/>
  <c r="E270"/>
  <c r="E269"/>
  <c r="E268"/>
  <c r="E267"/>
  <c r="E266"/>
  <c r="E265"/>
  <c r="E264"/>
  <c r="E263"/>
  <c r="E260"/>
  <c r="E259"/>
  <c r="E258"/>
  <c r="C258" s="1"/>
  <c r="E257"/>
  <c r="E256"/>
  <c r="C256" s="1"/>
  <c r="E255"/>
  <c r="E254"/>
  <c r="E253"/>
  <c r="E252"/>
  <c r="E251"/>
  <c r="E250"/>
  <c r="E249"/>
  <c r="E248"/>
  <c r="E247"/>
  <c r="E246"/>
  <c r="E243"/>
  <c r="E242"/>
  <c r="E241"/>
  <c r="E240"/>
  <c r="E239"/>
  <c r="C239" s="1"/>
  <c r="E238"/>
  <c r="E237"/>
  <c r="E236"/>
  <c r="E235"/>
  <c r="E234"/>
  <c r="E233"/>
  <c r="E232"/>
  <c r="E231"/>
  <c r="E230"/>
  <c r="E229"/>
  <c r="E226"/>
  <c r="E225"/>
  <c r="E224"/>
  <c r="E223"/>
  <c r="E222"/>
  <c r="C222" s="1"/>
  <c r="E221"/>
  <c r="E220"/>
  <c r="E219"/>
  <c r="E218"/>
  <c r="E217"/>
  <c r="E216"/>
  <c r="E215"/>
  <c r="E214"/>
  <c r="E213"/>
  <c r="E212"/>
  <c r="E209"/>
  <c r="E208"/>
  <c r="E207"/>
  <c r="C207" s="1"/>
  <c r="E206"/>
  <c r="E205"/>
  <c r="C205" s="1"/>
  <c r="E204"/>
  <c r="E203"/>
  <c r="E202"/>
  <c r="E201"/>
  <c r="E200"/>
  <c r="E199"/>
  <c r="E198"/>
  <c r="E197"/>
  <c r="E196"/>
  <c r="E195"/>
  <c r="E192"/>
  <c r="E191"/>
  <c r="E190"/>
  <c r="C190" s="1"/>
  <c r="E189"/>
  <c r="E188"/>
  <c r="C188" s="1"/>
  <c r="E187"/>
  <c r="E186"/>
  <c r="E185"/>
  <c r="E184"/>
  <c r="E183"/>
  <c r="E182"/>
  <c r="E181"/>
  <c r="E180"/>
  <c r="E179"/>
  <c r="E178"/>
  <c r="E175"/>
  <c r="E174"/>
  <c r="E173"/>
  <c r="E172"/>
  <c r="E171"/>
  <c r="C171" s="1"/>
  <c r="E170"/>
  <c r="E169"/>
  <c r="E168"/>
  <c r="E167"/>
  <c r="E166"/>
  <c r="E165"/>
  <c r="E164"/>
  <c r="E163"/>
  <c r="E162"/>
  <c r="E161"/>
  <c r="E158"/>
  <c r="E157"/>
  <c r="E156"/>
  <c r="E155"/>
  <c r="E154"/>
  <c r="C154" s="1"/>
  <c r="E153"/>
  <c r="E152"/>
  <c r="E151"/>
  <c r="E150"/>
  <c r="E149"/>
  <c r="E148"/>
  <c r="E147"/>
  <c r="E146"/>
  <c r="E145"/>
  <c r="E144"/>
  <c r="E141"/>
  <c r="E140"/>
  <c r="E139"/>
  <c r="C139" s="1"/>
  <c r="E138"/>
  <c r="E137"/>
  <c r="C137" s="1"/>
  <c r="E136"/>
  <c r="E135"/>
  <c r="E134"/>
  <c r="E133"/>
  <c r="E132"/>
  <c r="E131"/>
  <c r="E130"/>
  <c r="E129"/>
  <c r="E128"/>
  <c r="E127"/>
  <c r="E110"/>
  <c r="E111"/>
  <c r="E112"/>
  <c r="E113"/>
  <c r="E114"/>
  <c r="E115"/>
  <c r="E116"/>
  <c r="E117"/>
  <c r="E118"/>
  <c r="E119"/>
  <c r="E120"/>
  <c r="C120" s="1"/>
  <c r="E121"/>
  <c r="E122"/>
  <c r="E123"/>
  <c r="E124"/>
  <c r="C837" l="1"/>
  <c r="C175"/>
  <c r="C379"/>
  <c r="C515"/>
  <c r="C123"/>
  <c r="C157"/>
  <c r="C855"/>
  <c r="C719"/>
  <c r="C787"/>
  <c r="C651"/>
  <c r="C583"/>
  <c r="C429"/>
  <c r="C447"/>
  <c r="C311"/>
  <c r="C225"/>
  <c r="C243"/>
  <c r="C701"/>
  <c r="C769"/>
  <c r="C633"/>
  <c r="C497"/>
  <c r="C565"/>
  <c r="C293"/>
  <c r="C361"/>
  <c r="C156"/>
  <c r="C174"/>
  <c r="C192"/>
  <c r="C224"/>
  <c r="C242"/>
  <c r="C260"/>
  <c r="C292"/>
  <c r="C310"/>
  <c r="C328"/>
  <c r="C360"/>
  <c r="C378"/>
  <c r="C396"/>
  <c r="C428"/>
  <c r="C446"/>
  <c r="C464"/>
  <c r="C496"/>
  <c r="C514"/>
  <c r="C532"/>
  <c r="C564"/>
  <c r="C582"/>
  <c r="C600"/>
  <c r="C632"/>
  <c r="C650"/>
  <c r="C668"/>
  <c r="C700"/>
  <c r="C718"/>
  <c r="C736"/>
  <c r="C768"/>
  <c r="C786"/>
  <c r="C804"/>
  <c r="C836"/>
  <c r="C854"/>
  <c r="C872"/>
  <c r="C141"/>
  <c r="C173"/>
  <c r="C191"/>
  <c r="C209"/>
  <c r="C241"/>
  <c r="C259"/>
  <c r="C277"/>
  <c r="C309"/>
  <c r="C327"/>
  <c r="C345"/>
  <c r="C377"/>
  <c r="C395"/>
  <c r="C413"/>
  <c r="C445"/>
  <c r="C463"/>
  <c r="C481"/>
  <c r="C513"/>
  <c r="C531"/>
  <c r="C549"/>
  <c r="C581"/>
  <c r="C599"/>
  <c r="C617"/>
  <c r="C649"/>
  <c r="C667"/>
  <c r="C685"/>
  <c r="C717"/>
  <c r="C735"/>
  <c r="C753"/>
  <c r="C785"/>
  <c r="C803"/>
  <c r="C821"/>
  <c r="C853"/>
  <c r="C871"/>
  <c r="C889"/>
  <c r="C140"/>
  <c r="C158"/>
  <c r="C208"/>
  <c r="C226"/>
  <c r="C276"/>
  <c r="C294"/>
  <c r="C344"/>
  <c r="C362"/>
  <c r="C412"/>
  <c r="C430"/>
  <c r="C480"/>
  <c r="C498"/>
  <c r="C548"/>
  <c r="C566"/>
  <c r="C616"/>
  <c r="C634"/>
  <c r="C684"/>
  <c r="C702"/>
  <c r="C752"/>
  <c r="C770"/>
  <c r="C820"/>
  <c r="C838"/>
  <c r="C888"/>
  <c r="C107"/>
  <c r="C106"/>
  <c r="C124"/>
  <c r="C122"/>
  <c r="H5"/>
  <c r="H8"/>
  <c r="H10"/>
  <c r="H12"/>
  <c r="H14"/>
  <c r="H21"/>
  <c r="H27"/>
  <c r="H28"/>
  <c r="H32"/>
  <c r="H33"/>
  <c r="H34"/>
  <c r="H35"/>
  <c r="H36"/>
  <c r="H37"/>
  <c r="H38"/>
  <c r="H39"/>
  <c r="H40"/>
  <c r="H41"/>
  <c r="H42"/>
  <c r="H45"/>
  <c r="H46"/>
  <c r="E90"/>
  <c r="E89"/>
  <c r="E88"/>
  <c r="E87"/>
  <c r="E86"/>
  <c r="C86" s="1"/>
  <c r="E85"/>
  <c r="E84"/>
  <c r="E83"/>
  <c r="E82"/>
  <c r="E81"/>
  <c r="E80"/>
  <c r="E79"/>
  <c r="E78"/>
  <c r="E77"/>
  <c r="C90" l="1"/>
  <c r="C89"/>
  <c r="C88"/>
  <c r="C46" i="12"/>
  <c r="C45"/>
  <c r="E43"/>
  <c r="C43" s="1"/>
  <c r="C42" l="1"/>
  <c r="C41"/>
  <c r="C40" l="1"/>
  <c r="C39"/>
  <c r="C38" l="1"/>
  <c r="C37"/>
  <c r="C36" l="1"/>
  <c r="C35"/>
  <c r="C34" l="1"/>
  <c r="C33"/>
  <c r="C32" l="1"/>
  <c r="E29"/>
  <c r="C29" l="1"/>
  <c r="E29" i="10"/>
  <c r="C28" i="12"/>
  <c r="C27"/>
  <c r="C14" l="1"/>
  <c r="C12" l="1"/>
  <c r="C10" l="1"/>
  <c r="C8" l="1"/>
  <c r="C5" l="1"/>
  <c r="D4"/>
  <c r="B6" s="1"/>
  <c r="Y889" i="10"/>
  <c r="X889"/>
  <c r="W889"/>
  <c r="V889"/>
  <c r="U889"/>
  <c r="T889"/>
  <c r="S889"/>
  <c r="R889"/>
  <c r="Q889"/>
  <c r="P889"/>
  <c r="H889"/>
  <c r="J889"/>
  <c r="AA889"/>
  <c r="Z889"/>
  <c r="Z888"/>
  <c r="AA888"/>
  <c r="K889" l="1"/>
  <c r="Y888"/>
  <c r="X888"/>
  <c r="W888"/>
  <c r="V888"/>
  <c r="U888"/>
  <c r="T888"/>
  <c r="S888"/>
  <c r="R888"/>
  <c r="Q888"/>
  <c r="P888"/>
  <c r="H888"/>
  <c r="K888"/>
  <c r="Z887"/>
  <c r="AA887"/>
  <c r="J888" l="1"/>
  <c r="Y887"/>
  <c r="X887"/>
  <c r="W887"/>
  <c r="V887"/>
  <c r="U887"/>
  <c r="T887"/>
  <c r="S887"/>
  <c r="R887"/>
  <c r="Q887"/>
  <c r="P887"/>
  <c r="H887"/>
  <c r="K887"/>
  <c r="Y886"/>
  <c r="X886"/>
  <c r="W886"/>
  <c r="V886"/>
  <c r="U886"/>
  <c r="T886"/>
  <c r="S886"/>
  <c r="R886"/>
  <c r="Q886"/>
  <c r="P886"/>
  <c r="H886"/>
  <c r="C886"/>
  <c r="J886" s="1"/>
  <c r="Z886"/>
  <c r="AA886"/>
  <c r="AA885"/>
  <c r="Z885"/>
  <c r="J887" l="1"/>
  <c r="K886"/>
  <c r="Y885"/>
  <c r="X885"/>
  <c r="W885"/>
  <c r="V885"/>
  <c r="U885"/>
  <c r="T885"/>
  <c r="S885"/>
  <c r="R885"/>
  <c r="Q885"/>
  <c r="P885"/>
  <c r="H885"/>
  <c r="K885"/>
  <c r="Y884"/>
  <c r="X884"/>
  <c r="W884"/>
  <c r="V884"/>
  <c r="U884"/>
  <c r="T884"/>
  <c r="S884"/>
  <c r="R884"/>
  <c r="Q884"/>
  <c r="P884"/>
  <c r="H884"/>
  <c r="C884"/>
  <c r="J884" s="1"/>
  <c r="Z883"/>
  <c r="AA884"/>
  <c r="Z884"/>
  <c r="AA883"/>
  <c r="J885" l="1"/>
  <c r="K884"/>
  <c r="Y883"/>
  <c r="X883"/>
  <c r="W883"/>
  <c r="V883"/>
  <c r="U883"/>
  <c r="T883"/>
  <c r="S883"/>
  <c r="R883"/>
  <c r="Q883"/>
  <c r="P883"/>
  <c r="H883"/>
  <c r="C883"/>
  <c r="K883" s="1"/>
  <c r="Y882"/>
  <c r="X882"/>
  <c r="W882"/>
  <c r="V882"/>
  <c r="U882"/>
  <c r="T882"/>
  <c r="S882"/>
  <c r="R882"/>
  <c r="Q882"/>
  <c r="P882"/>
  <c r="H882"/>
  <c r="C882"/>
  <c r="J882" s="1"/>
  <c r="AA881"/>
  <c r="Z881"/>
  <c r="AA882"/>
  <c r="Z882"/>
  <c r="J883" l="1"/>
  <c r="K882"/>
  <c r="Y881"/>
  <c r="X881"/>
  <c r="W881"/>
  <c r="V881"/>
  <c r="U881"/>
  <c r="T881"/>
  <c r="S881"/>
  <c r="R881"/>
  <c r="Q881"/>
  <c r="P881"/>
  <c r="H881"/>
  <c r="C881"/>
  <c r="K881" s="1"/>
  <c r="Y880"/>
  <c r="X880"/>
  <c r="W880"/>
  <c r="V880"/>
  <c r="U880"/>
  <c r="T880"/>
  <c r="S880"/>
  <c r="R880"/>
  <c r="Q880"/>
  <c r="P880"/>
  <c r="H880"/>
  <c r="C880"/>
  <c r="J880" s="1"/>
  <c r="AA879"/>
  <c r="Z880"/>
  <c r="AA880"/>
  <c r="Z879"/>
  <c r="J881" l="1"/>
  <c r="K880"/>
  <c r="Y879"/>
  <c r="X879"/>
  <c r="W879"/>
  <c r="V879"/>
  <c r="U879"/>
  <c r="T879"/>
  <c r="S879"/>
  <c r="R879"/>
  <c r="Q879"/>
  <c r="P879"/>
  <c r="H879"/>
  <c r="C879"/>
  <c r="K879" s="1"/>
  <c r="AA878"/>
  <c r="Z878"/>
  <c r="J879" l="1"/>
  <c r="Y878"/>
  <c r="X878"/>
  <c r="W878"/>
  <c r="V878"/>
  <c r="U878"/>
  <c r="T878"/>
  <c r="S878"/>
  <c r="R878"/>
  <c r="Q878"/>
  <c r="P878"/>
  <c r="H878"/>
  <c r="C878"/>
  <c r="K878" s="1"/>
  <c r="AA877"/>
  <c r="Z877"/>
  <c r="J878" l="1"/>
  <c r="Y877"/>
  <c r="X877"/>
  <c r="W877"/>
  <c r="V877"/>
  <c r="U877"/>
  <c r="T877"/>
  <c r="S877"/>
  <c r="R877"/>
  <c r="Q877"/>
  <c r="P877"/>
  <c r="H877"/>
  <c r="C877"/>
  <c r="K877" s="1"/>
  <c r="Y876"/>
  <c r="X876"/>
  <c r="W876"/>
  <c r="V876"/>
  <c r="U876"/>
  <c r="T876"/>
  <c r="S876"/>
  <c r="R876"/>
  <c r="Q876"/>
  <c r="P876"/>
  <c r="H876"/>
  <c r="C876"/>
  <c r="J876" s="1"/>
  <c r="Z875"/>
  <c r="AA876"/>
  <c r="AA875"/>
  <c r="Z876"/>
  <c r="J877" l="1"/>
  <c r="K876"/>
  <c r="Y875"/>
  <c r="X875"/>
  <c r="W875"/>
  <c r="V875"/>
  <c r="U875"/>
  <c r="T875"/>
  <c r="S875"/>
  <c r="R875"/>
  <c r="Q875"/>
  <c r="P875"/>
  <c r="H875"/>
  <c r="C875"/>
  <c r="K875" s="1"/>
  <c r="Y872"/>
  <c r="X872"/>
  <c r="W872"/>
  <c r="V872"/>
  <c r="U872"/>
  <c r="T872"/>
  <c r="S872"/>
  <c r="R872"/>
  <c r="Q872"/>
  <c r="P872"/>
  <c r="H872"/>
  <c r="K872"/>
  <c r="Z871"/>
  <c r="AA872"/>
  <c r="AA871"/>
  <c r="Z872"/>
  <c r="J875" l="1"/>
  <c r="J872"/>
  <c r="Y871"/>
  <c r="X871"/>
  <c r="W871"/>
  <c r="V871"/>
  <c r="U871"/>
  <c r="T871"/>
  <c r="S871"/>
  <c r="R871"/>
  <c r="Q871"/>
  <c r="P871"/>
  <c r="H871"/>
  <c r="K871"/>
  <c r="AA870"/>
  <c r="Z870"/>
  <c r="J871" l="1"/>
  <c r="Y870"/>
  <c r="X870"/>
  <c r="W870"/>
  <c r="V870"/>
  <c r="U870"/>
  <c r="T870"/>
  <c r="S870"/>
  <c r="R870"/>
  <c r="Q870"/>
  <c r="P870"/>
  <c r="H870"/>
  <c r="K870"/>
  <c r="Y869"/>
  <c r="X869"/>
  <c r="W869"/>
  <c r="V869"/>
  <c r="U869"/>
  <c r="T869"/>
  <c r="S869"/>
  <c r="R869"/>
  <c r="Q869"/>
  <c r="P869"/>
  <c r="H869"/>
  <c r="C869"/>
  <c r="J869" s="1"/>
  <c r="Z869"/>
  <c r="AA869"/>
  <c r="AA868"/>
  <c r="Z868"/>
  <c r="J870" l="1"/>
  <c r="K869"/>
  <c r="Y868"/>
  <c r="X868"/>
  <c r="W868"/>
  <c r="V868"/>
  <c r="U868"/>
  <c r="T868"/>
  <c r="S868"/>
  <c r="R868"/>
  <c r="Q868"/>
  <c r="P868"/>
  <c r="H868"/>
  <c r="K868"/>
  <c r="Y867"/>
  <c r="X867"/>
  <c r="W867"/>
  <c r="V867"/>
  <c r="U867"/>
  <c r="T867"/>
  <c r="S867"/>
  <c r="R867"/>
  <c r="Q867"/>
  <c r="P867"/>
  <c r="H867"/>
  <c r="C867"/>
  <c r="J867" s="1"/>
  <c r="Z866"/>
  <c r="Z867"/>
  <c r="AA867"/>
  <c r="AA866"/>
  <c r="J868" l="1"/>
  <c r="K867"/>
  <c r="Y866"/>
  <c r="X866"/>
  <c r="W866"/>
  <c r="V866"/>
  <c r="U866"/>
  <c r="T866"/>
  <c r="S866"/>
  <c r="R866"/>
  <c r="Q866"/>
  <c r="P866"/>
  <c r="H866"/>
  <c r="C866"/>
  <c r="K866" s="1"/>
  <c r="Z865"/>
  <c r="AA865"/>
  <c r="J866" l="1"/>
  <c r="Y865"/>
  <c r="X865"/>
  <c r="W865"/>
  <c r="V865"/>
  <c r="U865"/>
  <c r="T865"/>
  <c r="S865"/>
  <c r="R865"/>
  <c r="Q865"/>
  <c r="P865"/>
  <c r="H865"/>
  <c r="C865"/>
  <c r="K865" s="1"/>
  <c r="Y864"/>
  <c r="X864"/>
  <c r="W864"/>
  <c r="V864"/>
  <c r="U864"/>
  <c r="T864"/>
  <c r="S864"/>
  <c r="R864"/>
  <c r="Q864"/>
  <c r="P864"/>
  <c r="H864"/>
  <c r="C864"/>
  <c r="J864" s="1"/>
  <c r="Z863"/>
  <c r="AA864"/>
  <c r="AA863"/>
  <c r="Z864"/>
  <c r="J865" l="1"/>
  <c r="K864"/>
  <c r="Y863"/>
  <c r="X863"/>
  <c r="W863"/>
  <c r="V863"/>
  <c r="U863"/>
  <c r="T863"/>
  <c r="S863"/>
  <c r="R863"/>
  <c r="Q863"/>
  <c r="P863"/>
  <c r="H863"/>
  <c r="C863"/>
  <c r="K863" s="1"/>
  <c r="Y862"/>
  <c r="X862"/>
  <c r="W862"/>
  <c r="V862"/>
  <c r="U862"/>
  <c r="T862"/>
  <c r="S862"/>
  <c r="R862"/>
  <c r="Q862"/>
  <c r="P862"/>
  <c r="H862"/>
  <c r="C862"/>
  <c r="J862" s="1"/>
  <c r="AA862"/>
  <c r="AA861"/>
  <c r="Z862"/>
  <c r="Z861"/>
  <c r="J863" l="1"/>
  <c r="K862"/>
  <c r="Y861"/>
  <c r="X861"/>
  <c r="W861"/>
  <c r="V861"/>
  <c r="U861"/>
  <c r="T861"/>
  <c r="S861"/>
  <c r="R861"/>
  <c r="Q861"/>
  <c r="P861"/>
  <c r="H861"/>
  <c r="C861"/>
  <c r="K861" s="1"/>
  <c r="AA860"/>
  <c r="Z860"/>
  <c r="J861" l="1"/>
  <c r="Y860"/>
  <c r="X860"/>
  <c r="W860"/>
  <c r="V860"/>
  <c r="U860"/>
  <c r="T860"/>
  <c r="S860"/>
  <c r="R860"/>
  <c r="Q860"/>
  <c r="P860"/>
  <c r="H860"/>
  <c r="C860"/>
  <c r="K860" s="1"/>
  <c r="Y859"/>
  <c r="X859"/>
  <c r="W859"/>
  <c r="V859"/>
  <c r="U859"/>
  <c r="T859"/>
  <c r="S859"/>
  <c r="R859"/>
  <c r="Q859"/>
  <c r="P859"/>
  <c r="H859"/>
  <c r="C859"/>
  <c r="J859" s="1"/>
  <c r="AA859"/>
  <c r="AA858"/>
  <c r="Z859"/>
  <c r="Z858"/>
  <c r="J860" l="1"/>
  <c r="K859"/>
  <c r="Y858"/>
  <c r="X858"/>
  <c r="W858"/>
  <c r="V858"/>
  <c r="U858"/>
  <c r="T858"/>
  <c r="S858"/>
  <c r="R858"/>
  <c r="Q858"/>
  <c r="P858"/>
  <c r="H858"/>
  <c r="C858"/>
  <c r="K858" s="1"/>
  <c r="Z855"/>
  <c r="AA855"/>
  <c r="J858" l="1"/>
  <c r="Y855"/>
  <c r="X855"/>
  <c r="W855"/>
  <c r="V855"/>
  <c r="U855"/>
  <c r="T855"/>
  <c r="S855"/>
  <c r="R855"/>
  <c r="Q855"/>
  <c r="P855"/>
  <c r="H855"/>
  <c r="J855"/>
  <c r="Y854"/>
  <c r="X854"/>
  <c r="W854"/>
  <c r="V854"/>
  <c r="U854"/>
  <c r="T854"/>
  <c r="S854"/>
  <c r="R854"/>
  <c r="Q854"/>
  <c r="P854"/>
  <c r="H854"/>
  <c r="J854"/>
  <c r="AA854"/>
  <c r="Z854"/>
  <c r="AA853"/>
  <c r="Z853"/>
  <c r="K855" l="1"/>
  <c r="K854"/>
  <c r="Y853"/>
  <c r="X853"/>
  <c r="W853"/>
  <c r="V853"/>
  <c r="U853"/>
  <c r="T853"/>
  <c r="S853"/>
  <c r="R853"/>
  <c r="Q853"/>
  <c r="P853"/>
  <c r="H853"/>
  <c r="J853"/>
  <c r="Y852"/>
  <c r="X852"/>
  <c r="W852"/>
  <c r="V852"/>
  <c r="U852"/>
  <c r="T852"/>
  <c r="S852"/>
  <c r="R852"/>
  <c r="Q852"/>
  <c r="P852"/>
  <c r="H852"/>
  <c r="C852"/>
  <c r="J852" s="1"/>
  <c r="Z852"/>
  <c r="AA851"/>
  <c r="Z851"/>
  <c r="AA852"/>
  <c r="K853" l="1"/>
  <c r="K852"/>
  <c r="Y851"/>
  <c r="X851"/>
  <c r="W851"/>
  <c r="V851"/>
  <c r="U851"/>
  <c r="T851"/>
  <c r="S851"/>
  <c r="R851"/>
  <c r="Q851"/>
  <c r="P851"/>
  <c r="H851"/>
  <c r="K851"/>
  <c r="Y850"/>
  <c r="X850"/>
  <c r="W850"/>
  <c r="V850"/>
  <c r="U850"/>
  <c r="T850"/>
  <c r="S850"/>
  <c r="R850"/>
  <c r="Q850"/>
  <c r="P850"/>
  <c r="H850"/>
  <c r="C850"/>
  <c r="J850" s="1"/>
  <c r="Z850"/>
  <c r="AA850"/>
  <c r="Z849"/>
  <c r="AA849"/>
  <c r="J851" l="1"/>
  <c r="K850"/>
  <c r="Y849"/>
  <c r="X849"/>
  <c r="W849"/>
  <c r="V849"/>
  <c r="U849"/>
  <c r="T849"/>
  <c r="S849"/>
  <c r="R849"/>
  <c r="Q849"/>
  <c r="P849"/>
  <c r="H849"/>
  <c r="C849"/>
  <c r="K849" s="1"/>
  <c r="AA848"/>
  <c r="Z848"/>
  <c r="J849" l="1"/>
  <c r="Y848"/>
  <c r="X848"/>
  <c r="W848"/>
  <c r="V848"/>
  <c r="U848"/>
  <c r="T848"/>
  <c r="S848"/>
  <c r="R848"/>
  <c r="Q848"/>
  <c r="P848"/>
  <c r="H848"/>
  <c r="C848"/>
  <c r="K848" s="1"/>
  <c r="Z847"/>
  <c r="AA847"/>
  <c r="J848" l="1"/>
  <c r="Y847"/>
  <c r="X847"/>
  <c r="W847"/>
  <c r="V847"/>
  <c r="U847"/>
  <c r="T847"/>
  <c r="S847"/>
  <c r="R847"/>
  <c r="Q847"/>
  <c r="P847"/>
  <c r="H847"/>
  <c r="C847"/>
  <c r="K847" s="1"/>
  <c r="Y846"/>
  <c r="X846"/>
  <c r="W846"/>
  <c r="V846"/>
  <c r="U846"/>
  <c r="T846"/>
  <c r="S846"/>
  <c r="R846"/>
  <c r="Q846"/>
  <c r="P846"/>
  <c r="H846"/>
  <c r="C846"/>
  <c r="J846" s="1"/>
  <c r="AA846"/>
  <c r="Z845"/>
  <c r="AA845"/>
  <c r="Z846"/>
  <c r="J847" l="1"/>
  <c r="K846"/>
  <c r="Y845"/>
  <c r="X845"/>
  <c r="W845"/>
  <c r="V845"/>
  <c r="U845"/>
  <c r="T845"/>
  <c r="S845"/>
  <c r="R845"/>
  <c r="Q845"/>
  <c r="P845"/>
  <c r="H845"/>
  <c r="C845"/>
  <c r="K845" s="1"/>
  <c r="Z844"/>
  <c r="AA844"/>
  <c r="J845" l="1"/>
  <c r="Y844"/>
  <c r="X844"/>
  <c r="W844"/>
  <c r="V844"/>
  <c r="U844"/>
  <c r="T844"/>
  <c r="S844"/>
  <c r="R844"/>
  <c r="Q844"/>
  <c r="P844"/>
  <c r="H844"/>
  <c r="C844"/>
  <c r="K844" s="1"/>
  <c r="Y843"/>
  <c r="X843"/>
  <c r="W843"/>
  <c r="V843"/>
  <c r="U843"/>
  <c r="T843"/>
  <c r="S843"/>
  <c r="R843"/>
  <c r="Q843"/>
  <c r="P843"/>
  <c r="H843"/>
  <c r="C843"/>
  <c r="J843" s="1"/>
  <c r="AA843"/>
  <c r="Z842"/>
  <c r="Z843"/>
  <c r="AA842"/>
  <c r="J844" l="1"/>
  <c r="K843"/>
  <c r="Y842"/>
  <c r="X842"/>
  <c r="W842"/>
  <c r="V842"/>
  <c r="U842"/>
  <c r="T842"/>
  <c r="S842"/>
  <c r="R842"/>
  <c r="Q842"/>
  <c r="P842"/>
  <c r="H842"/>
  <c r="C842"/>
  <c r="K842" s="1"/>
  <c r="Y841"/>
  <c r="X841"/>
  <c r="W841"/>
  <c r="V841"/>
  <c r="U841"/>
  <c r="T841"/>
  <c r="S841"/>
  <c r="R841"/>
  <c r="Q841"/>
  <c r="P841"/>
  <c r="H841"/>
  <c r="C841"/>
  <c r="J841" s="1"/>
  <c r="AA841"/>
  <c r="Z841"/>
  <c r="Z838"/>
  <c r="AA838"/>
  <c r="J842" l="1"/>
  <c r="K841"/>
  <c r="Y838"/>
  <c r="X838"/>
  <c r="W838"/>
  <c r="V838"/>
  <c r="U838"/>
  <c r="T838"/>
  <c r="S838"/>
  <c r="R838"/>
  <c r="Q838"/>
  <c r="P838"/>
  <c r="H838"/>
  <c r="J838"/>
  <c r="AA837"/>
  <c r="Z837"/>
  <c r="K838" l="1"/>
  <c r="Y837"/>
  <c r="X837"/>
  <c r="W837"/>
  <c r="V837"/>
  <c r="U837"/>
  <c r="T837"/>
  <c r="S837"/>
  <c r="R837"/>
  <c r="Q837"/>
  <c r="P837"/>
  <c r="H837"/>
  <c r="K837"/>
  <c r="Y836"/>
  <c r="X836"/>
  <c r="W836"/>
  <c r="V836"/>
  <c r="U836"/>
  <c r="T836"/>
  <c r="S836"/>
  <c r="R836"/>
  <c r="Q836"/>
  <c r="P836"/>
  <c r="H836"/>
  <c r="J836"/>
  <c r="AA836"/>
  <c r="AA835"/>
  <c r="Z835"/>
  <c r="Z836"/>
  <c r="J837" l="1"/>
  <c r="K836"/>
  <c r="Y835"/>
  <c r="X835"/>
  <c r="W835"/>
  <c r="V835"/>
  <c r="U835"/>
  <c r="T835"/>
  <c r="S835"/>
  <c r="R835"/>
  <c r="Q835"/>
  <c r="P835"/>
  <c r="H835"/>
  <c r="C835"/>
  <c r="K835" s="1"/>
  <c r="Y834"/>
  <c r="X834"/>
  <c r="W834"/>
  <c r="V834"/>
  <c r="U834"/>
  <c r="T834"/>
  <c r="S834"/>
  <c r="R834"/>
  <c r="Q834"/>
  <c r="P834"/>
  <c r="H834"/>
  <c r="J834"/>
  <c r="AA834"/>
  <c r="Z833"/>
  <c r="AA833"/>
  <c r="Z834"/>
  <c r="J835" l="1"/>
  <c r="K834"/>
  <c r="Y833"/>
  <c r="X833"/>
  <c r="W833"/>
  <c r="V833"/>
  <c r="U833"/>
  <c r="T833"/>
  <c r="S833"/>
  <c r="R833"/>
  <c r="Q833"/>
  <c r="P833"/>
  <c r="H833"/>
  <c r="C833"/>
  <c r="K833" s="1"/>
  <c r="Y832"/>
  <c r="X832"/>
  <c r="W832"/>
  <c r="V832"/>
  <c r="U832"/>
  <c r="T832"/>
  <c r="S832"/>
  <c r="R832"/>
  <c r="Q832"/>
  <c r="P832"/>
  <c r="H832"/>
  <c r="C832"/>
  <c r="J832" s="1"/>
  <c r="Z831"/>
  <c r="AA831"/>
  <c r="AA832"/>
  <c r="Z832"/>
  <c r="J833" l="1"/>
  <c r="K832"/>
  <c r="Y831"/>
  <c r="X831"/>
  <c r="W831"/>
  <c r="V831"/>
  <c r="U831"/>
  <c r="T831"/>
  <c r="S831"/>
  <c r="R831"/>
  <c r="Q831"/>
  <c r="P831"/>
  <c r="H831"/>
  <c r="C831"/>
  <c r="J831" s="1"/>
  <c r="Y830"/>
  <c r="X830"/>
  <c r="W830"/>
  <c r="V830"/>
  <c r="U830"/>
  <c r="T830"/>
  <c r="S830"/>
  <c r="R830"/>
  <c r="Q830"/>
  <c r="P830"/>
  <c r="H830"/>
  <c r="C830"/>
  <c r="J830" s="1"/>
  <c r="Z830"/>
  <c r="AA829"/>
  <c r="AA830"/>
  <c r="Z829"/>
  <c r="K831" l="1"/>
  <c r="K830"/>
  <c r="Y829"/>
  <c r="X829"/>
  <c r="W829"/>
  <c r="V829"/>
  <c r="U829"/>
  <c r="T829"/>
  <c r="S829"/>
  <c r="R829"/>
  <c r="Q829"/>
  <c r="P829"/>
  <c r="H829"/>
  <c r="C829"/>
  <c r="K829" s="1"/>
  <c r="Y828"/>
  <c r="X828"/>
  <c r="W828"/>
  <c r="V828"/>
  <c r="U828"/>
  <c r="T828"/>
  <c r="S828"/>
  <c r="R828"/>
  <c r="Q828"/>
  <c r="P828"/>
  <c r="H828"/>
  <c r="C828"/>
  <c r="J828" s="1"/>
  <c r="Z828"/>
  <c r="Z827"/>
  <c r="AA827"/>
  <c r="AA828"/>
  <c r="J829" l="1"/>
  <c r="K828"/>
  <c r="Y827"/>
  <c r="X827"/>
  <c r="W827"/>
  <c r="V827"/>
  <c r="U827"/>
  <c r="T827"/>
  <c r="S827"/>
  <c r="R827"/>
  <c r="Q827"/>
  <c r="P827"/>
  <c r="H827"/>
  <c r="C827"/>
  <c r="K827" s="1"/>
  <c r="Y826"/>
  <c r="X826"/>
  <c r="W826"/>
  <c r="V826"/>
  <c r="U826"/>
  <c r="T826"/>
  <c r="S826"/>
  <c r="R826"/>
  <c r="Q826"/>
  <c r="P826"/>
  <c r="H826"/>
  <c r="C826"/>
  <c r="J826" s="1"/>
  <c r="AA825"/>
  <c r="Z825"/>
  <c r="Z826"/>
  <c r="AA826"/>
  <c r="J827" l="1"/>
  <c r="K826"/>
  <c r="Y825"/>
  <c r="X825"/>
  <c r="W825"/>
  <c r="V825"/>
  <c r="U825"/>
  <c r="T825"/>
  <c r="S825"/>
  <c r="R825"/>
  <c r="Q825"/>
  <c r="P825"/>
  <c r="H825"/>
  <c r="C825"/>
  <c r="K825" s="1"/>
  <c r="Z824"/>
  <c r="AA824"/>
  <c r="J825" l="1"/>
  <c r="Y824"/>
  <c r="X824"/>
  <c r="W824"/>
  <c r="V824"/>
  <c r="U824"/>
  <c r="T824"/>
  <c r="S824"/>
  <c r="R824"/>
  <c r="Q824"/>
  <c r="P824"/>
  <c r="H824"/>
  <c r="C824"/>
  <c r="K824" s="1"/>
  <c r="Y821"/>
  <c r="X821"/>
  <c r="W821"/>
  <c r="V821"/>
  <c r="U821"/>
  <c r="T821"/>
  <c r="S821"/>
  <c r="R821"/>
  <c r="Q821"/>
  <c r="P821"/>
  <c r="H821"/>
  <c r="J821"/>
  <c r="Y820"/>
  <c r="X820"/>
  <c r="W820"/>
  <c r="V820"/>
  <c r="U820"/>
  <c r="T820"/>
  <c r="S820"/>
  <c r="R820"/>
  <c r="Q820"/>
  <c r="P820"/>
  <c r="H820"/>
  <c r="J820"/>
  <c r="AA820"/>
  <c r="Z820"/>
  <c r="AA819"/>
  <c r="Z821"/>
  <c r="AA821"/>
  <c r="Z819"/>
  <c r="J824" l="1"/>
  <c r="K821"/>
  <c r="K820"/>
  <c r="Y819"/>
  <c r="X819"/>
  <c r="W819"/>
  <c r="V819"/>
  <c r="U819"/>
  <c r="T819"/>
  <c r="S819"/>
  <c r="R819"/>
  <c r="Q819"/>
  <c r="P819"/>
  <c r="H819"/>
  <c r="K819"/>
  <c r="Y818"/>
  <c r="X818"/>
  <c r="W818"/>
  <c r="V818"/>
  <c r="U818"/>
  <c r="T818"/>
  <c r="S818"/>
  <c r="R818"/>
  <c r="Q818"/>
  <c r="P818"/>
  <c r="H818"/>
  <c r="C818"/>
  <c r="J818" s="1"/>
  <c r="Z817"/>
  <c r="AA817"/>
  <c r="Z818"/>
  <c r="AA818"/>
  <c r="J819" l="1"/>
  <c r="K818"/>
  <c r="Y817"/>
  <c r="X817"/>
  <c r="W817"/>
  <c r="V817"/>
  <c r="U817"/>
  <c r="T817"/>
  <c r="S817"/>
  <c r="R817"/>
  <c r="Q817"/>
  <c r="P817"/>
  <c r="H817"/>
  <c r="K817"/>
  <c r="Z816"/>
  <c r="AA816"/>
  <c r="J817" l="1"/>
  <c r="Y816"/>
  <c r="X816"/>
  <c r="W816"/>
  <c r="V816"/>
  <c r="U816"/>
  <c r="T816"/>
  <c r="S816"/>
  <c r="R816"/>
  <c r="Q816"/>
  <c r="P816"/>
  <c r="H816"/>
  <c r="C816"/>
  <c r="K816" s="1"/>
  <c r="Y815"/>
  <c r="X815"/>
  <c r="W815"/>
  <c r="V815"/>
  <c r="U815"/>
  <c r="T815"/>
  <c r="S815"/>
  <c r="R815"/>
  <c r="Q815"/>
  <c r="P815"/>
  <c r="H815"/>
  <c r="C815"/>
  <c r="J815" s="1"/>
  <c r="AA814"/>
  <c r="Z815"/>
  <c r="AA815"/>
  <c r="Z814"/>
  <c r="J816" l="1"/>
  <c r="K815"/>
  <c r="Y814"/>
  <c r="X814"/>
  <c r="W814"/>
  <c r="V814"/>
  <c r="U814"/>
  <c r="T814"/>
  <c r="S814"/>
  <c r="R814"/>
  <c r="Q814"/>
  <c r="P814"/>
  <c r="H814"/>
  <c r="C814"/>
  <c r="K814" s="1"/>
  <c r="Y813"/>
  <c r="X813"/>
  <c r="W813"/>
  <c r="V813"/>
  <c r="U813"/>
  <c r="T813"/>
  <c r="S813"/>
  <c r="R813"/>
  <c r="Q813"/>
  <c r="P813"/>
  <c r="H813"/>
  <c r="C813"/>
  <c r="J813" s="1"/>
  <c r="Z812"/>
  <c r="AA812"/>
  <c r="AA813"/>
  <c r="Z813"/>
  <c r="J814" l="1"/>
  <c r="K813"/>
  <c r="Y812"/>
  <c r="X812"/>
  <c r="W812"/>
  <c r="V812"/>
  <c r="U812"/>
  <c r="T812"/>
  <c r="S812"/>
  <c r="R812"/>
  <c r="Q812"/>
  <c r="P812"/>
  <c r="H812"/>
  <c r="C812"/>
  <c r="K812" s="1"/>
  <c r="Y811"/>
  <c r="X811"/>
  <c r="W811"/>
  <c r="V811"/>
  <c r="U811"/>
  <c r="T811"/>
  <c r="S811"/>
  <c r="R811"/>
  <c r="Q811"/>
  <c r="P811"/>
  <c r="H811"/>
  <c r="C811"/>
  <c r="J811" s="1"/>
  <c r="Z810"/>
  <c r="AA810"/>
  <c r="Z811"/>
  <c r="AA811"/>
  <c r="J812" l="1"/>
  <c r="K811"/>
  <c r="Y810"/>
  <c r="X810"/>
  <c r="W810"/>
  <c r="V810"/>
  <c r="U810"/>
  <c r="T810"/>
  <c r="S810"/>
  <c r="R810"/>
  <c r="Q810"/>
  <c r="P810"/>
  <c r="H810"/>
  <c r="C810"/>
  <c r="K810" s="1"/>
  <c r="AA809"/>
  <c r="Z809"/>
  <c r="J810" l="1"/>
  <c r="Y809"/>
  <c r="X809"/>
  <c r="W809"/>
  <c r="V809"/>
  <c r="U809"/>
  <c r="T809"/>
  <c r="S809"/>
  <c r="R809"/>
  <c r="Q809"/>
  <c r="P809"/>
  <c r="H809"/>
  <c r="C809"/>
  <c r="K809" s="1"/>
  <c r="Y808"/>
  <c r="X808"/>
  <c r="W808"/>
  <c r="V808"/>
  <c r="U808"/>
  <c r="T808"/>
  <c r="S808"/>
  <c r="R808"/>
  <c r="Q808"/>
  <c r="P808"/>
  <c r="H808"/>
  <c r="C808"/>
  <c r="J808" s="1"/>
  <c r="AA807"/>
  <c r="AA808"/>
  <c r="Z807"/>
  <c r="Z808"/>
  <c r="J809" l="1"/>
  <c r="K808"/>
  <c r="Y807"/>
  <c r="X807"/>
  <c r="W807"/>
  <c r="V807"/>
  <c r="U807"/>
  <c r="T807"/>
  <c r="S807"/>
  <c r="R807"/>
  <c r="Q807"/>
  <c r="P807"/>
  <c r="H807"/>
  <c r="C807"/>
  <c r="K807" s="1"/>
  <c r="Y804"/>
  <c r="X804"/>
  <c r="W804"/>
  <c r="V804"/>
  <c r="U804"/>
  <c r="T804"/>
  <c r="S804"/>
  <c r="R804"/>
  <c r="Q804"/>
  <c r="P804"/>
  <c r="H804"/>
  <c r="J804"/>
  <c r="Y803"/>
  <c r="X803"/>
  <c r="W803"/>
  <c r="V803"/>
  <c r="U803"/>
  <c r="T803"/>
  <c r="S803"/>
  <c r="R803"/>
  <c r="Q803"/>
  <c r="P803"/>
  <c r="H803"/>
  <c r="J803"/>
  <c r="Z804"/>
  <c r="AA803"/>
  <c r="AA802"/>
  <c r="Z802"/>
  <c r="Z803"/>
  <c r="AA804"/>
  <c r="J807" l="1"/>
  <c r="K804"/>
  <c r="K803"/>
  <c r="Y802"/>
  <c r="X802"/>
  <c r="W802"/>
  <c r="V802"/>
  <c r="U802"/>
  <c r="T802"/>
  <c r="S802"/>
  <c r="R802"/>
  <c r="Q802"/>
  <c r="P802"/>
  <c r="H802"/>
  <c r="K802"/>
  <c r="Y801"/>
  <c r="X801"/>
  <c r="W801"/>
  <c r="V801"/>
  <c r="U801"/>
  <c r="T801"/>
  <c r="S801"/>
  <c r="R801"/>
  <c r="Q801"/>
  <c r="P801"/>
  <c r="H801"/>
  <c r="C801"/>
  <c r="J801" s="1"/>
  <c r="Z800"/>
  <c r="Z801"/>
  <c r="AA800"/>
  <c r="AA801"/>
  <c r="J802" l="1"/>
  <c r="K801"/>
  <c r="Y800"/>
  <c r="X800"/>
  <c r="W800"/>
  <c r="V800"/>
  <c r="U800"/>
  <c r="T800"/>
  <c r="S800"/>
  <c r="R800"/>
  <c r="Q800"/>
  <c r="P800"/>
  <c r="H800"/>
  <c r="K800"/>
  <c r="Y799"/>
  <c r="X799"/>
  <c r="W799"/>
  <c r="V799"/>
  <c r="U799"/>
  <c r="T799"/>
  <c r="S799"/>
  <c r="R799"/>
  <c r="Q799"/>
  <c r="P799"/>
  <c r="H799"/>
  <c r="C799"/>
  <c r="J799" s="1"/>
  <c r="AA799"/>
  <c r="Z799"/>
  <c r="Z798"/>
  <c r="AA798"/>
  <c r="J800" l="1"/>
  <c r="K799"/>
  <c r="Y798"/>
  <c r="X798"/>
  <c r="W798"/>
  <c r="V798"/>
  <c r="U798"/>
  <c r="T798"/>
  <c r="S798"/>
  <c r="R798"/>
  <c r="Q798"/>
  <c r="P798"/>
  <c r="H798"/>
  <c r="C798"/>
  <c r="K798" s="1"/>
  <c r="AA797"/>
  <c r="Z797"/>
  <c r="J798" l="1"/>
  <c r="Y797"/>
  <c r="X797"/>
  <c r="W797"/>
  <c r="V797"/>
  <c r="U797"/>
  <c r="T797"/>
  <c r="S797"/>
  <c r="R797"/>
  <c r="Q797"/>
  <c r="P797"/>
  <c r="H797"/>
  <c r="C797"/>
  <c r="K797" s="1"/>
  <c r="Y796"/>
  <c r="X796"/>
  <c r="W796"/>
  <c r="V796"/>
  <c r="U796"/>
  <c r="T796"/>
  <c r="S796"/>
  <c r="R796"/>
  <c r="Q796"/>
  <c r="P796"/>
  <c r="H796"/>
  <c r="C796"/>
  <c r="J796" s="1"/>
  <c r="Z795"/>
  <c r="Z796"/>
  <c r="AA796"/>
  <c r="AA795"/>
  <c r="J797" l="1"/>
  <c r="K796"/>
  <c r="Y795"/>
  <c r="X795"/>
  <c r="W795"/>
  <c r="V795"/>
  <c r="U795"/>
  <c r="T795"/>
  <c r="S795"/>
  <c r="R795"/>
  <c r="Q795"/>
  <c r="P795"/>
  <c r="H795"/>
  <c r="C795"/>
  <c r="K795" s="1"/>
  <c r="Y794"/>
  <c r="X794"/>
  <c r="W794"/>
  <c r="V794"/>
  <c r="U794"/>
  <c r="T794"/>
  <c r="S794"/>
  <c r="R794"/>
  <c r="Q794"/>
  <c r="P794"/>
  <c r="H794"/>
  <c r="C794"/>
  <c r="J794" s="1"/>
  <c r="AA793"/>
  <c r="AA794"/>
  <c r="Z794"/>
  <c r="Z793"/>
  <c r="J795" l="1"/>
  <c r="K794"/>
  <c r="Y793"/>
  <c r="X793"/>
  <c r="W793"/>
  <c r="V793"/>
  <c r="U793"/>
  <c r="T793"/>
  <c r="S793"/>
  <c r="R793"/>
  <c r="Q793"/>
  <c r="P793"/>
  <c r="H793"/>
  <c r="C793"/>
  <c r="K793" s="1"/>
  <c r="AA792"/>
  <c r="Z792"/>
  <c r="J793" l="1"/>
  <c r="Y792"/>
  <c r="X792"/>
  <c r="W792"/>
  <c r="V792"/>
  <c r="U792"/>
  <c r="T792"/>
  <c r="S792"/>
  <c r="R792"/>
  <c r="Q792"/>
  <c r="P792"/>
  <c r="H792"/>
  <c r="C792"/>
  <c r="K792" s="1"/>
  <c r="Y791"/>
  <c r="X791"/>
  <c r="W791"/>
  <c r="V791"/>
  <c r="U791"/>
  <c r="T791"/>
  <c r="S791"/>
  <c r="R791"/>
  <c r="Q791"/>
  <c r="P791"/>
  <c r="H791"/>
  <c r="C791"/>
  <c r="J791" s="1"/>
  <c r="AA791"/>
  <c r="Z791"/>
  <c r="AA790"/>
  <c r="Z790"/>
  <c r="J792" l="1"/>
  <c r="K791"/>
  <c r="Y790"/>
  <c r="X790"/>
  <c r="W790"/>
  <c r="V790"/>
  <c r="U790"/>
  <c r="T790"/>
  <c r="S790"/>
  <c r="R790"/>
  <c r="Q790"/>
  <c r="P790"/>
  <c r="H790"/>
  <c r="C790"/>
  <c r="K790" s="1"/>
  <c r="Y787"/>
  <c r="X787"/>
  <c r="W787"/>
  <c r="V787"/>
  <c r="U787"/>
  <c r="T787"/>
  <c r="S787"/>
  <c r="R787"/>
  <c r="Q787"/>
  <c r="P787"/>
  <c r="H787"/>
  <c r="J787"/>
  <c r="Z787"/>
  <c r="AA786"/>
  <c r="Z786"/>
  <c r="AA787"/>
  <c r="J790" l="1"/>
  <c r="K787"/>
  <c r="Y786"/>
  <c r="X786"/>
  <c r="W786"/>
  <c r="V786"/>
  <c r="U786"/>
  <c r="T786"/>
  <c r="S786"/>
  <c r="R786"/>
  <c r="Q786"/>
  <c r="P786"/>
  <c r="H786"/>
  <c r="K786"/>
  <c r="Z785"/>
  <c r="AA785"/>
  <c r="J786" l="1"/>
  <c r="Y785"/>
  <c r="X785"/>
  <c r="W785"/>
  <c r="V785"/>
  <c r="U785"/>
  <c r="T785"/>
  <c r="S785"/>
  <c r="R785"/>
  <c r="Q785"/>
  <c r="P785"/>
  <c r="H785"/>
  <c r="K785"/>
  <c r="AA784"/>
  <c r="Z784"/>
  <c r="J785" l="1"/>
  <c r="Y784"/>
  <c r="X784"/>
  <c r="W784"/>
  <c r="V784"/>
  <c r="U784"/>
  <c r="T784"/>
  <c r="S784"/>
  <c r="R784"/>
  <c r="Q784"/>
  <c r="P784"/>
  <c r="H784"/>
  <c r="C784"/>
  <c r="K784" s="1"/>
  <c r="Y783"/>
  <c r="X783"/>
  <c r="W783"/>
  <c r="V783"/>
  <c r="U783"/>
  <c r="T783"/>
  <c r="S783"/>
  <c r="R783"/>
  <c r="Q783"/>
  <c r="P783"/>
  <c r="H783"/>
  <c r="J783"/>
  <c r="AA783"/>
  <c r="Z783"/>
  <c r="AA782"/>
  <c r="Z782"/>
  <c r="J784" l="1"/>
  <c r="K783"/>
  <c r="Y782"/>
  <c r="X782"/>
  <c r="W782"/>
  <c r="V782"/>
  <c r="U782"/>
  <c r="T782"/>
  <c r="S782"/>
  <c r="R782"/>
  <c r="Q782"/>
  <c r="P782"/>
  <c r="H782"/>
  <c r="C782"/>
  <c r="K782" s="1"/>
  <c r="AA781"/>
  <c r="Z781"/>
  <c r="J782" l="1"/>
  <c r="Y781"/>
  <c r="X781"/>
  <c r="W781"/>
  <c r="V781"/>
  <c r="U781"/>
  <c r="T781"/>
  <c r="S781"/>
  <c r="R781"/>
  <c r="Q781"/>
  <c r="P781"/>
  <c r="H781"/>
  <c r="C781"/>
  <c r="K781" s="1"/>
  <c r="Y780"/>
  <c r="X780"/>
  <c r="W780"/>
  <c r="V780"/>
  <c r="U780"/>
  <c r="T780"/>
  <c r="S780"/>
  <c r="R780"/>
  <c r="Q780"/>
  <c r="P780"/>
  <c r="H780"/>
  <c r="C780"/>
  <c r="J780" s="1"/>
  <c r="Z780"/>
  <c r="AA780"/>
  <c r="AA779"/>
  <c r="Z779"/>
  <c r="J781" l="1"/>
  <c r="K780"/>
  <c r="Y779"/>
  <c r="X779"/>
  <c r="W779"/>
  <c r="V779"/>
  <c r="U779"/>
  <c r="T779"/>
  <c r="S779"/>
  <c r="R779"/>
  <c r="Q779"/>
  <c r="P779"/>
  <c r="H779"/>
  <c r="C779"/>
  <c r="K779" s="1"/>
  <c r="Y778"/>
  <c r="X778"/>
  <c r="W778"/>
  <c r="V778"/>
  <c r="U778"/>
  <c r="T778"/>
  <c r="S778"/>
  <c r="R778"/>
  <c r="Q778"/>
  <c r="P778"/>
  <c r="H778"/>
  <c r="C778"/>
  <c r="J778" s="1"/>
  <c r="Z777"/>
  <c r="AA778"/>
  <c r="AA777"/>
  <c r="Z778"/>
  <c r="J779" l="1"/>
  <c r="K778"/>
  <c r="Y777"/>
  <c r="X777"/>
  <c r="W777"/>
  <c r="V777"/>
  <c r="U777"/>
  <c r="T777"/>
  <c r="S777"/>
  <c r="R777"/>
  <c r="Q777"/>
  <c r="P777"/>
  <c r="H777"/>
  <c r="C777"/>
  <c r="K777" s="1"/>
  <c r="Z776"/>
  <c r="AA776"/>
  <c r="J777" l="1"/>
  <c r="Y776"/>
  <c r="X776"/>
  <c r="W776"/>
  <c r="V776"/>
  <c r="U776"/>
  <c r="T776"/>
  <c r="S776"/>
  <c r="R776"/>
  <c r="Q776"/>
  <c r="P776"/>
  <c r="H776"/>
  <c r="C776"/>
  <c r="K776" s="1"/>
  <c r="Y775"/>
  <c r="X775"/>
  <c r="W775"/>
  <c r="V775"/>
  <c r="U775"/>
  <c r="T775"/>
  <c r="S775"/>
  <c r="R775"/>
  <c r="Q775"/>
  <c r="P775"/>
  <c r="H775"/>
  <c r="C775"/>
  <c r="J775" s="1"/>
  <c r="AA775"/>
  <c r="Z774"/>
  <c r="AA774"/>
  <c r="Z775"/>
  <c r="J776" l="1"/>
  <c r="K775"/>
  <c r="Y774"/>
  <c r="X774"/>
  <c r="W774"/>
  <c r="V774"/>
  <c r="U774"/>
  <c r="T774"/>
  <c r="S774"/>
  <c r="R774"/>
  <c r="Q774"/>
  <c r="P774"/>
  <c r="H774"/>
  <c r="C774"/>
  <c r="K774" s="1"/>
  <c r="Y773"/>
  <c r="X773"/>
  <c r="W773"/>
  <c r="V773"/>
  <c r="U773"/>
  <c r="T773"/>
  <c r="S773"/>
  <c r="R773"/>
  <c r="Q773"/>
  <c r="P773"/>
  <c r="H773"/>
  <c r="C773"/>
  <c r="J773" s="1"/>
  <c r="Z770"/>
  <c r="AA770"/>
  <c r="AA773"/>
  <c r="Z773"/>
  <c r="J774" l="1"/>
  <c r="K773"/>
  <c r="Y770"/>
  <c r="X770"/>
  <c r="W770"/>
  <c r="V770"/>
  <c r="U770"/>
  <c r="T770"/>
  <c r="S770"/>
  <c r="R770"/>
  <c r="Q770"/>
  <c r="P770"/>
  <c r="H770"/>
  <c r="J770"/>
  <c r="Y769"/>
  <c r="X769"/>
  <c r="W769"/>
  <c r="V769"/>
  <c r="U769"/>
  <c r="T769"/>
  <c r="S769"/>
  <c r="R769"/>
  <c r="Q769"/>
  <c r="P769"/>
  <c r="H769"/>
  <c r="J769"/>
  <c r="AA768"/>
  <c r="Z769"/>
  <c r="Z768"/>
  <c r="AA769"/>
  <c r="K770" l="1"/>
  <c r="K769"/>
  <c r="Y768"/>
  <c r="X768"/>
  <c r="W768"/>
  <c r="V768"/>
  <c r="U768"/>
  <c r="T768"/>
  <c r="S768"/>
  <c r="R768"/>
  <c r="Q768"/>
  <c r="P768"/>
  <c r="H768"/>
  <c r="K768"/>
  <c r="Y767"/>
  <c r="X767"/>
  <c r="W767"/>
  <c r="V767"/>
  <c r="U767"/>
  <c r="T767"/>
  <c r="S767"/>
  <c r="R767"/>
  <c r="Q767"/>
  <c r="P767"/>
  <c r="H767"/>
  <c r="C767"/>
  <c r="J767" s="1"/>
  <c r="Z766"/>
  <c r="AA766"/>
  <c r="Z767"/>
  <c r="AA767"/>
  <c r="J768" l="1"/>
  <c r="K767"/>
  <c r="Y766"/>
  <c r="X766"/>
  <c r="W766"/>
  <c r="V766"/>
  <c r="U766"/>
  <c r="T766"/>
  <c r="S766"/>
  <c r="R766"/>
  <c r="Q766"/>
  <c r="P766"/>
  <c r="H766"/>
  <c r="K766"/>
  <c r="Y765"/>
  <c r="X765"/>
  <c r="W765"/>
  <c r="V765"/>
  <c r="U765"/>
  <c r="T765"/>
  <c r="S765"/>
  <c r="R765"/>
  <c r="Q765"/>
  <c r="P765"/>
  <c r="H765"/>
  <c r="C765"/>
  <c r="J765" s="1"/>
  <c r="Z764"/>
  <c r="AA765"/>
  <c r="Z765"/>
  <c r="AA764"/>
  <c r="J766" l="1"/>
  <c r="K765"/>
  <c r="Y764"/>
  <c r="X764"/>
  <c r="W764"/>
  <c r="V764"/>
  <c r="U764"/>
  <c r="T764"/>
  <c r="S764"/>
  <c r="R764"/>
  <c r="Q764"/>
  <c r="P764"/>
  <c r="H764"/>
  <c r="C764"/>
  <c r="K764" s="1"/>
  <c r="Y763"/>
  <c r="X763"/>
  <c r="W763"/>
  <c r="V763"/>
  <c r="U763"/>
  <c r="T763"/>
  <c r="S763"/>
  <c r="R763"/>
  <c r="Q763"/>
  <c r="P763"/>
  <c r="H763"/>
  <c r="C763"/>
  <c r="J763" s="1"/>
  <c r="AA762"/>
  <c r="Z763"/>
  <c r="Z762"/>
  <c r="AA763"/>
  <c r="J764" l="1"/>
  <c r="K763"/>
  <c r="Y762"/>
  <c r="X762"/>
  <c r="W762"/>
  <c r="V762"/>
  <c r="U762"/>
  <c r="T762"/>
  <c r="S762"/>
  <c r="R762"/>
  <c r="Q762"/>
  <c r="P762"/>
  <c r="H762"/>
  <c r="C762"/>
  <c r="K762" s="1"/>
  <c r="Z761"/>
  <c r="AA761"/>
  <c r="J762" l="1"/>
  <c r="Y761"/>
  <c r="X761"/>
  <c r="W761"/>
  <c r="V761"/>
  <c r="U761"/>
  <c r="T761"/>
  <c r="S761"/>
  <c r="R761"/>
  <c r="Q761"/>
  <c r="P761"/>
  <c r="H761"/>
  <c r="C761"/>
  <c r="K761" s="1"/>
  <c r="Y760"/>
  <c r="X760"/>
  <c r="W760"/>
  <c r="V760"/>
  <c r="U760"/>
  <c r="T760"/>
  <c r="S760"/>
  <c r="R760"/>
  <c r="Q760"/>
  <c r="P760"/>
  <c r="H760"/>
  <c r="C760"/>
  <c r="J760" s="1"/>
  <c r="Z759"/>
  <c r="AA760"/>
  <c r="AA759"/>
  <c r="Z760"/>
  <c r="J761" l="1"/>
  <c r="K760"/>
  <c r="Y759"/>
  <c r="X759"/>
  <c r="W759"/>
  <c r="V759"/>
  <c r="U759"/>
  <c r="T759"/>
  <c r="S759"/>
  <c r="R759"/>
  <c r="Q759"/>
  <c r="P759"/>
  <c r="H759"/>
  <c r="C759"/>
  <c r="K759" s="1"/>
  <c r="AA758"/>
  <c r="Z758"/>
  <c r="J759" l="1"/>
  <c r="Y758"/>
  <c r="X758"/>
  <c r="W758"/>
  <c r="V758"/>
  <c r="U758"/>
  <c r="T758"/>
  <c r="S758"/>
  <c r="R758"/>
  <c r="Q758"/>
  <c r="P758"/>
  <c r="H758"/>
  <c r="C758"/>
  <c r="K758" s="1"/>
  <c r="AA757"/>
  <c r="Z757"/>
  <c r="J758" l="1"/>
  <c r="Y757"/>
  <c r="X757"/>
  <c r="W757"/>
  <c r="V757"/>
  <c r="U757"/>
  <c r="T757"/>
  <c r="S757"/>
  <c r="R757"/>
  <c r="Q757"/>
  <c r="P757"/>
  <c r="H757"/>
  <c r="C757"/>
  <c r="K757" s="1"/>
  <c r="Y756"/>
  <c r="X756"/>
  <c r="W756"/>
  <c r="V756"/>
  <c r="U756"/>
  <c r="T756"/>
  <c r="S756"/>
  <c r="R756"/>
  <c r="Q756"/>
  <c r="P756"/>
  <c r="H756"/>
  <c r="C756"/>
  <c r="J756" s="1"/>
  <c r="Z753"/>
  <c r="Z756"/>
  <c r="AA753"/>
  <c r="AA756"/>
  <c r="J757" l="1"/>
  <c r="K756"/>
  <c r="Y753"/>
  <c r="X753"/>
  <c r="W753"/>
  <c r="V753"/>
  <c r="U753"/>
  <c r="T753"/>
  <c r="S753"/>
  <c r="R753"/>
  <c r="Q753"/>
  <c r="P753"/>
  <c r="H753"/>
  <c r="J753"/>
  <c r="Y752"/>
  <c r="X752"/>
  <c r="W752"/>
  <c r="V752"/>
  <c r="U752"/>
  <c r="T752"/>
  <c r="S752"/>
  <c r="R752"/>
  <c r="Q752"/>
  <c r="P752"/>
  <c r="H752"/>
  <c r="J752"/>
  <c r="AA751"/>
  <c r="Z752"/>
  <c r="AA752"/>
  <c r="Z751"/>
  <c r="K753" l="1"/>
  <c r="K752"/>
  <c r="Y751"/>
  <c r="X751"/>
  <c r="W751"/>
  <c r="V751"/>
  <c r="U751"/>
  <c r="T751"/>
  <c r="S751"/>
  <c r="R751"/>
  <c r="Q751"/>
  <c r="P751"/>
  <c r="H751"/>
  <c r="K751"/>
  <c r="AA750"/>
  <c r="Z750"/>
  <c r="J751" l="1"/>
  <c r="Y750"/>
  <c r="X750"/>
  <c r="W750"/>
  <c r="V750"/>
  <c r="U750"/>
  <c r="T750"/>
  <c r="S750"/>
  <c r="R750"/>
  <c r="Q750"/>
  <c r="P750"/>
  <c r="H750"/>
  <c r="C750"/>
  <c r="K750" s="1"/>
  <c r="Y749"/>
  <c r="X749"/>
  <c r="W749"/>
  <c r="V749"/>
  <c r="U749"/>
  <c r="T749"/>
  <c r="S749"/>
  <c r="R749"/>
  <c r="Q749"/>
  <c r="P749"/>
  <c r="H749"/>
  <c r="J749"/>
  <c r="Z748"/>
  <c r="Z749"/>
  <c r="AA749"/>
  <c r="AA748"/>
  <c r="J750" l="1"/>
  <c r="K749"/>
  <c r="Y748"/>
  <c r="X748"/>
  <c r="W748"/>
  <c r="V748"/>
  <c r="U748"/>
  <c r="T748"/>
  <c r="S748"/>
  <c r="R748"/>
  <c r="Q748"/>
  <c r="P748"/>
  <c r="H748"/>
  <c r="C748"/>
  <c r="K748" s="1"/>
  <c r="AA747"/>
  <c r="Z747"/>
  <c r="J748" l="1"/>
  <c r="Y747"/>
  <c r="X747"/>
  <c r="W747"/>
  <c r="V747"/>
  <c r="U747"/>
  <c r="T747"/>
  <c r="S747"/>
  <c r="R747"/>
  <c r="Q747"/>
  <c r="P747"/>
  <c r="H747"/>
  <c r="C747"/>
  <c r="K747" s="1"/>
  <c r="Y746"/>
  <c r="X746"/>
  <c r="W746"/>
  <c r="V746"/>
  <c r="U746"/>
  <c r="T746"/>
  <c r="S746"/>
  <c r="R746"/>
  <c r="Q746"/>
  <c r="P746"/>
  <c r="H746"/>
  <c r="C746"/>
  <c r="J746" s="1"/>
  <c r="Z745"/>
  <c r="AA745"/>
  <c r="Z746"/>
  <c r="AA746"/>
  <c r="J747" l="1"/>
  <c r="K746"/>
  <c r="Y745"/>
  <c r="X745"/>
  <c r="W745"/>
  <c r="V745"/>
  <c r="U745"/>
  <c r="T745"/>
  <c r="S745"/>
  <c r="R745"/>
  <c r="Q745"/>
  <c r="P745"/>
  <c r="H745"/>
  <c r="C745"/>
  <c r="K745" s="1"/>
  <c r="Y744"/>
  <c r="X744"/>
  <c r="W744"/>
  <c r="V744"/>
  <c r="U744"/>
  <c r="T744"/>
  <c r="S744"/>
  <c r="R744"/>
  <c r="Q744"/>
  <c r="P744"/>
  <c r="H744"/>
  <c r="C744"/>
  <c r="J744" s="1"/>
  <c r="AA744"/>
  <c r="Z744"/>
  <c r="AA743"/>
  <c r="Z743"/>
  <c r="J745" l="1"/>
  <c r="K744"/>
  <c r="Y743"/>
  <c r="X743"/>
  <c r="W743"/>
  <c r="V743"/>
  <c r="U743"/>
  <c r="T743"/>
  <c r="S743"/>
  <c r="R743"/>
  <c r="Q743"/>
  <c r="P743"/>
  <c r="H743"/>
  <c r="C743"/>
  <c r="K743" s="1"/>
  <c r="AA742"/>
  <c r="Z742"/>
  <c r="J743" l="1"/>
  <c r="Y742"/>
  <c r="X742"/>
  <c r="W742"/>
  <c r="V742"/>
  <c r="U742"/>
  <c r="T742"/>
  <c r="S742"/>
  <c r="R742"/>
  <c r="Q742"/>
  <c r="P742"/>
  <c r="H742"/>
  <c r="C742"/>
  <c r="K742" s="1"/>
  <c r="Y741"/>
  <c r="X741"/>
  <c r="W741"/>
  <c r="V741"/>
  <c r="U741"/>
  <c r="T741"/>
  <c r="S741"/>
  <c r="R741"/>
  <c r="Q741"/>
  <c r="P741"/>
  <c r="H741"/>
  <c r="C741"/>
  <c r="J741" s="1"/>
  <c r="Z741"/>
  <c r="Z740"/>
  <c r="AA741"/>
  <c r="AA740"/>
  <c r="J742" l="1"/>
  <c r="K741"/>
  <c r="Y740"/>
  <c r="X740"/>
  <c r="W740"/>
  <c r="V740"/>
  <c r="U740"/>
  <c r="T740"/>
  <c r="S740"/>
  <c r="R740"/>
  <c r="Q740"/>
  <c r="P740"/>
  <c r="H740"/>
  <c r="C740"/>
  <c r="K740" s="1"/>
  <c r="Y739"/>
  <c r="X739"/>
  <c r="W739"/>
  <c r="V739"/>
  <c r="U739"/>
  <c r="T739"/>
  <c r="S739"/>
  <c r="R739"/>
  <c r="Q739"/>
  <c r="P739"/>
  <c r="H739"/>
  <c r="C739"/>
  <c r="J739" s="1"/>
  <c r="Z739"/>
  <c r="Z736"/>
  <c r="AA739"/>
  <c r="AA736"/>
  <c r="J740" l="1"/>
  <c r="K739"/>
  <c r="Y736"/>
  <c r="X736"/>
  <c r="W736"/>
  <c r="V736"/>
  <c r="U736"/>
  <c r="T736"/>
  <c r="S736"/>
  <c r="R736"/>
  <c r="Q736"/>
  <c r="P736"/>
  <c r="H736"/>
  <c r="J736"/>
  <c r="Y735"/>
  <c r="X735"/>
  <c r="W735"/>
  <c r="V735"/>
  <c r="U735"/>
  <c r="T735"/>
  <c r="S735"/>
  <c r="R735"/>
  <c r="Q735"/>
  <c r="P735"/>
  <c r="H735"/>
  <c r="J735"/>
  <c r="AA734"/>
  <c r="Z734"/>
  <c r="Z735"/>
  <c r="AA735"/>
  <c r="K736" l="1"/>
  <c r="K735"/>
  <c r="Y734"/>
  <c r="X734"/>
  <c r="W734"/>
  <c r="V734"/>
  <c r="U734"/>
  <c r="T734"/>
  <c r="S734"/>
  <c r="R734"/>
  <c r="Q734"/>
  <c r="P734"/>
  <c r="H734"/>
  <c r="K734"/>
  <c r="Z733"/>
  <c r="AA733"/>
  <c r="J734" l="1"/>
  <c r="Y733"/>
  <c r="X733"/>
  <c r="W733"/>
  <c r="V733"/>
  <c r="U733"/>
  <c r="T733"/>
  <c r="S733"/>
  <c r="R733"/>
  <c r="Q733"/>
  <c r="P733"/>
  <c r="H733"/>
  <c r="C733"/>
  <c r="K733" s="1"/>
  <c r="Z732"/>
  <c r="AA732"/>
  <c r="J733" l="1"/>
  <c r="Y732"/>
  <c r="X732"/>
  <c r="W732"/>
  <c r="V732"/>
  <c r="U732"/>
  <c r="T732"/>
  <c r="S732"/>
  <c r="R732"/>
  <c r="Q732"/>
  <c r="P732"/>
  <c r="H732"/>
  <c r="K732"/>
  <c r="Z731"/>
  <c r="AA731"/>
  <c r="J732" l="1"/>
  <c r="Y731"/>
  <c r="X731"/>
  <c r="W731"/>
  <c r="V731"/>
  <c r="U731"/>
  <c r="T731"/>
  <c r="S731"/>
  <c r="R731"/>
  <c r="Q731"/>
  <c r="P731"/>
  <c r="H731"/>
  <c r="C731"/>
  <c r="K731" s="1"/>
  <c r="AA730"/>
  <c r="Z730"/>
  <c r="J731" l="1"/>
  <c r="Y730"/>
  <c r="X730"/>
  <c r="W730"/>
  <c r="V730"/>
  <c r="U730"/>
  <c r="T730"/>
  <c r="S730"/>
  <c r="R730"/>
  <c r="Q730"/>
  <c r="P730"/>
  <c r="H730"/>
  <c r="C730"/>
  <c r="K730" s="1"/>
  <c r="Z729"/>
  <c r="AA729"/>
  <c r="J730" l="1"/>
  <c r="Y729"/>
  <c r="X729"/>
  <c r="W729"/>
  <c r="V729"/>
  <c r="U729"/>
  <c r="T729"/>
  <c r="S729"/>
  <c r="R729"/>
  <c r="Q729"/>
  <c r="P729"/>
  <c r="H729"/>
  <c r="C729"/>
  <c r="K729" s="1"/>
  <c r="Z728"/>
  <c r="AA728"/>
  <c r="J729" l="1"/>
  <c r="Y728"/>
  <c r="X728"/>
  <c r="W728"/>
  <c r="V728"/>
  <c r="U728"/>
  <c r="T728"/>
  <c r="S728"/>
  <c r="R728"/>
  <c r="Q728"/>
  <c r="P728"/>
  <c r="H728"/>
  <c r="C728"/>
  <c r="K728" s="1"/>
  <c r="Z727"/>
  <c r="AA727"/>
  <c r="J728" l="1"/>
  <c r="Y727"/>
  <c r="X727"/>
  <c r="W727"/>
  <c r="V727"/>
  <c r="U727"/>
  <c r="T727"/>
  <c r="S727"/>
  <c r="R727"/>
  <c r="Q727"/>
  <c r="P727"/>
  <c r="H727"/>
  <c r="C727"/>
  <c r="K727" s="1"/>
  <c r="Z726"/>
  <c r="AA726"/>
  <c r="J727" l="1"/>
  <c r="Y726"/>
  <c r="X726"/>
  <c r="W726"/>
  <c r="V726"/>
  <c r="U726"/>
  <c r="T726"/>
  <c r="S726"/>
  <c r="R726"/>
  <c r="Q726"/>
  <c r="P726"/>
  <c r="H726"/>
  <c r="C726"/>
  <c r="K726" s="1"/>
  <c r="AA725"/>
  <c r="Z725"/>
  <c r="J726" l="1"/>
  <c r="Y725"/>
  <c r="X725"/>
  <c r="W725"/>
  <c r="V725"/>
  <c r="U725"/>
  <c r="T725"/>
  <c r="S725"/>
  <c r="R725"/>
  <c r="Q725"/>
  <c r="P725"/>
  <c r="H725"/>
  <c r="C725"/>
  <c r="K725" s="1"/>
  <c r="AA724"/>
  <c r="Z724"/>
  <c r="J725" l="1"/>
  <c r="Y724"/>
  <c r="X724"/>
  <c r="W724"/>
  <c r="V724"/>
  <c r="U724"/>
  <c r="T724"/>
  <c r="S724"/>
  <c r="R724"/>
  <c r="Q724"/>
  <c r="P724"/>
  <c r="H724"/>
  <c r="C724"/>
  <c r="K724" s="1"/>
  <c r="AA723"/>
  <c r="Z723"/>
  <c r="J724" l="1"/>
  <c r="Y723"/>
  <c r="X723"/>
  <c r="W723"/>
  <c r="V723"/>
  <c r="U723"/>
  <c r="T723"/>
  <c r="S723"/>
  <c r="R723"/>
  <c r="Q723"/>
  <c r="P723"/>
  <c r="H723"/>
  <c r="C723"/>
  <c r="K723" s="1"/>
  <c r="AA722"/>
  <c r="Z722"/>
  <c r="J723" l="1"/>
  <c r="Y722"/>
  <c r="X722"/>
  <c r="W722"/>
  <c r="V722"/>
  <c r="U722"/>
  <c r="T722"/>
  <c r="S722"/>
  <c r="R722"/>
  <c r="Q722"/>
  <c r="P722"/>
  <c r="H722"/>
  <c r="C722"/>
  <c r="K722" s="1"/>
  <c r="AA719"/>
  <c r="Z719"/>
  <c r="J722" l="1"/>
  <c r="Y719"/>
  <c r="X719"/>
  <c r="W719"/>
  <c r="V719"/>
  <c r="U719"/>
  <c r="T719"/>
  <c r="S719"/>
  <c r="R719"/>
  <c r="Q719"/>
  <c r="P719"/>
  <c r="H719"/>
  <c r="J719"/>
  <c r="Y718"/>
  <c r="X718"/>
  <c r="W718"/>
  <c r="V718"/>
  <c r="U718"/>
  <c r="T718"/>
  <c r="S718"/>
  <c r="R718"/>
  <c r="Q718"/>
  <c r="P718"/>
  <c r="H718"/>
  <c r="J718"/>
  <c r="Z718"/>
  <c r="AA717"/>
  <c r="Z717"/>
  <c r="AA718"/>
  <c r="K719" l="1"/>
  <c r="K718"/>
  <c r="Y717"/>
  <c r="X717"/>
  <c r="W717"/>
  <c r="V717"/>
  <c r="U717"/>
  <c r="T717"/>
  <c r="S717"/>
  <c r="R717"/>
  <c r="Q717"/>
  <c r="P717"/>
  <c r="H717"/>
  <c r="K717"/>
  <c r="AA716"/>
  <c r="Z716"/>
  <c r="J717" l="1"/>
  <c r="Y716"/>
  <c r="X716"/>
  <c r="W716"/>
  <c r="V716"/>
  <c r="U716"/>
  <c r="T716"/>
  <c r="S716"/>
  <c r="R716"/>
  <c r="Q716"/>
  <c r="P716"/>
  <c r="H716"/>
  <c r="C716"/>
  <c r="K716" s="1"/>
  <c r="Z715"/>
  <c r="AA715"/>
  <c r="J716" l="1"/>
  <c r="Y715"/>
  <c r="X715"/>
  <c r="W715"/>
  <c r="V715"/>
  <c r="U715"/>
  <c r="T715"/>
  <c r="S715"/>
  <c r="R715"/>
  <c r="Q715"/>
  <c r="P715"/>
  <c r="H715"/>
  <c r="K715"/>
  <c r="Y714"/>
  <c r="X714"/>
  <c r="W714"/>
  <c r="V714"/>
  <c r="U714"/>
  <c r="T714"/>
  <c r="S714"/>
  <c r="R714"/>
  <c r="Q714"/>
  <c r="P714"/>
  <c r="H714"/>
  <c r="C714"/>
  <c r="J714" s="1"/>
  <c r="Z714"/>
  <c r="Z713"/>
  <c r="AA713"/>
  <c r="AA714"/>
  <c r="J715" l="1"/>
  <c r="K714"/>
  <c r="Y713"/>
  <c r="X713"/>
  <c r="W713"/>
  <c r="V713"/>
  <c r="U713"/>
  <c r="T713"/>
  <c r="S713"/>
  <c r="R713"/>
  <c r="Q713"/>
  <c r="P713"/>
  <c r="H713"/>
  <c r="C713"/>
  <c r="K713" s="1"/>
  <c r="Z712"/>
  <c r="AA712"/>
  <c r="J713" l="1"/>
  <c r="Y712"/>
  <c r="X712"/>
  <c r="W712"/>
  <c r="V712"/>
  <c r="U712"/>
  <c r="T712"/>
  <c r="S712"/>
  <c r="R712"/>
  <c r="Q712"/>
  <c r="P712"/>
  <c r="H712"/>
  <c r="C712"/>
  <c r="K712" s="1"/>
  <c r="Y711"/>
  <c r="X711"/>
  <c r="W711"/>
  <c r="V711"/>
  <c r="U711"/>
  <c r="T711"/>
  <c r="S711"/>
  <c r="R711"/>
  <c r="Q711"/>
  <c r="P711"/>
  <c r="H711"/>
  <c r="C711"/>
  <c r="J711" s="1"/>
  <c r="AA710"/>
  <c r="Z711"/>
  <c r="Z710"/>
  <c r="AA711"/>
  <c r="J712" l="1"/>
  <c r="K711"/>
  <c r="Y710"/>
  <c r="X710"/>
  <c r="W710"/>
  <c r="V710"/>
  <c r="U710"/>
  <c r="T710"/>
  <c r="S710"/>
  <c r="R710"/>
  <c r="Q710"/>
  <c r="P710"/>
  <c r="H710"/>
  <c r="C710"/>
  <c r="K710" s="1"/>
  <c r="Y709"/>
  <c r="X709"/>
  <c r="W709"/>
  <c r="V709"/>
  <c r="U709"/>
  <c r="T709"/>
  <c r="S709"/>
  <c r="R709"/>
  <c r="Q709"/>
  <c r="P709"/>
  <c r="H709"/>
  <c r="C709"/>
  <c r="J709" s="1"/>
  <c r="Z708"/>
  <c r="Z709"/>
  <c r="AA709"/>
  <c r="AA708"/>
  <c r="J710" l="1"/>
  <c r="K709"/>
  <c r="Y708"/>
  <c r="X708"/>
  <c r="W708"/>
  <c r="V708"/>
  <c r="U708"/>
  <c r="T708"/>
  <c r="S708"/>
  <c r="R708"/>
  <c r="Q708"/>
  <c r="P708"/>
  <c r="H708"/>
  <c r="C708"/>
  <c r="K708" s="1"/>
  <c r="Y707"/>
  <c r="X707"/>
  <c r="W707"/>
  <c r="V707"/>
  <c r="U707"/>
  <c r="T707"/>
  <c r="S707"/>
  <c r="R707"/>
  <c r="Q707"/>
  <c r="P707"/>
  <c r="H707"/>
  <c r="C707"/>
  <c r="J707" s="1"/>
  <c r="Z706"/>
  <c r="AA707"/>
  <c r="AA706"/>
  <c r="Z707"/>
  <c r="J708" l="1"/>
  <c r="K707"/>
  <c r="Y706"/>
  <c r="X706"/>
  <c r="W706"/>
  <c r="V706"/>
  <c r="U706"/>
  <c r="T706"/>
  <c r="S706"/>
  <c r="R706"/>
  <c r="Q706"/>
  <c r="P706"/>
  <c r="H706"/>
  <c r="C706"/>
  <c r="K706" s="1"/>
  <c r="Y705"/>
  <c r="X705"/>
  <c r="W705"/>
  <c r="V705"/>
  <c r="U705"/>
  <c r="T705"/>
  <c r="S705"/>
  <c r="R705"/>
  <c r="Q705"/>
  <c r="P705"/>
  <c r="H705"/>
  <c r="C705"/>
  <c r="J705" s="1"/>
  <c r="AA702"/>
  <c r="Z702"/>
  <c r="Z705"/>
  <c r="AA705"/>
  <c r="J706" l="1"/>
  <c r="K705"/>
  <c r="Y702"/>
  <c r="X702"/>
  <c r="W702"/>
  <c r="V702"/>
  <c r="U702"/>
  <c r="T702"/>
  <c r="S702"/>
  <c r="R702"/>
  <c r="Q702"/>
  <c r="P702"/>
  <c r="H702"/>
  <c r="J702"/>
  <c r="Y701"/>
  <c r="X701"/>
  <c r="W701"/>
  <c r="V701"/>
  <c r="U701"/>
  <c r="T701"/>
  <c r="S701"/>
  <c r="R701"/>
  <c r="Q701"/>
  <c r="P701"/>
  <c r="H701"/>
  <c r="J701"/>
  <c r="Z700"/>
  <c r="AA701"/>
  <c r="AA700"/>
  <c r="Z701"/>
  <c r="K702" l="1"/>
  <c r="K701"/>
  <c r="Y700"/>
  <c r="X700"/>
  <c r="W700"/>
  <c r="V700"/>
  <c r="U700"/>
  <c r="T700"/>
  <c r="S700"/>
  <c r="R700"/>
  <c r="Q700"/>
  <c r="P700"/>
  <c r="H700"/>
  <c r="K700"/>
  <c r="Y699"/>
  <c r="X699"/>
  <c r="W699"/>
  <c r="V699"/>
  <c r="U699"/>
  <c r="T699"/>
  <c r="S699"/>
  <c r="R699"/>
  <c r="Q699"/>
  <c r="P699"/>
  <c r="H699"/>
  <c r="C699"/>
  <c r="J699" s="1"/>
  <c r="Z698"/>
  <c r="Z699"/>
  <c r="AA698"/>
  <c r="AA699"/>
  <c r="J700" l="1"/>
  <c r="K699"/>
  <c r="Y698"/>
  <c r="X698"/>
  <c r="W698"/>
  <c r="V698"/>
  <c r="U698"/>
  <c r="T698"/>
  <c r="S698"/>
  <c r="R698"/>
  <c r="Q698"/>
  <c r="P698"/>
  <c r="H698"/>
  <c r="K698"/>
  <c r="Y697"/>
  <c r="X697"/>
  <c r="W697"/>
  <c r="V697"/>
  <c r="U697"/>
  <c r="T697"/>
  <c r="S697"/>
  <c r="R697"/>
  <c r="Q697"/>
  <c r="P697"/>
  <c r="H697"/>
  <c r="C697"/>
  <c r="J697" s="1"/>
  <c r="Z697"/>
  <c r="Z696"/>
  <c r="AA696"/>
  <c r="AA697"/>
  <c r="J698" l="1"/>
  <c r="K697"/>
  <c r="Y696"/>
  <c r="X696"/>
  <c r="W696"/>
  <c r="V696"/>
  <c r="U696"/>
  <c r="T696"/>
  <c r="S696"/>
  <c r="R696"/>
  <c r="Q696"/>
  <c r="P696"/>
  <c r="H696"/>
  <c r="C696"/>
  <c r="K696" s="1"/>
  <c r="Z695"/>
  <c r="AA695"/>
  <c r="J696" l="1"/>
  <c r="Y695"/>
  <c r="X695"/>
  <c r="W695"/>
  <c r="V695"/>
  <c r="U695"/>
  <c r="T695"/>
  <c r="S695"/>
  <c r="R695"/>
  <c r="Q695"/>
  <c r="P695"/>
  <c r="H695"/>
  <c r="C695"/>
  <c r="K695" s="1"/>
  <c r="Y694"/>
  <c r="X694"/>
  <c r="W694"/>
  <c r="V694"/>
  <c r="U694"/>
  <c r="T694"/>
  <c r="S694"/>
  <c r="R694"/>
  <c r="Q694"/>
  <c r="P694"/>
  <c r="H694"/>
  <c r="C694"/>
  <c r="J694" s="1"/>
  <c r="Z693"/>
  <c r="AA693"/>
  <c r="Z694"/>
  <c r="AA694"/>
  <c r="J695" l="1"/>
  <c r="K694"/>
  <c r="Y693"/>
  <c r="X693"/>
  <c r="W693"/>
  <c r="V693"/>
  <c r="U693"/>
  <c r="T693"/>
  <c r="S693"/>
  <c r="R693"/>
  <c r="Q693"/>
  <c r="P693"/>
  <c r="H693"/>
  <c r="C693"/>
  <c r="K693" s="1"/>
  <c r="AA692"/>
  <c r="Z692"/>
  <c r="J693" l="1"/>
  <c r="Y692"/>
  <c r="X692"/>
  <c r="W692"/>
  <c r="V692"/>
  <c r="U692"/>
  <c r="T692"/>
  <c r="S692"/>
  <c r="R692"/>
  <c r="Q692"/>
  <c r="P692"/>
  <c r="H692"/>
  <c r="C692"/>
  <c r="K692" s="1"/>
  <c r="Y691"/>
  <c r="X691"/>
  <c r="W691"/>
  <c r="V691"/>
  <c r="U691"/>
  <c r="T691"/>
  <c r="S691"/>
  <c r="R691"/>
  <c r="Q691"/>
  <c r="P691"/>
  <c r="H691"/>
  <c r="C691"/>
  <c r="J691" s="1"/>
  <c r="Z690"/>
  <c r="Z691"/>
  <c r="AA690"/>
  <c r="AA691"/>
  <c r="J692" l="1"/>
  <c r="K691"/>
  <c r="Y690"/>
  <c r="X690"/>
  <c r="W690"/>
  <c r="V690"/>
  <c r="U690"/>
  <c r="T690"/>
  <c r="S690"/>
  <c r="R690"/>
  <c r="Q690"/>
  <c r="P690"/>
  <c r="H690"/>
  <c r="C690"/>
  <c r="K690" s="1"/>
  <c r="Y689"/>
  <c r="X689"/>
  <c r="W689"/>
  <c r="V689"/>
  <c r="U689"/>
  <c r="T689"/>
  <c r="S689"/>
  <c r="R689"/>
  <c r="Q689"/>
  <c r="P689"/>
  <c r="H689"/>
  <c r="C689"/>
  <c r="J689" s="1"/>
  <c r="Z689"/>
  <c r="AA688"/>
  <c r="AA689"/>
  <c r="Z688"/>
  <c r="J690" l="1"/>
  <c r="K689"/>
  <c r="Y688"/>
  <c r="X688"/>
  <c r="W688"/>
  <c r="V688"/>
  <c r="U688"/>
  <c r="T688"/>
  <c r="S688"/>
  <c r="R688"/>
  <c r="Q688"/>
  <c r="P688"/>
  <c r="H688"/>
  <c r="C688"/>
  <c r="K688" s="1"/>
  <c r="Y685"/>
  <c r="X685"/>
  <c r="W685"/>
  <c r="V685"/>
  <c r="U685"/>
  <c r="T685"/>
  <c r="S685"/>
  <c r="R685"/>
  <c r="Q685"/>
  <c r="P685"/>
  <c r="H685"/>
  <c r="J685"/>
  <c r="Y684"/>
  <c r="X684"/>
  <c r="W684"/>
  <c r="V684"/>
  <c r="U684"/>
  <c r="T684"/>
  <c r="S684"/>
  <c r="R684"/>
  <c r="Q684"/>
  <c r="P684"/>
  <c r="H684"/>
  <c r="J684"/>
  <c r="AA683"/>
  <c r="Z684"/>
  <c r="AA684"/>
  <c r="AA685"/>
  <c r="Z683"/>
  <c r="Z685"/>
  <c r="J688" l="1"/>
  <c r="K685"/>
  <c r="K684"/>
  <c r="Y683"/>
  <c r="X683"/>
  <c r="W683"/>
  <c r="V683"/>
  <c r="U683"/>
  <c r="T683"/>
  <c r="S683"/>
  <c r="R683"/>
  <c r="Q683"/>
  <c r="P683"/>
  <c r="H683"/>
  <c r="K683"/>
  <c r="Y682"/>
  <c r="X682"/>
  <c r="W682"/>
  <c r="V682"/>
  <c r="U682"/>
  <c r="T682"/>
  <c r="S682"/>
  <c r="R682"/>
  <c r="Q682"/>
  <c r="P682"/>
  <c r="H682"/>
  <c r="C682"/>
  <c r="J682" s="1"/>
  <c r="AA681"/>
  <c r="Z682"/>
  <c r="AA682"/>
  <c r="Z681"/>
  <c r="J683" l="1"/>
  <c r="K682"/>
  <c r="Y681"/>
  <c r="X681"/>
  <c r="W681"/>
  <c r="V681"/>
  <c r="U681"/>
  <c r="T681"/>
  <c r="S681"/>
  <c r="R681"/>
  <c r="Q681"/>
  <c r="P681"/>
  <c r="H681"/>
  <c r="K681"/>
  <c r="Y680"/>
  <c r="X680"/>
  <c r="W680"/>
  <c r="V680"/>
  <c r="U680"/>
  <c r="T680"/>
  <c r="S680"/>
  <c r="R680"/>
  <c r="Q680"/>
  <c r="P680"/>
  <c r="H680"/>
  <c r="C680"/>
  <c r="J680" s="1"/>
  <c r="Z680"/>
  <c r="AA679"/>
  <c r="Z679"/>
  <c r="AA680"/>
  <c r="J681" l="1"/>
  <c r="K680"/>
  <c r="Y679"/>
  <c r="X679"/>
  <c r="W679"/>
  <c r="V679"/>
  <c r="U679"/>
  <c r="T679"/>
  <c r="S679"/>
  <c r="R679"/>
  <c r="Q679"/>
  <c r="P679"/>
  <c r="H679"/>
  <c r="C679"/>
  <c r="K679" s="1"/>
  <c r="Y678"/>
  <c r="X678"/>
  <c r="W678"/>
  <c r="V678"/>
  <c r="U678"/>
  <c r="T678"/>
  <c r="S678"/>
  <c r="R678"/>
  <c r="Q678"/>
  <c r="P678"/>
  <c r="H678"/>
  <c r="C678"/>
  <c r="J678" s="1"/>
  <c r="Z677"/>
  <c r="Z678"/>
  <c r="AA678"/>
  <c r="AA677"/>
  <c r="J679" l="1"/>
  <c r="K678"/>
  <c r="Y677"/>
  <c r="X677"/>
  <c r="W677"/>
  <c r="V677"/>
  <c r="U677"/>
  <c r="T677"/>
  <c r="S677"/>
  <c r="R677"/>
  <c r="Q677"/>
  <c r="P677"/>
  <c r="H677"/>
  <c r="C677"/>
  <c r="K677" s="1"/>
  <c r="Z676"/>
  <c r="AA676"/>
  <c r="J677" l="1"/>
  <c r="Y676"/>
  <c r="X676"/>
  <c r="W676"/>
  <c r="V676"/>
  <c r="U676"/>
  <c r="T676"/>
  <c r="S676"/>
  <c r="R676"/>
  <c r="Q676"/>
  <c r="P676"/>
  <c r="H676"/>
  <c r="C676"/>
  <c r="K676" s="1"/>
  <c r="Y675"/>
  <c r="X675"/>
  <c r="W675"/>
  <c r="V675"/>
  <c r="U675"/>
  <c r="T675"/>
  <c r="S675"/>
  <c r="R675"/>
  <c r="Q675"/>
  <c r="P675"/>
  <c r="H675"/>
  <c r="C675"/>
  <c r="J675" s="1"/>
  <c r="Z675"/>
  <c r="AA674"/>
  <c r="AA675"/>
  <c r="Z674"/>
  <c r="J676" l="1"/>
  <c r="K675"/>
  <c r="Y674"/>
  <c r="X674"/>
  <c r="W674"/>
  <c r="V674"/>
  <c r="U674"/>
  <c r="T674"/>
  <c r="S674"/>
  <c r="R674"/>
  <c r="Q674"/>
  <c r="P674"/>
  <c r="H674"/>
  <c r="C674"/>
  <c r="K674" s="1"/>
  <c r="Y673"/>
  <c r="X673"/>
  <c r="W673"/>
  <c r="V673"/>
  <c r="U673"/>
  <c r="T673"/>
  <c r="S673"/>
  <c r="R673"/>
  <c r="Q673"/>
  <c r="P673"/>
  <c r="H673"/>
  <c r="C673"/>
  <c r="J673" s="1"/>
  <c r="Z673"/>
  <c r="AA673"/>
  <c r="Z672"/>
  <c r="AA672"/>
  <c r="J674" l="1"/>
  <c r="K673"/>
  <c r="Y672"/>
  <c r="X672"/>
  <c r="W672"/>
  <c r="V672"/>
  <c r="U672"/>
  <c r="T672"/>
  <c r="S672"/>
  <c r="R672"/>
  <c r="Q672"/>
  <c r="P672"/>
  <c r="H672"/>
  <c r="C672"/>
  <c r="K672" s="1"/>
  <c r="Y671"/>
  <c r="X671"/>
  <c r="W671"/>
  <c r="V671"/>
  <c r="U671"/>
  <c r="T671"/>
  <c r="S671"/>
  <c r="R671"/>
  <c r="Q671"/>
  <c r="P671"/>
  <c r="H671"/>
  <c r="C671"/>
  <c r="J671" s="1"/>
  <c r="AA668"/>
  <c r="Z668"/>
  <c r="AA671"/>
  <c r="Z671"/>
  <c r="J672" l="1"/>
  <c r="K671"/>
  <c r="Y668"/>
  <c r="X668"/>
  <c r="W668"/>
  <c r="V668"/>
  <c r="U668"/>
  <c r="T668"/>
  <c r="S668"/>
  <c r="R668"/>
  <c r="Q668"/>
  <c r="P668"/>
  <c r="H668"/>
  <c r="J668"/>
  <c r="AA667"/>
  <c r="Z667"/>
  <c r="K668" l="1"/>
  <c r="Y667"/>
  <c r="X667"/>
  <c r="W667"/>
  <c r="V667"/>
  <c r="U667"/>
  <c r="T667"/>
  <c r="S667"/>
  <c r="R667"/>
  <c r="Q667"/>
  <c r="P667"/>
  <c r="H667"/>
  <c r="K667"/>
  <c r="Z666"/>
  <c r="AA666"/>
  <c r="J667" l="1"/>
  <c r="Y666"/>
  <c r="X666"/>
  <c r="W666"/>
  <c r="V666"/>
  <c r="U666"/>
  <c r="T666"/>
  <c r="S666"/>
  <c r="R666"/>
  <c r="Q666"/>
  <c r="P666"/>
  <c r="H666"/>
  <c r="K666"/>
  <c r="Y665"/>
  <c r="X665"/>
  <c r="W665"/>
  <c r="V665"/>
  <c r="U665"/>
  <c r="T665"/>
  <c r="S665"/>
  <c r="R665"/>
  <c r="Q665"/>
  <c r="P665"/>
  <c r="H665"/>
  <c r="C665"/>
  <c r="J665" s="1"/>
  <c r="Z664"/>
  <c r="Z665"/>
  <c r="AA664"/>
  <c r="AA665"/>
  <c r="J666" l="1"/>
  <c r="K665"/>
  <c r="Y664"/>
  <c r="X664"/>
  <c r="W664"/>
  <c r="V664"/>
  <c r="U664"/>
  <c r="T664"/>
  <c r="S664"/>
  <c r="R664"/>
  <c r="Q664"/>
  <c r="P664"/>
  <c r="H664"/>
  <c r="K664"/>
  <c r="Y663"/>
  <c r="X663"/>
  <c r="W663"/>
  <c r="V663"/>
  <c r="U663"/>
  <c r="T663"/>
  <c r="S663"/>
  <c r="R663"/>
  <c r="Q663"/>
  <c r="P663"/>
  <c r="H663"/>
  <c r="C663"/>
  <c r="J663" s="1"/>
  <c r="Z663"/>
  <c r="AA663"/>
  <c r="Z662"/>
  <c r="AA662"/>
  <c r="J664" l="1"/>
  <c r="K663"/>
  <c r="Y662"/>
  <c r="X662"/>
  <c r="W662"/>
  <c r="V662"/>
  <c r="U662"/>
  <c r="T662"/>
  <c r="S662"/>
  <c r="R662"/>
  <c r="Q662"/>
  <c r="P662"/>
  <c r="H662"/>
  <c r="C662"/>
  <c r="K662" s="1"/>
  <c r="Y661"/>
  <c r="X661"/>
  <c r="W661"/>
  <c r="V661"/>
  <c r="U661"/>
  <c r="T661"/>
  <c r="S661"/>
  <c r="R661"/>
  <c r="Q661"/>
  <c r="P661"/>
  <c r="H661"/>
  <c r="C661"/>
  <c r="J661" s="1"/>
  <c r="AA661"/>
  <c r="Z660"/>
  <c r="AA660"/>
  <c r="Z661"/>
  <c r="J662" l="1"/>
  <c r="K661"/>
  <c r="Y660"/>
  <c r="X660"/>
  <c r="W660"/>
  <c r="V660"/>
  <c r="U660"/>
  <c r="T660"/>
  <c r="S660"/>
  <c r="R660"/>
  <c r="Q660"/>
  <c r="P660"/>
  <c r="H660"/>
  <c r="C660"/>
  <c r="K660" s="1"/>
  <c r="Z659"/>
  <c r="AA659"/>
  <c r="J660" l="1"/>
  <c r="Y659"/>
  <c r="X659"/>
  <c r="W659"/>
  <c r="V659"/>
  <c r="U659"/>
  <c r="T659"/>
  <c r="S659"/>
  <c r="R659"/>
  <c r="Q659"/>
  <c r="P659"/>
  <c r="H659"/>
  <c r="C659"/>
  <c r="K659" s="1"/>
  <c r="Y658"/>
  <c r="X658"/>
  <c r="W658"/>
  <c r="V658"/>
  <c r="U658"/>
  <c r="T658"/>
  <c r="S658"/>
  <c r="R658"/>
  <c r="Q658"/>
  <c r="P658"/>
  <c r="H658"/>
  <c r="C658"/>
  <c r="J658" s="1"/>
  <c r="AA658"/>
  <c r="Z658"/>
  <c r="AA657"/>
  <c r="Z657"/>
  <c r="J659" l="1"/>
  <c r="K658"/>
  <c r="Y657"/>
  <c r="X657"/>
  <c r="W657"/>
  <c r="V657"/>
  <c r="U657"/>
  <c r="T657"/>
  <c r="S657"/>
  <c r="R657"/>
  <c r="Q657"/>
  <c r="P657"/>
  <c r="H657"/>
  <c r="C657"/>
  <c r="K657" s="1"/>
  <c r="Y656"/>
  <c r="X656"/>
  <c r="W656"/>
  <c r="V656"/>
  <c r="U656"/>
  <c r="T656"/>
  <c r="S656"/>
  <c r="R656"/>
  <c r="Q656"/>
  <c r="P656"/>
  <c r="H656"/>
  <c r="C656"/>
  <c r="J656" s="1"/>
  <c r="Z655"/>
  <c r="AA656"/>
  <c r="AA655"/>
  <c r="Z656"/>
  <c r="J657" l="1"/>
  <c r="K656"/>
  <c r="Y655"/>
  <c r="X655"/>
  <c r="W655"/>
  <c r="V655"/>
  <c r="U655"/>
  <c r="T655"/>
  <c r="S655"/>
  <c r="R655"/>
  <c r="Q655"/>
  <c r="P655"/>
  <c r="H655"/>
  <c r="C655"/>
  <c r="K655" s="1"/>
  <c r="Y654"/>
  <c r="X654"/>
  <c r="W654"/>
  <c r="V654"/>
  <c r="U654"/>
  <c r="T654"/>
  <c r="S654"/>
  <c r="R654"/>
  <c r="Q654"/>
  <c r="P654"/>
  <c r="H654"/>
  <c r="C654"/>
  <c r="J654" s="1"/>
  <c r="AA654"/>
  <c r="AA651"/>
  <c r="Z654"/>
  <c r="Z651"/>
  <c r="J655" l="1"/>
  <c r="K654"/>
  <c r="Y651"/>
  <c r="X651"/>
  <c r="W651"/>
  <c r="V651"/>
  <c r="U651"/>
  <c r="T651"/>
  <c r="S651"/>
  <c r="R651"/>
  <c r="Q651"/>
  <c r="P651"/>
  <c r="H651"/>
  <c r="J651"/>
  <c r="Y650"/>
  <c r="X650"/>
  <c r="W650"/>
  <c r="V650"/>
  <c r="U650"/>
  <c r="T650"/>
  <c r="S650"/>
  <c r="R650"/>
  <c r="Q650"/>
  <c r="P650"/>
  <c r="H650"/>
  <c r="J650"/>
  <c r="AA650"/>
  <c r="AA649"/>
  <c r="Z649"/>
  <c r="Z650"/>
  <c r="K651" l="1"/>
  <c r="K650"/>
  <c r="Y649"/>
  <c r="X649"/>
  <c r="W649"/>
  <c r="V649"/>
  <c r="U649"/>
  <c r="T649"/>
  <c r="S649"/>
  <c r="R649"/>
  <c r="Q649"/>
  <c r="P649"/>
  <c r="H649"/>
  <c r="K649"/>
  <c r="AA648"/>
  <c r="Z648"/>
  <c r="J649" l="1"/>
  <c r="Y648"/>
  <c r="X648"/>
  <c r="W648"/>
  <c r="V648"/>
  <c r="U648"/>
  <c r="T648"/>
  <c r="S648"/>
  <c r="R648"/>
  <c r="Q648"/>
  <c r="P648"/>
  <c r="H648"/>
  <c r="C648"/>
  <c r="K648" s="1"/>
  <c r="Y647"/>
  <c r="X647"/>
  <c r="W647"/>
  <c r="V647"/>
  <c r="U647"/>
  <c r="T647"/>
  <c r="S647"/>
  <c r="R647"/>
  <c r="Q647"/>
  <c r="P647"/>
  <c r="H647"/>
  <c r="J647"/>
  <c r="AA646"/>
  <c r="Z646"/>
  <c r="AA647"/>
  <c r="Z647"/>
  <c r="J648" l="1"/>
  <c r="K647"/>
  <c r="Y646"/>
  <c r="X646"/>
  <c r="W646"/>
  <c r="V646"/>
  <c r="U646"/>
  <c r="T646"/>
  <c r="S646"/>
  <c r="R646"/>
  <c r="Q646"/>
  <c r="P646"/>
  <c r="H646"/>
  <c r="C646"/>
  <c r="K646" s="1"/>
  <c r="Z645"/>
  <c r="AA645"/>
  <c r="J646" l="1"/>
  <c r="Y645"/>
  <c r="X645"/>
  <c r="W645"/>
  <c r="V645"/>
  <c r="U645"/>
  <c r="T645"/>
  <c r="S645"/>
  <c r="R645"/>
  <c r="Q645"/>
  <c r="P645"/>
  <c r="H645"/>
  <c r="C645"/>
  <c r="K645" s="1"/>
  <c r="Y644"/>
  <c r="X644"/>
  <c r="W644"/>
  <c r="V644"/>
  <c r="U644"/>
  <c r="T644"/>
  <c r="S644"/>
  <c r="R644"/>
  <c r="Q644"/>
  <c r="P644"/>
  <c r="H644"/>
  <c r="C644"/>
  <c r="J644" s="1"/>
  <c r="Z643"/>
  <c r="Z644"/>
  <c r="AA644"/>
  <c r="AA643"/>
  <c r="J645" l="1"/>
  <c r="K644"/>
  <c r="Y643"/>
  <c r="X643"/>
  <c r="W643"/>
  <c r="V643"/>
  <c r="U643"/>
  <c r="T643"/>
  <c r="S643"/>
  <c r="R643"/>
  <c r="Q643"/>
  <c r="P643"/>
  <c r="H643"/>
  <c r="C643"/>
  <c r="K643" s="1"/>
  <c r="Y642"/>
  <c r="X642"/>
  <c r="W642"/>
  <c r="V642"/>
  <c r="U642"/>
  <c r="T642"/>
  <c r="S642"/>
  <c r="R642"/>
  <c r="Q642"/>
  <c r="P642"/>
  <c r="H642"/>
  <c r="C642"/>
  <c r="J642" s="1"/>
  <c r="AA641"/>
  <c r="Z642"/>
  <c r="AA642"/>
  <c r="Z641"/>
  <c r="J643" l="1"/>
  <c r="K642"/>
  <c r="Y641"/>
  <c r="X641"/>
  <c r="W641"/>
  <c r="V641"/>
  <c r="U641"/>
  <c r="T641"/>
  <c r="S641"/>
  <c r="R641"/>
  <c r="Q641"/>
  <c r="P641"/>
  <c r="H641"/>
  <c r="C641"/>
  <c r="K641" s="1"/>
  <c r="Y640"/>
  <c r="X640"/>
  <c r="W640"/>
  <c r="V640"/>
  <c r="U640"/>
  <c r="T640"/>
  <c r="S640"/>
  <c r="R640"/>
  <c r="Q640"/>
  <c r="P640"/>
  <c r="H640"/>
  <c r="C640"/>
  <c r="J640" s="1"/>
  <c r="AA639"/>
  <c r="AA640"/>
  <c r="Z639"/>
  <c r="Z640"/>
  <c r="J641" l="1"/>
  <c r="K640"/>
  <c r="Y639"/>
  <c r="X639"/>
  <c r="W639"/>
  <c r="V639"/>
  <c r="U639"/>
  <c r="T639"/>
  <c r="S639"/>
  <c r="R639"/>
  <c r="Q639"/>
  <c r="P639"/>
  <c r="H639"/>
  <c r="C639"/>
  <c r="K639" s="1"/>
  <c r="Z638"/>
  <c r="AA638"/>
  <c r="J639" l="1"/>
  <c r="Y638"/>
  <c r="X638"/>
  <c r="W638"/>
  <c r="V638"/>
  <c r="U638"/>
  <c r="T638"/>
  <c r="S638"/>
  <c r="R638"/>
  <c r="Q638"/>
  <c r="P638"/>
  <c r="H638"/>
  <c r="C638"/>
  <c r="K638" s="1"/>
  <c r="Y637"/>
  <c r="X637"/>
  <c r="W637"/>
  <c r="V637"/>
  <c r="U637"/>
  <c r="T637"/>
  <c r="S637"/>
  <c r="R637"/>
  <c r="Q637"/>
  <c r="P637"/>
  <c r="H637"/>
  <c r="C637"/>
  <c r="J637" s="1"/>
  <c r="AA634"/>
  <c r="AA637"/>
  <c r="Z634"/>
  <c r="Z637"/>
  <c r="J638" l="1"/>
  <c r="K637"/>
  <c r="Y634"/>
  <c r="X634"/>
  <c r="W634"/>
  <c r="V634"/>
  <c r="U634"/>
  <c r="T634"/>
  <c r="S634"/>
  <c r="R634"/>
  <c r="Q634"/>
  <c r="P634"/>
  <c r="H634"/>
  <c r="J634"/>
  <c r="Y633"/>
  <c r="X633"/>
  <c r="W633"/>
  <c r="V633"/>
  <c r="U633"/>
  <c r="T633"/>
  <c r="S633"/>
  <c r="R633"/>
  <c r="Q633"/>
  <c r="P633"/>
  <c r="H633"/>
  <c r="J633"/>
  <c r="AA633"/>
  <c r="Z632"/>
  <c r="Z633"/>
  <c r="AA632"/>
  <c r="K634" l="1"/>
  <c r="K633"/>
  <c r="Y632"/>
  <c r="X632"/>
  <c r="W632"/>
  <c r="V632"/>
  <c r="U632"/>
  <c r="T632"/>
  <c r="S632"/>
  <c r="R632"/>
  <c r="Q632"/>
  <c r="P632"/>
  <c r="H632"/>
  <c r="K632"/>
  <c r="Y631"/>
  <c r="X631"/>
  <c r="W631"/>
  <c r="V631"/>
  <c r="U631"/>
  <c r="T631"/>
  <c r="S631"/>
  <c r="R631"/>
  <c r="Q631"/>
  <c r="P631"/>
  <c r="H631"/>
  <c r="C631"/>
  <c r="J631" s="1"/>
  <c r="Z631"/>
  <c r="AA630"/>
  <c r="Z630"/>
  <c r="AA631"/>
  <c r="J632" l="1"/>
  <c r="K631"/>
  <c r="Y630"/>
  <c r="X630"/>
  <c r="W630"/>
  <c r="V630"/>
  <c r="U630"/>
  <c r="T630"/>
  <c r="S630"/>
  <c r="R630"/>
  <c r="Q630"/>
  <c r="P630"/>
  <c r="H630"/>
  <c r="K630"/>
  <c r="Y629"/>
  <c r="X629"/>
  <c r="W629"/>
  <c r="V629"/>
  <c r="U629"/>
  <c r="T629"/>
  <c r="S629"/>
  <c r="R629"/>
  <c r="Q629"/>
  <c r="P629"/>
  <c r="H629"/>
  <c r="C629"/>
  <c r="J629" s="1"/>
  <c r="Z629"/>
  <c r="Z628"/>
  <c r="AA629"/>
  <c r="AA628"/>
  <c r="J630" l="1"/>
  <c r="K629"/>
  <c r="Y628"/>
  <c r="X628"/>
  <c r="W628"/>
  <c r="V628"/>
  <c r="U628"/>
  <c r="T628"/>
  <c r="S628"/>
  <c r="R628"/>
  <c r="Q628"/>
  <c r="P628"/>
  <c r="H628"/>
  <c r="C628"/>
  <c r="K628" s="1"/>
  <c r="Y627"/>
  <c r="X627"/>
  <c r="W627"/>
  <c r="V627"/>
  <c r="U627"/>
  <c r="T627"/>
  <c r="S627"/>
  <c r="R627"/>
  <c r="Q627"/>
  <c r="P627"/>
  <c r="H627"/>
  <c r="C627"/>
  <c r="J627" s="1"/>
  <c r="Z626"/>
  <c r="Z627"/>
  <c r="AA627"/>
  <c r="AA626"/>
  <c r="J628" l="1"/>
  <c r="K627"/>
  <c r="Y626"/>
  <c r="X626"/>
  <c r="W626"/>
  <c r="V626"/>
  <c r="U626"/>
  <c r="T626"/>
  <c r="S626"/>
  <c r="R626"/>
  <c r="Q626"/>
  <c r="P626"/>
  <c r="H626"/>
  <c r="C626"/>
  <c r="K626" s="1"/>
  <c r="Y625"/>
  <c r="X625"/>
  <c r="W625"/>
  <c r="V625"/>
  <c r="U625"/>
  <c r="T625"/>
  <c r="S625"/>
  <c r="R625"/>
  <c r="Q625"/>
  <c r="P625"/>
  <c r="H625"/>
  <c r="C625"/>
  <c r="J625" s="1"/>
  <c r="AA625"/>
  <c r="Z624"/>
  <c r="AA624"/>
  <c r="Z625"/>
  <c r="J626" l="1"/>
  <c r="K625"/>
  <c r="Y624"/>
  <c r="X624"/>
  <c r="W624"/>
  <c r="V624"/>
  <c r="U624"/>
  <c r="T624"/>
  <c r="S624"/>
  <c r="R624"/>
  <c r="Q624"/>
  <c r="P624"/>
  <c r="H624"/>
  <c r="C624"/>
  <c r="K624" s="1"/>
  <c r="Y623"/>
  <c r="X623"/>
  <c r="W623"/>
  <c r="V623"/>
  <c r="U623"/>
  <c r="T623"/>
  <c r="S623"/>
  <c r="R623"/>
  <c r="Q623"/>
  <c r="P623"/>
  <c r="H623"/>
  <c r="C623"/>
  <c r="J623" s="1"/>
  <c r="Z623"/>
  <c r="Z622"/>
  <c r="AA622"/>
  <c r="AA623"/>
  <c r="J624" l="1"/>
  <c r="K623"/>
  <c r="Y622"/>
  <c r="X622"/>
  <c r="W622"/>
  <c r="V622"/>
  <c r="U622"/>
  <c r="T622"/>
  <c r="S622"/>
  <c r="R622"/>
  <c r="Q622"/>
  <c r="P622"/>
  <c r="H622"/>
  <c r="C622"/>
  <c r="K622" s="1"/>
  <c r="Y621"/>
  <c r="X621"/>
  <c r="W621"/>
  <c r="V621"/>
  <c r="U621"/>
  <c r="T621"/>
  <c r="S621"/>
  <c r="R621"/>
  <c r="Q621"/>
  <c r="P621"/>
  <c r="H621"/>
  <c r="C621"/>
  <c r="J621" s="1"/>
  <c r="AA620"/>
  <c r="Z620"/>
  <c r="Z621"/>
  <c r="AA621"/>
  <c r="J622" l="1"/>
  <c r="K621"/>
  <c r="Y620"/>
  <c r="X620"/>
  <c r="W620"/>
  <c r="V620"/>
  <c r="U620"/>
  <c r="T620"/>
  <c r="S620"/>
  <c r="R620"/>
  <c r="Q620"/>
  <c r="P620"/>
  <c r="H620"/>
  <c r="C620"/>
  <c r="K620" s="1"/>
  <c r="Y617"/>
  <c r="X617"/>
  <c r="W617"/>
  <c r="V617"/>
  <c r="U617"/>
  <c r="T617"/>
  <c r="S617"/>
  <c r="R617"/>
  <c r="Q617"/>
  <c r="P617"/>
  <c r="H617"/>
  <c r="J617"/>
  <c r="Z617"/>
  <c r="AA617"/>
  <c r="AA616"/>
  <c r="Z616"/>
  <c r="J620" l="1"/>
  <c r="K617"/>
  <c r="Y616"/>
  <c r="X616"/>
  <c r="W616"/>
  <c r="V616"/>
  <c r="U616"/>
  <c r="T616"/>
  <c r="S616"/>
  <c r="R616"/>
  <c r="Q616"/>
  <c r="P616"/>
  <c r="H616"/>
  <c r="K616"/>
  <c r="Y615"/>
  <c r="X615"/>
  <c r="W615"/>
  <c r="V615"/>
  <c r="U615"/>
  <c r="T615"/>
  <c r="S615"/>
  <c r="R615"/>
  <c r="Q615"/>
  <c r="P615"/>
  <c r="H615"/>
  <c r="J615"/>
  <c r="AA615"/>
  <c r="AA614"/>
  <c r="Z614"/>
  <c r="Z615"/>
  <c r="J616" l="1"/>
  <c r="K615"/>
  <c r="Y614"/>
  <c r="X614"/>
  <c r="W614"/>
  <c r="V614"/>
  <c r="U614"/>
  <c r="T614"/>
  <c r="S614"/>
  <c r="R614"/>
  <c r="Q614"/>
  <c r="P614"/>
  <c r="H614"/>
  <c r="C614"/>
  <c r="K614" s="1"/>
  <c r="Y613"/>
  <c r="X613"/>
  <c r="W613"/>
  <c r="V613"/>
  <c r="U613"/>
  <c r="T613"/>
  <c r="S613"/>
  <c r="R613"/>
  <c r="Q613"/>
  <c r="P613"/>
  <c r="H613"/>
  <c r="J613"/>
  <c r="Z613"/>
  <c r="Z612"/>
  <c r="AA612"/>
  <c r="AA613"/>
  <c r="J614" l="1"/>
  <c r="K613"/>
  <c r="Y612"/>
  <c r="X612"/>
  <c r="W612"/>
  <c r="V612"/>
  <c r="U612"/>
  <c r="T612"/>
  <c r="S612"/>
  <c r="R612"/>
  <c r="Q612"/>
  <c r="P612"/>
  <c r="H612"/>
  <c r="C612"/>
  <c r="K612" s="1"/>
  <c r="Y611"/>
  <c r="X611"/>
  <c r="W611"/>
  <c r="V611"/>
  <c r="U611"/>
  <c r="T611"/>
  <c r="S611"/>
  <c r="R611"/>
  <c r="Q611"/>
  <c r="P611"/>
  <c r="H611"/>
  <c r="C611"/>
  <c r="J611" s="1"/>
  <c r="AA610"/>
  <c r="Z611"/>
  <c r="Z610"/>
  <c r="AA611"/>
  <c r="J612" l="1"/>
  <c r="K611"/>
  <c r="Y610"/>
  <c r="X610"/>
  <c r="W610"/>
  <c r="V610"/>
  <c r="U610"/>
  <c r="T610"/>
  <c r="S610"/>
  <c r="R610"/>
  <c r="Q610"/>
  <c r="P610"/>
  <c r="H610"/>
  <c r="C610"/>
  <c r="K610" s="1"/>
  <c r="Y609"/>
  <c r="X609"/>
  <c r="W609"/>
  <c r="V609"/>
  <c r="U609"/>
  <c r="T609"/>
  <c r="S609"/>
  <c r="R609"/>
  <c r="Q609"/>
  <c r="P609"/>
  <c r="H609"/>
  <c r="C609"/>
  <c r="J609" s="1"/>
  <c r="AA609"/>
  <c r="AA608"/>
  <c r="Z609"/>
  <c r="Z608"/>
  <c r="J610" l="1"/>
  <c r="K609"/>
  <c r="Y608"/>
  <c r="X608"/>
  <c r="W608"/>
  <c r="V608"/>
  <c r="U608"/>
  <c r="T608"/>
  <c r="S608"/>
  <c r="R608"/>
  <c r="Q608"/>
  <c r="P608"/>
  <c r="H608"/>
  <c r="C608"/>
  <c r="K608" s="1"/>
  <c r="Y607"/>
  <c r="X607"/>
  <c r="W607"/>
  <c r="V607"/>
  <c r="U607"/>
  <c r="T607"/>
  <c r="S607"/>
  <c r="R607"/>
  <c r="Q607"/>
  <c r="P607"/>
  <c r="H607"/>
  <c r="C607"/>
  <c r="J607" s="1"/>
  <c r="Z607"/>
  <c r="AA607"/>
  <c r="AA606"/>
  <c r="Z606"/>
  <c r="J608" l="1"/>
  <c r="K607"/>
  <c r="Y606"/>
  <c r="X606"/>
  <c r="W606"/>
  <c r="V606"/>
  <c r="U606"/>
  <c r="T606"/>
  <c r="S606"/>
  <c r="R606"/>
  <c r="Q606"/>
  <c r="P606"/>
  <c r="H606"/>
  <c r="C606"/>
  <c r="K606" s="1"/>
  <c r="AA605"/>
  <c r="Z605"/>
  <c r="J606" l="1"/>
  <c r="Y605"/>
  <c r="X605"/>
  <c r="W605"/>
  <c r="V605"/>
  <c r="U605"/>
  <c r="T605"/>
  <c r="S605"/>
  <c r="R605"/>
  <c r="Q605"/>
  <c r="P605"/>
  <c r="H605"/>
  <c r="C605"/>
  <c r="K605" s="1"/>
  <c r="Y604"/>
  <c r="X604"/>
  <c r="W604"/>
  <c r="V604"/>
  <c r="U604"/>
  <c r="T604"/>
  <c r="S604"/>
  <c r="R604"/>
  <c r="Q604"/>
  <c r="P604"/>
  <c r="H604"/>
  <c r="C604"/>
  <c r="J604" s="1"/>
  <c r="Z603"/>
  <c r="AA604"/>
  <c r="AA603"/>
  <c r="Z604"/>
  <c r="J605" l="1"/>
  <c r="K604"/>
  <c r="Y603"/>
  <c r="X603"/>
  <c r="W603"/>
  <c r="V603"/>
  <c r="U603"/>
  <c r="T603"/>
  <c r="S603"/>
  <c r="R603"/>
  <c r="Q603"/>
  <c r="P603"/>
  <c r="H603"/>
  <c r="C603"/>
  <c r="K603" s="1"/>
  <c r="Y600"/>
  <c r="X600"/>
  <c r="W600"/>
  <c r="V600"/>
  <c r="U600"/>
  <c r="T600"/>
  <c r="S600"/>
  <c r="R600"/>
  <c r="Q600"/>
  <c r="P600"/>
  <c r="H600"/>
  <c r="J600"/>
  <c r="AA599"/>
  <c r="Z599"/>
  <c r="AA600"/>
  <c r="Z600"/>
  <c r="J603" l="1"/>
  <c r="K600"/>
  <c r="Y599"/>
  <c r="X599"/>
  <c r="W599"/>
  <c r="V599"/>
  <c r="U599"/>
  <c r="T599"/>
  <c r="S599"/>
  <c r="R599"/>
  <c r="Q599"/>
  <c r="P599"/>
  <c r="H599"/>
  <c r="K599"/>
  <c r="Z598"/>
  <c r="AA598"/>
  <c r="J599" l="1"/>
  <c r="Y598"/>
  <c r="X598"/>
  <c r="W598"/>
  <c r="V598"/>
  <c r="U598"/>
  <c r="T598"/>
  <c r="S598"/>
  <c r="R598"/>
  <c r="Q598"/>
  <c r="P598"/>
  <c r="H598"/>
  <c r="K598"/>
  <c r="Y597"/>
  <c r="X597"/>
  <c r="W597"/>
  <c r="V597"/>
  <c r="U597"/>
  <c r="T597"/>
  <c r="S597"/>
  <c r="R597"/>
  <c r="Q597"/>
  <c r="P597"/>
  <c r="H597"/>
  <c r="C597"/>
  <c r="J597" s="1"/>
  <c r="AA596"/>
  <c r="AA597"/>
  <c r="Z596"/>
  <c r="Z597"/>
  <c r="J598" l="1"/>
  <c r="K597"/>
  <c r="Y596"/>
  <c r="X596"/>
  <c r="W596"/>
  <c r="V596"/>
  <c r="U596"/>
  <c r="T596"/>
  <c r="S596"/>
  <c r="R596"/>
  <c r="Q596"/>
  <c r="P596"/>
  <c r="H596"/>
  <c r="K596"/>
  <c r="Y595"/>
  <c r="X595"/>
  <c r="W595"/>
  <c r="V595"/>
  <c r="U595"/>
  <c r="T595"/>
  <c r="S595"/>
  <c r="R595"/>
  <c r="Q595"/>
  <c r="P595"/>
  <c r="H595"/>
  <c r="C595"/>
  <c r="J595" s="1"/>
  <c r="Z595"/>
  <c r="AA595"/>
  <c r="Z594"/>
  <c r="AA594"/>
  <c r="J596" l="1"/>
  <c r="K595"/>
  <c r="Y594"/>
  <c r="X594"/>
  <c r="W594"/>
  <c r="V594"/>
  <c r="U594"/>
  <c r="T594"/>
  <c r="S594"/>
  <c r="R594"/>
  <c r="Q594"/>
  <c r="P594"/>
  <c r="H594"/>
  <c r="C594"/>
  <c r="K594" s="1"/>
  <c r="AA593"/>
  <c r="Z593"/>
  <c r="J594" l="1"/>
  <c r="Y593"/>
  <c r="X593"/>
  <c r="W593"/>
  <c r="V593"/>
  <c r="U593"/>
  <c r="T593"/>
  <c r="S593"/>
  <c r="R593"/>
  <c r="Q593"/>
  <c r="P593"/>
  <c r="H593"/>
  <c r="C593"/>
  <c r="K593" s="1"/>
  <c r="Y592"/>
  <c r="X592"/>
  <c r="W592"/>
  <c r="V592"/>
  <c r="U592"/>
  <c r="T592"/>
  <c r="S592"/>
  <c r="R592"/>
  <c r="Q592"/>
  <c r="P592"/>
  <c r="H592"/>
  <c r="C592"/>
  <c r="J592" s="1"/>
  <c r="Z592"/>
  <c r="AA591"/>
  <c r="AA592"/>
  <c r="Z591"/>
  <c r="J593" l="1"/>
  <c r="K592"/>
  <c r="Y591"/>
  <c r="X591"/>
  <c r="W591"/>
  <c r="V591"/>
  <c r="U591"/>
  <c r="T591"/>
  <c r="S591"/>
  <c r="R591"/>
  <c r="Q591"/>
  <c r="P591"/>
  <c r="H591"/>
  <c r="C591"/>
  <c r="K591" s="1"/>
  <c r="Z590"/>
  <c r="AA590"/>
  <c r="J591" l="1"/>
  <c r="Y590"/>
  <c r="X590"/>
  <c r="W590"/>
  <c r="V590"/>
  <c r="U590"/>
  <c r="T590"/>
  <c r="S590"/>
  <c r="R590"/>
  <c r="Q590"/>
  <c r="P590"/>
  <c r="H590"/>
  <c r="C590"/>
  <c r="K590" s="1"/>
  <c r="Y589"/>
  <c r="X589"/>
  <c r="W589"/>
  <c r="V589"/>
  <c r="U589"/>
  <c r="T589"/>
  <c r="S589"/>
  <c r="R589"/>
  <c r="Q589"/>
  <c r="P589"/>
  <c r="H589"/>
  <c r="C589"/>
  <c r="J589" s="1"/>
  <c r="AA588"/>
  <c r="Z589"/>
  <c r="AA589"/>
  <c r="Z588"/>
  <c r="J590" l="1"/>
  <c r="K589"/>
  <c r="Y588"/>
  <c r="X588"/>
  <c r="W588"/>
  <c r="V588"/>
  <c r="U588"/>
  <c r="T588"/>
  <c r="S588"/>
  <c r="R588"/>
  <c r="Q588"/>
  <c r="P588"/>
  <c r="H588"/>
  <c r="C588"/>
  <c r="K588" s="1"/>
  <c r="Y587"/>
  <c r="X587"/>
  <c r="W587"/>
  <c r="V587"/>
  <c r="U587"/>
  <c r="T587"/>
  <c r="S587"/>
  <c r="R587"/>
  <c r="Q587"/>
  <c r="P587"/>
  <c r="H587"/>
  <c r="C587"/>
  <c r="J587" s="1"/>
  <c r="AA587"/>
  <c r="Z586"/>
  <c r="Z587"/>
  <c r="AA586"/>
  <c r="J588" l="1"/>
  <c r="K587"/>
  <c r="Y586"/>
  <c r="X586"/>
  <c r="W586"/>
  <c r="V586"/>
  <c r="U586"/>
  <c r="T586"/>
  <c r="S586"/>
  <c r="R586"/>
  <c r="Q586"/>
  <c r="P586"/>
  <c r="H586"/>
  <c r="C586"/>
  <c r="K586" s="1"/>
  <c r="Y583"/>
  <c r="X583"/>
  <c r="W583"/>
  <c r="V583"/>
  <c r="U583"/>
  <c r="T583"/>
  <c r="S583"/>
  <c r="R583"/>
  <c r="Q583"/>
  <c r="P583"/>
  <c r="H583"/>
  <c r="K583"/>
  <c r="AA582"/>
  <c r="AA583"/>
  <c r="Z583"/>
  <c r="Z582"/>
  <c r="J586" l="1"/>
  <c r="J583"/>
  <c r="Y582"/>
  <c r="X582"/>
  <c r="W582"/>
  <c r="V582"/>
  <c r="U582"/>
  <c r="T582"/>
  <c r="S582"/>
  <c r="R582"/>
  <c r="Q582"/>
  <c r="P582"/>
  <c r="H582"/>
  <c r="K582"/>
  <c r="Y581"/>
  <c r="X581"/>
  <c r="W581"/>
  <c r="V581"/>
  <c r="U581"/>
  <c r="T581"/>
  <c r="S581"/>
  <c r="R581"/>
  <c r="Q581"/>
  <c r="P581"/>
  <c r="H581"/>
  <c r="J581"/>
  <c r="AA581"/>
  <c r="Z581"/>
  <c r="AA580"/>
  <c r="Z580"/>
  <c r="J582" l="1"/>
  <c r="K581"/>
  <c r="Y580"/>
  <c r="X580"/>
  <c r="W580"/>
  <c r="V580"/>
  <c r="U580"/>
  <c r="T580"/>
  <c r="S580"/>
  <c r="R580"/>
  <c r="Q580"/>
  <c r="P580"/>
  <c r="H580"/>
  <c r="C580"/>
  <c r="K580" s="1"/>
  <c r="Y579"/>
  <c r="X579"/>
  <c r="W579"/>
  <c r="V579"/>
  <c r="U579"/>
  <c r="T579"/>
  <c r="S579"/>
  <c r="R579"/>
  <c r="Q579"/>
  <c r="P579"/>
  <c r="H579"/>
  <c r="J579"/>
  <c r="Z579"/>
  <c r="Z578"/>
  <c r="AA578"/>
  <c r="AA579"/>
  <c r="J580" l="1"/>
  <c r="K579"/>
  <c r="Y578"/>
  <c r="X578"/>
  <c r="W578"/>
  <c r="V578"/>
  <c r="U578"/>
  <c r="T578"/>
  <c r="S578"/>
  <c r="R578"/>
  <c r="Q578"/>
  <c r="P578"/>
  <c r="H578"/>
  <c r="C578"/>
  <c r="K578" s="1"/>
  <c r="Y577"/>
  <c r="X577"/>
  <c r="W577"/>
  <c r="V577"/>
  <c r="U577"/>
  <c r="T577"/>
  <c r="S577"/>
  <c r="R577"/>
  <c r="Q577"/>
  <c r="P577"/>
  <c r="H577"/>
  <c r="C577"/>
  <c r="J577" s="1"/>
  <c r="AA577"/>
  <c r="Z576"/>
  <c r="Z577"/>
  <c r="AA576"/>
  <c r="J578" l="1"/>
  <c r="K577"/>
  <c r="Y576"/>
  <c r="X576"/>
  <c r="W576"/>
  <c r="V576"/>
  <c r="U576"/>
  <c r="T576"/>
  <c r="S576"/>
  <c r="R576"/>
  <c r="Q576"/>
  <c r="P576"/>
  <c r="H576"/>
  <c r="C576"/>
  <c r="K576" s="1"/>
  <c r="Y575"/>
  <c r="X575"/>
  <c r="W575"/>
  <c r="V575"/>
  <c r="U575"/>
  <c r="T575"/>
  <c r="S575"/>
  <c r="R575"/>
  <c r="Q575"/>
  <c r="P575"/>
  <c r="H575"/>
  <c r="C575"/>
  <c r="J575" s="1"/>
  <c r="AA575"/>
  <c r="Z575"/>
  <c r="AA574"/>
  <c r="Z574"/>
  <c r="J576" l="1"/>
  <c r="K575"/>
  <c r="Y574"/>
  <c r="X574"/>
  <c r="W574"/>
  <c r="V574"/>
  <c r="U574"/>
  <c r="T574"/>
  <c r="S574"/>
  <c r="R574"/>
  <c r="Q574"/>
  <c r="P574"/>
  <c r="H574"/>
  <c r="C574"/>
  <c r="K574" s="1"/>
  <c r="Y573"/>
  <c r="X573"/>
  <c r="W573"/>
  <c r="V573"/>
  <c r="U573"/>
  <c r="T573"/>
  <c r="S573"/>
  <c r="R573"/>
  <c r="Q573"/>
  <c r="P573"/>
  <c r="H573"/>
  <c r="C573"/>
  <c r="J573" s="1"/>
  <c r="AA572"/>
  <c r="Z572"/>
  <c r="Z573"/>
  <c r="AA573"/>
  <c r="J574" l="1"/>
  <c r="K573"/>
  <c r="Y572"/>
  <c r="X572"/>
  <c r="W572"/>
  <c r="V572"/>
  <c r="U572"/>
  <c r="T572"/>
  <c r="S572"/>
  <c r="R572"/>
  <c r="Q572"/>
  <c r="P572"/>
  <c r="H572"/>
  <c r="C572"/>
  <c r="K572" s="1"/>
  <c r="Y571"/>
  <c r="X571"/>
  <c r="W571"/>
  <c r="V571"/>
  <c r="U571"/>
  <c r="T571"/>
  <c r="S571"/>
  <c r="R571"/>
  <c r="Q571"/>
  <c r="P571"/>
  <c r="H571"/>
  <c r="C571"/>
  <c r="J571" s="1"/>
  <c r="Z570"/>
  <c r="AA570"/>
  <c r="Z571"/>
  <c r="AA571"/>
  <c r="J572" l="1"/>
  <c r="K571"/>
  <c r="Y570"/>
  <c r="X570"/>
  <c r="W570"/>
  <c r="V570"/>
  <c r="U570"/>
  <c r="T570"/>
  <c r="S570"/>
  <c r="R570"/>
  <c r="Q570"/>
  <c r="P570"/>
  <c r="H570"/>
  <c r="C570"/>
  <c r="K570" s="1"/>
  <c r="Y569"/>
  <c r="X569"/>
  <c r="W569"/>
  <c r="V569"/>
  <c r="U569"/>
  <c r="T569"/>
  <c r="S569"/>
  <c r="R569"/>
  <c r="Q569"/>
  <c r="P569"/>
  <c r="H569"/>
  <c r="C569"/>
  <c r="J569" s="1"/>
  <c r="Z569"/>
  <c r="AA566"/>
  <c r="AA569"/>
  <c r="Z566"/>
  <c r="J570" l="1"/>
  <c r="K569"/>
  <c r="Y566"/>
  <c r="X566"/>
  <c r="W566"/>
  <c r="V566"/>
  <c r="U566"/>
  <c r="T566"/>
  <c r="S566"/>
  <c r="R566"/>
  <c r="Q566"/>
  <c r="P566"/>
  <c r="H566"/>
  <c r="J566"/>
  <c r="AA565"/>
  <c r="Z565"/>
  <c r="K566" l="1"/>
  <c r="Y565"/>
  <c r="X565"/>
  <c r="W565"/>
  <c r="V565"/>
  <c r="U565"/>
  <c r="T565"/>
  <c r="S565"/>
  <c r="R565"/>
  <c r="Q565"/>
  <c r="P565"/>
  <c r="H565"/>
  <c r="K565"/>
  <c r="AA564"/>
  <c r="Z564"/>
  <c r="J565" l="1"/>
  <c r="Y564"/>
  <c r="X564"/>
  <c r="W564"/>
  <c r="V564"/>
  <c r="U564"/>
  <c r="T564"/>
  <c r="S564"/>
  <c r="R564"/>
  <c r="Q564"/>
  <c r="P564"/>
  <c r="H564"/>
  <c r="K564"/>
  <c r="Y563"/>
  <c r="X563"/>
  <c r="W563"/>
  <c r="V563"/>
  <c r="U563"/>
  <c r="T563"/>
  <c r="S563"/>
  <c r="R563"/>
  <c r="Q563"/>
  <c r="P563"/>
  <c r="H563"/>
  <c r="C563"/>
  <c r="J563" s="1"/>
  <c r="Z562"/>
  <c r="AA562"/>
  <c r="AA563"/>
  <c r="Z563"/>
  <c r="J564" l="1"/>
  <c r="K563"/>
  <c r="Y562"/>
  <c r="X562"/>
  <c r="W562"/>
  <c r="V562"/>
  <c r="U562"/>
  <c r="T562"/>
  <c r="S562"/>
  <c r="R562"/>
  <c r="Q562"/>
  <c r="P562"/>
  <c r="H562"/>
  <c r="K562"/>
  <c r="Y561"/>
  <c r="X561"/>
  <c r="W561"/>
  <c r="V561"/>
  <c r="U561"/>
  <c r="T561"/>
  <c r="S561"/>
  <c r="R561"/>
  <c r="Q561"/>
  <c r="P561"/>
  <c r="H561"/>
  <c r="C561"/>
  <c r="J561" s="1"/>
  <c r="AA560"/>
  <c r="Z560"/>
  <c r="Z561"/>
  <c r="AA561"/>
  <c r="J562" l="1"/>
  <c r="K561"/>
  <c r="Y560"/>
  <c r="X560"/>
  <c r="W560"/>
  <c r="V560"/>
  <c r="U560"/>
  <c r="T560"/>
  <c r="S560"/>
  <c r="R560"/>
  <c r="Q560"/>
  <c r="P560"/>
  <c r="H560"/>
  <c r="C560"/>
  <c r="K560" s="1"/>
  <c r="Z559"/>
  <c r="AA559"/>
  <c r="J560" l="1"/>
  <c r="Y559"/>
  <c r="X559"/>
  <c r="W559"/>
  <c r="V559"/>
  <c r="U559"/>
  <c r="T559"/>
  <c r="S559"/>
  <c r="R559"/>
  <c r="Q559"/>
  <c r="P559"/>
  <c r="H559"/>
  <c r="C559"/>
  <c r="K559" s="1"/>
  <c r="Y558"/>
  <c r="X558"/>
  <c r="W558"/>
  <c r="V558"/>
  <c r="U558"/>
  <c r="T558"/>
  <c r="S558"/>
  <c r="R558"/>
  <c r="Q558"/>
  <c r="P558"/>
  <c r="H558"/>
  <c r="C558"/>
  <c r="J558" s="1"/>
  <c r="Z557"/>
  <c r="Z558"/>
  <c r="AA557"/>
  <c r="AA558"/>
  <c r="J559" l="1"/>
  <c r="K558"/>
  <c r="Y557"/>
  <c r="X557"/>
  <c r="W557"/>
  <c r="V557"/>
  <c r="U557"/>
  <c r="T557"/>
  <c r="S557"/>
  <c r="R557"/>
  <c r="Q557"/>
  <c r="P557"/>
  <c r="H557"/>
  <c r="C557"/>
  <c r="K557" s="1"/>
  <c r="Y556"/>
  <c r="X556"/>
  <c r="W556"/>
  <c r="V556"/>
  <c r="U556"/>
  <c r="T556"/>
  <c r="S556"/>
  <c r="R556"/>
  <c r="Q556"/>
  <c r="P556"/>
  <c r="H556"/>
  <c r="C556"/>
  <c r="J556" s="1"/>
  <c r="Z556"/>
  <c r="AA556"/>
  <c r="AA555"/>
  <c r="Z555"/>
  <c r="J557" l="1"/>
  <c r="K556"/>
  <c r="Y555"/>
  <c r="X555"/>
  <c r="W555"/>
  <c r="V555"/>
  <c r="U555"/>
  <c r="T555"/>
  <c r="S555"/>
  <c r="R555"/>
  <c r="Q555"/>
  <c r="P555"/>
  <c r="H555"/>
  <c r="C555"/>
  <c r="K555" s="1"/>
  <c r="Y554"/>
  <c r="X554"/>
  <c r="W554"/>
  <c r="V554"/>
  <c r="U554"/>
  <c r="T554"/>
  <c r="S554"/>
  <c r="R554"/>
  <c r="Q554"/>
  <c r="P554"/>
  <c r="H554"/>
  <c r="C554"/>
  <c r="J554" s="1"/>
  <c r="AA553"/>
  <c r="AA554"/>
  <c r="Z553"/>
  <c r="Z554"/>
  <c r="J555" l="1"/>
  <c r="K554"/>
  <c r="Y553"/>
  <c r="X553"/>
  <c r="W553"/>
  <c r="V553"/>
  <c r="U553"/>
  <c r="T553"/>
  <c r="S553"/>
  <c r="R553"/>
  <c r="Q553"/>
  <c r="P553"/>
  <c r="H553"/>
  <c r="C553"/>
  <c r="K553" s="1"/>
  <c r="Y552"/>
  <c r="X552"/>
  <c r="W552"/>
  <c r="V552"/>
  <c r="U552"/>
  <c r="T552"/>
  <c r="S552"/>
  <c r="R552"/>
  <c r="Q552"/>
  <c r="P552"/>
  <c r="H552"/>
  <c r="C552"/>
  <c r="J552" s="1"/>
  <c r="Z549"/>
  <c r="Z552"/>
  <c r="AA552"/>
  <c r="AA549"/>
  <c r="J553" l="1"/>
  <c r="K552"/>
  <c r="Y549"/>
  <c r="X549"/>
  <c r="W549"/>
  <c r="V549"/>
  <c r="U549"/>
  <c r="T549"/>
  <c r="S549"/>
  <c r="R549"/>
  <c r="Q549"/>
  <c r="P549"/>
  <c r="H549"/>
  <c r="J549"/>
  <c r="AA548"/>
  <c r="Z548"/>
  <c r="K549" l="1"/>
  <c r="Y548"/>
  <c r="X548"/>
  <c r="W548"/>
  <c r="V548"/>
  <c r="U548"/>
  <c r="T548"/>
  <c r="S548"/>
  <c r="R548"/>
  <c r="Q548"/>
  <c r="P548"/>
  <c r="H548"/>
  <c r="K548"/>
  <c r="Y547"/>
  <c r="X547"/>
  <c r="W547"/>
  <c r="V547"/>
  <c r="U547"/>
  <c r="T547"/>
  <c r="S547"/>
  <c r="R547"/>
  <c r="Q547"/>
  <c r="P547"/>
  <c r="H547"/>
  <c r="J547"/>
  <c r="AA547"/>
  <c r="Z547"/>
  <c r="Z546"/>
  <c r="AA546"/>
  <c r="J548" l="1"/>
  <c r="K547"/>
  <c r="Y546"/>
  <c r="X546"/>
  <c r="W546"/>
  <c r="V546"/>
  <c r="U546"/>
  <c r="T546"/>
  <c r="S546"/>
  <c r="R546"/>
  <c r="Q546"/>
  <c r="P546"/>
  <c r="H546"/>
  <c r="C546"/>
  <c r="K546" s="1"/>
  <c r="Y545"/>
  <c r="X545"/>
  <c r="W545"/>
  <c r="V545"/>
  <c r="U545"/>
  <c r="T545"/>
  <c r="S545"/>
  <c r="R545"/>
  <c r="Q545"/>
  <c r="P545"/>
  <c r="H545"/>
  <c r="J545"/>
  <c r="Z545"/>
  <c r="AA544"/>
  <c r="AA545"/>
  <c r="Z544"/>
  <c r="J546" l="1"/>
  <c r="K545"/>
  <c r="Y544"/>
  <c r="X544"/>
  <c r="W544"/>
  <c r="V544"/>
  <c r="U544"/>
  <c r="T544"/>
  <c r="S544"/>
  <c r="R544"/>
  <c r="Q544"/>
  <c r="P544"/>
  <c r="H544"/>
  <c r="C544"/>
  <c r="K544" s="1"/>
  <c r="Y543"/>
  <c r="X543"/>
  <c r="W543"/>
  <c r="V543"/>
  <c r="U543"/>
  <c r="T543"/>
  <c r="S543"/>
  <c r="R543"/>
  <c r="Q543"/>
  <c r="P543"/>
  <c r="H543"/>
  <c r="C543"/>
  <c r="J543" s="1"/>
  <c r="AA542"/>
  <c r="AA543"/>
  <c r="Z542"/>
  <c r="Z543"/>
  <c r="J544" l="1"/>
  <c r="K543"/>
  <c r="Y542"/>
  <c r="X542"/>
  <c r="W542"/>
  <c r="V542"/>
  <c r="U542"/>
  <c r="T542"/>
  <c r="S542"/>
  <c r="R542"/>
  <c r="Q542"/>
  <c r="P542"/>
  <c r="H542"/>
  <c r="C542"/>
  <c r="K542" s="1"/>
  <c r="Y541"/>
  <c r="X541"/>
  <c r="W541"/>
  <c r="V541"/>
  <c r="U541"/>
  <c r="T541"/>
  <c r="S541"/>
  <c r="R541"/>
  <c r="Q541"/>
  <c r="P541"/>
  <c r="H541"/>
  <c r="C541"/>
  <c r="J541" s="1"/>
  <c r="AA540"/>
  <c r="Z540"/>
  <c r="AA541"/>
  <c r="Z541"/>
  <c r="J542" l="1"/>
  <c r="K541"/>
  <c r="Y540"/>
  <c r="X540"/>
  <c r="W540"/>
  <c r="V540"/>
  <c r="U540"/>
  <c r="T540"/>
  <c r="S540"/>
  <c r="R540"/>
  <c r="Q540"/>
  <c r="P540"/>
  <c r="H540"/>
  <c r="C540"/>
  <c r="K540" s="1"/>
  <c r="AA539"/>
  <c r="Z539"/>
  <c r="J540" l="1"/>
  <c r="Y539"/>
  <c r="X539"/>
  <c r="W539"/>
  <c r="V539"/>
  <c r="U539"/>
  <c r="T539"/>
  <c r="S539"/>
  <c r="R539"/>
  <c r="Q539"/>
  <c r="P539"/>
  <c r="H539"/>
  <c r="C539"/>
  <c r="K539" s="1"/>
  <c r="Y538"/>
  <c r="X538"/>
  <c r="W538"/>
  <c r="V538"/>
  <c r="U538"/>
  <c r="T538"/>
  <c r="S538"/>
  <c r="R538"/>
  <c r="Q538"/>
  <c r="P538"/>
  <c r="H538"/>
  <c r="C538"/>
  <c r="J538" s="1"/>
  <c r="AA537"/>
  <c r="Z538"/>
  <c r="AA538"/>
  <c r="Z537"/>
  <c r="J539" l="1"/>
  <c r="K538"/>
  <c r="Y537"/>
  <c r="X537"/>
  <c r="W537"/>
  <c r="V537"/>
  <c r="U537"/>
  <c r="T537"/>
  <c r="S537"/>
  <c r="R537"/>
  <c r="Q537"/>
  <c r="P537"/>
  <c r="H537"/>
  <c r="C537"/>
  <c r="K537" s="1"/>
  <c r="Y536"/>
  <c r="X536"/>
  <c r="W536"/>
  <c r="V536"/>
  <c r="U536"/>
  <c r="T536"/>
  <c r="S536"/>
  <c r="R536"/>
  <c r="Q536"/>
  <c r="P536"/>
  <c r="H536"/>
  <c r="C536"/>
  <c r="J536" s="1"/>
  <c r="Z535"/>
  <c r="AA536"/>
  <c r="AA535"/>
  <c r="Z536"/>
  <c r="J537" l="1"/>
  <c r="K536"/>
  <c r="Y535"/>
  <c r="X535"/>
  <c r="W535"/>
  <c r="V535"/>
  <c r="U535"/>
  <c r="T535"/>
  <c r="S535"/>
  <c r="R535"/>
  <c r="Q535"/>
  <c r="P535"/>
  <c r="H535"/>
  <c r="C535"/>
  <c r="K535" s="1"/>
  <c r="Z532"/>
  <c r="AA532"/>
  <c r="J535" l="1"/>
  <c r="Y532"/>
  <c r="X532"/>
  <c r="W532"/>
  <c r="V532"/>
  <c r="U532"/>
  <c r="T532"/>
  <c r="S532"/>
  <c r="R532"/>
  <c r="Q532"/>
  <c r="P532"/>
  <c r="H532"/>
  <c r="J532"/>
  <c r="AA531"/>
  <c r="Z531"/>
  <c r="K532" l="1"/>
  <c r="Y531"/>
  <c r="X531"/>
  <c r="W531"/>
  <c r="V531"/>
  <c r="U531"/>
  <c r="T531"/>
  <c r="S531"/>
  <c r="R531"/>
  <c r="Q531"/>
  <c r="P531"/>
  <c r="H531"/>
  <c r="K531"/>
  <c r="Z530"/>
  <c r="AA530"/>
  <c r="J531" l="1"/>
  <c r="Y530"/>
  <c r="X530"/>
  <c r="W530"/>
  <c r="V530"/>
  <c r="U530"/>
  <c r="T530"/>
  <c r="S530"/>
  <c r="R530"/>
  <c r="Q530"/>
  <c r="P530"/>
  <c r="H530"/>
  <c r="K530"/>
  <c r="Y529"/>
  <c r="X529"/>
  <c r="W529"/>
  <c r="V529"/>
  <c r="U529"/>
  <c r="T529"/>
  <c r="S529"/>
  <c r="R529"/>
  <c r="Q529"/>
  <c r="P529"/>
  <c r="H529"/>
  <c r="C529"/>
  <c r="J529" s="1"/>
  <c r="AA528"/>
  <c r="Z529"/>
  <c r="Z528"/>
  <c r="AA529"/>
  <c r="J530" l="1"/>
  <c r="K529"/>
  <c r="Y528"/>
  <c r="X528"/>
  <c r="W528"/>
  <c r="V528"/>
  <c r="U528"/>
  <c r="T528"/>
  <c r="S528"/>
  <c r="R528"/>
  <c r="Q528"/>
  <c r="P528"/>
  <c r="H528"/>
  <c r="K528"/>
  <c r="Y527"/>
  <c r="X527"/>
  <c r="W527"/>
  <c r="V527"/>
  <c r="U527"/>
  <c r="T527"/>
  <c r="S527"/>
  <c r="R527"/>
  <c r="Q527"/>
  <c r="P527"/>
  <c r="H527"/>
  <c r="C527"/>
  <c r="J527" s="1"/>
  <c r="AA527"/>
  <c r="Z527"/>
  <c r="Z526"/>
  <c r="AA526"/>
  <c r="J528" l="1"/>
  <c r="K527"/>
  <c r="Y526"/>
  <c r="X526"/>
  <c r="W526"/>
  <c r="V526"/>
  <c r="U526"/>
  <c r="T526"/>
  <c r="S526"/>
  <c r="R526"/>
  <c r="Q526"/>
  <c r="P526"/>
  <c r="H526"/>
  <c r="C526"/>
  <c r="K526" s="1"/>
  <c r="Y525"/>
  <c r="X525"/>
  <c r="W525"/>
  <c r="V525"/>
  <c r="U525"/>
  <c r="T525"/>
  <c r="S525"/>
  <c r="R525"/>
  <c r="Q525"/>
  <c r="P525"/>
  <c r="H525"/>
  <c r="C525"/>
  <c r="J525" s="1"/>
  <c r="Z525"/>
  <c r="Z524"/>
  <c r="AA525"/>
  <c r="AA524"/>
  <c r="J526" l="1"/>
  <c r="K525"/>
  <c r="Y524"/>
  <c r="X524"/>
  <c r="W524"/>
  <c r="V524"/>
  <c r="U524"/>
  <c r="T524"/>
  <c r="S524"/>
  <c r="R524"/>
  <c r="Q524"/>
  <c r="P524"/>
  <c r="H524"/>
  <c r="C524"/>
  <c r="K524" s="1"/>
  <c r="Y523"/>
  <c r="X523"/>
  <c r="W523"/>
  <c r="V523"/>
  <c r="U523"/>
  <c r="T523"/>
  <c r="S523"/>
  <c r="R523"/>
  <c r="Q523"/>
  <c r="P523"/>
  <c r="H523"/>
  <c r="C523"/>
  <c r="J523" s="1"/>
  <c r="AA522"/>
  <c r="AA523"/>
  <c r="Z523"/>
  <c r="Z522"/>
  <c r="J524" l="1"/>
  <c r="K523"/>
  <c r="Y522"/>
  <c r="X522"/>
  <c r="W522"/>
  <c r="V522"/>
  <c r="U522"/>
  <c r="T522"/>
  <c r="S522"/>
  <c r="R522"/>
  <c r="Q522"/>
  <c r="P522"/>
  <c r="H522"/>
  <c r="C522"/>
  <c r="K522" s="1"/>
  <c r="Y521"/>
  <c r="X521"/>
  <c r="W521"/>
  <c r="V521"/>
  <c r="U521"/>
  <c r="T521"/>
  <c r="S521"/>
  <c r="R521"/>
  <c r="Q521"/>
  <c r="P521"/>
  <c r="H521"/>
  <c r="C521"/>
  <c r="J521" s="1"/>
  <c r="Z520"/>
  <c r="AA521"/>
  <c r="AA520"/>
  <c r="Z521"/>
  <c r="J522" l="1"/>
  <c r="K521"/>
  <c r="Y520"/>
  <c r="X520"/>
  <c r="W520"/>
  <c r="V520"/>
  <c r="U520"/>
  <c r="T520"/>
  <c r="S520"/>
  <c r="R520"/>
  <c r="Q520"/>
  <c r="P520"/>
  <c r="H520"/>
  <c r="C520"/>
  <c r="K520" s="1"/>
  <c r="Y519"/>
  <c r="X519"/>
  <c r="W519"/>
  <c r="V519"/>
  <c r="U519"/>
  <c r="T519"/>
  <c r="S519"/>
  <c r="R519"/>
  <c r="Q519"/>
  <c r="P519"/>
  <c r="H519"/>
  <c r="C519"/>
  <c r="J519" s="1"/>
  <c r="Z519"/>
  <c r="AA518"/>
  <c r="Z518"/>
  <c r="AA519"/>
  <c r="J520" l="1"/>
  <c r="K519"/>
  <c r="Y518"/>
  <c r="X518"/>
  <c r="W518"/>
  <c r="V518"/>
  <c r="U518"/>
  <c r="T518"/>
  <c r="S518"/>
  <c r="R518"/>
  <c r="Q518"/>
  <c r="P518"/>
  <c r="H518"/>
  <c r="C518"/>
  <c r="K518" s="1"/>
  <c r="Z515"/>
  <c r="AA515"/>
  <c r="J518" l="1"/>
  <c r="Y515"/>
  <c r="X515"/>
  <c r="W515"/>
  <c r="V515"/>
  <c r="U515"/>
  <c r="T515"/>
  <c r="S515"/>
  <c r="R515"/>
  <c r="Q515"/>
  <c r="P515"/>
  <c r="H515"/>
  <c r="J515"/>
  <c r="Z514"/>
  <c r="AA514"/>
  <c r="K515" l="1"/>
  <c r="Y514"/>
  <c r="X514"/>
  <c r="W514"/>
  <c r="V514"/>
  <c r="U514"/>
  <c r="T514"/>
  <c r="S514"/>
  <c r="R514"/>
  <c r="Q514"/>
  <c r="P514"/>
  <c r="H514"/>
  <c r="K514"/>
  <c r="AA513"/>
  <c r="Z513"/>
  <c r="J514" l="1"/>
  <c r="Y513"/>
  <c r="X513"/>
  <c r="W513"/>
  <c r="V513"/>
  <c r="U513"/>
  <c r="T513"/>
  <c r="S513"/>
  <c r="R513"/>
  <c r="Q513"/>
  <c r="P513"/>
  <c r="H513"/>
  <c r="K513"/>
  <c r="Z512"/>
  <c r="AA512"/>
  <c r="J513" l="1"/>
  <c r="Y512"/>
  <c r="X512"/>
  <c r="W512"/>
  <c r="V512"/>
  <c r="U512"/>
  <c r="T512"/>
  <c r="S512"/>
  <c r="R512"/>
  <c r="Q512"/>
  <c r="P512"/>
  <c r="H512"/>
  <c r="C512"/>
  <c r="K512" s="1"/>
  <c r="Z511"/>
  <c r="AA511"/>
  <c r="J512" l="1"/>
  <c r="Y511"/>
  <c r="X511"/>
  <c r="W511"/>
  <c r="V511"/>
  <c r="U511"/>
  <c r="T511"/>
  <c r="S511"/>
  <c r="R511"/>
  <c r="Q511"/>
  <c r="P511"/>
  <c r="H511"/>
  <c r="K511"/>
  <c r="Y510"/>
  <c r="X510"/>
  <c r="W510"/>
  <c r="V510"/>
  <c r="U510"/>
  <c r="T510"/>
  <c r="S510"/>
  <c r="R510"/>
  <c r="Q510"/>
  <c r="P510"/>
  <c r="H510"/>
  <c r="C510"/>
  <c r="J510" s="1"/>
  <c r="Z510"/>
  <c r="AA509"/>
  <c r="Z509"/>
  <c r="AA510"/>
  <c r="J511" l="1"/>
  <c r="K510"/>
  <c r="Y509"/>
  <c r="X509"/>
  <c r="W509"/>
  <c r="V509"/>
  <c r="U509"/>
  <c r="T509"/>
  <c r="S509"/>
  <c r="R509"/>
  <c r="Q509"/>
  <c r="P509"/>
  <c r="H509"/>
  <c r="C509"/>
  <c r="K509" s="1"/>
  <c r="Y508"/>
  <c r="X508"/>
  <c r="W508"/>
  <c r="V508"/>
  <c r="U508"/>
  <c r="T508"/>
  <c r="S508"/>
  <c r="R508"/>
  <c r="Q508"/>
  <c r="P508"/>
  <c r="H508"/>
  <c r="C508"/>
  <c r="J508" s="1"/>
  <c r="Z507"/>
  <c r="AA508"/>
  <c r="Z508"/>
  <c r="AA507"/>
  <c r="J509" l="1"/>
  <c r="K508"/>
  <c r="Y507"/>
  <c r="X507"/>
  <c r="W507"/>
  <c r="V507"/>
  <c r="U507"/>
  <c r="T507"/>
  <c r="S507"/>
  <c r="R507"/>
  <c r="Q507"/>
  <c r="P507"/>
  <c r="H507"/>
  <c r="C507"/>
  <c r="K507" s="1"/>
  <c r="Y506"/>
  <c r="X506"/>
  <c r="W506"/>
  <c r="V506"/>
  <c r="U506"/>
  <c r="T506"/>
  <c r="S506"/>
  <c r="R506"/>
  <c r="Q506"/>
  <c r="P506"/>
  <c r="H506"/>
  <c r="C506"/>
  <c r="J506" s="1"/>
  <c r="Z506"/>
  <c r="AA505"/>
  <c r="AA506"/>
  <c r="Z505"/>
  <c r="J507" l="1"/>
  <c r="K506"/>
  <c r="Y505"/>
  <c r="X505"/>
  <c r="W505"/>
  <c r="V505"/>
  <c r="U505"/>
  <c r="T505"/>
  <c r="S505"/>
  <c r="R505"/>
  <c r="Q505"/>
  <c r="P505"/>
  <c r="H505"/>
  <c r="C505"/>
  <c r="K505" s="1"/>
  <c r="Z504"/>
  <c r="AA504"/>
  <c r="J505" l="1"/>
  <c r="Y504"/>
  <c r="X504"/>
  <c r="W504"/>
  <c r="V504"/>
  <c r="U504"/>
  <c r="T504"/>
  <c r="S504"/>
  <c r="R504"/>
  <c r="Q504"/>
  <c r="P504"/>
  <c r="H504"/>
  <c r="C504"/>
  <c r="K504" s="1"/>
  <c r="Y503"/>
  <c r="X503"/>
  <c r="W503"/>
  <c r="V503"/>
  <c r="U503"/>
  <c r="T503"/>
  <c r="S503"/>
  <c r="R503"/>
  <c r="Q503"/>
  <c r="P503"/>
  <c r="H503"/>
  <c r="C503"/>
  <c r="J503" s="1"/>
  <c r="Z502"/>
  <c r="Z503"/>
  <c r="AA503"/>
  <c r="AA502"/>
  <c r="J504" l="1"/>
  <c r="K503"/>
  <c r="Y502"/>
  <c r="X502"/>
  <c r="W502"/>
  <c r="V502"/>
  <c r="U502"/>
  <c r="T502"/>
  <c r="S502"/>
  <c r="R502"/>
  <c r="Q502"/>
  <c r="P502"/>
  <c r="H502"/>
  <c r="C502"/>
  <c r="K502" s="1"/>
  <c r="Y501"/>
  <c r="X501"/>
  <c r="W501"/>
  <c r="V501"/>
  <c r="U501"/>
  <c r="T501"/>
  <c r="S501"/>
  <c r="R501"/>
  <c r="Q501"/>
  <c r="P501"/>
  <c r="H501"/>
  <c r="C501"/>
  <c r="J501" s="1"/>
  <c r="AA498"/>
  <c r="Z498"/>
  <c r="Z501"/>
  <c r="AA501"/>
  <c r="J502" l="1"/>
  <c r="K501"/>
  <c r="Y498"/>
  <c r="X498"/>
  <c r="W498"/>
  <c r="V498"/>
  <c r="U498"/>
  <c r="T498"/>
  <c r="S498"/>
  <c r="R498"/>
  <c r="Q498"/>
  <c r="P498"/>
  <c r="H498"/>
  <c r="J498"/>
  <c r="Y497"/>
  <c r="X497"/>
  <c r="W497"/>
  <c r="V497"/>
  <c r="U497"/>
  <c r="T497"/>
  <c r="S497"/>
  <c r="R497"/>
  <c r="Q497"/>
  <c r="P497"/>
  <c r="H497"/>
  <c r="J497"/>
  <c r="Z497"/>
  <c r="AA497"/>
  <c r="AA496"/>
  <c r="Z496"/>
  <c r="K498" l="1"/>
  <c r="K497"/>
  <c r="Y496"/>
  <c r="X496"/>
  <c r="W496"/>
  <c r="V496"/>
  <c r="U496"/>
  <c r="T496"/>
  <c r="S496"/>
  <c r="R496"/>
  <c r="Q496"/>
  <c r="P496"/>
  <c r="H496"/>
  <c r="K496"/>
  <c r="Z495"/>
  <c r="AA495"/>
  <c r="J496" l="1"/>
  <c r="Y495"/>
  <c r="X495"/>
  <c r="W495"/>
  <c r="V495"/>
  <c r="U495"/>
  <c r="T495"/>
  <c r="S495"/>
  <c r="R495"/>
  <c r="Q495"/>
  <c r="P495"/>
  <c r="H495"/>
  <c r="C495"/>
  <c r="K495" s="1"/>
  <c r="Z494"/>
  <c r="AA494"/>
  <c r="J495" l="1"/>
  <c r="Y494"/>
  <c r="X494"/>
  <c r="W494"/>
  <c r="V494"/>
  <c r="U494"/>
  <c r="T494"/>
  <c r="S494"/>
  <c r="R494"/>
  <c r="Q494"/>
  <c r="P494"/>
  <c r="H494"/>
  <c r="K494"/>
  <c r="AA493"/>
  <c r="Z493"/>
  <c r="J494" l="1"/>
  <c r="Y493"/>
  <c r="X493"/>
  <c r="W493"/>
  <c r="V493"/>
  <c r="U493"/>
  <c r="T493"/>
  <c r="S493"/>
  <c r="R493"/>
  <c r="Q493"/>
  <c r="P493"/>
  <c r="H493"/>
  <c r="C493"/>
  <c r="K493" s="1"/>
  <c r="AA492"/>
  <c r="Z492"/>
  <c r="J493" l="1"/>
  <c r="Y492"/>
  <c r="X492"/>
  <c r="W492"/>
  <c r="V492"/>
  <c r="U492"/>
  <c r="T492"/>
  <c r="S492"/>
  <c r="R492"/>
  <c r="Q492"/>
  <c r="P492"/>
  <c r="H492"/>
  <c r="C492"/>
  <c r="K492" s="1"/>
  <c r="AA491"/>
  <c r="Z491"/>
  <c r="J492" l="1"/>
  <c r="Y491"/>
  <c r="X491"/>
  <c r="W491"/>
  <c r="V491"/>
  <c r="U491"/>
  <c r="T491"/>
  <c r="S491"/>
  <c r="R491"/>
  <c r="Q491"/>
  <c r="P491"/>
  <c r="H491"/>
  <c r="C491"/>
  <c r="K491" s="1"/>
  <c r="Z490"/>
  <c r="AA490"/>
  <c r="J491" l="1"/>
  <c r="Y490"/>
  <c r="X490"/>
  <c r="W490"/>
  <c r="V490"/>
  <c r="U490"/>
  <c r="T490"/>
  <c r="S490"/>
  <c r="R490"/>
  <c r="Q490"/>
  <c r="P490"/>
  <c r="H490"/>
  <c r="C490"/>
  <c r="K490" s="1"/>
  <c r="AA489"/>
  <c r="Z489"/>
  <c r="J490" l="1"/>
  <c r="Y489"/>
  <c r="X489"/>
  <c r="W489"/>
  <c r="V489"/>
  <c r="U489"/>
  <c r="T489"/>
  <c r="S489"/>
  <c r="R489"/>
  <c r="Q489"/>
  <c r="P489"/>
  <c r="H489"/>
  <c r="C489"/>
  <c r="K489" s="1"/>
  <c r="AA488"/>
  <c r="Z488"/>
  <c r="J489" l="1"/>
  <c r="Y488"/>
  <c r="X488"/>
  <c r="W488"/>
  <c r="V488"/>
  <c r="U488"/>
  <c r="T488"/>
  <c r="S488"/>
  <c r="R488"/>
  <c r="Q488"/>
  <c r="P488"/>
  <c r="H488"/>
  <c r="C488"/>
  <c r="K488" s="1"/>
  <c r="Z487"/>
  <c r="AA487"/>
  <c r="J488" l="1"/>
  <c r="Y487"/>
  <c r="X487"/>
  <c r="W487"/>
  <c r="V487"/>
  <c r="U487"/>
  <c r="T487"/>
  <c r="S487"/>
  <c r="R487"/>
  <c r="Q487"/>
  <c r="P487"/>
  <c r="H487"/>
  <c r="C487"/>
  <c r="K487" s="1"/>
  <c r="AA486"/>
  <c r="Z486"/>
  <c r="J487" l="1"/>
  <c r="Y486"/>
  <c r="X486"/>
  <c r="W486"/>
  <c r="V486"/>
  <c r="U486"/>
  <c r="T486"/>
  <c r="S486"/>
  <c r="R486"/>
  <c r="Q486"/>
  <c r="P486"/>
  <c r="H486"/>
  <c r="C486"/>
  <c r="K486" s="1"/>
  <c r="Z485"/>
  <c r="AA485"/>
  <c r="J486" l="1"/>
  <c r="Y485"/>
  <c r="X485"/>
  <c r="W485"/>
  <c r="V485"/>
  <c r="U485"/>
  <c r="T485"/>
  <c r="S485"/>
  <c r="R485"/>
  <c r="Q485"/>
  <c r="P485"/>
  <c r="H485"/>
  <c r="C485"/>
  <c r="K485" s="1"/>
  <c r="AA484"/>
  <c r="Z484"/>
  <c r="J485" l="1"/>
  <c r="Y484"/>
  <c r="X484"/>
  <c r="W484"/>
  <c r="V484"/>
  <c r="U484"/>
  <c r="T484"/>
  <c r="S484"/>
  <c r="R484"/>
  <c r="Q484"/>
  <c r="P484"/>
  <c r="H484"/>
  <c r="C484"/>
  <c r="K484" s="1"/>
  <c r="AA481"/>
  <c r="Z481"/>
  <c r="J484" l="1"/>
  <c r="Y481"/>
  <c r="X481"/>
  <c r="W481"/>
  <c r="V481"/>
  <c r="U481"/>
  <c r="T481"/>
  <c r="S481"/>
  <c r="R481"/>
  <c r="Q481"/>
  <c r="P481"/>
  <c r="H481"/>
  <c r="J481"/>
  <c r="Z480"/>
  <c r="AA480"/>
  <c r="K481" l="1"/>
  <c r="Y480"/>
  <c r="X480"/>
  <c r="W480"/>
  <c r="V480"/>
  <c r="U480"/>
  <c r="T480"/>
  <c r="S480"/>
  <c r="R480"/>
  <c r="Q480"/>
  <c r="P480"/>
  <c r="H480"/>
  <c r="K480"/>
  <c r="AA479"/>
  <c r="Z479"/>
  <c r="J480" l="1"/>
  <c r="Y479"/>
  <c r="X479"/>
  <c r="W479"/>
  <c r="V479"/>
  <c r="U479"/>
  <c r="T479"/>
  <c r="S479"/>
  <c r="R479"/>
  <c r="Q479"/>
  <c r="P479"/>
  <c r="H479"/>
  <c r="K479"/>
  <c r="Y478"/>
  <c r="X478"/>
  <c r="W478"/>
  <c r="V478"/>
  <c r="U478"/>
  <c r="T478"/>
  <c r="S478"/>
  <c r="R478"/>
  <c r="Q478"/>
  <c r="P478"/>
  <c r="H478"/>
  <c r="C478"/>
  <c r="J478" s="1"/>
  <c r="Z477"/>
  <c r="Z478"/>
  <c r="AA477"/>
  <c r="AA478"/>
  <c r="J479" l="1"/>
  <c r="K478"/>
  <c r="Y477"/>
  <c r="X477"/>
  <c r="W477"/>
  <c r="V477"/>
  <c r="U477"/>
  <c r="T477"/>
  <c r="S477"/>
  <c r="R477"/>
  <c r="Q477"/>
  <c r="P477"/>
  <c r="H477"/>
  <c r="K477"/>
  <c r="Y476"/>
  <c r="X476"/>
  <c r="W476"/>
  <c r="V476"/>
  <c r="U476"/>
  <c r="T476"/>
  <c r="S476"/>
  <c r="R476"/>
  <c r="Q476"/>
  <c r="P476"/>
  <c r="H476"/>
  <c r="C476"/>
  <c r="J476" s="1"/>
  <c r="AA475"/>
  <c r="AA476"/>
  <c r="Z476"/>
  <c r="Z475"/>
  <c r="J477" l="1"/>
  <c r="K476"/>
  <c r="Y475"/>
  <c r="X475"/>
  <c r="W475"/>
  <c r="V475"/>
  <c r="U475"/>
  <c r="T475"/>
  <c r="S475"/>
  <c r="R475"/>
  <c r="Q475"/>
  <c r="P475"/>
  <c r="H475"/>
  <c r="C475"/>
  <c r="K475" s="1"/>
  <c r="Y474"/>
  <c r="X474"/>
  <c r="W474"/>
  <c r="V474"/>
  <c r="U474"/>
  <c r="T474"/>
  <c r="S474"/>
  <c r="R474"/>
  <c r="Q474"/>
  <c r="P474"/>
  <c r="H474"/>
  <c r="C474"/>
  <c r="J474" s="1"/>
  <c r="Z474"/>
  <c r="AA474"/>
  <c r="AA473"/>
  <c r="Z473"/>
  <c r="J475" l="1"/>
  <c r="K474"/>
  <c r="Y473"/>
  <c r="X473"/>
  <c r="W473"/>
  <c r="V473"/>
  <c r="U473"/>
  <c r="T473"/>
  <c r="S473"/>
  <c r="R473"/>
  <c r="Q473"/>
  <c r="P473"/>
  <c r="H473"/>
  <c r="C473"/>
  <c r="K473" s="1"/>
  <c r="Y472"/>
  <c r="X472"/>
  <c r="W472"/>
  <c r="V472"/>
  <c r="U472"/>
  <c r="T472"/>
  <c r="S472"/>
  <c r="R472"/>
  <c r="Q472"/>
  <c r="P472"/>
  <c r="H472"/>
  <c r="C472"/>
  <c r="J472" s="1"/>
  <c r="AA472"/>
  <c r="Z471"/>
  <c r="Z472"/>
  <c r="AA471"/>
  <c r="J473" l="1"/>
  <c r="K472"/>
  <c r="Y471"/>
  <c r="X471"/>
  <c r="W471"/>
  <c r="V471"/>
  <c r="U471"/>
  <c r="T471"/>
  <c r="S471"/>
  <c r="R471"/>
  <c r="Q471"/>
  <c r="P471"/>
  <c r="H471"/>
  <c r="C471"/>
  <c r="K471" s="1"/>
  <c r="Y470"/>
  <c r="X470"/>
  <c r="W470"/>
  <c r="V470"/>
  <c r="U470"/>
  <c r="T470"/>
  <c r="S470"/>
  <c r="R470"/>
  <c r="Q470"/>
  <c r="P470"/>
  <c r="H470"/>
  <c r="C470"/>
  <c r="J470" s="1"/>
  <c r="Z469"/>
  <c r="AA469"/>
  <c r="Z470"/>
  <c r="AA470"/>
  <c r="J471" l="1"/>
  <c r="K470"/>
  <c r="Y469"/>
  <c r="X469"/>
  <c r="W469"/>
  <c r="V469"/>
  <c r="U469"/>
  <c r="T469"/>
  <c r="S469"/>
  <c r="R469"/>
  <c r="Q469"/>
  <c r="P469"/>
  <c r="H469"/>
  <c r="C469"/>
  <c r="K469" s="1"/>
  <c r="Y468"/>
  <c r="X468"/>
  <c r="W468"/>
  <c r="V468"/>
  <c r="U468"/>
  <c r="T468"/>
  <c r="S468"/>
  <c r="R468"/>
  <c r="Q468"/>
  <c r="P468"/>
  <c r="H468"/>
  <c r="C468"/>
  <c r="J468" s="1"/>
  <c r="Z468"/>
  <c r="Z467"/>
  <c r="AA468"/>
  <c r="AA467"/>
  <c r="J469" l="1"/>
  <c r="K468"/>
  <c r="Y467"/>
  <c r="X467"/>
  <c r="W467"/>
  <c r="V467"/>
  <c r="U467"/>
  <c r="T467"/>
  <c r="S467"/>
  <c r="R467"/>
  <c r="Q467"/>
  <c r="P467"/>
  <c r="H467"/>
  <c r="C467"/>
  <c r="K467" s="1"/>
  <c r="Y464"/>
  <c r="X464"/>
  <c r="W464"/>
  <c r="V464"/>
  <c r="U464"/>
  <c r="T464"/>
  <c r="S464"/>
  <c r="R464"/>
  <c r="Q464"/>
  <c r="P464"/>
  <c r="H464"/>
  <c r="J464"/>
  <c r="Y463"/>
  <c r="X463"/>
  <c r="W463"/>
  <c r="V463"/>
  <c r="U463"/>
  <c r="T463"/>
  <c r="S463"/>
  <c r="R463"/>
  <c r="Q463"/>
  <c r="P463"/>
  <c r="H463"/>
  <c r="J463"/>
  <c r="AA463"/>
  <c r="Z464"/>
  <c r="AA462"/>
  <c r="Z462"/>
  <c r="AA464"/>
  <c r="Z463"/>
  <c r="J467" l="1"/>
  <c r="K464"/>
  <c r="K463"/>
  <c r="Y462"/>
  <c r="X462"/>
  <c r="W462"/>
  <c r="V462"/>
  <c r="U462"/>
  <c r="T462"/>
  <c r="S462"/>
  <c r="R462"/>
  <c r="Q462"/>
  <c r="P462"/>
  <c r="H462"/>
  <c r="K462"/>
  <c r="Z461"/>
  <c r="AA461"/>
  <c r="J462" l="1"/>
  <c r="Y461"/>
  <c r="X461"/>
  <c r="W461"/>
  <c r="V461"/>
  <c r="U461"/>
  <c r="T461"/>
  <c r="S461"/>
  <c r="R461"/>
  <c r="Q461"/>
  <c r="P461"/>
  <c r="H461"/>
  <c r="C461"/>
  <c r="K461" s="1"/>
  <c r="AA460"/>
  <c r="Z460"/>
  <c r="J461" l="1"/>
  <c r="Y460"/>
  <c r="X460"/>
  <c r="W460"/>
  <c r="V460"/>
  <c r="U460"/>
  <c r="T460"/>
  <c r="S460"/>
  <c r="R460"/>
  <c r="Q460"/>
  <c r="P460"/>
  <c r="H460"/>
  <c r="K460"/>
  <c r="Y459"/>
  <c r="X459"/>
  <c r="W459"/>
  <c r="V459"/>
  <c r="U459"/>
  <c r="T459"/>
  <c r="S459"/>
  <c r="R459"/>
  <c r="Q459"/>
  <c r="P459"/>
  <c r="H459"/>
  <c r="C459"/>
  <c r="J459" s="1"/>
  <c r="Z459"/>
  <c r="AA459"/>
  <c r="Z458"/>
  <c r="AA458"/>
  <c r="J460" l="1"/>
  <c r="K459"/>
  <c r="Y458"/>
  <c r="X458"/>
  <c r="W458"/>
  <c r="V458"/>
  <c r="U458"/>
  <c r="T458"/>
  <c r="S458"/>
  <c r="R458"/>
  <c r="Q458"/>
  <c r="P458"/>
  <c r="H458"/>
  <c r="C458"/>
  <c r="K458" s="1"/>
  <c r="AA457"/>
  <c r="Z457"/>
  <c r="J458" l="1"/>
  <c r="Y457"/>
  <c r="X457"/>
  <c r="W457"/>
  <c r="V457"/>
  <c r="U457"/>
  <c r="T457"/>
  <c r="S457"/>
  <c r="R457"/>
  <c r="Q457"/>
  <c r="P457"/>
  <c r="H457"/>
  <c r="C457"/>
  <c r="K457" s="1"/>
  <c r="Z456"/>
  <c r="AA456"/>
  <c r="J457" l="1"/>
  <c r="Y456"/>
  <c r="X456"/>
  <c r="W456"/>
  <c r="V456"/>
  <c r="U456"/>
  <c r="T456"/>
  <c r="S456"/>
  <c r="R456"/>
  <c r="Q456"/>
  <c r="P456"/>
  <c r="H456"/>
  <c r="C456"/>
  <c r="K456" s="1"/>
  <c r="Z455"/>
  <c r="AA455"/>
  <c r="J456" l="1"/>
  <c r="Y455"/>
  <c r="X455"/>
  <c r="W455"/>
  <c r="V455"/>
  <c r="U455"/>
  <c r="T455"/>
  <c r="S455"/>
  <c r="R455"/>
  <c r="Q455"/>
  <c r="P455"/>
  <c r="H455"/>
  <c r="C455"/>
  <c r="K455" s="1"/>
  <c r="AA454"/>
  <c r="Z454"/>
  <c r="J455" l="1"/>
  <c r="Y454"/>
  <c r="X454"/>
  <c r="W454"/>
  <c r="V454"/>
  <c r="U454"/>
  <c r="T454"/>
  <c r="S454"/>
  <c r="R454"/>
  <c r="Q454"/>
  <c r="P454"/>
  <c r="H454"/>
  <c r="C454"/>
  <c r="K454" s="1"/>
  <c r="AA453"/>
  <c r="Z453"/>
  <c r="J454" l="1"/>
  <c r="Y453"/>
  <c r="X453"/>
  <c r="W453"/>
  <c r="V453"/>
  <c r="U453"/>
  <c r="T453"/>
  <c r="S453"/>
  <c r="R453"/>
  <c r="Q453"/>
  <c r="P453"/>
  <c r="H453"/>
  <c r="C453"/>
  <c r="K453" s="1"/>
  <c r="AA452"/>
  <c r="Z452"/>
  <c r="J453" l="1"/>
  <c r="Y452"/>
  <c r="X452"/>
  <c r="W452"/>
  <c r="V452"/>
  <c r="U452"/>
  <c r="T452"/>
  <c r="S452"/>
  <c r="R452"/>
  <c r="Q452"/>
  <c r="P452"/>
  <c r="H452"/>
  <c r="C452"/>
  <c r="K452" s="1"/>
  <c r="AA451"/>
  <c r="Z451"/>
  <c r="J452" l="1"/>
  <c r="Y451"/>
  <c r="X451"/>
  <c r="W451"/>
  <c r="V451"/>
  <c r="U451"/>
  <c r="T451"/>
  <c r="S451"/>
  <c r="R451"/>
  <c r="Q451"/>
  <c r="P451"/>
  <c r="H451"/>
  <c r="C451"/>
  <c r="K451" s="1"/>
  <c r="AA450"/>
  <c r="Z450"/>
  <c r="J451" l="1"/>
  <c r="Y450"/>
  <c r="X450"/>
  <c r="W450"/>
  <c r="V450"/>
  <c r="U450"/>
  <c r="T450"/>
  <c r="S450"/>
  <c r="R450"/>
  <c r="Q450"/>
  <c r="P450"/>
  <c r="H450"/>
  <c r="C450"/>
  <c r="K450" s="1"/>
  <c r="Z447"/>
  <c r="AA447"/>
  <c r="J450" l="1"/>
  <c r="Y447"/>
  <c r="X447"/>
  <c r="W447"/>
  <c r="V447"/>
  <c r="U447"/>
  <c r="T447"/>
  <c r="S447"/>
  <c r="R447"/>
  <c r="Q447"/>
  <c r="P447"/>
  <c r="H447"/>
  <c r="K447"/>
  <c r="Y446"/>
  <c r="X446"/>
  <c r="W446"/>
  <c r="V446"/>
  <c r="U446"/>
  <c r="T446"/>
  <c r="S446"/>
  <c r="R446"/>
  <c r="Q446"/>
  <c r="P446"/>
  <c r="H446"/>
  <c r="J446"/>
  <c r="Z446"/>
  <c r="Z445"/>
  <c r="AA446"/>
  <c r="AA445"/>
  <c r="J447" l="1"/>
  <c r="K446"/>
  <c r="Y445"/>
  <c r="X445"/>
  <c r="W445"/>
  <c r="V445"/>
  <c r="U445"/>
  <c r="T445"/>
  <c r="S445"/>
  <c r="R445"/>
  <c r="Q445"/>
  <c r="P445"/>
  <c r="H445"/>
  <c r="K445"/>
  <c r="AA444"/>
  <c r="Z444"/>
  <c r="J445" l="1"/>
  <c r="Y444"/>
  <c r="X444"/>
  <c r="W444"/>
  <c r="V444"/>
  <c r="U444"/>
  <c r="T444"/>
  <c r="S444"/>
  <c r="R444"/>
  <c r="Q444"/>
  <c r="P444"/>
  <c r="H444"/>
  <c r="C444"/>
  <c r="K444" s="1"/>
  <c r="Z443"/>
  <c r="AA443"/>
  <c r="J444" l="1"/>
  <c r="Y443"/>
  <c r="X443"/>
  <c r="W443"/>
  <c r="V443"/>
  <c r="U443"/>
  <c r="T443"/>
  <c r="S443"/>
  <c r="R443"/>
  <c r="Q443"/>
  <c r="P443"/>
  <c r="H443"/>
  <c r="K443"/>
  <c r="AA442"/>
  <c r="Z442"/>
  <c r="J443" l="1"/>
  <c r="Y442"/>
  <c r="X442"/>
  <c r="W442"/>
  <c r="V442"/>
  <c r="U442"/>
  <c r="T442"/>
  <c r="S442"/>
  <c r="R442"/>
  <c r="Q442"/>
  <c r="P442"/>
  <c r="H442"/>
  <c r="C442"/>
  <c r="K442" s="1"/>
  <c r="Z441"/>
  <c r="AA441"/>
  <c r="J442" l="1"/>
  <c r="Y441"/>
  <c r="X441"/>
  <c r="W441"/>
  <c r="V441"/>
  <c r="U441"/>
  <c r="T441"/>
  <c r="S441"/>
  <c r="R441"/>
  <c r="Q441"/>
  <c r="P441"/>
  <c r="H441"/>
  <c r="C441"/>
  <c r="K441" s="1"/>
  <c r="Z440"/>
  <c r="AA440"/>
  <c r="J441" l="1"/>
  <c r="Y440"/>
  <c r="X440"/>
  <c r="W440"/>
  <c r="V440"/>
  <c r="U440"/>
  <c r="T440"/>
  <c r="S440"/>
  <c r="R440"/>
  <c r="Q440"/>
  <c r="P440"/>
  <c r="H440"/>
  <c r="C440"/>
  <c r="K440" s="1"/>
  <c r="AA439"/>
  <c r="Z439"/>
  <c r="J440" l="1"/>
  <c r="Y439"/>
  <c r="X439"/>
  <c r="W439"/>
  <c r="V439"/>
  <c r="U439"/>
  <c r="T439"/>
  <c r="S439"/>
  <c r="R439"/>
  <c r="Q439"/>
  <c r="P439"/>
  <c r="H439"/>
  <c r="C439"/>
  <c r="K439" s="1"/>
  <c r="Z438"/>
  <c r="AA438"/>
  <c r="J439" l="1"/>
  <c r="Y438"/>
  <c r="X438"/>
  <c r="W438"/>
  <c r="V438"/>
  <c r="U438"/>
  <c r="T438"/>
  <c r="S438"/>
  <c r="R438"/>
  <c r="Q438"/>
  <c r="P438"/>
  <c r="H438"/>
  <c r="C438"/>
  <c r="K438" s="1"/>
  <c r="AA437"/>
  <c r="Z437"/>
  <c r="J438" l="1"/>
  <c r="Y437"/>
  <c r="X437"/>
  <c r="W437"/>
  <c r="V437"/>
  <c r="U437"/>
  <c r="T437"/>
  <c r="S437"/>
  <c r="R437"/>
  <c r="Q437"/>
  <c r="P437"/>
  <c r="H437"/>
  <c r="C437"/>
  <c r="K437" s="1"/>
  <c r="AA436"/>
  <c r="Z436"/>
  <c r="J437" l="1"/>
  <c r="Y436"/>
  <c r="X436"/>
  <c r="W436"/>
  <c r="V436"/>
  <c r="U436"/>
  <c r="T436"/>
  <c r="S436"/>
  <c r="R436"/>
  <c r="Q436"/>
  <c r="P436"/>
  <c r="H436"/>
  <c r="C436"/>
  <c r="K436" s="1"/>
  <c r="AA435"/>
  <c r="Z435"/>
  <c r="J436" l="1"/>
  <c r="Y435"/>
  <c r="X435"/>
  <c r="W435"/>
  <c r="V435"/>
  <c r="U435"/>
  <c r="T435"/>
  <c r="S435"/>
  <c r="R435"/>
  <c r="Q435"/>
  <c r="P435"/>
  <c r="H435"/>
  <c r="C435"/>
  <c r="K435" s="1"/>
  <c r="AA434"/>
  <c r="Z434"/>
  <c r="J435" l="1"/>
  <c r="Y434"/>
  <c r="X434"/>
  <c r="W434"/>
  <c r="V434"/>
  <c r="U434"/>
  <c r="T434"/>
  <c r="S434"/>
  <c r="R434"/>
  <c r="Q434"/>
  <c r="P434"/>
  <c r="H434"/>
  <c r="C434"/>
  <c r="K434" s="1"/>
  <c r="AA433"/>
  <c r="Z433"/>
  <c r="J434" l="1"/>
  <c r="Y433"/>
  <c r="X433"/>
  <c r="W433"/>
  <c r="V433"/>
  <c r="U433"/>
  <c r="T433"/>
  <c r="S433"/>
  <c r="R433"/>
  <c r="Q433"/>
  <c r="P433"/>
  <c r="H433"/>
  <c r="C433"/>
  <c r="K433" s="1"/>
  <c r="AA430"/>
  <c r="Z430"/>
  <c r="J433" l="1"/>
  <c r="Y430"/>
  <c r="X430"/>
  <c r="W430"/>
  <c r="V430"/>
  <c r="U430"/>
  <c r="T430"/>
  <c r="S430"/>
  <c r="R430"/>
  <c r="Q430"/>
  <c r="P430"/>
  <c r="H430"/>
  <c r="K430"/>
  <c r="Z429"/>
  <c r="AA429"/>
  <c r="J430" l="1"/>
  <c r="Y429"/>
  <c r="X429"/>
  <c r="W429"/>
  <c r="V429"/>
  <c r="U429"/>
  <c r="T429"/>
  <c r="S429"/>
  <c r="R429"/>
  <c r="Q429"/>
  <c r="P429"/>
  <c r="H429"/>
  <c r="K429"/>
  <c r="Z428"/>
  <c r="AA428"/>
  <c r="J429" l="1"/>
  <c r="Y428"/>
  <c r="X428"/>
  <c r="W428"/>
  <c r="V428"/>
  <c r="U428"/>
  <c r="T428"/>
  <c r="S428"/>
  <c r="R428"/>
  <c r="Q428"/>
  <c r="P428"/>
  <c r="H428"/>
  <c r="K428"/>
  <c r="Y427"/>
  <c r="X427"/>
  <c r="W427"/>
  <c r="V427"/>
  <c r="U427"/>
  <c r="T427"/>
  <c r="S427"/>
  <c r="R427"/>
  <c r="Q427"/>
  <c r="P427"/>
  <c r="H427"/>
  <c r="C427"/>
  <c r="J427" s="1"/>
  <c r="Z427"/>
  <c r="AA427"/>
  <c r="Z426"/>
  <c r="AA426"/>
  <c r="J428" l="1"/>
  <c r="K427"/>
  <c r="Y426"/>
  <c r="X426"/>
  <c r="W426"/>
  <c r="V426"/>
  <c r="U426"/>
  <c r="T426"/>
  <c r="S426"/>
  <c r="R426"/>
  <c r="Q426"/>
  <c r="P426"/>
  <c r="H426"/>
  <c r="K426"/>
  <c r="Y425"/>
  <c r="X425"/>
  <c r="W425"/>
  <c r="V425"/>
  <c r="U425"/>
  <c r="T425"/>
  <c r="S425"/>
  <c r="R425"/>
  <c r="Q425"/>
  <c r="P425"/>
  <c r="H425"/>
  <c r="C425"/>
  <c r="J425" s="1"/>
  <c r="Z425"/>
  <c r="AA424"/>
  <c r="Z424"/>
  <c r="AA425"/>
  <c r="J426" l="1"/>
  <c r="K425"/>
  <c r="Y424"/>
  <c r="X424"/>
  <c r="W424"/>
  <c r="V424"/>
  <c r="U424"/>
  <c r="T424"/>
  <c r="S424"/>
  <c r="R424"/>
  <c r="Q424"/>
  <c r="P424"/>
  <c r="H424"/>
  <c r="C424"/>
  <c r="K424" s="1"/>
  <c r="Y423"/>
  <c r="X423"/>
  <c r="W423"/>
  <c r="V423"/>
  <c r="U423"/>
  <c r="T423"/>
  <c r="S423"/>
  <c r="R423"/>
  <c r="Q423"/>
  <c r="P423"/>
  <c r="H423"/>
  <c r="C423"/>
  <c r="J423" s="1"/>
  <c r="Z422"/>
  <c r="AA423"/>
  <c r="Z423"/>
  <c r="AA422"/>
  <c r="J424" l="1"/>
  <c r="K423"/>
  <c r="Y422"/>
  <c r="X422"/>
  <c r="W422"/>
  <c r="V422"/>
  <c r="U422"/>
  <c r="T422"/>
  <c r="S422"/>
  <c r="R422"/>
  <c r="Q422"/>
  <c r="P422"/>
  <c r="H422"/>
  <c r="C422"/>
  <c r="K422" s="1"/>
  <c r="Y421"/>
  <c r="X421"/>
  <c r="W421"/>
  <c r="V421"/>
  <c r="U421"/>
  <c r="T421"/>
  <c r="S421"/>
  <c r="R421"/>
  <c r="Q421"/>
  <c r="P421"/>
  <c r="H421"/>
  <c r="C421"/>
  <c r="J421" s="1"/>
  <c r="AA421"/>
  <c r="AA420"/>
  <c r="Z420"/>
  <c r="Z421"/>
  <c r="J422" l="1"/>
  <c r="K421"/>
  <c r="Y420"/>
  <c r="X420"/>
  <c r="W420"/>
  <c r="V420"/>
  <c r="U420"/>
  <c r="T420"/>
  <c r="S420"/>
  <c r="R420"/>
  <c r="Q420"/>
  <c r="P420"/>
  <c r="H420"/>
  <c r="C420"/>
  <c r="K420" s="1"/>
  <c r="Y419"/>
  <c r="X419"/>
  <c r="W419"/>
  <c r="V419"/>
  <c r="U419"/>
  <c r="T419"/>
  <c r="S419"/>
  <c r="R419"/>
  <c r="Q419"/>
  <c r="P419"/>
  <c r="H419"/>
  <c r="C419"/>
  <c r="J419" s="1"/>
  <c r="Z419"/>
  <c r="Z418"/>
  <c r="AA418"/>
  <c r="AA419"/>
  <c r="J420" l="1"/>
  <c r="K419"/>
  <c r="Y418"/>
  <c r="X418"/>
  <c r="W418"/>
  <c r="V418"/>
  <c r="U418"/>
  <c r="T418"/>
  <c r="S418"/>
  <c r="R418"/>
  <c r="Q418"/>
  <c r="P418"/>
  <c r="H418"/>
  <c r="C418"/>
  <c r="K418" s="1"/>
  <c r="Y417"/>
  <c r="X417"/>
  <c r="W417"/>
  <c r="V417"/>
  <c r="U417"/>
  <c r="T417"/>
  <c r="S417"/>
  <c r="R417"/>
  <c r="Q417"/>
  <c r="P417"/>
  <c r="H417"/>
  <c r="C417"/>
  <c r="J417" s="1"/>
  <c r="AA416"/>
  <c r="Z416"/>
  <c r="AA417"/>
  <c r="Z417"/>
  <c r="J418" l="1"/>
  <c r="K417"/>
  <c r="Y416"/>
  <c r="X416"/>
  <c r="W416"/>
  <c r="V416"/>
  <c r="U416"/>
  <c r="T416"/>
  <c r="S416"/>
  <c r="R416"/>
  <c r="Q416"/>
  <c r="P416"/>
  <c r="H416"/>
  <c r="C416"/>
  <c r="K416" s="1"/>
  <c r="Y413"/>
  <c r="X413"/>
  <c r="W413"/>
  <c r="V413"/>
  <c r="U413"/>
  <c r="T413"/>
  <c r="S413"/>
  <c r="R413"/>
  <c r="Q413"/>
  <c r="P413"/>
  <c r="H413"/>
  <c r="J413"/>
  <c r="Y412"/>
  <c r="X412"/>
  <c r="W412"/>
  <c r="V412"/>
  <c r="U412"/>
  <c r="T412"/>
  <c r="S412"/>
  <c r="R412"/>
  <c r="Q412"/>
  <c r="P412"/>
  <c r="H412"/>
  <c r="J412"/>
  <c r="Z411"/>
  <c r="AA411"/>
  <c r="AA413"/>
  <c r="AA412"/>
  <c r="Z412"/>
  <c r="Z413"/>
  <c r="J416" l="1"/>
  <c r="K413"/>
  <c r="K412"/>
  <c r="Y411"/>
  <c r="X411"/>
  <c r="W411"/>
  <c r="V411"/>
  <c r="U411"/>
  <c r="T411"/>
  <c r="S411"/>
  <c r="R411"/>
  <c r="Q411"/>
  <c r="P411"/>
  <c r="H411"/>
  <c r="K411"/>
  <c r="Y410"/>
  <c r="X410"/>
  <c r="W410"/>
  <c r="V410"/>
  <c r="U410"/>
  <c r="T410"/>
  <c r="S410"/>
  <c r="R410"/>
  <c r="Q410"/>
  <c r="P410"/>
  <c r="H410"/>
  <c r="C410"/>
  <c r="J410" s="1"/>
  <c r="AA410"/>
  <c r="AA409"/>
  <c r="Z410"/>
  <c r="Z409"/>
  <c r="J411" l="1"/>
  <c r="K410"/>
  <c r="Y409"/>
  <c r="X409"/>
  <c r="W409"/>
  <c r="V409"/>
  <c r="U409"/>
  <c r="T409"/>
  <c r="S409"/>
  <c r="R409"/>
  <c r="Q409"/>
  <c r="P409"/>
  <c r="H409"/>
  <c r="K409"/>
  <c r="Y408"/>
  <c r="X408"/>
  <c r="W408"/>
  <c r="V408"/>
  <c r="U408"/>
  <c r="T408"/>
  <c r="S408"/>
  <c r="R408"/>
  <c r="Q408"/>
  <c r="P408"/>
  <c r="H408"/>
  <c r="C408"/>
  <c r="J408" s="1"/>
  <c r="Z407"/>
  <c r="AA407"/>
  <c r="Z408"/>
  <c r="AA408"/>
  <c r="J409" l="1"/>
  <c r="K408"/>
  <c r="Y407"/>
  <c r="X407"/>
  <c r="W407"/>
  <c r="V407"/>
  <c r="U407"/>
  <c r="T407"/>
  <c r="S407"/>
  <c r="R407"/>
  <c r="Q407"/>
  <c r="P407"/>
  <c r="H407"/>
  <c r="C407"/>
  <c r="K407" s="1"/>
  <c r="Y406"/>
  <c r="X406"/>
  <c r="W406"/>
  <c r="V406"/>
  <c r="U406"/>
  <c r="T406"/>
  <c r="S406"/>
  <c r="R406"/>
  <c r="Q406"/>
  <c r="P406"/>
  <c r="H406"/>
  <c r="C406"/>
  <c r="J406" s="1"/>
  <c r="Z406"/>
  <c r="AA405"/>
  <c r="AA406"/>
  <c r="Z405"/>
  <c r="J407" l="1"/>
  <c r="K406"/>
  <c r="Y405"/>
  <c r="X405"/>
  <c r="W405"/>
  <c r="V405"/>
  <c r="U405"/>
  <c r="T405"/>
  <c r="S405"/>
  <c r="R405"/>
  <c r="Q405"/>
  <c r="P405"/>
  <c r="H405"/>
  <c r="C405"/>
  <c r="K405" s="1"/>
  <c r="Y404"/>
  <c r="X404"/>
  <c r="W404"/>
  <c r="V404"/>
  <c r="U404"/>
  <c r="T404"/>
  <c r="S404"/>
  <c r="R404"/>
  <c r="Q404"/>
  <c r="P404"/>
  <c r="H404"/>
  <c r="C404"/>
  <c r="J404" s="1"/>
  <c r="AA404"/>
  <c r="Z403"/>
  <c r="AA403"/>
  <c r="Z404"/>
  <c r="J405" l="1"/>
  <c r="K404"/>
  <c r="Y403"/>
  <c r="X403"/>
  <c r="W403"/>
  <c r="V403"/>
  <c r="U403"/>
  <c r="T403"/>
  <c r="S403"/>
  <c r="R403"/>
  <c r="Q403"/>
  <c r="P403"/>
  <c r="H403"/>
  <c r="C403"/>
  <c r="K403" s="1"/>
  <c r="AA402"/>
  <c r="Z402"/>
  <c r="J403" l="1"/>
  <c r="Y402"/>
  <c r="X402"/>
  <c r="W402"/>
  <c r="V402"/>
  <c r="U402"/>
  <c r="T402"/>
  <c r="S402"/>
  <c r="R402"/>
  <c r="Q402"/>
  <c r="P402"/>
  <c r="H402"/>
  <c r="C402"/>
  <c r="K402" s="1"/>
  <c r="Y401"/>
  <c r="X401"/>
  <c r="W401"/>
  <c r="V401"/>
  <c r="U401"/>
  <c r="T401"/>
  <c r="S401"/>
  <c r="R401"/>
  <c r="Q401"/>
  <c r="P401"/>
  <c r="H401"/>
  <c r="C401"/>
  <c r="J401" s="1"/>
  <c r="Z401"/>
  <c r="AA400"/>
  <c r="Z400"/>
  <c r="AA401"/>
  <c r="J402" l="1"/>
  <c r="K401"/>
  <c r="Y400"/>
  <c r="X400"/>
  <c r="W400"/>
  <c r="V400"/>
  <c r="U400"/>
  <c r="T400"/>
  <c r="S400"/>
  <c r="R400"/>
  <c r="Q400"/>
  <c r="P400"/>
  <c r="H400"/>
  <c r="C400"/>
  <c r="K400" s="1"/>
  <c r="Y399"/>
  <c r="X399"/>
  <c r="W399"/>
  <c r="V399"/>
  <c r="U399"/>
  <c r="T399"/>
  <c r="S399"/>
  <c r="R399"/>
  <c r="Q399"/>
  <c r="P399"/>
  <c r="H399"/>
  <c r="C399"/>
  <c r="J399" s="1"/>
  <c r="AA399"/>
  <c r="Z399"/>
  <c r="AA396"/>
  <c r="Z396"/>
  <c r="J400" l="1"/>
  <c r="K399"/>
  <c r="Y396"/>
  <c r="X396"/>
  <c r="W396"/>
  <c r="V396"/>
  <c r="U396"/>
  <c r="T396"/>
  <c r="S396"/>
  <c r="R396"/>
  <c r="Q396"/>
  <c r="P396"/>
  <c r="H396"/>
  <c r="J396"/>
  <c r="Y395"/>
  <c r="X395"/>
  <c r="W395"/>
  <c r="V395"/>
  <c r="U395"/>
  <c r="T395"/>
  <c r="S395"/>
  <c r="R395"/>
  <c r="Q395"/>
  <c r="P395"/>
  <c r="H395"/>
  <c r="J395"/>
  <c r="AA394"/>
  <c r="Z394"/>
  <c r="AA395"/>
  <c r="Z395"/>
  <c r="K396" l="1"/>
  <c r="K395"/>
  <c r="Y394"/>
  <c r="X394"/>
  <c r="W394"/>
  <c r="V394"/>
  <c r="U394"/>
  <c r="T394"/>
  <c r="S394"/>
  <c r="R394"/>
  <c r="Q394"/>
  <c r="P394"/>
  <c r="H394"/>
  <c r="K394"/>
  <c r="Z393"/>
  <c r="AA393"/>
  <c r="J394" l="1"/>
  <c r="Y393"/>
  <c r="X393"/>
  <c r="W393"/>
  <c r="V393"/>
  <c r="U393"/>
  <c r="T393"/>
  <c r="S393"/>
  <c r="R393"/>
  <c r="Q393"/>
  <c r="P393"/>
  <c r="H393"/>
  <c r="C393"/>
  <c r="K393" s="1"/>
  <c r="Y392"/>
  <c r="X392"/>
  <c r="W392"/>
  <c r="V392"/>
  <c r="U392"/>
  <c r="T392"/>
  <c r="S392"/>
  <c r="R392"/>
  <c r="Q392"/>
  <c r="P392"/>
  <c r="H392"/>
  <c r="J392"/>
  <c r="Z392"/>
  <c r="AA391"/>
  <c r="AA392"/>
  <c r="Z391"/>
  <c r="J393" l="1"/>
  <c r="K392"/>
  <c r="Y391"/>
  <c r="X391"/>
  <c r="W391"/>
  <c r="V391"/>
  <c r="U391"/>
  <c r="T391"/>
  <c r="S391"/>
  <c r="R391"/>
  <c r="Q391"/>
  <c r="P391"/>
  <c r="H391"/>
  <c r="C391"/>
  <c r="K391" s="1"/>
  <c r="Y390"/>
  <c r="X390"/>
  <c r="W390"/>
  <c r="V390"/>
  <c r="U390"/>
  <c r="T390"/>
  <c r="S390"/>
  <c r="R390"/>
  <c r="Q390"/>
  <c r="P390"/>
  <c r="H390"/>
  <c r="C390"/>
  <c r="J390" s="1"/>
  <c r="Z390"/>
  <c r="Z389"/>
  <c r="AA389"/>
  <c r="AA390"/>
  <c r="J391" l="1"/>
  <c r="K390"/>
  <c r="Y389"/>
  <c r="X389"/>
  <c r="W389"/>
  <c r="V389"/>
  <c r="U389"/>
  <c r="T389"/>
  <c r="S389"/>
  <c r="R389"/>
  <c r="Q389"/>
  <c r="P389"/>
  <c r="H389"/>
  <c r="C389"/>
  <c r="K389" s="1"/>
  <c r="AA388"/>
  <c r="Z388"/>
  <c r="J389" l="1"/>
  <c r="Y388"/>
  <c r="X388"/>
  <c r="W388"/>
  <c r="V388"/>
  <c r="U388"/>
  <c r="T388"/>
  <c r="S388"/>
  <c r="R388"/>
  <c r="Q388"/>
  <c r="P388"/>
  <c r="H388"/>
  <c r="C388"/>
  <c r="K388" s="1"/>
  <c r="Y387"/>
  <c r="X387"/>
  <c r="W387"/>
  <c r="V387"/>
  <c r="U387"/>
  <c r="T387"/>
  <c r="S387"/>
  <c r="R387"/>
  <c r="Q387"/>
  <c r="P387"/>
  <c r="H387"/>
  <c r="C387"/>
  <c r="J387" s="1"/>
  <c r="Z387"/>
  <c r="Z386"/>
  <c r="AA386"/>
  <c r="AA387"/>
  <c r="J388" l="1"/>
  <c r="K387"/>
  <c r="Y386"/>
  <c r="X386"/>
  <c r="W386"/>
  <c r="V386"/>
  <c r="U386"/>
  <c r="T386"/>
  <c r="S386"/>
  <c r="R386"/>
  <c r="Q386"/>
  <c r="P386"/>
  <c r="H386"/>
  <c r="C386"/>
  <c r="K386" s="1"/>
  <c r="Y385"/>
  <c r="X385"/>
  <c r="W385"/>
  <c r="V385"/>
  <c r="U385"/>
  <c r="T385"/>
  <c r="S385"/>
  <c r="R385"/>
  <c r="Q385"/>
  <c r="P385"/>
  <c r="H385"/>
  <c r="C385"/>
  <c r="J385" s="1"/>
  <c r="Z384"/>
  <c r="AA384"/>
  <c r="Z385"/>
  <c r="AA385"/>
  <c r="J386" l="1"/>
  <c r="K385"/>
  <c r="Y384"/>
  <c r="X384"/>
  <c r="W384"/>
  <c r="V384"/>
  <c r="U384"/>
  <c r="T384"/>
  <c r="S384"/>
  <c r="R384"/>
  <c r="Q384"/>
  <c r="P384"/>
  <c r="H384"/>
  <c r="C384"/>
  <c r="K384" s="1"/>
  <c r="Y383"/>
  <c r="X383"/>
  <c r="W383"/>
  <c r="V383"/>
  <c r="U383"/>
  <c r="T383"/>
  <c r="S383"/>
  <c r="R383"/>
  <c r="Q383"/>
  <c r="P383"/>
  <c r="H383"/>
  <c r="C383"/>
  <c r="J383" s="1"/>
  <c r="AA383"/>
  <c r="AA382"/>
  <c r="Z383"/>
  <c r="Z382"/>
  <c r="J384" l="1"/>
  <c r="K383"/>
  <c r="Y382"/>
  <c r="X382"/>
  <c r="W382"/>
  <c r="V382"/>
  <c r="U382"/>
  <c r="T382"/>
  <c r="S382"/>
  <c r="R382"/>
  <c r="Q382"/>
  <c r="P382"/>
  <c r="H382"/>
  <c r="C382"/>
  <c r="K382" s="1"/>
  <c r="Z379"/>
  <c r="AA379"/>
  <c r="J382" l="1"/>
  <c r="Y379"/>
  <c r="X379"/>
  <c r="W379"/>
  <c r="V379"/>
  <c r="U379"/>
  <c r="T379"/>
  <c r="S379"/>
  <c r="R379"/>
  <c r="Q379"/>
  <c r="P379"/>
  <c r="H379"/>
  <c r="J379"/>
  <c r="Y378"/>
  <c r="X378"/>
  <c r="W378"/>
  <c r="V378"/>
  <c r="U378"/>
  <c r="T378"/>
  <c r="S378"/>
  <c r="R378"/>
  <c r="Q378"/>
  <c r="P378"/>
  <c r="H378"/>
  <c r="J378"/>
  <c r="Z377"/>
  <c r="AA378"/>
  <c r="AA377"/>
  <c r="Z378"/>
  <c r="K379" l="1"/>
  <c r="K378"/>
  <c r="Y377"/>
  <c r="X377"/>
  <c r="W377"/>
  <c r="V377"/>
  <c r="U377"/>
  <c r="T377"/>
  <c r="S377"/>
  <c r="R377"/>
  <c r="Q377"/>
  <c r="P377"/>
  <c r="H377"/>
  <c r="K377"/>
  <c r="Y376"/>
  <c r="X376"/>
  <c r="W376"/>
  <c r="V376"/>
  <c r="U376"/>
  <c r="T376"/>
  <c r="S376"/>
  <c r="R376"/>
  <c r="Q376"/>
  <c r="P376"/>
  <c r="H376"/>
  <c r="C376"/>
  <c r="J376" s="1"/>
  <c r="AA375"/>
  <c r="AA376"/>
  <c r="Z376"/>
  <c r="Z375"/>
  <c r="J377" l="1"/>
  <c r="K376"/>
  <c r="Y375"/>
  <c r="X375"/>
  <c r="W375"/>
  <c r="V375"/>
  <c r="U375"/>
  <c r="T375"/>
  <c r="S375"/>
  <c r="R375"/>
  <c r="Q375"/>
  <c r="P375"/>
  <c r="H375"/>
  <c r="K375"/>
  <c r="Z374"/>
  <c r="AA374"/>
  <c r="J375" l="1"/>
  <c r="Y374"/>
  <c r="X374"/>
  <c r="W374"/>
  <c r="V374"/>
  <c r="U374"/>
  <c r="T374"/>
  <c r="S374"/>
  <c r="R374"/>
  <c r="Q374"/>
  <c r="P374"/>
  <c r="H374"/>
  <c r="C374"/>
  <c r="K374" s="1"/>
  <c r="AA373"/>
  <c r="Z373"/>
  <c r="J374" l="1"/>
  <c r="Y373"/>
  <c r="X373"/>
  <c r="W373"/>
  <c r="V373"/>
  <c r="U373"/>
  <c r="T373"/>
  <c r="S373"/>
  <c r="R373"/>
  <c r="Q373"/>
  <c r="P373"/>
  <c r="H373"/>
  <c r="C373"/>
  <c r="K373" s="1"/>
  <c r="Z372"/>
  <c r="AA372"/>
  <c r="J373" l="1"/>
  <c r="Y372"/>
  <c r="X372"/>
  <c r="W372"/>
  <c r="V372"/>
  <c r="U372"/>
  <c r="T372"/>
  <c r="S372"/>
  <c r="R372"/>
  <c r="Q372"/>
  <c r="P372"/>
  <c r="H372"/>
  <c r="C372"/>
  <c r="K372" s="1"/>
  <c r="AA371"/>
  <c r="Z371"/>
  <c r="J372" l="1"/>
  <c r="Y371"/>
  <c r="X371"/>
  <c r="W371"/>
  <c r="V371"/>
  <c r="U371"/>
  <c r="T371"/>
  <c r="S371"/>
  <c r="R371"/>
  <c r="Q371"/>
  <c r="P371"/>
  <c r="H371"/>
  <c r="C371"/>
  <c r="K371" s="1"/>
  <c r="Z370"/>
  <c r="AA370"/>
  <c r="J371" l="1"/>
  <c r="Y370"/>
  <c r="X370"/>
  <c r="W370"/>
  <c r="V370"/>
  <c r="U370"/>
  <c r="T370"/>
  <c r="S370"/>
  <c r="R370"/>
  <c r="Q370"/>
  <c r="P370"/>
  <c r="H370"/>
  <c r="C370"/>
  <c r="K370" s="1"/>
  <c r="AA369"/>
  <c r="Z369"/>
  <c r="J370" l="1"/>
  <c r="Y369"/>
  <c r="X369"/>
  <c r="W369"/>
  <c r="V369"/>
  <c r="U369"/>
  <c r="T369"/>
  <c r="S369"/>
  <c r="R369"/>
  <c r="Q369"/>
  <c r="P369"/>
  <c r="H369"/>
  <c r="C369"/>
  <c r="K369" s="1"/>
  <c r="Z368"/>
  <c r="AA368"/>
  <c r="J369" l="1"/>
  <c r="Y368"/>
  <c r="X368"/>
  <c r="W368"/>
  <c r="V368"/>
  <c r="U368"/>
  <c r="T368"/>
  <c r="S368"/>
  <c r="R368"/>
  <c r="Q368"/>
  <c r="P368"/>
  <c r="H368"/>
  <c r="C368"/>
  <c r="K368" s="1"/>
  <c r="AA367"/>
  <c r="Z367"/>
  <c r="J368" l="1"/>
  <c r="Y367"/>
  <c r="X367"/>
  <c r="W367"/>
  <c r="V367"/>
  <c r="U367"/>
  <c r="T367"/>
  <c r="S367"/>
  <c r="R367"/>
  <c r="Q367"/>
  <c r="P367"/>
  <c r="H367"/>
  <c r="C367"/>
  <c r="K367" s="1"/>
  <c r="AA366"/>
  <c r="Z366"/>
  <c r="J367" l="1"/>
  <c r="Y366"/>
  <c r="X366"/>
  <c r="W366"/>
  <c r="V366"/>
  <c r="U366"/>
  <c r="T366"/>
  <c r="S366"/>
  <c r="R366"/>
  <c r="Q366"/>
  <c r="P366"/>
  <c r="H366"/>
  <c r="C366"/>
  <c r="K366" s="1"/>
  <c r="Z365"/>
  <c r="AA365"/>
  <c r="J366" l="1"/>
  <c r="Y365"/>
  <c r="X365"/>
  <c r="W365"/>
  <c r="V365"/>
  <c r="U365"/>
  <c r="T365"/>
  <c r="S365"/>
  <c r="R365"/>
  <c r="Q365"/>
  <c r="P365"/>
  <c r="H365"/>
  <c r="C365"/>
  <c r="K365" s="1"/>
  <c r="Z362"/>
  <c r="AA362"/>
  <c r="J365" l="1"/>
  <c r="Y362"/>
  <c r="X362"/>
  <c r="W362"/>
  <c r="V362"/>
  <c r="U362"/>
  <c r="T362"/>
  <c r="S362"/>
  <c r="R362"/>
  <c r="Q362"/>
  <c r="P362"/>
  <c r="H362"/>
  <c r="J362"/>
  <c r="Y361"/>
  <c r="X361"/>
  <c r="W361"/>
  <c r="V361"/>
  <c r="U361"/>
  <c r="T361"/>
  <c r="S361"/>
  <c r="R361"/>
  <c r="Q361"/>
  <c r="P361"/>
  <c r="H361"/>
  <c r="J361"/>
  <c r="AA360"/>
  <c r="AA361"/>
  <c r="Z360"/>
  <c r="Z361"/>
  <c r="K362" l="1"/>
  <c r="K361"/>
  <c r="Y360"/>
  <c r="X360"/>
  <c r="W360"/>
  <c r="V360"/>
  <c r="U360"/>
  <c r="T360"/>
  <c r="S360"/>
  <c r="R360"/>
  <c r="Q360"/>
  <c r="P360"/>
  <c r="H360"/>
  <c r="K360"/>
  <c r="Z359"/>
  <c r="AA359"/>
  <c r="J360" l="1"/>
  <c r="Y359"/>
  <c r="X359"/>
  <c r="W359"/>
  <c r="V359"/>
  <c r="U359"/>
  <c r="T359"/>
  <c r="S359"/>
  <c r="R359"/>
  <c r="Q359"/>
  <c r="P359"/>
  <c r="H359"/>
  <c r="C359"/>
  <c r="K359" s="1"/>
  <c r="AA358"/>
  <c r="Z358"/>
  <c r="J359" l="1"/>
  <c r="Y358"/>
  <c r="X358"/>
  <c r="W358"/>
  <c r="V358"/>
  <c r="U358"/>
  <c r="T358"/>
  <c r="S358"/>
  <c r="R358"/>
  <c r="Q358"/>
  <c r="P358"/>
  <c r="H358"/>
  <c r="K358"/>
  <c r="Z357"/>
  <c r="AA357"/>
  <c r="J358" l="1"/>
  <c r="Y357"/>
  <c r="X357"/>
  <c r="W357"/>
  <c r="V357"/>
  <c r="U357"/>
  <c r="T357"/>
  <c r="S357"/>
  <c r="R357"/>
  <c r="Q357"/>
  <c r="P357"/>
  <c r="H357"/>
  <c r="C357"/>
  <c r="K357" s="1"/>
  <c r="Y356"/>
  <c r="X356"/>
  <c r="W356"/>
  <c r="V356"/>
  <c r="U356"/>
  <c r="T356"/>
  <c r="S356"/>
  <c r="R356"/>
  <c r="Q356"/>
  <c r="P356"/>
  <c r="H356"/>
  <c r="C356"/>
  <c r="J356" s="1"/>
  <c r="AA356"/>
  <c r="AA355"/>
  <c r="Z355"/>
  <c r="Z356"/>
  <c r="J357" l="1"/>
  <c r="K356"/>
  <c r="Y355"/>
  <c r="X355"/>
  <c r="W355"/>
  <c r="V355"/>
  <c r="U355"/>
  <c r="T355"/>
  <c r="S355"/>
  <c r="R355"/>
  <c r="Q355"/>
  <c r="P355"/>
  <c r="H355"/>
  <c r="C355"/>
  <c r="K355" s="1"/>
  <c r="Y354"/>
  <c r="X354"/>
  <c r="W354"/>
  <c r="V354"/>
  <c r="U354"/>
  <c r="T354"/>
  <c r="S354"/>
  <c r="R354"/>
  <c r="Q354"/>
  <c r="P354"/>
  <c r="H354"/>
  <c r="C354"/>
  <c r="J354" s="1"/>
  <c r="AA354"/>
  <c r="AA353"/>
  <c r="Z354"/>
  <c r="Z353"/>
  <c r="J355" l="1"/>
  <c r="K354"/>
  <c r="Y353"/>
  <c r="X353"/>
  <c r="W353"/>
  <c r="V353"/>
  <c r="U353"/>
  <c r="T353"/>
  <c r="S353"/>
  <c r="R353"/>
  <c r="Q353"/>
  <c r="P353"/>
  <c r="H353"/>
  <c r="C353"/>
  <c r="K353" s="1"/>
  <c r="Y352"/>
  <c r="X352"/>
  <c r="W352"/>
  <c r="V352"/>
  <c r="U352"/>
  <c r="T352"/>
  <c r="S352"/>
  <c r="R352"/>
  <c r="Q352"/>
  <c r="P352"/>
  <c r="H352"/>
  <c r="C352"/>
  <c r="J352" s="1"/>
  <c r="Z352"/>
  <c r="Z351"/>
  <c r="AA352"/>
  <c r="AA351"/>
  <c r="J353" l="1"/>
  <c r="K352"/>
  <c r="Y351"/>
  <c r="X351"/>
  <c r="W351"/>
  <c r="V351"/>
  <c r="U351"/>
  <c r="T351"/>
  <c r="S351"/>
  <c r="R351"/>
  <c r="Q351"/>
  <c r="P351"/>
  <c r="H351"/>
  <c r="C351"/>
  <c r="K351" s="1"/>
  <c r="Y350"/>
  <c r="X350"/>
  <c r="W350"/>
  <c r="V350"/>
  <c r="U350"/>
  <c r="T350"/>
  <c r="S350"/>
  <c r="R350"/>
  <c r="Q350"/>
  <c r="P350"/>
  <c r="H350"/>
  <c r="C350"/>
  <c r="J350" s="1"/>
  <c r="AA349"/>
  <c r="Z349"/>
  <c r="AA350"/>
  <c r="Z350"/>
  <c r="J351" l="1"/>
  <c r="K350"/>
  <c r="Y349"/>
  <c r="X349"/>
  <c r="W349"/>
  <c r="V349"/>
  <c r="U349"/>
  <c r="T349"/>
  <c r="S349"/>
  <c r="R349"/>
  <c r="Q349"/>
  <c r="P349"/>
  <c r="H349"/>
  <c r="C349"/>
  <c r="K349" s="1"/>
  <c r="Y348"/>
  <c r="X348"/>
  <c r="W348"/>
  <c r="V348"/>
  <c r="U348"/>
  <c r="T348"/>
  <c r="S348"/>
  <c r="R348"/>
  <c r="Q348"/>
  <c r="P348"/>
  <c r="H348"/>
  <c r="C348"/>
  <c r="J348" s="1"/>
  <c r="Z348"/>
  <c r="AA345"/>
  <c r="AA348"/>
  <c r="Z345"/>
  <c r="J349" l="1"/>
  <c r="K348"/>
  <c r="Y345"/>
  <c r="X345"/>
  <c r="W345"/>
  <c r="V345"/>
  <c r="U345"/>
  <c r="T345"/>
  <c r="S345"/>
  <c r="R345"/>
  <c r="Q345"/>
  <c r="P345"/>
  <c r="H345"/>
  <c r="K345"/>
  <c r="Z344"/>
  <c r="AA344"/>
  <c r="J345" l="1"/>
  <c r="Y344"/>
  <c r="X344"/>
  <c r="W344"/>
  <c r="V344"/>
  <c r="U344"/>
  <c r="T344"/>
  <c r="S344"/>
  <c r="R344"/>
  <c r="Q344"/>
  <c r="P344"/>
  <c r="H344"/>
  <c r="K344"/>
  <c r="Z343"/>
  <c r="AA343"/>
  <c r="J344" l="1"/>
  <c r="Y343"/>
  <c r="X343"/>
  <c r="W343"/>
  <c r="V343"/>
  <c r="U343"/>
  <c r="T343"/>
  <c r="S343"/>
  <c r="R343"/>
  <c r="Q343"/>
  <c r="P343"/>
  <c r="H343"/>
  <c r="K343"/>
  <c r="Y342"/>
  <c r="X342"/>
  <c r="W342"/>
  <c r="V342"/>
  <c r="U342"/>
  <c r="T342"/>
  <c r="S342"/>
  <c r="R342"/>
  <c r="Q342"/>
  <c r="P342"/>
  <c r="H342"/>
  <c r="C342"/>
  <c r="J342" s="1"/>
  <c r="Z341"/>
  <c r="AA342"/>
  <c r="Z342"/>
  <c r="AA341"/>
  <c r="J343" l="1"/>
  <c r="K342"/>
  <c r="Y341"/>
  <c r="X341"/>
  <c r="W341"/>
  <c r="V341"/>
  <c r="U341"/>
  <c r="T341"/>
  <c r="S341"/>
  <c r="R341"/>
  <c r="Q341"/>
  <c r="P341"/>
  <c r="H341"/>
  <c r="K341"/>
  <c r="Y340"/>
  <c r="X340"/>
  <c r="W340"/>
  <c r="V340"/>
  <c r="U340"/>
  <c r="T340"/>
  <c r="S340"/>
  <c r="R340"/>
  <c r="Q340"/>
  <c r="P340"/>
  <c r="H340"/>
  <c r="C340"/>
  <c r="J340" s="1"/>
  <c r="Z339"/>
  <c r="Z340"/>
  <c r="AA339"/>
  <c r="AA340"/>
  <c r="J341" l="1"/>
  <c r="K340"/>
  <c r="Y339"/>
  <c r="X339"/>
  <c r="W339"/>
  <c r="V339"/>
  <c r="U339"/>
  <c r="T339"/>
  <c r="S339"/>
  <c r="R339"/>
  <c r="Q339"/>
  <c r="P339"/>
  <c r="H339"/>
  <c r="C339"/>
  <c r="K339" s="1"/>
  <c r="Y338"/>
  <c r="X338"/>
  <c r="W338"/>
  <c r="V338"/>
  <c r="U338"/>
  <c r="T338"/>
  <c r="S338"/>
  <c r="R338"/>
  <c r="Q338"/>
  <c r="P338"/>
  <c r="H338"/>
  <c r="C338"/>
  <c r="J338" s="1"/>
  <c r="Z337"/>
  <c r="AA338"/>
  <c r="Z338"/>
  <c r="AA337"/>
  <c r="J339" l="1"/>
  <c r="K338"/>
  <c r="Y337"/>
  <c r="X337"/>
  <c r="W337"/>
  <c r="V337"/>
  <c r="U337"/>
  <c r="T337"/>
  <c r="S337"/>
  <c r="R337"/>
  <c r="Q337"/>
  <c r="P337"/>
  <c r="H337"/>
  <c r="C337"/>
  <c r="K337" s="1"/>
  <c r="Y336"/>
  <c r="X336"/>
  <c r="W336"/>
  <c r="V336"/>
  <c r="U336"/>
  <c r="T336"/>
  <c r="S336"/>
  <c r="R336"/>
  <c r="Q336"/>
  <c r="P336"/>
  <c r="H336"/>
  <c r="C336"/>
  <c r="J336" s="1"/>
  <c r="Z336"/>
  <c r="Z335"/>
  <c r="AA335"/>
  <c r="AA336"/>
  <c r="J337" l="1"/>
  <c r="K336"/>
  <c r="Y335"/>
  <c r="X335"/>
  <c r="W335"/>
  <c r="V335"/>
  <c r="U335"/>
  <c r="T335"/>
  <c r="S335"/>
  <c r="R335"/>
  <c r="Q335"/>
  <c r="P335"/>
  <c r="H335"/>
  <c r="C335"/>
  <c r="K335" s="1"/>
  <c r="Y334"/>
  <c r="X334"/>
  <c r="W334"/>
  <c r="V334"/>
  <c r="U334"/>
  <c r="T334"/>
  <c r="S334"/>
  <c r="R334"/>
  <c r="Q334"/>
  <c r="P334"/>
  <c r="H334"/>
  <c r="C334"/>
  <c r="J334" s="1"/>
  <c r="Z334"/>
  <c r="AA334"/>
  <c r="AA333"/>
  <c r="Z333"/>
  <c r="J335" l="1"/>
  <c r="K334"/>
  <c r="Y333"/>
  <c r="X333"/>
  <c r="W333"/>
  <c r="V333"/>
  <c r="U333"/>
  <c r="T333"/>
  <c r="S333"/>
  <c r="R333"/>
  <c r="Q333"/>
  <c r="P333"/>
  <c r="H333"/>
  <c r="C333"/>
  <c r="K333" s="1"/>
  <c r="Y332"/>
  <c r="X332"/>
  <c r="W332"/>
  <c r="V332"/>
  <c r="U332"/>
  <c r="T332"/>
  <c r="S332"/>
  <c r="R332"/>
  <c r="Q332"/>
  <c r="P332"/>
  <c r="H332"/>
  <c r="C332"/>
  <c r="J332" s="1"/>
  <c r="AA332"/>
  <c r="AA331"/>
  <c r="Z331"/>
  <c r="Z332"/>
  <c r="J333" l="1"/>
  <c r="K332"/>
  <c r="Y331"/>
  <c r="X331"/>
  <c r="W331"/>
  <c r="V331"/>
  <c r="U331"/>
  <c r="T331"/>
  <c r="S331"/>
  <c r="R331"/>
  <c r="Q331"/>
  <c r="P331"/>
  <c r="H331"/>
  <c r="C331"/>
  <c r="K331" s="1"/>
  <c r="Y328"/>
  <c r="X328"/>
  <c r="W328"/>
  <c r="V328"/>
  <c r="U328"/>
  <c r="T328"/>
  <c r="S328"/>
  <c r="R328"/>
  <c r="Q328"/>
  <c r="P328"/>
  <c r="H328"/>
  <c r="J328"/>
  <c r="Y327"/>
  <c r="X327"/>
  <c r="W327"/>
  <c r="V327"/>
  <c r="U327"/>
  <c r="T327"/>
  <c r="S327"/>
  <c r="R327"/>
  <c r="Q327"/>
  <c r="P327"/>
  <c r="H327"/>
  <c r="J327"/>
  <c r="Z326"/>
  <c r="Z328"/>
  <c r="Z327"/>
  <c r="AA328"/>
  <c r="AA327"/>
  <c r="AA326"/>
  <c r="J331" l="1"/>
  <c r="K328"/>
  <c r="K327"/>
  <c r="Y326"/>
  <c r="X326"/>
  <c r="W326"/>
  <c r="V326"/>
  <c r="U326"/>
  <c r="T326"/>
  <c r="S326"/>
  <c r="R326"/>
  <c r="Q326"/>
  <c r="P326"/>
  <c r="H326"/>
  <c r="K326"/>
  <c r="AA325"/>
  <c r="Z325"/>
  <c r="J326" l="1"/>
  <c r="Y325"/>
  <c r="X325"/>
  <c r="W325"/>
  <c r="V325"/>
  <c r="U325"/>
  <c r="T325"/>
  <c r="S325"/>
  <c r="R325"/>
  <c r="Q325"/>
  <c r="P325"/>
  <c r="H325"/>
  <c r="C325"/>
  <c r="K325" s="1"/>
  <c r="Y324"/>
  <c r="X324"/>
  <c r="W324"/>
  <c r="V324"/>
  <c r="U324"/>
  <c r="T324"/>
  <c r="S324"/>
  <c r="R324"/>
  <c r="Q324"/>
  <c r="P324"/>
  <c r="H324"/>
  <c r="J324"/>
  <c r="AA324"/>
  <c r="AA323"/>
  <c r="Z324"/>
  <c r="Z323"/>
  <c r="J325" l="1"/>
  <c r="K324"/>
  <c r="Y323"/>
  <c r="X323"/>
  <c r="W323"/>
  <c r="V323"/>
  <c r="U323"/>
  <c r="T323"/>
  <c r="S323"/>
  <c r="R323"/>
  <c r="Q323"/>
  <c r="P323"/>
  <c r="H323"/>
  <c r="C323"/>
  <c r="K323" s="1"/>
  <c r="Y322"/>
  <c r="X322"/>
  <c r="W322"/>
  <c r="V322"/>
  <c r="U322"/>
  <c r="T322"/>
  <c r="S322"/>
  <c r="R322"/>
  <c r="Q322"/>
  <c r="P322"/>
  <c r="H322"/>
  <c r="C322"/>
  <c r="J322" s="1"/>
  <c r="AA322"/>
  <c r="Z321"/>
  <c r="AA321"/>
  <c r="Z322"/>
  <c r="J323" l="1"/>
  <c r="K322"/>
  <c r="Y321"/>
  <c r="X321"/>
  <c r="W321"/>
  <c r="V321"/>
  <c r="U321"/>
  <c r="T321"/>
  <c r="S321"/>
  <c r="R321"/>
  <c r="Q321"/>
  <c r="P321"/>
  <c r="H321"/>
  <c r="C321"/>
  <c r="K321" s="1"/>
  <c r="Y320"/>
  <c r="X320"/>
  <c r="W320"/>
  <c r="V320"/>
  <c r="U320"/>
  <c r="T320"/>
  <c r="S320"/>
  <c r="R320"/>
  <c r="Q320"/>
  <c r="P320"/>
  <c r="H320"/>
  <c r="C320"/>
  <c r="J320" s="1"/>
  <c r="Z320"/>
  <c r="AA319"/>
  <c r="Z319"/>
  <c r="AA320"/>
  <c r="J321" l="1"/>
  <c r="K320"/>
  <c r="Y319"/>
  <c r="X319"/>
  <c r="W319"/>
  <c r="V319"/>
  <c r="U319"/>
  <c r="T319"/>
  <c r="S319"/>
  <c r="R319"/>
  <c r="Q319"/>
  <c r="P319"/>
  <c r="H319"/>
  <c r="C319"/>
  <c r="K319" s="1"/>
  <c r="Y318"/>
  <c r="X318"/>
  <c r="W318"/>
  <c r="V318"/>
  <c r="U318"/>
  <c r="T318"/>
  <c r="S318"/>
  <c r="R318"/>
  <c r="Q318"/>
  <c r="P318"/>
  <c r="H318"/>
  <c r="C318"/>
  <c r="J318" s="1"/>
  <c r="AA318"/>
  <c r="AA317"/>
  <c r="Z317"/>
  <c r="Z318"/>
  <c r="J319" l="1"/>
  <c r="K318"/>
  <c r="Y317"/>
  <c r="X317"/>
  <c r="W317"/>
  <c r="V317"/>
  <c r="U317"/>
  <c r="T317"/>
  <c r="S317"/>
  <c r="R317"/>
  <c r="Q317"/>
  <c r="P317"/>
  <c r="H317"/>
  <c r="C317"/>
  <c r="K317" s="1"/>
  <c r="Y316"/>
  <c r="X316"/>
  <c r="W316"/>
  <c r="V316"/>
  <c r="U316"/>
  <c r="T316"/>
  <c r="S316"/>
  <c r="R316"/>
  <c r="Q316"/>
  <c r="P316"/>
  <c r="H316"/>
  <c r="C316"/>
  <c r="J316" s="1"/>
  <c r="AA316"/>
  <c r="Z315"/>
  <c r="AA315"/>
  <c r="Z316"/>
  <c r="J317" l="1"/>
  <c r="K316"/>
  <c r="Y315"/>
  <c r="X315"/>
  <c r="W315"/>
  <c r="V315"/>
  <c r="U315"/>
  <c r="T315"/>
  <c r="S315"/>
  <c r="R315"/>
  <c r="Q315"/>
  <c r="P315"/>
  <c r="H315"/>
  <c r="C315"/>
  <c r="K315" s="1"/>
  <c r="Y314"/>
  <c r="X314"/>
  <c r="W314"/>
  <c r="V314"/>
  <c r="U314"/>
  <c r="T314"/>
  <c r="S314"/>
  <c r="R314"/>
  <c r="Q314"/>
  <c r="P314"/>
  <c r="H314"/>
  <c r="C314"/>
  <c r="J314" s="1"/>
  <c r="Z314"/>
  <c r="AA311"/>
  <c r="AA314"/>
  <c r="Z311"/>
  <c r="J315" l="1"/>
  <c r="K314"/>
  <c r="Y311"/>
  <c r="X311"/>
  <c r="W311"/>
  <c r="V311"/>
  <c r="U311"/>
  <c r="T311"/>
  <c r="S311"/>
  <c r="R311"/>
  <c r="Q311"/>
  <c r="P311"/>
  <c r="H311"/>
  <c r="J311"/>
  <c r="Y310"/>
  <c r="X310"/>
  <c r="W310"/>
  <c r="V310"/>
  <c r="U310"/>
  <c r="T310"/>
  <c r="S310"/>
  <c r="R310"/>
  <c r="Q310"/>
  <c r="P310"/>
  <c r="H310"/>
  <c r="J310"/>
  <c r="Z309"/>
  <c r="AA309"/>
  <c r="Z310"/>
  <c r="AA310"/>
  <c r="K311" l="1"/>
  <c r="K310"/>
  <c r="Y309"/>
  <c r="X309"/>
  <c r="W309"/>
  <c r="V309"/>
  <c r="U309"/>
  <c r="T309"/>
  <c r="S309"/>
  <c r="R309"/>
  <c r="Q309"/>
  <c r="P309"/>
  <c r="H309"/>
  <c r="K309"/>
  <c r="Y308"/>
  <c r="X308"/>
  <c r="W308"/>
  <c r="V308"/>
  <c r="U308"/>
  <c r="T308"/>
  <c r="S308"/>
  <c r="R308"/>
  <c r="Q308"/>
  <c r="P308"/>
  <c r="H308"/>
  <c r="C308"/>
  <c r="J308" s="1"/>
  <c r="Z308"/>
  <c r="AA308"/>
  <c r="Z307"/>
  <c r="AA307"/>
  <c r="J309" l="1"/>
  <c r="K308"/>
  <c r="Y307"/>
  <c r="X307"/>
  <c r="W307"/>
  <c r="V307"/>
  <c r="U307"/>
  <c r="T307"/>
  <c r="S307"/>
  <c r="R307"/>
  <c r="Q307"/>
  <c r="P307"/>
  <c r="H307"/>
  <c r="K307"/>
  <c r="Y306"/>
  <c r="X306"/>
  <c r="W306"/>
  <c r="V306"/>
  <c r="U306"/>
  <c r="T306"/>
  <c r="S306"/>
  <c r="R306"/>
  <c r="Q306"/>
  <c r="P306"/>
  <c r="H306"/>
  <c r="C306"/>
  <c r="J306" s="1"/>
  <c r="Z306"/>
  <c r="AA306"/>
  <c r="AA305"/>
  <c r="Z305"/>
  <c r="J307" l="1"/>
  <c r="K306"/>
  <c r="Y305"/>
  <c r="X305"/>
  <c r="W305"/>
  <c r="V305"/>
  <c r="U305"/>
  <c r="T305"/>
  <c r="S305"/>
  <c r="R305"/>
  <c r="Q305"/>
  <c r="P305"/>
  <c r="H305"/>
  <c r="C305"/>
  <c r="K305" s="1"/>
  <c r="Z304"/>
  <c r="AA304"/>
  <c r="J305" l="1"/>
  <c r="Y304"/>
  <c r="X304"/>
  <c r="W304"/>
  <c r="V304"/>
  <c r="U304"/>
  <c r="T304"/>
  <c r="S304"/>
  <c r="R304"/>
  <c r="Q304"/>
  <c r="P304"/>
  <c r="H304"/>
  <c r="C304"/>
  <c r="K304" s="1"/>
  <c r="AA303"/>
  <c r="Z303"/>
  <c r="J304" l="1"/>
  <c r="Y303"/>
  <c r="X303"/>
  <c r="W303"/>
  <c r="V303"/>
  <c r="U303"/>
  <c r="T303"/>
  <c r="S303"/>
  <c r="R303"/>
  <c r="Q303"/>
  <c r="P303"/>
  <c r="H303"/>
  <c r="C303"/>
  <c r="K303" s="1"/>
  <c r="Y302"/>
  <c r="X302"/>
  <c r="W302"/>
  <c r="V302"/>
  <c r="U302"/>
  <c r="T302"/>
  <c r="S302"/>
  <c r="R302"/>
  <c r="Q302"/>
  <c r="P302"/>
  <c r="H302"/>
  <c r="C302"/>
  <c r="J302" s="1"/>
  <c r="Z301"/>
  <c r="AA301"/>
  <c r="AA302"/>
  <c r="Z302"/>
  <c r="J303" l="1"/>
  <c r="K302"/>
  <c r="Y301"/>
  <c r="X301"/>
  <c r="W301"/>
  <c r="V301"/>
  <c r="U301"/>
  <c r="T301"/>
  <c r="S301"/>
  <c r="R301"/>
  <c r="Q301"/>
  <c r="P301"/>
  <c r="H301"/>
  <c r="C301"/>
  <c r="K301" s="1"/>
  <c r="Y300"/>
  <c r="X300"/>
  <c r="W300"/>
  <c r="V300"/>
  <c r="U300"/>
  <c r="T300"/>
  <c r="S300"/>
  <c r="R300"/>
  <c r="Q300"/>
  <c r="P300"/>
  <c r="H300"/>
  <c r="C300"/>
  <c r="J300" s="1"/>
  <c r="AA299"/>
  <c r="Z299"/>
  <c r="Z300"/>
  <c r="AA300"/>
  <c r="J301" l="1"/>
  <c r="K300"/>
  <c r="Y299"/>
  <c r="X299"/>
  <c r="W299"/>
  <c r="V299"/>
  <c r="U299"/>
  <c r="T299"/>
  <c r="S299"/>
  <c r="R299"/>
  <c r="Q299"/>
  <c r="P299"/>
  <c r="H299"/>
  <c r="C299"/>
  <c r="K299" s="1"/>
  <c r="Y298"/>
  <c r="X298"/>
  <c r="W298"/>
  <c r="V298"/>
  <c r="U298"/>
  <c r="T298"/>
  <c r="S298"/>
  <c r="R298"/>
  <c r="Q298"/>
  <c r="P298"/>
  <c r="H298"/>
  <c r="C298"/>
  <c r="J298" s="1"/>
  <c r="AA297"/>
  <c r="AA298"/>
  <c r="Z297"/>
  <c r="Z298"/>
  <c r="J299" l="1"/>
  <c r="K298"/>
  <c r="Y297"/>
  <c r="X297"/>
  <c r="W297"/>
  <c r="V297"/>
  <c r="U297"/>
  <c r="T297"/>
  <c r="S297"/>
  <c r="R297"/>
  <c r="Q297"/>
  <c r="P297"/>
  <c r="H297"/>
  <c r="C297"/>
  <c r="K297" s="1"/>
  <c r="Y294"/>
  <c r="X294"/>
  <c r="W294"/>
  <c r="V294"/>
  <c r="U294"/>
  <c r="T294"/>
  <c r="S294"/>
  <c r="R294"/>
  <c r="Q294"/>
  <c r="P294"/>
  <c r="H294"/>
  <c r="J294"/>
  <c r="Y293"/>
  <c r="X293"/>
  <c r="W293"/>
  <c r="V293"/>
  <c r="U293"/>
  <c r="T293"/>
  <c r="S293"/>
  <c r="R293"/>
  <c r="Q293"/>
  <c r="P293"/>
  <c r="H293"/>
  <c r="J293"/>
  <c r="AA293"/>
  <c r="Z292"/>
  <c r="Z294"/>
  <c r="AA292"/>
  <c r="Z293"/>
  <c r="AA294"/>
  <c r="J297" l="1"/>
  <c r="K294"/>
  <c r="K293"/>
  <c r="Y292"/>
  <c r="X292"/>
  <c r="W292"/>
  <c r="V292"/>
  <c r="U292"/>
  <c r="T292"/>
  <c r="S292"/>
  <c r="R292"/>
  <c r="Q292"/>
  <c r="P292"/>
  <c r="H292"/>
  <c r="K292"/>
  <c r="Y291"/>
  <c r="X291"/>
  <c r="W291"/>
  <c r="V291"/>
  <c r="U291"/>
  <c r="T291"/>
  <c r="S291"/>
  <c r="R291"/>
  <c r="Q291"/>
  <c r="P291"/>
  <c r="H291"/>
  <c r="C291"/>
  <c r="J291" s="1"/>
  <c r="AA290"/>
  <c r="AA291"/>
  <c r="Z290"/>
  <c r="Z291"/>
  <c r="J292" l="1"/>
  <c r="K291"/>
  <c r="Y290"/>
  <c r="X290"/>
  <c r="W290"/>
  <c r="V290"/>
  <c r="U290"/>
  <c r="T290"/>
  <c r="S290"/>
  <c r="R290"/>
  <c r="Q290"/>
  <c r="P290"/>
  <c r="H290"/>
  <c r="K290"/>
  <c r="Y289"/>
  <c r="X289"/>
  <c r="W289"/>
  <c r="V289"/>
  <c r="U289"/>
  <c r="T289"/>
  <c r="S289"/>
  <c r="R289"/>
  <c r="Q289"/>
  <c r="P289"/>
  <c r="H289"/>
  <c r="C289"/>
  <c r="J289" s="1"/>
  <c r="AA288"/>
  <c r="Z288"/>
  <c r="AA289"/>
  <c r="Z289"/>
  <c r="J290" l="1"/>
  <c r="K289"/>
  <c r="Y288"/>
  <c r="X288"/>
  <c r="W288"/>
  <c r="V288"/>
  <c r="U288"/>
  <c r="T288"/>
  <c r="S288"/>
  <c r="R288"/>
  <c r="Q288"/>
  <c r="P288"/>
  <c r="H288"/>
  <c r="C288"/>
  <c r="K288" s="1"/>
  <c r="AA287"/>
  <c r="Z287"/>
  <c r="J288" l="1"/>
  <c r="Y287"/>
  <c r="X287"/>
  <c r="W287"/>
  <c r="V287"/>
  <c r="U287"/>
  <c r="T287"/>
  <c r="S287"/>
  <c r="R287"/>
  <c r="Q287"/>
  <c r="P287"/>
  <c r="H287"/>
  <c r="C287"/>
  <c r="K287" s="1"/>
  <c r="Y286"/>
  <c r="X286"/>
  <c r="W286"/>
  <c r="V286"/>
  <c r="U286"/>
  <c r="T286"/>
  <c r="S286"/>
  <c r="R286"/>
  <c r="Q286"/>
  <c r="P286"/>
  <c r="H286"/>
  <c r="C286"/>
  <c r="J286" s="1"/>
  <c r="Z286"/>
  <c r="AA286"/>
  <c r="AA285"/>
  <c r="Z285"/>
  <c r="J287" l="1"/>
  <c r="K286"/>
  <c r="Y285"/>
  <c r="X285"/>
  <c r="W285"/>
  <c r="V285"/>
  <c r="U285"/>
  <c r="T285"/>
  <c r="S285"/>
  <c r="R285"/>
  <c r="Q285"/>
  <c r="P285"/>
  <c r="H285"/>
  <c r="C285"/>
  <c r="K285" s="1"/>
  <c r="Y284"/>
  <c r="X284"/>
  <c r="W284"/>
  <c r="V284"/>
  <c r="U284"/>
  <c r="T284"/>
  <c r="S284"/>
  <c r="R284"/>
  <c r="Q284"/>
  <c r="P284"/>
  <c r="H284"/>
  <c r="C284"/>
  <c r="J284" s="1"/>
  <c r="Z283"/>
  <c r="AA283"/>
  <c r="AA284"/>
  <c r="Z284"/>
  <c r="J285" l="1"/>
  <c r="K284"/>
  <c r="Y283"/>
  <c r="X283"/>
  <c r="W283"/>
  <c r="V283"/>
  <c r="U283"/>
  <c r="T283"/>
  <c r="S283"/>
  <c r="R283"/>
  <c r="Q283"/>
  <c r="P283"/>
  <c r="H283"/>
  <c r="C283"/>
  <c r="K283" s="1"/>
  <c r="AA282"/>
  <c r="Z282"/>
  <c r="J283" l="1"/>
  <c r="Y282"/>
  <c r="X282"/>
  <c r="W282"/>
  <c r="V282"/>
  <c r="U282"/>
  <c r="T282"/>
  <c r="S282"/>
  <c r="R282"/>
  <c r="Q282"/>
  <c r="P282"/>
  <c r="H282"/>
  <c r="C282"/>
  <c r="K282" s="1"/>
  <c r="Y281"/>
  <c r="X281"/>
  <c r="W281"/>
  <c r="V281"/>
  <c r="U281"/>
  <c r="T281"/>
  <c r="S281"/>
  <c r="R281"/>
  <c r="Q281"/>
  <c r="P281"/>
  <c r="H281"/>
  <c r="C281"/>
  <c r="J281" s="1"/>
  <c r="Z280"/>
  <c r="Z281"/>
  <c r="AA280"/>
  <c r="AA281"/>
  <c r="J282" l="1"/>
  <c r="K281"/>
  <c r="Y280"/>
  <c r="X280"/>
  <c r="W280"/>
  <c r="V280"/>
  <c r="U280"/>
  <c r="T280"/>
  <c r="S280"/>
  <c r="R280"/>
  <c r="Q280"/>
  <c r="P280"/>
  <c r="H280"/>
  <c r="C280"/>
  <c r="K280" s="1"/>
  <c r="Y277"/>
  <c r="X277"/>
  <c r="W277"/>
  <c r="V277"/>
  <c r="U277"/>
  <c r="T277"/>
  <c r="S277"/>
  <c r="R277"/>
  <c r="Q277"/>
  <c r="P277"/>
  <c r="H277"/>
  <c r="J277"/>
  <c r="Y276"/>
  <c r="X276"/>
  <c r="W276"/>
  <c r="V276"/>
  <c r="U276"/>
  <c r="T276"/>
  <c r="S276"/>
  <c r="R276"/>
  <c r="Q276"/>
  <c r="P276"/>
  <c r="H276"/>
  <c r="J276"/>
  <c r="Z275"/>
  <c r="AA277"/>
  <c r="Z277"/>
  <c r="AA276"/>
  <c r="AA275"/>
  <c r="Z276"/>
  <c r="J280" l="1"/>
  <c r="K277"/>
  <c r="K276"/>
  <c r="Y275"/>
  <c r="X275"/>
  <c r="W275"/>
  <c r="V275"/>
  <c r="U275"/>
  <c r="T275"/>
  <c r="S275"/>
  <c r="R275"/>
  <c r="Q275"/>
  <c r="P275"/>
  <c r="H275"/>
  <c r="K275"/>
  <c r="Y274"/>
  <c r="X274"/>
  <c r="W274"/>
  <c r="V274"/>
  <c r="U274"/>
  <c r="T274"/>
  <c r="S274"/>
  <c r="R274"/>
  <c r="Q274"/>
  <c r="P274"/>
  <c r="H274"/>
  <c r="C274"/>
  <c r="J274" s="1"/>
  <c r="Z273"/>
  <c r="AA273"/>
  <c r="AA274"/>
  <c r="Z274"/>
  <c r="J275" l="1"/>
  <c r="K274"/>
  <c r="Y273"/>
  <c r="X273"/>
  <c r="W273"/>
  <c r="V273"/>
  <c r="U273"/>
  <c r="T273"/>
  <c r="S273"/>
  <c r="R273"/>
  <c r="Q273"/>
  <c r="P273"/>
  <c r="H273"/>
  <c r="K273"/>
  <c r="Y272"/>
  <c r="X272"/>
  <c r="W272"/>
  <c r="V272"/>
  <c r="U272"/>
  <c r="T272"/>
  <c r="S272"/>
  <c r="R272"/>
  <c r="Q272"/>
  <c r="P272"/>
  <c r="H272"/>
  <c r="C272"/>
  <c r="J272" s="1"/>
  <c r="AA271"/>
  <c r="AA272"/>
  <c r="Z272"/>
  <c r="Z271"/>
  <c r="J273" l="1"/>
  <c r="K272"/>
  <c r="Y271"/>
  <c r="X271"/>
  <c r="W271"/>
  <c r="V271"/>
  <c r="U271"/>
  <c r="T271"/>
  <c r="S271"/>
  <c r="R271"/>
  <c r="Q271"/>
  <c r="P271"/>
  <c r="H271"/>
  <c r="C271"/>
  <c r="K271" s="1"/>
  <c r="Y270"/>
  <c r="X270"/>
  <c r="W270"/>
  <c r="V270"/>
  <c r="U270"/>
  <c r="T270"/>
  <c r="S270"/>
  <c r="R270"/>
  <c r="Q270"/>
  <c r="P270"/>
  <c r="H270"/>
  <c r="C270"/>
  <c r="J270" s="1"/>
  <c r="AA269"/>
  <c r="Z269"/>
  <c r="AA270"/>
  <c r="Z270"/>
  <c r="J271" l="1"/>
  <c r="K270"/>
  <c r="Y269"/>
  <c r="X269"/>
  <c r="W269"/>
  <c r="V269"/>
  <c r="U269"/>
  <c r="T269"/>
  <c r="S269"/>
  <c r="R269"/>
  <c r="Q269"/>
  <c r="P269"/>
  <c r="H269"/>
  <c r="C269"/>
  <c r="K269" s="1"/>
  <c r="Y268"/>
  <c r="X268"/>
  <c r="W268"/>
  <c r="V268"/>
  <c r="U268"/>
  <c r="T268"/>
  <c r="S268"/>
  <c r="R268"/>
  <c r="Q268"/>
  <c r="P268"/>
  <c r="H268"/>
  <c r="C268"/>
  <c r="J268" s="1"/>
  <c r="AA268"/>
  <c r="AA267"/>
  <c r="Z267"/>
  <c r="Z268"/>
  <c r="J269" l="1"/>
  <c r="K268"/>
  <c r="Y267"/>
  <c r="X267"/>
  <c r="W267"/>
  <c r="V267"/>
  <c r="U267"/>
  <c r="T267"/>
  <c r="S267"/>
  <c r="R267"/>
  <c r="Q267"/>
  <c r="P267"/>
  <c r="H267"/>
  <c r="C267"/>
  <c r="K267" s="1"/>
  <c r="Y266"/>
  <c r="X266"/>
  <c r="W266"/>
  <c r="V266"/>
  <c r="U266"/>
  <c r="T266"/>
  <c r="S266"/>
  <c r="R266"/>
  <c r="Q266"/>
  <c r="P266"/>
  <c r="H266"/>
  <c r="C266"/>
  <c r="J266" s="1"/>
  <c r="AA266"/>
  <c r="Z265"/>
  <c r="AA265"/>
  <c r="Z266"/>
  <c r="J267" l="1"/>
  <c r="K266"/>
  <c r="Y265"/>
  <c r="X265"/>
  <c r="W265"/>
  <c r="V265"/>
  <c r="U265"/>
  <c r="T265"/>
  <c r="S265"/>
  <c r="R265"/>
  <c r="Q265"/>
  <c r="P265"/>
  <c r="H265"/>
  <c r="C265"/>
  <c r="K265" s="1"/>
  <c r="Y264"/>
  <c r="X264"/>
  <c r="W264"/>
  <c r="V264"/>
  <c r="U264"/>
  <c r="T264"/>
  <c r="S264"/>
  <c r="R264"/>
  <c r="Q264"/>
  <c r="P264"/>
  <c r="H264"/>
  <c r="C264"/>
  <c r="J264" s="1"/>
  <c r="AA264"/>
  <c r="Z263"/>
  <c r="AA263"/>
  <c r="Z264"/>
  <c r="J265" l="1"/>
  <c r="K264"/>
  <c r="Y263"/>
  <c r="X263"/>
  <c r="W263"/>
  <c r="V263"/>
  <c r="U263"/>
  <c r="T263"/>
  <c r="S263"/>
  <c r="R263"/>
  <c r="Q263"/>
  <c r="P263"/>
  <c r="H263"/>
  <c r="C263"/>
  <c r="K263" s="1"/>
  <c r="Z260"/>
  <c r="AA260"/>
  <c r="J263" l="1"/>
  <c r="Y260"/>
  <c r="X260"/>
  <c r="W260"/>
  <c r="V260"/>
  <c r="U260"/>
  <c r="T260"/>
  <c r="S260"/>
  <c r="R260"/>
  <c r="Q260"/>
  <c r="P260"/>
  <c r="H260"/>
  <c r="J260"/>
  <c r="AA259"/>
  <c r="Z259"/>
  <c r="K260" l="1"/>
  <c r="Y259"/>
  <c r="X259"/>
  <c r="W259"/>
  <c r="V259"/>
  <c r="U259"/>
  <c r="T259"/>
  <c r="S259"/>
  <c r="R259"/>
  <c r="Q259"/>
  <c r="P259"/>
  <c r="H259"/>
  <c r="K259"/>
  <c r="Z258"/>
  <c r="AA258"/>
  <c r="J259" l="1"/>
  <c r="Y258"/>
  <c r="X258"/>
  <c r="W258"/>
  <c r="V258"/>
  <c r="U258"/>
  <c r="T258"/>
  <c r="S258"/>
  <c r="R258"/>
  <c r="Q258"/>
  <c r="P258"/>
  <c r="H258"/>
  <c r="K258"/>
  <c r="Z257"/>
  <c r="AA257"/>
  <c r="J258" l="1"/>
  <c r="Y257"/>
  <c r="X257"/>
  <c r="W257"/>
  <c r="V257"/>
  <c r="U257"/>
  <c r="T257"/>
  <c r="S257"/>
  <c r="R257"/>
  <c r="Q257"/>
  <c r="P257"/>
  <c r="H257"/>
  <c r="C257"/>
  <c r="K257" s="1"/>
  <c r="AA256"/>
  <c r="Z256"/>
  <c r="J257" l="1"/>
  <c r="Y256"/>
  <c r="X256"/>
  <c r="W256"/>
  <c r="V256"/>
  <c r="U256"/>
  <c r="T256"/>
  <c r="S256"/>
  <c r="R256"/>
  <c r="Q256"/>
  <c r="P256"/>
  <c r="H256"/>
  <c r="K256"/>
  <c r="Y255"/>
  <c r="X255"/>
  <c r="W255"/>
  <c r="V255"/>
  <c r="U255"/>
  <c r="T255"/>
  <c r="S255"/>
  <c r="R255"/>
  <c r="Q255"/>
  <c r="P255"/>
  <c r="H255"/>
  <c r="C255"/>
  <c r="J255" s="1"/>
  <c r="Z255"/>
  <c r="AA254"/>
  <c r="AA255"/>
  <c r="Z254"/>
  <c r="J256" l="1"/>
  <c r="K255"/>
  <c r="Y254"/>
  <c r="X254"/>
  <c r="W254"/>
  <c r="V254"/>
  <c r="U254"/>
  <c r="T254"/>
  <c r="S254"/>
  <c r="R254"/>
  <c r="Q254"/>
  <c r="P254"/>
  <c r="H254"/>
  <c r="C254"/>
  <c r="K254" s="1"/>
  <c r="Y253"/>
  <c r="X253"/>
  <c r="W253"/>
  <c r="V253"/>
  <c r="U253"/>
  <c r="T253"/>
  <c r="S253"/>
  <c r="R253"/>
  <c r="Q253"/>
  <c r="P253"/>
  <c r="H253"/>
  <c r="C253"/>
  <c r="J253" s="1"/>
  <c r="AA252"/>
  <c r="AA253"/>
  <c r="Z253"/>
  <c r="Z252"/>
  <c r="J254" l="1"/>
  <c r="K253"/>
  <c r="Y252"/>
  <c r="X252"/>
  <c r="W252"/>
  <c r="V252"/>
  <c r="U252"/>
  <c r="T252"/>
  <c r="S252"/>
  <c r="R252"/>
  <c r="Q252"/>
  <c r="P252"/>
  <c r="H252"/>
  <c r="C252"/>
  <c r="K252" s="1"/>
  <c r="Y251"/>
  <c r="X251"/>
  <c r="W251"/>
  <c r="V251"/>
  <c r="U251"/>
  <c r="T251"/>
  <c r="S251"/>
  <c r="R251"/>
  <c r="Q251"/>
  <c r="P251"/>
  <c r="H251"/>
  <c r="C251"/>
  <c r="J251" s="1"/>
  <c r="Z250"/>
  <c r="AA250"/>
  <c r="Z251"/>
  <c r="AA251"/>
  <c r="J252" l="1"/>
  <c r="K251"/>
  <c r="Y250"/>
  <c r="X250"/>
  <c r="W250"/>
  <c r="V250"/>
  <c r="U250"/>
  <c r="T250"/>
  <c r="S250"/>
  <c r="R250"/>
  <c r="Q250"/>
  <c r="P250"/>
  <c r="H250"/>
  <c r="C250"/>
  <c r="K250" s="1"/>
  <c r="AA249"/>
  <c r="Z249"/>
  <c r="J250" l="1"/>
  <c r="Y249"/>
  <c r="X249"/>
  <c r="W249"/>
  <c r="V249"/>
  <c r="U249"/>
  <c r="T249"/>
  <c r="S249"/>
  <c r="R249"/>
  <c r="Q249"/>
  <c r="P249"/>
  <c r="H249"/>
  <c r="C249"/>
  <c r="K249" s="1"/>
  <c r="Y248"/>
  <c r="X248"/>
  <c r="W248"/>
  <c r="V248"/>
  <c r="U248"/>
  <c r="T248"/>
  <c r="S248"/>
  <c r="R248"/>
  <c r="Q248"/>
  <c r="P248"/>
  <c r="H248"/>
  <c r="C248"/>
  <c r="J248" s="1"/>
  <c r="AA247"/>
  <c r="Z247"/>
  <c r="AA248"/>
  <c r="Z248"/>
  <c r="J249" l="1"/>
  <c r="K248"/>
  <c r="Y247"/>
  <c r="X247"/>
  <c r="W247"/>
  <c r="V247"/>
  <c r="U247"/>
  <c r="T247"/>
  <c r="S247"/>
  <c r="R247"/>
  <c r="Q247"/>
  <c r="P247"/>
  <c r="H247"/>
  <c r="C247"/>
  <c r="K247" s="1"/>
  <c r="Y246"/>
  <c r="X246"/>
  <c r="W246"/>
  <c r="V246"/>
  <c r="U246"/>
  <c r="T246"/>
  <c r="S246"/>
  <c r="R246"/>
  <c r="Q246"/>
  <c r="P246"/>
  <c r="H246"/>
  <c r="C246"/>
  <c r="J246" s="1"/>
  <c r="Z246"/>
  <c r="AA243"/>
  <c r="AA246"/>
  <c r="Z243"/>
  <c r="J247" l="1"/>
  <c r="K246"/>
  <c r="Y243"/>
  <c r="X243"/>
  <c r="W243"/>
  <c r="V243"/>
  <c r="U243"/>
  <c r="T243"/>
  <c r="S243"/>
  <c r="R243"/>
  <c r="Q243"/>
  <c r="P243"/>
  <c r="H243"/>
  <c r="K243"/>
  <c r="Z242"/>
  <c r="AA242"/>
  <c r="J243" l="1"/>
  <c r="Y242"/>
  <c r="X242"/>
  <c r="W242"/>
  <c r="V242"/>
  <c r="U242"/>
  <c r="T242"/>
  <c r="S242"/>
  <c r="R242"/>
  <c r="Q242"/>
  <c r="P242"/>
  <c r="H242"/>
  <c r="K242"/>
  <c r="Y241"/>
  <c r="X241"/>
  <c r="W241"/>
  <c r="V241"/>
  <c r="U241"/>
  <c r="T241"/>
  <c r="S241"/>
  <c r="R241"/>
  <c r="Q241"/>
  <c r="P241"/>
  <c r="H241"/>
  <c r="J241"/>
  <c r="AA240"/>
  <c r="Z240"/>
  <c r="Z241"/>
  <c r="AA241"/>
  <c r="J242" l="1"/>
  <c r="K241"/>
  <c r="Y240"/>
  <c r="X240"/>
  <c r="W240"/>
  <c r="V240"/>
  <c r="U240"/>
  <c r="T240"/>
  <c r="S240"/>
  <c r="R240"/>
  <c r="Q240"/>
  <c r="P240"/>
  <c r="H240"/>
  <c r="C240"/>
  <c r="K240" s="1"/>
  <c r="Y239"/>
  <c r="X239"/>
  <c r="W239"/>
  <c r="V239"/>
  <c r="U239"/>
  <c r="T239"/>
  <c r="S239"/>
  <c r="R239"/>
  <c r="Q239"/>
  <c r="P239"/>
  <c r="H239"/>
  <c r="J239"/>
  <c r="AA238"/>
  <c r="Z239"/>
  <c r="Z238"/>
  <c r="AA239"/>
  <c r="J240" l="1"/>
  <c r="K239"/>
  <c r="Y238"/>
  <c r="X238"/>
  <c r="W238"/>
  <c r="V238"/>
  <c r="U238"/>
  <c r="T238"/>
  <c r="S238"/>
  <c r="R238"/>
  <c r="Q238"/>
  <c r="P238"/>
  <c r="H238"/>
  <c r="C238"/>
  <c r="K238" s="1"/>
  <c r="AA237"/>
  <c r="Z237"/>
  <c r="J238" l="1"/>
  <c r="Y237"/>
  <c r="X237"/>
  <c r="W237"/>
  <c r="V237"/>
  <c r="U237"/>
  <c r="T237"/>
  <c r="S237"/>
  <c r="R237"/>
  <c r="Q237"/>
  <c r="P237"/>
  <c r="H237"/>
  <c r="C237"/>
  <c r="K237" s="1"/>
  <c r="Y236"/>
  <c r="X236"/>
  <c r="W236"/>
  <c r="V236"/>
  <c r="U236"/>
  <c r="T236"/>
  <c r="S236"/>
  <c r="R236"/>
  <c r="Q236"/>
  <c r="P236"/>
  <c r="H236"/>
  <c r="C236"/>
  <c r="J236" s="1"/>
  <c r="AA236"/>
  <c r="Z236"/>
  <c r="AA235"/>
  <c r="Z235"/>
  <c r="J237" l="1"/>
  <c r="K236"/>
  <c r="Y235"/>
  <c r="X235"/>
  <c r="W235"/>
  <c r="V235"/>
  <c r="U235"/>
  <c r="T235"/>
  <c r="S235"/>
  <c r="R235"/>
  <c r="Q235"/>
  <c r="P235"/>
  <c r="H235"/>
  <c r="C235"/>
  <c r="K235" s="1"/>
  <c r="Y234"/>
  <c r="X234"/>
  <c r="W234"/>
  <c r="V234"/>
  <c r="U234"/>
  <c r="T234"/>
  <c r="S234"/>
  <c r="R234"/>
  <c r="Q234"/>
  <c r="P234"/>
  <c r="H234"/>
  <c r="C234"/>
  <c r="J234" s="1"/>
  <c r="Z233"/>
  <c r="Z234"/>
  <c r="AA234"/>
  <c r="AA233"/>
  <c r="J235" l="1"/>
  <c r="K234"/>
  <c r="Y233"/>
  <c r="X233"/>
  <c r="W233"/>
  <c r="V233"/>
  <c r="U233"/>
  <c r="T233"/>
  <c r="S233"/>
  <c r="R233"/>
  <c r="Q233"/>
  <c r="P233"/>
  <c r="H233"/>
  <c r="C233"/>
  <c r="K233" s="1"/>
  <c r="Y232"/>
  <c r="X232"/>
  <c r="W232"/>
  <c r="V232"/>
  <c r="U232"/>
  <c r="T232"/>
  <c r="S232"/>
  <c r="R232"/>
  <c r="Q232"/>
  <c r="P232"/>
  <c r="H232"/>
  <c r="C232"/>
  <c r="J232" s="1"/>
  <c r="Z231"/>
  <c r="AA232"/>
  <c r="Z232"/>
  <c r="AA231"/>
  <c r="J233" l="1"/>
  <c r="K232"/>
  <c r="Y231"/>
  <c r="X231"/>
  <c r="W231"/>
  <c r="V231"/>
  <c r="U231"/>
  <c r="T231"/>
  <c r="S231"/>
  <c r="R231"/>
  <c r="Q231"/>
  <c r="P231"/>
  <c r="H231"/>
  <c r="C231"/>
  <c r="K231" s="1"/>
  <c r="Y230"/>
  <c r="X230"/>
  <c r="W230"/>
  <c r="V230"/>
  <c r="U230"/>
  <c r="T230"/>
  <c r="S230"/>
  <c r="R230"/>
  <c r="Q230"/>
  <c r="P230"/>
  <c r="H230"/>
  <c r="C230"/>
  <c r="J230" s="1"/>
  <c r="Z230"/>
  <c r="AA229"/>
  <c r="Z229"/>
  <c r="AA230"/>
  <c r="J231" l="1"/>
  <c r="K230"/>
  <c r="Y229"/>
  <c r="X229"/>
  <c r="W229"/>
  <c r="V229"/>
  <c r="U229"/>
  <c r="T229"/>
  <c r="S229"/>
  <c r="R229"/>
  <c r="Q229"/>
  <c r="P229"/>
  <c r="H229"/>
  <c r="C229"/>
  <c r="K229" s="1"/>
  <c r="Z226"/>
  <c r="AA226"/>
  <c r="J229" l="1"/>
  <c r="Y226"/>
  <c r="X226"/>
  <c r="W226"/>
  <c r="V226"/>
  <c r="U226"/>
  <c r="T226"/>
  <c r="S226"/>
  <c r="R226"/>
  <c r="Q226"/>
  <c r="P226"/>
  <c r="H226"/>
  <c r="J226"/>
  <c r="Z225"/>
  <c r="AA225"/>
  <c r="K226" l="1"/>
  <c r="Y225"/>
  <c r="X225"/>
  <c r="W225"/>
  <c r="V225"/>
  <c r="U225"/>
  <c r="T225"/>
  <c r="S225"/>
  <c r="R225"/>
  <c r="Q225"/>
  <c r="P225"/>
  <c r="H225"/>
  <c r="K225"/>
  <c r="Z224"/>
  <c r="AA224"/>
  <c r="J225" l="1"/>
  <c r="Y224"/>
  <c r="X224"/>
  <c r="W224"/>
  <c r="V224"/>
  <c r="U224"/>
  <c r="T224"/>
  <c r="S224"/>
  <c r="R224"/>
  <c r="Q224"/>
  <c r="P224"/>
  <c r="H224"/>
  <c r="K224"/>
  <c r="Y223"/>
  <c r="X223"/>
  <c r="W223"/>
  <c r="V223"/>
  <c r="U223"/>
  <c r="T223"/>
  <c r="S223"/>
  <c r="R223"/>
  <c r="Q223"/>
  <c r="P223"/>
  <c r="H223"/>
  <c r="C223"/>
  <c r="J223" s="1"/>
  <c r="AA222"/>
  <c r="Z223"/>
  <c r="Z222"/>
  <c r="AA223"/>
  <c r="J224" l="1"/>
  <c r="K223"/>
  <c r="Y222"/>
  <c r="X222"/>
  <c r="W222"/>
  <c r="V222"/>
  <c r="U222"/>
  <c r="T222"/>
  <c r="S222"/>
  <c r="R222"/>
  <c r="Q222"/>
  <c r="P222"/>
  <c r="H222"/>
  <c r="K222"/>
  <c r="Y221"/>
  <c r="X221"/>
  <c r="W221"/>
  <c r="V221"/>
  <c r="U221"/>
  <c r="T221"/>
  <c r="S221"/>
  <c r="R221"/>
  <c r="Q221"/>
  <c r="P221"/>
  <c r="H221"/>
  <c r="C221"/>
  <c r="J221" s="1"/>
  <c r="AA220"/>
  <c r="AA221"/>
  <c r="Z221"/>
  <c r="Z220"/>
  <c r="J222" l="1"/>
  <c r="K221"/>
  <c r="Y220"/>
  <c r="X220"/>
  <c r="W220"/>
  <c r="V220"/>
  <c r="U220"/>
  <c r="T220"/>
  <c r="S220"/>
  <c r="R220"/>
  <c r="Q220"/>
  <c r="P220"/>
  <c r="H220"/>
  <c r="C220"/>
  <c r="K220" s="1"/>
  <c r="Y219"/>
  <c r="X219"/>
  <c r="W219"/>
  <c r="V219"/>
  <c r="U219"/>
  <c r="T219"/>
  <c r="S219"/>
  <c r="R219"/>
  <c r="Q219"/>
  <c r="P219"/>
  <c r="H219"/>
  <c r="C219"/>
  <c r="J219" s="1"/>
  <c r="Z219"/>
  <c r="AA219"/>
  <c r="AA218"/>
  <c r="Z218"/>
  <c r="J220" l="1"/>
  <c r="K219"/>
  <c r="Y218"/>
  <c r="X218"/>
  <c r="W218"/>
  <c r="V218"/>
  <c r="U218"/>
  <c r="T218"/>
  <c r="S218"/>
  <c r="R218"/>
  <c r="Q218"/>
  <c r="P218"/>
  <c r="H218"/>
  <c r="C218"/>
  <c r="K218" s="1"/>
  <c r="AA217"/>
  <c r="Z217"/>
  <c r="J218" l="1"/>
  <c r="Y217"/>
  <c r="X217"/>
  <c r="W217"/>
  <c r="V217"/>
  <c r="U217"/>
  <c r="T217"/>
  <c r="S217"/>
  <c r="R217"/>
  <c r="Q217"/>
  <c r="P217"/>
  <c r="H217"/>
  <c r="C217"/>
  <c r="K217" s="1"/>
  <c r="Y216"/>
  <c r="X216"/>
  <c r="W216"/>
  <c r="V216"/>
  <c r="U216"/>
  <c r="T216"/>
  <c r="S216"/>
  <c r="R216"/>
  <c r="Q216"/>
  <c r="P216"/>
  <c r="H216"/>
  <c r="C216"/>
  <c r="J216" s="1"/>
  <c r="AA215"/>
  <c r="AA216"/>
  <c r="Z216"/>
  <c r="Z215"/>
  <c r="J217" l="1"/>
  <c r="K216"/>
  <c r="Y215"/>
  <c r="X215"/>
  <c r="W215"/>
  <c r="V215"/>
  <c r="U215"/>
  <c r="T215"/>
  <c r="S215"/>
  <c r="R215"/>
  <c r="Q215"/>
  <c r="P215"/>
  <c r="H215"/>
  <c r="C215"/>
  <c r="K215" s="1"/>
  <c r="Y214"/>
  <c r="X214"/>
  <c r="W214"/>
  <c r="V214"/>
  <c r="U214"/>
  <c r="T214"/>
  <c r="S214"/>
  <c r="R214"/>
  <c r="Q214"/>
  <c r="P214"/>
  <c r="H214"/>
  <c r="C214"/>
  <c r="J214" s="1"/>
  <c r="Z213"/>
  <c r="AA214"/>
  <c r="AA213"/>
  <c r="Z214"/>
  <c r="J215" l="1"/>
  <c r="K214"/>
  <c r="Y213"/>
  <c r="X213"/>
  <c r="W213"/>
  <c r="V213"/>
  <c r="U213"/>
  <c r="T213"/>
  <c r="S213"/>
  <c r="R213"/>
  <c r="Q213"/>
  <c r="P213"/>
  <c r="H213"/>
  <c r="C213"/>
  <c r="K213" s="1"/>
  <c r="Y212"/>
  <c r="X212"/>
  <c r="W212"/>
  <c r="V212"/>
  <c r="U212"/>
  <c r="T212"/>
  <c r="S212"/>
  <c r="R212"/>
  <c r="Q212"/>
  <c r="P212"/>
  <c r="H212"/>
  <c r="C212"/>
  <c r="J212" s="1"/>
  <c r="AA209"/>
  <c r="AA212"/>
  <c r="Z209"/>
  <c r="Z212"/>
  <c r="J213" l="1"/>
  <c r="K212"/>
  <c r="Y209"/>
  <c r="X209"/>
  <c r="W209"/>
  <c r="V209"/>
  <c r="U209"/>
  <c r="T209"/>
  <c r="S209"/>
  <c r="R209"/>
  <c r="Q209"/>
  <c r="P209"/>
  <c r="H209"/>
  <c r="K209"/>
  <c r="AA208"/>
  <c r="Z208"/>
  <c r="J209" l="1"/>
  <c r="Y208"/>
  <c r="X208"/>
  <c r="W208"/>
  <c r="V208"/>
  <c r="U208"/>
  <c r="T208"/>
  <c r="S208"/>
  <c r="R208"/>
  <c r="Q208"/>
  <c r="P208"/>
  <c r="H208"/>
  <c r="K208"/>
  <c r="AA207"/>
  <c r="Z207"/>
  <c r="J208" l="1"/>
  <c r="Y207"/>
  <c r="X207"/>
  <c r="W207"/>
  <c r="V207"/>
  <c r="U207"/>
  <c r="T207"/>
  <c r="S207"/>
  <c r="R207"/>
  <c r="Q207"/>
  <c r="P207"/>
  <c r="H207"/>
  <c r="K207"/>
  <c r="Y206"/>
  <c r="X206"/>
  <c r="W206"/>
  <c r="V206"/>
  <c r="U206"/>
  <c r="T206"/>
  <c r="S206"/>
  <c r="R206"/>
  <c r="Q206"/>
  <c r="P206"/>
  <c r="H206"/>
  <c r="C206"/>
  <c r="J206" s="1"/>
  <c r="Z206"/>
  <c r="AA206"/>
  <c r="Z205"/>
  <c r="AA205"/>
  <c r="J207" l="1"/>
  <c r="K206"/>
  <c r="Y205"/>
  <c r="X205"/>
  <c r="W205"/>
  <c r="V205"/>
  <c r="U205"/>
  <c r="T205"/>
  <c r="S205"/>
  <c r="R205"/>
  <c r="Q205"/>
  <c r="P205"/>
  <c r="H205"/>
  <c r="K205"/>
  <c r="Y204"/>
  <c r="X204"/>
  <c r="W204"/>
  <c r="V204"/>
  <c r="U204"/>
  <c r="T204"/>
  <c r="S204"/>
  <c r="R204"/>
  <c r="Q204"/>
  <c r="P204"/>
  <c r="H204"/>
  <c r="C204"/>
  <c r="J204" s="1"/>
  <c r="AA204"/>
  <c r="Z204"/>
  <c r="Z203"/>
  <c r="AA203"/>
  <c r="J205" l="1"/>
  <c r="K204"/>
  <c r="Y203"/>
  <c r="X203"/>
  <c r="W203"/>
  <c r="V203"/>
  <c r="U203"/>
  <c r="T203"/>
  <c r="S203"/>
  <c r="R203"/>
  <c r="Q203"/>
  <c r="P203"/>
  <c r="H203"/>
  <c r="C203"/>
  <c r="K203" s="1"/>
  <c r="Y202"/>
  <c r="X202"/>
  <c r="W202"/>
  <c r="V202"/>
  <c r="U202"/>
  <c r="T202"/>
  <c r="S202"/>
  <c r="R202"/>
  <c r="Q202"/>
  <c r="P202"/>
  <c r="H202"/>
  <c r="C202"/>
  <c r="J202" s="1"/>
  <c r="Z202"/>
  <c r="AA202"/>
  <c r="Z201"/>
  <c r="AA201"/>
  <c r="J203" l="1"/>
  <c r="K202"/>
  <c r="Y201"/>
  <c r="X201"/>
  <c r="W201"/>
  <c r="V201"/>
  <c r="U201"/>
  <c r="T201"/>
  <c r="S201"/>
  <c r="R201"/>
  <c r="Q201"/>
  <c r="P201"/>
  <c r="H201"/>
  <c r="C201"/>
  <c r="K201" s="1"/>
  <c r="Y200"/>
  <c r="X200"/>
  <c r="W200"/>
  <c r="V200"/>
  <c r="U200"/>
  <c r="T200"/>
  <c r="S200"/>
  <c r="R200"/>
  <c r="Q200"/>
  <c r="P200"/>
  <c r="H200"/>
  <c r="C200"/>
  <c r="J200" s="1"/>
  <c r="Z200"/>
  <c r="AA199"/>
  <c r="Z199"/>
  <c r="AA200"/>
  <c r="J201" l="1"/>
  <c r="K200"/>
  <c r="Y199"/>
  <c r="X199"/>
  <c r="W199"/>
  <c r="V199"/>
  <c r="U199"/>
  <c r="T199"/>
  <c r="S199"/>
  <c r="R199"/>
  <c r="Q199"/>
  <c r="P199"/>
  <c r="H199"/>
  <c r="C199"/>
  <c r="K199" s="1"/>
  <c r="Y198"/>
  <c r="X198"/>
  <c r="W198"/>
  <c r="V198"/>
  <c r="U198"/>
  <c r="T198"/>
  <c r="S198"/>
  <c r="R198"/>
  <c r="Q198"/>
  <c r="P198"/>
  <c r="H198"/>
  <c r="C198"/>
  <c r="J198" s="1"/>
  <c r="AA197"/>
  <c r="AA198"/>
  <c r="Z197"/>
  <c r="Z198"/>
  <c r="J199" l="1"/>
  <c r="K198"/>
  <c r="Y197"/>
  <c r="X197"/>
  <c r="W197"/>
  <c r="V197"/>
  <c r="U197"/>
  <c r="T197"/>
  <c r="S197"/>
  <c r="R197"/>
  <c r="Q197"/>
  <c r="P197"/>
  <c r="H197"/>
  <c r="C197"/>
  <c r="K197" s="1"/>
  <c r="Y196"/>
  <c r="X196"/>
  <c r="W196"/>
  <c r="V196"/>
  <c r="U196"/>
  <c r="T196"/>
  <c r="S196"/>
  <c r="R196"/>
  <c r="Q196"/>
  <c r="P196"/>
  <c r="H196"/>
  <c r="C196"/>
  <c r="J196" s="1"/>
  <c r="AA196"/>
  <c r="AA195"/>
  <c r="Z195"/>
  <c r="Z196"/>
  <c r="J197" l="1"/>
  <c r="K196"/>
  <c r="Y195"/>
  <c r="X195"/>
  <c r="W195"/>
  <c r="V195"/>
  <c r="U195"/>
  <c r="T195"/>
  <c r="S195"/>
  <c r="R195"/>
  <c r="Q195"/>
  <c r="P195"/>
  <c r="H195"/>
  <c r="C195"/>
  <c r="K195" s="1"/>
  <c r="Y192"/>
  <c r="X192"/>
  <c r="W192"/>
  <c r="V192"/>
  <c r="U192"/>
  <c r="T192"/>
  <c r="S192"/>
  <c r="R192"/>
  <c r="Q192"/>
  <c r="P192"/>
  <c r="H192"/>
  <c r="J192"/>
  <c r="Y191"/>
  <c r="X191"/>
  <c r="W191"/>
  <c r="V191"/>
  <c r="U191"/>
  <c r="T191"/>
  <c r="S191"/>
  <c r="R191"/>
  <c r="Q191"/>
  <c r="P191"/>
  <c r="H191"/>
  <c r="J191"/>
  <c r="AA191"/>
  <c r="Z191"/>
  <c r="AA192"/>
  <c r="AA190"/>
  <c r="Z190"/>
  <c r="Z192"/>
  <c r="J195" l="1"/>
  <c r="K192"/>
  <c r="K191"/>
  <c r="Y190"/>
  <c r="X190"/>
  <c r="W190"/>
  <c r="V190"/>
  <c r="U190"/>
  <c r="T190"/>
  <c r="S190"/>
  <c r="R190"/>
  <c r="Q190"/>
  <c r="P190"/>
  <c r="H190"/>
  <c r="K190"/>
  <c r="AA189"/>
  <c r="Z189"/>
  <c r="J190" l="1"/>
  <c r="Y189"/>
  <c r="X189"/>
  <c r="W189"/>
  <c r="V189"/>
  <c r="U189"/>
  <c r="T189"/>
  <c r="S189"/>
  <c r="R189"/>
  <c r="Q189"/>
  <c r="P189"/>
  <c r="H189"/>
  <c r="C189"/>
  <c r="K189" s="1"/>
  <c r="Y188"/>
  <c r="X188"/>
  <c r="W188"/>
  <c r="V188"/>
  <c r="U188"/>
  <c r="T188"/>
  <c r="S188"/>
  <c r="R188"/>
  <c r="Q188"/>
  <c r="P188"/>
  <c r="H188"/>
  <c r="J188"/>
  <c r="Z187"/>
  <c r="Z188"/>
  <c r="AA187"/>
  <c r="AA188"/>
  <c r="J189" l="1"/>
  <c r="K188"/>
  <c r="Y187"/>
  <c r="X187"/>
  <c r="W187"/>
  <c r="V187"/>
  <c r="U187"/>
  <c r="T187"/>
  <c r="S187"/>
  <c r="R187"/>
  <c r="Q187"/>
  <c r="P187"/>
  <c r="H187"/>
  <c r="C187"/>
  <c r="K187" s="1"/>
  <c r="Z186"/>
  <c r="AA186"/>
  <c r="J187" l="1"/>
  <c r="Y186"/>
  <c r="X186"/>
  <c r="W186"/>
  <c r="V186"/>
  <c r="U186"/>
  <c r="T186"/>
  <c r="S186"/>
  <c r="R186"/>
  <c r="Q186"/>
  <c r="P186"/>
  <c r="H186"/>
  <c r="C186"/>
  <c r="K186" s="1"/>
  <c r="Y185"/>
  <c r="X185"/>
  <c r="W185"/>
  <c r="V185"/>
  <c r="U185"/>
  <c r="T185"/>
  <c r="S185"/>
  <c r="R185"/>
  <c r="Q185"/>
  <c r="P185"/>
  <c r="H185"/>
  <c r="C185"/>
  <c r="J185" s="1"/>
  <c r="Z185"/>
  <c r="Z184"/>
  <c r="AA184"/>
  <c r="AA185"/>
  <c r="J186" l="1"/>
  <c r="K185"/>
  <c r="Y184"/>
  <c r="X184"/>
  <c r="W184"/>
  <c r="V184"/>
  <c r="U184"/>
  <c r="T184"/>
  <c r="S184"/>
  <c r="R184"/>
  <c r="Q184"/>
  <c r="P184"/>
  <c r="H184"/>
  <c r="C184"/>
  <c r="K184" s="1"/>
  <c r="Y183"/>
  <c r="X183"/>
  <c r="W183"/>
  <c r="V183"/>
  <c r="U183"/>
  <c r="T183"/>
  <c r="S183"/>
  <c r="R183"/>
  <c r="Q183"/>
  <c r="P183"/>
  <c r="H183"/>
  <c r="C183"/>
  <c r="J183" s="1"/>
  <c r="AA183"/>
  <c r="Z183"/>
  <c r="AA182"/>
  <c r="Z182"/>
  <c r="J184" l="1"/>
  <c r="K183"/>
  <c r="Y182"/>
  <c r="X182"/>
  <c r="W182"/>
  <c r="V182"/>
  <c r="U182"/>
  <c r="T182"/>
  <c r="S182"/>
  <c r="R182"/>
  <c r="Q182"/>
  <c r="P182"/>
  <c r="H182"/>
  <c r="C182"/>
  <c r="K182" s="1"/>
  <c r="Y181"/>
  <c r="X181"/>
  <c r="W181"/>
  <c r="V181"/>
  <c r="U181"/>
  <c r="T181"/>
  <c r="S181"/>
  <c r="R181"/>
  <c r="Q181"/>
  <c r="P181"/>
  <c r="H181"/>
  <c r="C181"/>
  <c r="J181" s="1"/>
  <c r="AA180"/>
  <c r="Z181"/>
  <c r="Z180"/>
  <c r="AA181"/>
  <c r="J182" l="1"/>
  <c r="K181"/>
  <c r="Y180"/>
  <c r="X180"/>
  <c r="W180"/>
  <c r="V180"/>
  <c r="U180"/>
  <c r="T180"/>
  <c r="S180"/>
  <c r="R180"/>
  <c r="Q180"/>
  <c r="P180"/>
  <c r="H180"/>
  <c r="C180"/>
  <c r="K180" s="1"/>
  <c r="Z179"/>
  <c r="AA179"/>
  <c r="J180" l="1"/>
  <c r="Y179"/>
  <c r="X179"/>
  <c r="W179"/>
  <c r="V179"/>
  <c r="U179"/>
  <c r="T179"/>
  <c r="S179"/>
  <c r="R179"/>
  <c r="Q179"/>
  <c r="P179"/>
  <c r="H179"/>
  <c r="C179"/>
  <c r="K179" s="1"/>
  <c r="Y178"/>
  <c r="X178"/>
  <c r="W178"/>
  <c r="V178"/>
  <c r="U178"/>
  <c r="T178"/>
  <c r="S178"/>
  <c r="R178"/>
  <c r="Q178"/>
  <c r="P178"/>
  <c r="H178"/>
  <c r="C178"/>
  <c r="J178" s="1"/>
  <c r="AA175"/>
  <c r="Z178"/>
  <c r="AA178"/>
  <c r="Z175"/>
  <c r="J179" l="1"/>
  <c r="K178"/>
  <c r="Y175"/>
  <c r="X175"/>
  <c r="W175"/>
  <c r="V175"/>
  <c r="U175"/>
  <c r="T175"/>
  <c r="S175"/>
  <c r="R175"/>
  <c r="Q175"/>
  <c r="P175"/>
  <c r="H175"/>
  <c r="J175"/>
  <c r="AA174"/>
  <c r="Z174"/>
  <c r="K175" l="1"/>
  <c r="Y174"/>
  <c r="X174"/>
  <c r="W174"/>
  <c r="V174"/>
  <c r="U174"/>
  <c r="T174"/>
  <c r="S174"/>
  <c r="R174"/>
  <c r="Q174"/>
  <c r="P174"/>
  <c r="H174"/>
  <c r="K174"/>
  <c r="AA173"/>
  <c r="Z173"/>
  <c r="J174" l="1"/>
  <c r="Y173"/>
  <c r="X173"/>
  <c r="W173"/>
  <c r="V173"/>
  <c r="U173"/>
  <c r="T173"/>
  <c r="S173"/>
  <c r="R173"/>
  <c r="Q173"/>
  <c r="P173"/>
  <c r="H173"/>
  <c r="K173"/>
  <c r="Y172"/>
  <c r="X172"/>
  <c r="W172"/>
  <c r="V172"/>
  <c r="U172"/>
  <c r="T172"/>
  <c r="S172"/>
  <c r="R172"/>
  <c r="Q172"/>
  <c r="P172"/>
  <c r="H172"/>
  <c r="C172"/>
  <c r="J172" s="1"/>
  <c r="Z171"/>
  <c r="AA172"/>
  <c r="Z172"/>
  <c r="AA171"/>
  <c r="J173" l="1"/>
  <c r="K172"/>
  <c r="Y171"/>
  <c r="X171"/>
  <c r="W171"/>
  <c r="V171"/>
  <c r="U171"/>
  <c r="T171"/>
  <c r="S171"/>
  <c r="R171"/>
  <c r="Q171"/>
  <c r="P171"/>
  <c r="H171"/>
  <c r="K171"/>
  <c r="Y170"/>
  <c r="X170"/>
  <c r="W170"/>
  <c r="V170"/>
  <c r="U170"/>
  <c r="T170"/>
  <c r="S170"/>
  <c r="R170"/>
  <c r="Q170"/>
  <c r="P170"/>
  <c r="H170"/>
  <c r="C170"/>
  <c r="J170" s="1"/>
  <c r="Z169"/>
  <c r="AA169"/>
  <c r="Z170"/>
  <c r="AA170"/>
  <c r="J171" l="1"/>
  <c r="K170"/>
  <c r="Y169"/>
  <c r="X169"/>
  <c r="W169"/>
  <c r="V169"/>
  <c r="U169"/>
  <c r="T169"/>
  <c r="S169"/>
  <c r="R169"/>
  <c r="Q169"/>
  <c r="P169"/>
  <c r="H169"/>
  <c r="C169"/>
  <c r="K169" s="1"/>
  <c r="Y168"/>
  <c r="X168"/>
  <c r="W168"/>
  <c r="V168"/>
  <c r="U168"/>
  <c r="T168"/>
  <c r="S168"/>
  <c r="R168"/>
  <c r="Q168"/>
  <c r="P168"/>
  <c r="H168"/>
  <c r="C168"/>
  <c r="K168" s="1"/>
  <c r="Y167"/>
  <c r="X167"/>
  <c r="W167"/>
  <c r="V167"/>
  <c r="U167"/>
  <c r="T167"/>
  <c r="S167"/>
  <c r="R167"/>
  <c r="Q167"/>
  <c r="P167"/>
  <c r="H167"/>
  <c r="C167"/>
  <c r="J167" s="1"/>
  <c r="Z167"/>
  <c r="Z168"/>
  <c r="Z166"/>
  <c r="AA167"/>
  <c r="AA168"/>
  <c r="AA166"/>
  <c r="J168" l="1"/>
  <c r="J169"/>
  <c r="K167"/>
  <c r="Y166"/>
  <c r="X166"/>
  <c r="W166"/>
  <c r="V166"/>
  <c r="U166"/>
  <c r="T166"/>
  <c r="S166"/>
  <c r="R166"/>
  <c r="Q166"/>
  <c r="P166"/>
  <c r="H166"/>
  <c r="C166"/>
  <c r="K166" s="1"/>
  <c r="Y165"/>
  <c r="X165"/>
  <c r="W165"/>
  <c r="V165"/>
  <c r="U165"/>
  <c r="T165"/>
  <c r="S165"/>
  <c r="R165"/>
  <c r="Q165"/>
  <c r="P165"/>
  <c r="H165"/>
  <c r="C165"/>
  <c r="J165" s="1"/>
  <c r="Z164"/>
  <c r="AA164"/>
  <c r="AA165"/>
  <c r="Z165"/>
  <c r="J166" l="1"/>
  <c r="K165"/>
  <c r="Y164"/>
  <c r="X164"/>
  <c r="W164"/>
  <c r="V164"/>
  <c r="U164"/>
  <c r="T164"/>
  <c r="S164"/>
  <c r="R164"/>
  <c r="Q164"/>
  <c r="P164"/>
  <c r="H164"/>
  <c r="C164"/>
  <c r="K164" s="1"/>
  <c r="Y163"/>
  <c r="X163"/>
  <c r="W163"/>
  <c r="V163"/>
  <c r="U163"/>
  <c r="T163"/>
  <c r="S163"/>
  <c r="R163"/>
  <c r="Q163"/>
  <c r="P163"/>
  <c r="H163"/>
  <c r="C163"/>
  <c r="J163" s="1"/>
  <c r="AA163"/>
  <c r="Z162"/>
  <c r="AA162"/>
  <c r="Z163"/>
  <c r="J164" l="1"/>
  <c r="K163"/>
  <c r="Y162"/>
  <c r="X162"/>
  <c r="W162"/>
  <c r="V162"/>
  <c r="U162"/>
  <c r="T162"/>
  <c r="S162"/>
  <c r="R162"/>
  <c r="Q162"/>
  <c r="P162"/>
  <c r="H162"/>
  <c r="C162"/>
  <c r="K162" s="1"/>
  <c r="Y161"/>
  <c r="X161"/>
  <c r="W161"/>
  <c r="V161"/>
  <c r="U161"/>
  <c r="T161"/>
  <c r="S161"/>
  <c r="R161"/>
  <c r="Q161"/>
  <c r="P161"/>
  <c r="H161"/>
  <c r="C161"/>
  <c r="J161" s="1"/>
  <c r="Z158"/>
  <c r="AA158"/>
  <c r="AA161"/>
  <c r="Z161"/>
  <c r="J162" l="1"/>
  <c r="K161"/>
  <c r="Y158"/>
  <c r="X158"/>
  <c r="W158"/>
  <c r="V158"/>
  <c r="U158"/>
  <c r="T158"/>
  <c r="S158"/>
  <c r="R158"/>
  <c r="Q158"/>
  <c r="P158"/>
  <c r="H158"/>
  <c r="J158"/>
  <c r="AA157"/>
  <c r="Z157"/>
  <c r="K158" l="1"/>
  <c r="Y157"/>
  <c r="X157"/>
  <c r="W157"/>
  <c r="V157"/>
  <c r="U157"/>
  <c r="T157"/>
  <c r="S157"/>
  <c r="R157"/>
  <c r="Q157"/>
  <c r="P157"/>
  <c r="H157"/>
  <c r="K157"/>
  <c r="AA156"/>
  <c r="Z156"/>
  <c r="J157" l="1"/>
  <c r="Y156"/>
  <c r="X156"/>
  <c r="W156"/>
  <c r="V156"/>
  <c r="U156"/>
  <c r="T156"/>
  <c r="S156"/>
  <c r="R156"/>
  <c r="Q156"/>
  <c r="P156"/>
  <c r="H156"/>
  <c r="K156"/>
  <c r="AA155"/>
  <c r="Z155"/>
  <c r="J156" l="1"/>
  <c r="Y155"/>
  <c r="X155"/>
  <c r="W155"/>
  <c r="V155"/>
  <c r="U155"/>
  <c r="T155"/>
  <c r="S155"/>
  <c r="R155"/>
  <c r="Q155"/>
  <c r="P155"/>
  <c r="H155"/>
  <c r="C155"/>
  <c r="K155" s="1"/>
  <c r="Y154"/>
  <c r="X154"/>
  <c r="W154"/>
  <c r="V154"/>
  <c r="U154"/>
  <c r="T154"/>
  <c r="S154"/>
  <c r="R154"/>
  <c r="Q154"/>
  <c r="P154"/>
  <c r="H154"/>
  <c r="J154"/>
  <c r="AA154"/>
  <c r="Z154"/>
  <c r="Z153"/>
  <c r="AA153"/>
  <c r="J155" l="1"/>
  <c r="K154"/>
  <c r="Y153"/>
  <c r="X153"/>
  <c r="W153"/>
  <c r="V153"/>
  <c r="U153"/>
  <c r="T153"/>
  <c r="S153"/>
  <c r="R153"/>
  <c r="Q153"/>
  <c r="P153"/>
  <c r="H153"/>
  <c r="C153"/>
  <c r="K153" s="1"/>
  <c r="Y152"/>
  <c r="X152"/>
  <c r="W152"/>
  <c r="V152"/>
  <c r="U152"/>
  <c r="T152"/>
  <c r="S152"/>
  <c r="R152"/>
  <c r="Q152"/>
  <c r="P152"/>
  <c r="H152"/>
  <c r="C152"/>
  <c r="J152" s="1"/>
  <c r="AA151"/>
  <c r="AA152"/>
  <c r="Z152"/>
  <c r="Z151"/>
  <c r="J153" l="1"/>
  <c r="K152"/>
  <c r="Y151"/>
  <c r="X151"/>
  <c r="W151"/>
  <c r="V151"/>
  <c r="U151"/>
  <c r="T151"/>
  <c r="S151"/>
  <c r="R151"/>
  <c r="Q151"/>
  <c r="P151"/>
  <c r="H151"/>
  <c r="C151"/>
  <c r="K151" s="1"/>
  <c r="Y150"/>
  <c r="X150"/>
  <c r="W150"/>
  <c r="V150"/>
  <c r="U150"/>
  <c r="T150"/>
  <c r="S150"/>
  <c r="R150"/>
  <c r="Q150"/>
  <c r="P150"/>
  <c r="H150"/>
  <c r="C150"/>
  <c r="J150" s="1"/>
  <c r="AA150"/>
  <c r="AA149"/>
  <c r="Z149"/>
  <c r="Z150"/>
  <c r="J151" l="1"/>
  <c r="K150"/>
  <c r="Y149"/>
  <c r="X149"/>
  <c r="W149"/>
  <c r="V149"/>
  <c r="U149"/>
  <c r="T149"/>
  <c r="S149"/>
  <c r="R149"/>
  <c r="Q149"/>
  <c r="P149"/>
  <c r="H149"/>
  <c r="C149"/>
  <c r="K149" s="1"/>
  <c r="Y148"/>
  <c r="X148"/>
  <c r="W148"/>
  <c r="V148"/>
  <c r="U148"/>
  <c r="T148"/>
  <c r="S148"/>
  <c r="R148"/>
  <c r="Q148"/>
  <c r="P148"/>
  <c r="H148"/>
  <c r="C148"/>
  <c r="J148" s="1"/>
  <c r="Z148"/>
  <c r="AA148"/>
  <c r="Z147"/>
  <c r="AA147"/>
  <c r="J149" l="1"/>
  <c r="K148"/>
  <c r="Y147"/>
  <c r="X147"/>
  <c r="W147"/>
  <c r="V147"/>
  <c r="U147"/>
  <c r="T147"/>
  <c r="S147"/>
  <c r="R147"/>
  <c r="Q147"/>
  <c r="P147"/>
  <c r="H147"/>
  <c r="C147"/>
  <c r="K147" s="1"/>
  <c r="Z146"/>
  <c r="AA146"/>
  <c r="J147" l="1"/>
  <c r="Y146"/>
  <c r="X146"/>
  <c r="W146"/>
  <c r="V146"/>
  <c r="U146"/>
  <c r="T146"/>
  <c r="S146"/>
  <c r="R146"/>
  <c r="Q146"/>
  <c r="P146"/>
  <c r="H146"/>
  <c r="C146"/>
  <c r="K146" s="1"/>
  <c r="Y145"/>
  <c r="X145"/>
  <c r="W145"/>
  <c r="V145"/>
  <c r="U145"/>
  <c r="T145"/>
  <c r="S145"/>
  <c r="R145"/>
  <c r="Q145"/>
  <c r="P145"/>
  <c r="H145"/>
  <c r="C145"/>
  <c r="J145" s="1"/>
  <c r="AA144"/>
  <c r="Z145"/>
  <c r="Z144"/>
  <c r="AA145"/>
  <c r="J146" l="1"/>
  <c r="K145"/>
  <c r="Y144"/>
  <c r="X144"/>
  <c r="W144"/>
  <c r="V144"/>
  <c r="U144"/>
  <c r="T144"/>
  <c r="S144"/>
  <c r="R144"/>
  <c r="Q144"/>
  <c r="P144"/>
  <c r="H144"/>
  <c r="C144"/>
  <c r="K144" s="1"/>
  <c r="Y141"/>
  <c r="X141"/>
  <c r="W141"/>
  <c r="V141"/>
  <c r="U141"/>
  <c r="T141"/>
  <c r="S141"/>
  <c r="R141"/>
  <c r="Q141"/>
  <c r="P141"/>
  <c r="H141"/>
  <c r="J141"/>
  <c r="Y140"/>
  <c r="X140"/>
  <c r="W140"/>
  <c r="V140"/>
  <c r="U140"/>
  <c r="T140"/>
  <c r="S140"/>
  <c r="R140"/>
  <c r="Q140"/>
  <c r="P140"/>
  <c r="H140"/>
  <c r="J140"/>
  <c r="AA141"/>
  <c r="AA140"/>
  <c r="Z139"/>
  <c r="AA139"/>
  <c r="Z141"/>
  <c r="Z140"/>
  <c r="J144" l="1"/>
  <c r="K141"/>
  <c r="K140"/>
  <c r="Y139"/>
  <c r="X139"/>
  <c r="W139"/>
  <c r="V139"/>
  <c r="U139"/>
  <c r="T139"/>
  <c r="S139"/>
  <c r="R139"/>
  <c r="Q139"/>
  <c r="P139"/>
  <c r="H139"/>
  <c r="K139"/>
  <c r="Z138"/>
  <c r="AA138"/>
  <c r="J139" l="1"/>
  <c r="Y138"/>
  <c r="X138"/>
  <c r="W138"/>
  <c r="V138"/>
  <c r="U138"/>
  <c r="T138"/>
  <c r="S138"/>
  <c r="R138"/>
  <c r="Q138"/>
  <c r="P138"/>
  <c r="H138"/>
  <c r="C138"/>
  <c r="K138" s="1"/>
  <c r="AA137"/>
  <c r="Z137"/>
  <c r="J138" l="1"/>
  <c r="Y137"/>
  <c r="X137"/>
  <c r="W137"/>
  <c r="V137"/>
  <c r="U137"/>
  <c r="T137"/>
  <c r="S137"/>
  <c r="R137"/>
  <c r="Q137"/>
  <c r="P137"/>
  <c r="H137"/>
  <c r="K137"/>
  <c r="AA136"/>
  <c r="Z136"/>
  <c r="J137" l="1"/>
  <c r="Y136"/>
  <c r="X136"/>
  <c r="W136"/>
  <c r="V136"/>
  <c r="U136"/>
  <c r="T136"/>
  <c r="S136"/>
  <c r="R136"/>
  <c r="Q136"/>
  <c r="P136"/>
  <c r="H136"/>
  <c r="C136"/>
  <c r="K136" s="1"/>
  <c r="AA135"/>
  <c r="Z135"/>
  <c r="J136" l="1"/>
  <c r="Y135"/>
  <c r="X135"/>
  <c r="W135"/>
  <c r="V135"/>
  <c r="U135"/>
  <c r="T135"/>
  <c r="S135"/>
  <c r="R135"/>
  <c r="Q135"/>
  <c r="P135"/>
  <c r="H135"/>
  <c r="C135"/>
  <c r="K135" s="1"/>
  <c r="Z134"/>
  <c r="AA134"/>
  <c r="J135" l="1"/>
  <c r="Y134"/>
  <c r="X134"/>
  <c r="W134"/>
  <c r="V134"/>
  <c r="U134"/>
  <c r="T134"/>
  <c r="S134"/>
  <c r="R134"/>
  <c r="Q134"/>
  <c r="P134"/>
  <c r="H134"/>
  <c r="C134"/>
  <c r="K134" s="1"/>
  <c r="Z133"/>
  <c r="AA133"/>
  <c r="J134" l="1"/>
  <c r="Y133"/>
  <c r="X133"/>
  <c r="W133"/>
  <c r="V133"/>
  <c r="U133"/>
  <c r="T133"/>
  <c r="S133"/>
  <c r="R133"/>
  <c r="Q133"/>
  <c r="P133"/>
  <c r="H133"/>
  <c r="C133"/>
  <c r="K133" s="1"/>
  <c r="AA132"/>
  <c r="Z132"/>
  <c r="J133" l="1"/>
  <c r="Y132"/>
  <c r="X132"/>
  <c r="W132"/>
  <c r="V132"/>
  <c r="U132"/>
  <c r="T132"/>
  <c r="S132"/>
  <c r="R132"/>
  <c r="Q132"/>
  <c r="P132"/>
  <c r="H132"/>
  <c r="C132"/>
  <c r="K132" s="1"/>
  <c r="Z131"/>
  <c r="AA131"/>
  <c r="J132" l="1"/>
  <c r="Y131"/>
  <c r="X131"/>
  <c r="W131"/>
  <c r="V131"/>
  <c r="U131"/>
  <c r="T131"/>
  <c r="S131"/>
  <c r="R131"/>
  <c r="Q131"/>
  <c r="P131"/>
  <c r="H131"/>
  <c r="C131"/>
  <c r="K131" s="1"/>
  <c r="Z130"/>
  <c r="AA130"/>
  <c r="J131" l="1"/>
  <c r="Y130"/>
  <c r="X130"/>
  <c r="W130"/>
  <c r="V130"/>
  <c r="U130"/>
  <c r="T130"/>
  <c r="S130"/>
  <c r="R130"/>
  <c r="Q130"/>
  <c r="P130"/>
  <c r="H130"/>
  <c r="C130"/>
  <c r="K130" s="1"/>
  <c r="Z129"/>
  <c r="AA129"/>
  <c r="J130" l="1"/>
  <c r="Y129"/>
  <c r="X129"/>
  <c r="W129"/>
  <c r="V129"/>
  <c r="U129"/>
  <c r="T129"/>
  <c r="S129"/>
  <c r="R129"/>
  <c r="Q129"/>
  <c r="P129"/>
  <c r="H129"/>
  <c r="C129"/>
  <c r="K129" s="1"/>
  <c r="AA128"/>
  <c r="Z128"/>
  <c r="J129" l="1"/>
  <c r="Y128"/>
  <c r="X128"/>
  <c r="W128"/>
  <c r="V128"/>
  <c r="U128"/>
  <c r="T128"/>
  <c r="S128"/>
  <c r="R128"/>
  <c r="Q128"/>
  <c r="P128"/>
  <c r="H128"/>
  <c r="C128"/>
  <c r="K128" s="1"/>
  <c r="Z127"/>
  <c r="AA127"/>
  <c r="J128" l="1"/>
  <c r="Y127"/>
  <c r="X127"/>
  <c r="W127"/>
  <c r="V127"/>
  <c r="U127"/>
  <c r="T127"/>
  <c r="S127"/>
  <c r="R127"/>
  <c r="Q127"/>
  <c r="P127"/>
  <c r="H127"/>
  <c r="C127"/>
  <c r="K127" s="1"/>
  <c r="Z124"/>
  <c r="AA124"/>
  <c r="J127" l="1"/>
  <c r="Y124"/>
  <c r="X124"/>
  <c r="W124"/>
  <c r="V124"/>
  <c r="U124"/>
  <c r="T124"/>
  <c r="S124"/>
  <c r="R124"/>
  <c r="Q124"/>
  <c r="P124"/>
  <c r="H124"/>
  <c r="J124"/>
  <c r="Y123"/>
  <c r="X123"/>
  <c r="W123"/>
  <c r="V123"/>
  <c r="U123"/>
  <c r="T123"/>
  <c r="S123"/>
  <c r="R123"/>
  <c r="Q123"/>
  <c r="P123"/>
  <c r="H123"/>
  <c r="J123"/>
  <c r="AA123"/>
  <c r="AA122"/>
  <c r="Z123"/>
  <c r="Z122"/>
  <c r="K124" l="1"/>
  <c r="K123"/>
  <c r="Y122"/>
  <c r="X122"/>
  <c r="W122"/>
  <c r="V122"/>
  <c r="U122"/>
  <c r="T122"/>
  <c r="S122"/>
  <c r="R122"/>
  <c r="Q122"/>
  <c r="P122"/>
  <c r="H122"/>
  <c r="K122"/>
  <c r="AA121"/>
  <c r="Z121"/>
  <c r="J122" l="1"/>
  <c r="Y121"/>
  <c r="X121"/>
  <c r="W121"/>
  <c r="V121"/>
  <c r="U121"/>
  <c r="T121"/>
  <c r="S121"/>
  <c r="R121"/>
  <c r="Q121"/>
  <c r="P121"/>
  <c r="H121"/>
  <c r="C121"/>
  <c r="K121" s="1"/>
  <c r="AA120"/>
  <c r="Z120"/>
  <c r="J121" l="1"/>
  <c r="Y120"/>
  <c r="X120"/>
  <c r="W120"/>
  <c r="V120"/>
  <c r="U120"/>
  <c r="T120"/>
  <c r="S120"/>
  <c r="R120"/>
  <c r="Q120"/>
  <c r="P120"/>
  <c r="H120"/>
  <c r="K120"/>
  <c r="Z119"/>
  <c r="AA119"/>
  <c r="J120" l="1"/>
  <c r="Y119"/>
  <c r="X119"/>
  <c r="W119"/>
  <c r="V119"/>
  <c r="U119"/>
  <c r="T119"/>
  <c r="S119"/>
  <c r="R119"/>
  <c r="Q119"/>
  <c r="P119"/>
  <c r="H119"/>
  <c r="C119"/>
  <c r="K119" s="1"/>
  <c r="Z118"/>
  <c r="AA118"/>
  <c r="J119" l="1"/>
  <c r="Y118"/>
  <c r="X118"/>
  <c r="W118"/>
  <c r="V118"/>
  <c r="U118"/>
  <c r="T118"/>
  <c r="S118"/>
  <c r="R118"/>
  <c r="Q118"/>
  <c r="P118"/>
  <c r="H118"/>
  <c r="C118"/>
  <c r="K118" s="1"/>
  <c r="Z117"/>
  <c r="AA117"/>
  <c r="J118" l="1"/>
  <c r="Y117"/>
  <c r="X117"/>
  <c r="W117"/>
  <c r="V117"/>
  <c r="U117"/>
  <c r="T117"/>
  <c r="S117"/>
  <c r="R117"/>
  <c r="Q117"/>
  <c r="P117"/>
  <c r="H117"/>
  <c r="C117"/>
  <c r="K117" s="1"/>
  <c r="Z116"/>
  <c r="AA116"/>
  <c r="J117" l="1"/>
  <c r="Y116"/>
  <c r="X116"/>
  <c r="W116"/>
  <c r="V116"/>
  <c r="U116"/>
  <c r="T116"/>
  <c r="S116"/>
  <c r="R116"/>
  <c r="Q116"/>
  <c r="P116"/>
  <c r="H116"/>
  <c r="C116"/>
  <c r="K116" s="1"/>
  <c r="AA115"/>
  <c r="Z115"/>
  <c r="J116" l="1"/>
  <c r="Y115"/>
  <c r="X115"/>
  <c r="W115"/>
  <c r="V115"/>
  <c r="U115"/>
  <c r="T115"/>
  <c r="S115"/>
  <c r="R115"/>
  <c r="Q115"/>
  <c r="P115"/>
  <c r="H115"/>
  <c r="C115"/>
  <c r="K115" s="1"/>
  <c r="Z114"/>
  <c r="AA114"/>
  <c r="J115" l="1"/>
  <c r="Y114"/>
  <c r="X114"/>
  <c r="W114"/>
  <c r="V114"/>
  <c r="U114"/>
  <c r="T114"/>
  <c r="S114"/>
  <c r="R114"/>
  <c r="Q114"/>
  <c r="P114"/>
  <c r="H114"/>
  <c r="C114"/>
  <c r="K114" s="1"/>
  <c r="AA113"/>
  <c r="Z113"/>
  <c r="J114" l="1"/>
  <c r="Y113"/>
  <c r="X113"/>
  <c r="W113"/>
  <c r="V113"/>
  <c r="U113"/>
  <c r="T113"/>
  <c r="S113"/>
  <c r="R113"/>
  <c r="Q113"/>
  <c r="P113"/>
  <c r="H113"/>
  <c r="C113"/>
  <c r="K113" s="1"/>
  <c r="AA112"/>
  <c r="Z112"/>
  <c r="J113" l="1"/>
  <c r="Y112"/>
  <c r="X112"/>
  <c r="W112"/>
  <c r="V112"/>
  <c r="U112"/>
  <c r="T112"/>
  <c r="S112"/>
  <c r="R112"/>
  <c r="Q112"/>
  <c r="P112"/>
  <c r="H112"/>
  <c r="C112"/>
  <c r="K112" s="1"/>
  <c r="Z111"/>
  <c r="AA111"/>
  <c r="J112" l="1"/>
  <c r="Y111"/>
  <c r="X111"/>
  <c r="W111"/>
  <c r="V111"/>
  <c r="U111"/>
  <c r="T111"/>
  <c r="S111"/>
  <c r="R111"/>
  <c r="Q111"/>
  <c r="P111"/>
  <c r="H111"/>
  <c r="C111"/>
  <c r="K111" s="1"/>
  <c r="AA110"/>
  <c r="Z110"/>
  <c r="J111" l="1"/>
  <c r="Y110"/>
  <c r="X110"/>
  <c r="W110"/>
  <c r="V110"/>
  <c r="U110"/>
  <c r="T110"/>
  <c r="S110"/>
  <c r="R110"/>
  <c r="Q110"/>
  <c r="P110"/>
  <c r="H110"/>
  <c r="C110"/>
  <c r="K110" s="1"/>
  <c r="AA107"/>
  <c r="Z107"/>
  <c r="J110" l="1"/>
  <c r="Y107"/>
  <c r="X107"/>
  <c r="W107"/>
  <c r="V107"/>
  <c r="U107"/>
  <c r="T107"/>
  <c r="S107"/>
  <c r="R107"/>
  <c r="Q107"/>
  <c r="P107"/>
  <c r="H107"/>
  <c r="J107"/>
  <c r="Y106"/>
  <c r="X106"/>
  <c r="W106"/>
  <c r="V106"/>
  <c r="U106"/>
  <c r="T106"/>
  <c r="S106"/>
  <c r="R106"/>
  <c r="Q106"/>
  <c r="P106"/>
  <c r="H106"/>
  <c r="J106"/>
  <c r="AA106"/>
  <c r="AA105"/>
  <c r="Z106"/>
  <c r="Z105"/>
  <c r="K107" l="1"/>
  <c r="K106"/>
  <c r="Y105"/>
  <c r="X105"/>
  <c r="W105"/>
  <c r="V105"/>
  <c r="U105"/>
  <c r="T105"/>
  <c r="S105"/>
  <c r="R105"/>
  <c r="Q105"/>
  <c r="P105"/>
  <c r="H105"/>
  <c r="K105"/>
  <c r="Y104"/>
  <c r="X104"/>
  <c r="W104"/>
  <c r="V104"/>
  <c r="U104"/>
  <c r="T104"/>
  <c r="S104"/>
  <c r="R104"/>
  <c r="Q104"/>
  <c r="P104"/>
  <c r="H104"/>
  <c r="C104"/>
  <c r="J104" s="1"/>
  <c r="AA103"/>
  <c r="AA104"/>
  <c r="Z104"/>
  <c r="Z103"/>
  <c r="J105" l="1"/>
  <c r="K104"/>
  <c r="Y103"/>
  <c r="X103"/>
  <c r="W103"/>
  <c r="V103"/>
  <c r="U103"/>
  <c r="T103"/>
  <c r="S103"/>
  <c r="R103"/>
  <c r="Q103"/>
  <c r="P103"/>
  <c r="H103"/>
  <c r="K103"/>
  <c r="AA102"/>
  <c r="Z102"/>
  <c r="J103" l="1"/>
  <c r="Y102"/>
  <c r="X102"/>
  <c r="W102"/>
  <c r="V102"/>
  <c r="U102"/>
  <c r="T102"/>
  <c r="S102"/>
  <c r="R102"/>
  <c r="Q102"/>
  <c r="P102"/>
  <c r="H102"/>
  <c r="C102"/>
  <c r="K102" s="1"/>
  <c r="Z101"/>
  <c r="AA101"/>
  <c r="J102" l="1"/>
  <c r="Y101"/>
  <c r="X101"/>
  <c r="W101"/>
  <c r="V101"/>
  <c r="U101"/>
  <c r="T101"/>
  <c r="S101"/>
  <c r="R101"/>
  <c r="Q101"/>
  <c r="P101"/>
  <c r="H101"/>
  <c r="C101"/>
  <c r="K101" s="1"/>
  <c r="Y100"/>
  <c r="X100"/>
  <c r="W100"/>
  <c r="V100"/>
  <c r="U100"/>
  <c r="T100"/>
  <c r="S100"/>
  <c r="R100"/>
  <c r="Q100"/>
  <c r="P100"/>
  <c r="H100"/>
  <c r="C100"/>
  <c r="J100" s="1"/>
  <c r="Z100"/>
  <c r="AA99"/>
  <c r="Z99"/>
  <c r="AA100"/>
  <c r="J101" l="1"/>
  <c r="K100"/>
  <c r="Y99"/>
  <c r="X99"/>
  <c r="W99"/>
  <c r="V99"/>
  <c r="U99"/>
  <c r="T99"/>
  <c r="S99"/>
  <c r="R99"/>
  <c r="Q99"/>
  <c r="P99"/>
  <c r="H99"/>
  <c r="C99"/>
  <c r="K99" s="1"/>
  <c r="AA98"/>
  <c r="Z98"/>
  <c r="J99" l="1"/>
  <c r="Y98"/>
  <c r="X98"/>
  <c r="W98"/>
  <c r="V98"/>
  <c r="U98"/>
  <c r="T98"/>
  <c r="S98"/>
  <c r="R98"/>
  <c r="Q98"/>
  <c r="P98"/>
  <c r="H98"/>
  <c r="C98"/>
  <c r="K98" s="1"/>
  <c r="Y97"/>
  <c r="X97"/>
  <c r="W97"/>
  <c r="V97"/>
  <c r="U97"/>
  <c r="T97"/>
  <c r="S97"/>
  <c r="R97"/>
  <c r="Q97"/>
  <c r="P97"/>
  <c r="H97"/>
  <c r="C97"/>
  <c r="J97" s="1"/>
  <c r="AA97"/>
  <c r="Z97"/>
  <c r="AA96"/>
  <c r="Z96"/>
  <c r="J98" l="1"/>
  <c r="K97"/>
  <c r="Y96"/>
  <c r="X96"/>
  <c r="W96"/>
  <c r="V96"/>
  <c r="U96"/>
  <c r="T96"/>
  <c r="S96"/>
  <c r="R96"/>
  <c r="Q96"/>
  <c r="P96"/>
  <c r="H96"/>
  <c r="C96"/>
  <c r="K96" s="1"/>
  <c r="Y95"/>
  <c r="X95"/>
  <c r="W95"/>
  <c r="V95"/>
  <c r="U95"/>
  <c r="T95"/>
  <c r="S95"/>
  <c r="R95"/>
  <c r="Q95"/>
  <c r="P95"/>
  <c r="H95"/>
  <c r="C95"/>
  <c r="J95" s="1"/>
  <c r="Z94"/>
  <c r="AA95"/>
  <c r="Z95"/>
  <c r="AA94"/>
  <c r="J96" l="1"/>
  <c r="K95"/>
  <c r="Y94"/>
  <c r="X94"/>
  <c r="W94"/>
  <c r="V94"/>
  <c r="U94"/>
  <c r="T94"/>
  <c r="S94"/>
  <c r="R94"/>
  <c r="Q94"/>
  <c r="P94"/>
  <c r="H94"/>
  <c r="C94"/>
  <c r="K94" s="1"/>
  <c r="Y93"/>
  <c r="X93"/>
  <c r="W93"/>
  <c r="V93"/>
  <c r="U93"/>
  <c r="T93"/>
  <c r="S93"/>
  <c r="R93"/>
  <c r="Q93"/>
  <c r="P93"/>
  <c r="H93"/>
  <c r="C93"/>
  <c r="J93" s="1"/>
  <c r="Z93"/>
  <c r="AA88"/>
  <c r="AA93"/>
  <c r="Z88"/>
  <c r="J94" l="1"/>
  <c r="K93"/>
  <c r="Y88"/>
  <c r="X88"/>
  <c r="W88"/>
  <c r="V88"/>
  <c r="U88"/>
  <c r="T88"/>
  <c r="S88"/>
  <c r="R88"/>
  <c r="Q88"/>
  <c r="P88"/>
  <c r="H88"/>
  <c r="J88"/>
  <c r="K88" l="1"/>
  <c r="Y78"/>
  <c r="X78"/>
  <c r="W78"/>
  <c r="V78"/>
  <c r="U78"/>
  <c r="T78"/>
  <c r="S78"/>
  <c r="R78"/>
  <c r="Q78"/>
  <c r="P78"/>
  <c r="H78"/>
  <c r="C78"/>
  <c r="K78" s="1"/>
  <c r="AA78"/>
  <c r="Z78"/>
  <c r="J78" l="1"/>
  <c r="Y46"/>
  <c r="X46"/>
  <c r="W46"/>
  <c r="V46"/>
  <c r="U46"/>
  <c r="T46"/>
  <c r="S46"/>
  <c r="R46"/>
  <c r="Q46"/>
  <c r="P46"/>
  <c r="Y45"/>
  <c r="X45"/>
  <c r="W45"/>
  <c r="V45"/>
  <c r="U45"/>
  <c r="T45"/>
  <c r="S45"/>
  <c r="R45"/>
  <c r="Q45"/>
  <c r="P45"/>
  <c r="Y44"/>
  <c r="X44"/>
  <c r="W44"/>
  <c r="V44"/>
  <c r="U44"/>
  <c r="T44"/>
  <c r="S44"/>
  <c r="R44"/>
  <c r="Q44"/>
  <c r="P44"/>
  <c r="C46"/>
  <c r="C45"/>
  <c r="AA45"/>
  <c r="Z44"/>
  <c r="AA44"/>
  <c r="Z45"/>
  <c r="AA46"/>
  <c r="Z46"/>
  <c r="C76" l="1"/>
  <c r="C77"/>
  <c r="H840"/>
  <c r="H721"/>
  <c r="H670"/>
  <c r="H619"/>
  <c r="H517"/>
  <c r="H466"/>
  <c r="H381"/>
  <c r="H279"/>
  <c r="H143"/>
  <c r="H80"/>
  <c r="C80"/>
  <c r="H364" l="1"/>
  <c r="H551"/>
  <c r="H211"/>
  <c r="H228"/>
  <c r="H398"/>
  <c r="H245"/>
  <c r="H806"/>
  <c r="H194"/>
  <c r="H432"/>
  <c r="H874"/>
  <c r="H92"/>
  <c r="H160"/>
  <c r="H262"/>
  <c r="H313"/>
  <c r="H415"/>
  <c r="H568"/>
  <c r="H772"/>
  <c r="H789"/>
  <c r="H483"/>
  <c r="H534"/>
  <c r="H585"/>
  <c r="H347"/>
  <c r="H449"/>
  <c r="H500"/>
  <c r="H602"/>
  <c r="H653"/>
  <c r="H755"/>
  <c r="H823"/>
  <c r="H857"/>
  <c r="H109"/>
  <c r="H126"/>
  <c r="H177"/>
  <c r="H330"/>
  <c r="H636"/>
  <c r="H296"/>
  <c r="H687"/>
  <c r="H738"/>
  <c r="H704"/>
  <c r="C85"/>
  <c r="C84"/>
  <c r="C83"/>
  <c r="C82"/>
  <c r="E43"/>
  <c r="C42"/>
  <c r="C41"/>
  <c r="C40"/>
  <c r="C39"/>
  <c r="C38"/>
  <c r="C37"/>
  <c r="C36"/>
  <c r="C35"/>
  <c r="C34"/>
  <c r="C33"/>
  <c r="C32"/>
  <c r="K41" l="1"/>
  <c r="J41"/>
  <c r="K40"/>
  <c r="J40"/>
  <c r="J39"/>
  <c r="K39"/>
  <c r="K42"/>
  <c r="J42"/>
  <c r="K38"/>
  <c r="J38"/>
  <c r="K37"/>
  <c r="J37"/>
  <c r="K36"/>
  <c r="J36"/>
  <c r="J35"/>
  <c r="K35"/>
  <c r="K34"/>
  <c r="J34"/>
  <c r="K33"/>
  <c r="J33"/>
  <c r="K32"/>
  <c r="J32"/>
  <c r="D4"/>
  <c r="B6" l="1"/>
  <c r="S4"/>
  <c r="Q6"/>
  <c r="K6" l="1"/>
  <c r="J6"/>
  <c r="C87"/>
  <c r="AA873"/>
  <c r="Z873"/>
  <c r="Y873" l="1"/>
  <c r="X873"/>
  <c r="W873"/>
  <c r="V873"/>
  <c r="U873"/>
  <c r="T873"/>
  <c r="S873"/>
  <c r="R873"/>
  <c r="Q873"/>
  <c r="P873"/>
  <c r="Z856"/>
  <c r="AA856"/>
  <c r="Y856" l="1"/>
  <c r="X856"/>
  <c r="W856"/>
  <c r="V856"/>
  <c r="U856"/>
  <c r="T856"/>
  <c r="S856"/>
  <c r="R856"/>
  <c r="Q856"/>
  <c r="P856"/>
  <c r="AA839"/>
  <c r="Z839"/>
  <c r="Y839" l="1"/>
  <c r="X839"/>
  <c r="W839"/>
  <c r="V839"/>
  <c r="U839"/>
  <c r="T839"/>
  <c r="S839"/>
  <c r="R839"/>
  <c r="Q839"/>
  <c r="P839"/>
  <c r="AA822"/>
  <c r="Z822"/>
  <c r="Y822" l="1"/>
  <c r="X822"/>
  <c r="W822"/>
  <c r="V822"/>
  <c r="U822"/>
  <c r="T822"/>
  <c r="S822"/>
  <c r="R822"/>
  <c r="Q822"/>
  <c r="P822"/>
  <c r="Z805"/>
  <c r="AA805"/>
  <c r="Y805" l="1"/>
  <c r="X805"/>
  <c r="W805"/>
  <c r="V805"/>
  <c r="U805"/>
  <c r="T805"/>
  <c r="S805"/>
  <c r="R805"/>
  <c r="Q805"/>
  <c r="P805"/>
  <c r="Z788"/>
  <c r="AA788"/>
  <c r="Y788" l="1"/>
  <c r="X788"/>
  <c r="W788"/>
  <c r="V788"/>
  <c r="U788"/>
  <c r="T788"/>
  <c r="S788"/>
  <c r="R788"/>
  <c r="Q788"/>
  <c r="P788"/>
  <c r="AA771"/>
  <c r="Z771"/>
  <c r="Y771" l="1"/>
  <c r="X771"/>
  <c r="W771"/>
  <c r="V771"/>
  <c r="U771"/>
  <c r="T771"/>
  <c r="S771"/>
  <c r="R771"/>
  <c r="Q771"/>
  <c r="P771"/>
  <c r="AA754"/>
  <c r="Z754"/>
  <c r="Y754" l="1"/>
  <c r="X754"/>
  <c r="W754"/>
  <c r="V754"/>
  <c r="U754"/>
  <c r="T754"/>
  <c r="S754"/>
  <c r="R754"/>
  <c r="Q754"/>
  <c r="P754"/>
  <c r="Z737"/>
  <c r="AA737"/>
  <c r="Y737" l="1"/>
  <c r="X737"/>
  <c r="W737"/>
  <c r="V737"/>
  <c r="U737"/>
  <c r="T737"/>
  <c r="S737"/>
  <c r="R737"/>
  <c r="Q737"/>
  <c r="P737"/>
  <c r="Z720"/>
  <c r="AA720"/>
  <c r="Y720" l="1"/>
  <c r="X720"/>
  <c r="W720"/>
  <c r="V720"/>
  <c r="U720"/>
  <c r="T720"/>
  <c r="S720"/>
  <c r="R720"/>
  <c r="Q720"/>
  <c r="P720"/>
  <c r="AA703"/>
  <c r="Z703"/>
  <c r="Y703" l="1"/>
  <c r="X703"/>
  <c r="W703"/>
  <c r="V703"/>
  <c r="U703"/>
  <c r="T703"/>
  <c r="S703"/>
  <c r="R703"/>
  <c r="Q703"/>
  <c r="P703"/>
  <c r="AA686"/>
  <c r="Z686"/>
  <c r="Y686" l="1"/>
  <c r="X686"/>
  <c r="W686"/>
  <c r="V686"/>
  <c r="U686"/>
  <c r="T686"/>
  <c r="S686"/>
  <c r="R686"/>
  <c r="Q686"/>
  <c r="P686"/>
  <c r="AA669"/>
  <c r="Z669"/>
  <c r="Y669" l="1"/>
  <c r="X669"/>
  <c r="W669"/>
  <c r="V669"/>
  <c r="U669"/>
  <c r="T669"/>
  <c r="S669"/>
  <c r="R669"/>
  <c r="Q669"/>
  <c r="P669"/>
  <c r="AA652"/>
  <c r="Z652"/>
  <c r="Y652" l="1"/>
  <c r="X652"/>
  <c r="W652"/>
  <c r="V652"/>
  <c r="U652"/>
  <c r="T652"/>
  <c r="S652"/>
  <c r="R652"/>
  <c r="Q652"/>
  <c r="P652"/>
  <c r="Z635"/>
  <c r="AA635"/>
  <c r="Y635" l="1"/>
  <c r="X635"/>
  <c r="W635"/>
  <c r="V635"/>
  <c r="U635"/>
  <c r="T635"/>
  <c r="S635"/>
  <c r="R635"/>
  <c r="Q635"/>
  <c r="P635"/>
  <c r="AA618"/>
  <c r="Z618"/>
  <c r="Y618" l="1"/>
  <c r="X618"/>
  <c r="W618"/>
  <c r="V618"/>
  <c r="U618"/>
  <c r="T618"/>
  <c r="S618"/>
  <c r="R618"/>
  <c r="Q618"/>
  <c r="P618"/>
  <c r="Z601"/>
  <c r="AA601"/>
  <c r="Y601" l="1"/>
  <c r="X601"/>
  <c r="W601"/>
  <c r="V601"/>
  <c r="U601"/>
  <c r="T601"/>
  <c r="S601"/>
  <c r="R601"/>
  <c r="Q601"/>
  <c r="P601"/>
  <c r="Z584"/>
  <c r="AA584"/>
  <c r="Y584" l="1"/>
  <c r="X584"/>
  <c r="W584"/>
  <c r="V584"/>
  <c r="U584"/>
  <c r="T584"/>
  <c r="S584"/>
  <c r="R584"/>
  <c r="Q584"/>
  <c r="P584"/>
  <c r="AA567"/>
  <c r="Z567"/>
  <c r="Y567" l="1"/>
  <c r="X567"/>
  <c r="W567"/>
  <c r="V567"/>
  <c r="U567"/>
  <c r="T567"/>
  <c r="S567"/>
  <c r="R567"/>
  <c r="Q567"/>
  <c r="P567"/>
  <c r="AA550"/>
  <c r="Z550"/>
  <c r="Y550" l="1"/>
  <c r="X550"/>
  <c r="W550"/>
  <c r="V550"/>
  <c r="U550"/>
  <c r="T550"/>
  <c r="S550"/>
  <c r="R550"/>
  <c r="Q550"/>
  <c r="P550"/>
  <c r="Z533"/>
  <c r="AA533"/>
  <c r="Y533" l="1"/>
  <c r="X533"/>
  <c r="W533"/>
  <c r="V533"/>
  <c r="U533"/>
  <c r="T533"/>
  <c r="S533"/>
  <c r="R533"/>
  <c r="Q533"/>
  <c r="P533"/>
  <c r="Z516"/>
  <c r="AA516"/>
  <c r="Y516" l="1"/>
  <c r="X516"/>
  <c r="W516"/>
  <c r="V516"/>
  <c r="U516"/>
  <c r="T516"/>
  <c r="S516"/>
  <c r="R516"/>
  <c r="Q516"/>
  <c r="P516"/>
  <c r="Z499"/>
  <c r="AA499"/>
  <c r="Y499" l="1"/>
  <c r="X499"/>
  <c r="W499"/>
  <c r="V499"/>
  <c r="U499"/>
  <c r="T499"/>
  <c r="S499"/>
  <c r="R499"/>
  <c r="Q499"/>
  <c r="P499"/>
  <c r="Z482"/>
  <c r="AA482"/>
  <c r="Y482" l="1"/>
  <c r="X482"/>
  <c r="W482"/>
  <c r="V482"/>
  <c r="U482"/>
  <c r="T482"/>
  <c r="S482"/>
  <c r="R482"/>
  <c r="Q482"/>
  <c r="P482"/>
  <c r="Z465"/>
  <c r="AA465"/>
  <c r="Y465" l="1"/>
  <c r="X465"/>
  <c r="W465"/>
  <c r="V465"/>
  <c r="U465"/>
  <c r="T465"/>
  <c r="S465"/>
  <c r="R465"/>
  <c r="Q465"/>
  <c r="P465"/>
  <c r="Z448"/>
  <c r="AA448"/>
  <c r="Y448" l="1"/>
  <c r="X448"/>
  <c r="W448"/>
  <c r="V448"/>
  <c r="U448"/>
  <c r="T448"/>
  <c r="S448"/>
  <c r="R448"/>
  <c r="Q448"/>
  <c r="P448"/>
  <c r="Z431"/>
  <c r="AA431"/>
  <c r="Y431" l="1"/>
  <c r="X431"/>
  <c r="W431"/>
  <c r="V431"/>
  <c r="U431"/>
  <c r="T431"/>
  <c r="S431"/>
  <c r="R431"/>
  <c r="Q431"/>
  <c r="P431"/>
  <c r="AA414"/>
  <c r="Z414"/>
  <c r="Y414" l="1"/>
  <c r="X414"/>
  <c r="W414"/>
  <c r="V414"/>
  <c r="U414"/>
  <c r="T414"/>
  <c r="S414"/>
  <c r="R414"/>
  <c r="Q414"/>
  <c r="P414"/>
  <c r="AA397"/>
  <c r="Z397"/>
  <c r="Y397" l="1"/>
  <c r="X397"/>
  <c r="W397"/>
  <c r="V397"/>
  <c r="U397"/>
  <c r="T397"/>
  <c r="S397"/>
  <c r="R397"/>
  <c r="Q397"/>
  <c r="P397"/>
  <c r="AA380"/>
  <c r="Z380"/>
  <c r="Y380" l="1"/>
  <c r="X380"/>
  <c r="W380"/>
  <c r="V380"/>
  <c r="U380"/>
  <c r="T380"/>
  <c r="S380"/>
  <c r="R380"/>
  <c r="Q380"/>
  <c r="P380"/>
  <c r="Z363"/>
  <c r="AA363"/>
  <c r="Y363" l="1"/>
  <c r="X363"/>
  <c r="W363"/>
  <c r="V363"/>
  <c r="U363"/>
  <c r="T363"/>
  <c r="S363"/>
  <c r="R363"/>
  <c r="Q363"/>
  <c r="P363"/>
  <c r="Y346" l="1"/>
  <c r="X346"/>
  <c r="W346"/>
  <c r="V346"/>
  <c r="U346"/>
  <c r="T346"/>
  <c r="S346"/>
  <c r="R346"/>
  <c r="Q346"/>
  <c r="P346"/>
  <c r="AA346"/>
  <c r="Z346"/>
  <c r="P347" l="1"/>
  <c r="Q347"/>
  <c r="R347"/>
  <c r="S347"/>
  <c r="T347"/>
  <c r="U347"/>
  <c r="V347"/>
  <c r="W347"/>
  <c r="X347"/>
  <c r="Y347"/>
  <c r="AA347"/>
  <c r="P364" l="1"/>
  <c r="Q364"/>
  <c r="R364"/>
  <c r="S364"/>
  <c r="T364"/>
  <c r="U364"/>
  <c r="V364"/>
  <c r="W364"/>
  <c r="X364"/>
  <c r="Y364"/>
  <c r="P381"/>
  <c r="Q381"/>
  <c r="R381"/>
  <c r="S381"/>
  <c r="T381"/>
  <c r="U381"/>
  <c r="V381"/>
  <c r="W381"/>
  <c r="X381"/>
  <c r="Y381"/>
  <c r="P398"/>
  <c r="Q398"/>
  <c r="R398"/>
  <c r="S398"/>
  <c r="T398"/>
  <c r="U398"/>
  <c r="V398"/>
  <c r="W398"/>
  <c r="X398"/>
  <c r="Y398"/>
  <c r="P415"/>
  <c r="Q415"/>
  <c r="R415"/>
  <c r="S415"/>
  <c r="T415"/>
  <c r="U415"/>
  <c r="V415"/>
  <c r="W415"/>
  <c r="X415"/>
  <c r="Y415"/>
  <c r="P432"/>
  <c r="Q432"/>
  <c r="R432"/>
  <c r="S432"/>
  <c r="T432"/>
  <c r="U432"/>
  <c r="V432"/>
  <c r="W432"/>
  <c r="X432"/>
  <c r="Y432"/>
  <c r="P449"/>
  <c r="Q449"/>
  <c r="R449"/>
  <c r="S449"/>
  <c r="T449"/>
  <c r="U449"/>
  <c r="V449"/>
  <c r="W449"/>
  <c r="X449"/>
  <c r="Y449"/>
  <c r="P466"/>
  <c r="Q466"/>
  <c r="R466"/>
  <c r="S466"/>
  <c r="T466"/>
  <c r="U466"/>
  <c r="V466"/>
  <c r="W466"/>
  <c r="X466"/>
  <c r="Y466"/>
  <c r="P483"/>
  <c r="Q483"/>
  <c r="R483"/>
  <c r="S483"/>
  <c r="T483"/>
  <c r="U483"/>
  <c r="V483"/>
  <c r="W483"/>
  <c r="X483"/>
  <c r="Y483"/>
  <c r="P500"/>
  <c r="Q500"/>
  <c r="R500"/>
  <c r="S500"/>
  <c r="T500"/>
  <c r="U500"/>
  <c r="V500"/>
  <c r="W500"/>
  <c r="X500"/>
  <c r="Y500"/>
  <c r="P517"/>
  <c r="Q517"/>
  <c r="R517"/>
  <c r="S517"/>
  <c r="T517"/>
  <c r="U517"/>
  <c r="V517"/>
  <c r="W517"/>
  <c r="X517"/>
  <c r="Y517"/>
  <c r="P534"/>
  <c r="Q534"/>
  <c r="R534"/>
  <c r="S534"/>
  <c r="T534"/>
  <c r="U534"/>
  <c r="V534"/>
  <c r="W534"/>
  <c r="X534"/>
  <c r="Y534"/>
  <c r="P551"/>
  <c r="Q551"/>
  <c r="R551"/>
  <c r="S551"/>
  <c r="T551"/>
  <c r="U551"/>
  <c r="V551"/>
  <c r="W551"/>
  <c r="X551"/>
  <c r="Y551"/>
  <c r="P568"/>
  <c r="Q568"/>
  <c r="R568"/>
  <c r="S568"/>
  <c r="T568"/>
  <c r="U568"/>
  <c r="V568"/>
  <c r="W568"/>
  <c r="X568"/>
  <c r="Y568"/>
  <c r="Z347"/>
  <c r="AA466"/>
  <c r="AA381"/>
  <c r="AA364"/>
  <c r="AA517"/>
  <c r="Z449"/>
  <c r="Z364"/>
  <c r="Z398"/>
  <c r="Z534"/>
  <c r="AA551"/>
  <c r="Z483"/>
  <c r="Z415"/>
  <c r="AA415"/>
  <c r="Z517"/>
  <c r="AA398"/>
  <c r="AA449"/>
  <c r="AA483"/>
  <c r="Z329"/>
  <c r="AA329"/>
  <c r="Z466"/>
  <c r="AA500"/>
  <c r="Z568"/>
  <c r="Z381"/>
  <c r="AA568"/>
  <c r="Z551"/>
  <c r="AA432"/>
  <c r="Z500"/>
  <c r="Z432"/>
  <c r="AA534"/>
  <c r="Y329" l="1"/>
  <c r="X329"/>
  <c r="W329"/>
  <c r="V329"/>
  <c r="U329"/>
  <c r="T329"/>
  <c r="S329"/>
  <c r="R329"/>
  <c r="Q329"/>
  <c r="P329"/>
  <c r="Y312"/>
  <c r="X312"/>
  <c r="W312"/>
  <c r="V312"/>
  <c r="U312"/>
  <c r="T312"/>
  <c r="S312"/>
  <c r="R312"/>
  <c r="Q312"/>
  <c r="P312"/>
  <c r="Z312"/>
  <c r="Z295"/>
  <c r="AA295"/>
  <c r="AA312"/>
  <c r="Y295" l="1"/>
  <c r="X295"/>
  <c r="W295"/>
  <c r="V295"/>
  <c r="U295"/>
  <c r="T295"/>
  <c r="S295"/>
  <c r="R295"/>
  <c r="Q295"/>
  <c r="P295"/>
  <c r="Y278" l="1"/>
  <c r="X278"/>
  <c r="W278"/>
  <c r="V278"/>
  <c r="U278"/>
  <c r="T278"/>
  <c r="S278"/>
  <c r="R278"/>
  <c r="Q278"/>
  <c r="P278"/>
  <c r="Y261"/>
  <c r="X261"/>
  <c r="W261"/>
  <c r="V261"/>
  <c r="U261"/>
  <c r="T261"/>
  <c r="S261"/>
  <c r="R261"/>
  <c r="Q261"/>
  <c r="P261"/>
  <c r="Z261"/>
  <c r="AA244"/>
  <c r="Z278"/>
  <c r="Z244"/>
  <c r="AA278"/>
  <c r="AA261"/>
  <c r="Y244" l="1"/>
  <c r="X244"/>
  <c r="W244"/>
  <c r="V244"/>
  <c r="U244"/>
  <c r="T244"/>
  <c r="S244"/>
  <c r="R244"/>
  <c r="Q244"/>
  <c r="P244"/>
  <c r="Z227"/>
  <c r="AA227"/>
  <c r="Y227" l="1"/>
  <c r="X227"/>
  <c r="W227"/>
  <c r="V227"/>
  <c r="U227"/>
  <c r="T227"/>
  <c r="S227"/>
  <c r="R227"/>
  <c r="Q227"/>
  <c r="P227"/>
  <c r="AA210"/>
  <c r="Z210"/>
  <c r="Y210" l="1"/>
  <c r="X210"/>
  <c r="W210"/>
  <c r="V210"/>
  <c r="U210"/>
  <c r="T210"/>
  <c r="S210"/>
  <c r="R210"/>
  <c r="Q210"/>
  <c r="P210"/>
  <c r="AA193"/>
  <c r="Z193"/>
  <c r="Y193" l="1"/>
  <c r="X193"/>
  <c r="W193"/>
  <c r="V193"/>
  <c r="U193"/>
  <c r="T193"/>
  <c r="S193"/>
  <c r="R193"/>
  <c r="Q193"/>
  <c r="P193"/>
  <c r="AA176"/>
  <c r="Z176"/>
  <c r="Y176" l="1"/>
  <c r="X176"/>
  <c r="W176"/>
  <c r="V176"/>
  <c r="U176"/>
  <c r="T176"/>
  <c r="S176"/>
  <c r="R176"/>
  <c r="Q176"/>
  <c r="P176"/>
  <c r="AA159"/>
  <c r="Z159"/>
  <c r="Y159" l="1"/>
  <c r="X159"/>
  <c r="W159"/>
  <c r="V159"/>
  <c r="U159"/>
  <c r="T159"/>
  <c r="S159"/>
  <c r="R159"/>
  <c r="Q159"/>
  <c r="P159"/>
  <c r="AA142"/>
  <c r="Z142"/>
  <c r="Y142" l="1"/>
  <c r="X142"/>
  <c r="W142"/>
  <c r="V142"/>
  <c r="U142"/>
  <c r="T142"/>
  <c r="S142"/>
  <c r="R142"/>
  <c r="Q142"/>
  <c r="P142"/>
  <c r="Z125"/>
  <c r="AA125"/>
  <c r="Y125" l="1"/>
  <c r="X125"/>
  <c r="W125"/>
  <c r="V125"/>
  <c r="U125"/>
  <c r="T125"/>
  <c r="S125"/>
  <c r="R125"/>
  <c r="Q125"/>
  <c r="P125"/>
  <c r="AA108"/>
  <c r="Z108"/>
  <c r="Y108" l="1"/>
  <c r="X108"/>
  <c r="W108"/>
  <c r="V108"/>
  <c r="U108"/>
  <c r="T108"/>
  <c r="S108"/>
  <c r="R108"/>
  <c r="Q108"/>
  <c r="P108"/>
  <c r="P160" l="1"/>
  <c r="Q160"/>
  <c r="R160"/>
  <c r="S160"/>
  <c r="T160"/>
  <c r="U160"/>
  <c r="V160"/>
  <c r="W160"/>
  <c r="X160"/>
  <c r="Y160"/>
  <c r="AA160"/>
  <c r="P177" l="1"/>
  <c r="Q177"/>
  <c r="R177"/>
  <c r="S177"/>
  <c r="T177"/>
  <c r="U177"/>
  <c r="V177"/>
  <c r="W177"/>
  <c r="X177"/>
  <c r="Y177"/>
  <c r="P194"/>
  <c r="Q194"/>
  <c r="R194"/>
  <c r="S194"/>
  <c r="T194"/>
  <c r="U194"/>
  <c r="V194"/>
  <c r="W194"/>
  <c r="X194"/>
  <c r="Y194"/>
  <c r="P211"/>
  <c r="Q211"/>
  <c r="R211"/>
  <c r="S211"/>
  <c r="T211"/>
  <c r="U211"/>
  <c r="V211"/>
  <c r="W211"/>
  <c r="X211"/>
  <c r="Y211"/>
  <c r="P228"/>
  <c r="Q228"/>
  <c r="R228"/>
  <c r="S228"/>
  <c r="T228"/>
  <c r="U228"/>
  <c r="V228"/>
  <c r="W228"/>
  <c r="X228"/>
  <c r="Y228"/>
  <c r="P245"/>
  <c r="Q245"/>
  <c r="R245"/>
  <c r="S245"/>
  <c r="T245"/>
  <c r="U245"/>
  <c r="V245"/>
  <c r="W245"/>
  <c r="X245"/>
  <c r="Y245"/>
  <c r="P262"/>
  <c r="Q262"/>
  <c r="R262"/>
  <c r="S262"/>
  <c r="T262"/>
  <c r="U262"/>
  <c r="V262"/>
  <c r="W262"/>
  <c r="X262"/>
  <c r="Y262"/>
  <c r="P279"/>
  <c r="Q279"/>
  <c r="R279"/>
  <c r="S279"/>
  <c r="T279"/>
  <c r="U279"/>
  <c r="V279"/>
  <c r="W279"/>
  <c r="X279"/>
  <c r="Y279"/>
  <c r="P296"/>
  <c r="Q296"/>
  <c r="R296"/>
  <c r="S296"/>
  <c r="T296"/>
  <c r="U296"/>
  <c r="V296"/>
  <c r="W296"/>
  <c r="X296"/>
  <c r="Y296"/>
  <c r="P313"/>
  <c r="Q313"/>
  <c r="R313"/>
  <c r="S313"/>
  <c r="T313"/>
  <c r="U313"/>
  <c r="V313"/>
  <c r="W313"/>
  <c r="X313"/>
  <c r="Y313"/>
  <c r="P330"/>
  <c r="Q330"/>
  <c r="R330"/>
  <c r="S330"/>
  <c r="T330"/>
  <c r="U330"/>
  <c r="V330"/>
  <c r="W330"/>
  <c r="X330"/>
  <c r="Y330"/>
  <c r="P585"/>
  <c r="Q585"/>
  <c r="R585"/>
  <c r="S585"/>
  <c r="T585"/>
  <c r="U585"/>
  <c r="V585"/>
  <c r="W585"/>
  <c r="X585"/>
  <c r="Y585"/>
  <c r="P602"/>
  <c r="Q602"/>
  <c r="R602"/>
  <c r="S602"/>
  <c r="T602"/>
  <c r="U602"/>
  <c r="V602"/>
  <c r="W602"/>
  <c r="X602"/>
  <c r="Y602"/>
  <c r="P619"/>
  <c r="Q619"/>
  <c r="R619"/>
  <c r="S619"/>
  <c r="T619"/>
  <c r="U619"/>
  <c r="V619"/>
  <c r="W619"/>
  <c r="X619"/>
  <c r="Y619"/>
  <c r="P636"/>
  <c r="Q636"/>
  <c r="R636"/>
  <c r="S636"/>
  <c r="T636"/>
  <c r="U636"/>
  <c r="V636"/>
  <c r="W636"/>
  <c r="X636"/>
  <c r="Y636"/>
  <c r="P670"/>
  <c r="Q670"/>
  <c r="R670"/>
  <c r="S670"/>
  <c r="T670"/>
  <c r="U670"/>
  <c r="V670"/>
  <c r="W670"/>
  <c r="X670"/>
  <c r="Y670"/>
  <c r="P687"/>
  <c r="Q687"/>
  <c r="R687"/>
  <c r="S687"/>
  <c r="T687"/>
  <c r="U687"/>
  <c r="V687"/>
  <c r="W687"/>
  <c r="X687"/>
  <c r="Y687"/>
  <c r="P704"/>
  <c r="Q704"/>
  <c r="R704"/>
  <c r="S704"/>
  <c r="T704"/>
  <c r="U704"/>
  <c r="V704"/>
  <c r="W704"/>
  <c r="X704"/>
  <c r="Y704"/>
  <c r="P721"/>
  <c r="Q721"/>
  <c r="R721"/>
  <c r="S721"/>
  <c r="T721"/>
  <c r="U721"/>
  <c r="V721"/>
  <c r="W721"/>
  <c r="X721"/>
  <c r="Y721"/>
  <c r="P738"/>
  <c r="Q738"/>
  <c r="R738"/>
  <c r="S738"/>
  <c r="T738"/>
  <c r="U738"/>
  <c r="V738"/>
  <c r="W738"/>
  <c r="X738"/>
  <c r="Y738"/>
  <c r="P755"/>
  <c r="Q755"/>
  <c r="R755"/>
  <c r="S755"/>
  <c r="T755"/>
  <c r="U755"/>
  <c r="V755"/>
  <c r="W755"/>
  <c r="X755"/>
  <c r="Y755"/>
  <c r="P772"/>
  <c r="Q772"/>
  <c r="R772"/>
  <c r="S772"/>
  <c r="T772"/>
  <c r="U772"/>
  <c r="V772"/>
  <c r="W772"/>
  <c r="X772"/>
  <c r="Y772"/>
  <c r="P789"/>
  <c r="Q789"/>
  <c r="R789"/>
  <c r="S789"/>
  <c r="T789"/>
  <c r="U789"/>
  <c r="V789"/>
  <c r="W789"/>
  <c r="X789"/>
  <c r="Y789"/>
  <c r="P806"/>
  <c r="Q806"/>
  <c r="R806"/>
  <c r="S806"/>
  <c r="T806"/>
  <c r="U806"/>
  <c r="V806"/>
  <c r="W806"/>
  <c r="X806"/>
  <c r="Y806"/>
  <c r="P823"/>
  <c r="Q823"/>
  <c r="R823"/>
  <c r="S823"/>
  <c r="T823"/>
  <c r="U823"/>
  <c r="V823"/>
  <c r="W823"/>
  <c r="X823"/>
  <c r="Y823"/>
  <c r="P840"/>
  <c r="Q840"/>
  <c r="R840"/>
  <c r="S840"/>
  <c r="T840"/>
  <c r="U840"/>
  <c r="V840"/>
  <c r="W840"/>
  <c r="X840"/>
  <c r="Y840"/>
  <c r="P857"/>
  <c r="Q857"/>
  <c r="R857"/>
  <c r="S857"/>
  <c r="T857"/>
  <c r="U857"/>
  <c r="V857"/>
  <c r="W857"/>
  <c r="X857"/>
  <c r="Y857"/>
  <c r="P874"/>
  <c r="Q874"/>
  <c r="R874"/>
  <c r="S874"/>
  <c r="T874"/>
  <c r="U874"/>
  <c r="V874"/>
  <c r="W874"/>
  <c r="X874"/>
  <c r="Y874"/>
  <c r="Z806"/>
  <c r="Z245"/>
  <c r="AA704"/>
  <c r="AA772"/>
  <c r="AA738"/>
  <c r="AA177"/>
  <c r="Z670"/>
  <c r="Z262"/>
  <c r="Z211"/>
  <c r="Z619"/>
  <c r="Z160"/>
  <c r="Z755"/>
  <c r="AA296"/>
  <c r="Z738"/>
  <c r="Z721"/>
  <c r="AA211"/>
  <c r="Z177"/>
  <c r="AA636"/>
  <c r="AA840"/>
  <c r="Z228"/>
  <c r="Z874"/>
  <c r="AA721"/>
  <c r="AA194"/>
  <c r="AA670"/>
  <c r="AA245"/>
  <c r="AA806"/>
  <c r="AA262"/>
  <c r="Z313"/>
  <c r="Z585"/>
  <c r="AA602"/>
  <c r="Z772"/>
  <c r="AA330"/>
  <c r="AA228"/>
  <c r="Z840"/>
  <c r="Z602"/>
  <c r="AA585"/>
  <c r="AA687"/>
  <c r="Z296"/>
  <c r="Z636"/>
  <c r="AA755"/>
  <c r="Z194"/>
  <c r="Z687"/>
  <c r="AA874"/>
  <c r="AA313"/>
  <c r="Z823"/>
  <c r="Z789"/>
  <c r="Z857"/>
  <c r="AA279"/>
  <c r="AA823"/>
  <c r="AA857"/>
  <c r="AA789"/>
  <c r="AA619"/>
  <c r="K86" l="1"/>
  <c r="H86"/>
  <c r="P86"/>
  <c r="Q86"/>
  <c r="R86"/>
  <c r="S86"/>
  <c r="T86"/>
  <c r="U86"/>
  <c r="V86"/>
  <c r="W86"/>
  <c r="X86"/>
  <c r="Y86"/>
  <c r="Z704"/>
  <c r="Z279"/>
  <c r="Z330"/>
  <c r="AA86"/>
  <c r="J86" l="1"/>
  <c r="Z86"/>
  <c r="Y653" l="1"/>
  <c r="X653"/>
  <c r="W653"/>
  <c r="V653"/>
  <c r="U653"/>
  <c r="T653"/>
  <c r="S653"/>
  <c r="R653"/>
  <c r="Q653"/>
  <c r="P653"/>
  <c r="Y143"/>
  <c r="X143"/>
  <c r="W143"/>
  <c r="V143"/>
  <c r="U143"/>
  <c r="T143"/>
  <c r="S143"/>
  <c r="R143"/>
  <c r="Q143"/>
  <c r="P143"/>
  <c r="C43"/>
  <c r="Y126"/>
  <c r="Y109"/>
  <c r="Y92"/>
  <c r="Y91"/>
  <c r="Y90"/>
  <c r="Y89"/>
  <c r="Y87"/>
  <c r="Y85"/>
  <c r="Y84"/>
  <c r="Y83"/>
  <c r="Y82"/>
  <c r="Y81"/>
  <c r="Y80"/>
  <c r="Y79"/>
  <c r="Y77"/>
  <c r="Y76"/>
  <c r="Y75"/>
  <c r="Y74"/>
  <c r="Y73"/>
  <c r="Y72"/>
  <c r="Y71"/>
  <c r="Y70"/>
  <c r="Y69"/>
  <c r="Y68"/>
  <c r="Y67"/>
  <c r="Y66"/>
  <c r="Y65"/>
  <c r="Y64"/>
  <c r="Y63"/>
  <c r="Y62"/>
  <c r="Y61"/>
  <c r="Y60"/>
  <c r="Y59"/>
  <c r="Y58"/>
  <c r="Y57"/>
  <c r="Y56"/>
  <c r="Y55"/>
  <c r="Y54"/>
  <c r="Y53"/>
  <c r="Y52"/>
  <c r="Y51"/>
  <c r="Y50"/>
  <c r="Y49"/>
  <c r="Y48"/>
  <c r="Y47"/>
  <c r="Y43"/>
  <c r="Y42"/>
  <c r="Y41"/>
  <c r="Y40"/>
  <c r="Y39"/>
  <c r="Y38"/>
  <c r="Y37"/>
  <c r="Y36"/>
  <c r="Y35"/>
  <c r="Y34"/>
  <c r="Y33"/>
  <c r="Y32"/>
  <c r="Y31"/>
  <c r="Y30"/>
  <c r="Y29"/>
  <c r="Y28"/>
  <c r="Y27"/>
  <c r="Y26"/>
  <c r="Y25"/>
  <c r="Y24"/>
  <c r="Y23"/>
  <c r="Y22"/>
  <c r="Y21"/>
  <c r="Y20"/>
  <c r="Y19"/>
  <c r="Y18"/>
  <c r="Y17"/>
  <c r="Y16"/>
  <c r="Y15"/>
  <c r="Y14"/>
  <c r="Y13"/>
  <c r="Y12"/>
  <c r="Y11"/>
  <c r="Y10"/>
  <c r="Y9"/>
  <c r="Y8"/>
  <c r="Y7"/>
  <c r="Y6"/>
  <c r="Y5"/>
  <c r="Y4"/>
  <c r="Y3"/>
  <c r="C81"/>
  <c r="X126"/>
  <c r="W126"/>
  <c r="V126"/>
  <c r="U126"/>
  <c r="T126"/>
  <c r="S126"/>
  <c r="R126"/>
  <c r="Q126"/>
  <c r="P126"/>
  <c r="X109"/>
  <c r="W109"/>
  <c r="V109"/>
  <c r="U109"/>
  <c r="T109"/>
  <c r="S109"/>
  <c r="R109"/>
  <c r="Q109"/>
  <c r="P109"/>
  <c r="X92"/>
  <c r="W92"/>
  <c r="V92"/>
  <c r="U92"/>
  <c r="T92"/>
  <c r="S92"/>
  <c r="R92"/>
  <c r="Q92"/>
  <c r="P92"/>
  <c r="X91"/>
  <c r="W91"/>
  <c r="V91"/>
  <c r="U91"/>
  <c r="T91"/>
  <c r="S91"/>
  <c r="R91"/>
  <c r="Q91"/>
  <c r="P91"/>
  <c r="X90"/>
  <c r="W90"/>
  <c r="V90"/>
  <c r="U90"/>
  <c r="T90"/>
  <c r="S90"/>
  <c r="R90"/>
  <c r="Q90"/>
  <c r="P90"/>
  <c r="X89"/>
  <c r="W89"/>
  <c r="V89"/>
  <c r="U89"/>
  <c r="T89"/>
  <c r="S89"/>
  <c r="R89"/>
  <c r="Q89"/>
  <c r="P89"/>
  <c r="X87"/>
  <c r="W87"/>
  <c r="V87"/>
  <c r="U87"/>
  <c r="T87"/>
  <c r="S87"/>
  <c r="R87"/>
  <c r="Q87"/>
  <c r="P87"/>
  <c r="X85"/>
  <c r="W85"/>
  <c r="V85"/>
  <c r="U85"/>
  <c r="T85"/>
  <c r="S85"/>
  <c r="R85"/>
  <c r="Q85"/>
  <c r="P85"/>
  <c r="X84"/>
  <c r="W84"/>
  <c r="V84"/>
  <c r="U84"/>
  <c r="T84"/>
  <c r="S84"/>
  <c r="R84"/>
  <c r="Q84"/>
  <c r="P84"/>
  <c r="X83"/>
  <c r="W83"/>
  <c r="V83"/>
  <c r="U83"/>
  <c r="T83"/>
  <c r="S83"/>
  <c r="R83"/>
  <c r="Q83"/>
  <c r="P83"/>
  <c r="X82"/>
  <c r="W82"/>
  <c r="V82"/>
  <c r="U82"/>
  <c r="T82"/>
  <c r="S82"/>
  <c r="R82"/>
  <c r="Q82"/>
  <c r="P82"/>
  <c r="X81"/>
  <c r="W81"/>
  <c r="V81"/>
  <c r="U81"/>
  <c r="T81"/>
  <c r="S81"/>
  <c r="R81"/>
  <c r="Q81"/>
  <c r="P81"/>
  <c r="X80"/>
  <c r="W80"/>
  <c r="V80"/>
  <c r="U80"/>
  <c r="T80"/>
  <c r="S80"/>
  <c r="R80"/>
  <c r="Q80"/>
  <c r="P80"/>
  <c r="X79"/>
  <c r="W79"/>
  <c r="V79"/>
  <c r="U79"/>
  <c r="T79"/>
  <c r="S79"/>
  <c r="R79"/>
  <c r="Q79"/>
  <c r="P79"/>
  <c r="X77"/>
  <c r="W77"/>
  <c r="V77"/>
  <c r="U77"/>
  <c r="T77"/>
  <c r="S77"/>
  <c r="R77"/>
  <c r="Q77"/>
  <c r="P77"/>
  <c r="X76"/>
  <c r="W76"/>
  <c r="V76"/>
  <c r="U76"/>
  <c r="T76"/>
  <c r="S76"/>
  <c r="R76"/>
  <c r="Q76"/>
  <c r="P76"/>
  <c r="X75"/>
  <c r="W75"/>
  <c r="V75"/>
  <c r="U75"/>
  <c r="T75"/>
  <c r="S75"/>
  <c r="R75"/>
  <c r="Q75"/>
  <c r="P75"/>
  <c r="X74"/>
  <c r="W74"/>
  <c r="V74"/>
  <c r="U74"/>
  <c r="T74"/>
  <c r="S74"/>
  <c r="R74"/>
  <c r="Q74"/>
  <c r="P74"/>
  <c r="X73"/>
  <c r="W73"/>
  <c r="V73"/>
  <c r="U73"/>
  <c r="T73"/>
  <c r="S73"/>
  <c r="R73"/>
  <c r="Q73"/>
  <c r="P73"/>
  <c r="X72"/>
  <c r="W72"/>
  <c r="V72"/>
  <c r="U72"/>
  <c r="T72"/>
  <c r="S72"/>
  <c r="R72"/>
  <c r="Q72"/>
  <c r="P72"/>
  <c r="X71"/>
  <c r="W71"/>
  <c r="V71"/>
  <c r="U71"/>
  <c r="T71"/>
  <c r="S71"/>
  <c r="R71"/>
  <c r="Q71"/>
  <c r="P71"/>
  <c r="X70"/>
  <c r="W70"/>
  <c r="V70"/>
  <c r="U70"/>
  <c r="T70"/>
  <c r="S70"/>
  <c r="R70"/>
  <c r="Q70"/>
  <c r="P70"/>
  <c r="X69"/>
  <c r="W69"/>
  <c r="V69"/>
  <c r="U69"/>
  <c r="T69"/>
  <c r="S69"/>
  <c r="R69"/>
  <c r="Q69"/>
  <c r="P69"/>
  <c r="X68"/>
  <c r="W68"/>
  <c r="V68"/>
  <c r="U68"/>
  <c r="T68"/>
  <c r="S68"/>
  <c r="R68"/>
  <c r="Q68"/>
  <c r="P68"/>
  <c r="X67"/>
  <c r="W67"/>
  <c r="V67"/>
  <c r="U67"/>
  <c r="T67"/>
  <c r="S67"/>
  <c r="R67"/>
  <c r="Q67"/>
  <c r="P67"/>
  <c r="X66"/>
  <c r="W66"/>
  <c r="V66"/>
  <c r="U66"/>
  <c r="T66"/>
  <c r="S66"/>
  <c r="R66"/>
  <c r="Q66"/>
  <c r="P66"/>
  <c r="X65"/>
  <c r="W65"/>
  <c r="V65"/>
  <c r="U65"/>
  <c r="T65"/>
  <c r="S65"/>
  <c r="R65"/>
  <c r="Q65"/>
  <c r="P65"/>
  <c r="X64"/>
  <c r="W64"/>
  <c r="V64"/>
  <c r="U64"/>
  <c r="T64"/>
  <c r="S64"/>
  <c r="R64"/>
  <c r="Q64"/>
  <c r="P64"/>
  <c r="X63"/>
  <c r="W63"/>
  <c r="V63"/>
  <c r="U63"/>
  <c r="T63"/>
  <c r="S63"/>
  <c r="R63"/>
  <c r="Q63"/>
  <c r="P63"/>
  <c r="X62"/>
  <c r="W62"/>
  <c r="V62"/>
  <c r="U62"/>
  <c r="T62"/>
  <c r="S62"/>
  <c r="R62"/>
  <c r="Q62"/>
  <c r="P62"/>
  <c r="X61"/>
  <c r="W61"/>
  <c r="V61"/>
  <c r="U61"/>
  <c r="T61"/>
  <c r="S61"/>
  <c r="R61"/>
  <c r="Q61"/>
  <c r="P61"/>
  <c r="X60"/>
  <c r="W60"/>
  <c r="V60"/>
  <c r="U60"/>
  <c r="T60"/>
  <c r="S60"/>
  <c r="R60"/>
  <c r="Q60"/>
  <c r="P60"/>
  <c r="X59"/>
  <c r="W59"/>
  <c r="V59"/>
  <c r="U59"/>
  <c r="T59"/>
  <c r="S59"/>
  <c r="R59"/>
  <c r="Q59"/>
  <c r="P59"/>
  <c r="X58"/>
  <c r="W58"/>
  <c r="V58"/>
  <c r="U58"/>
  <c r="T58"/>
  <c r="S58"/>
  <c r="R58"/>
  <c r="Q58"/>
  <c r="P58"/>
  <c r="X57"/>
  <c r="W57"/>
  <c r="V57"/>
  <c r="U57"/>
  <c r="T57"/>
  <c r="S57"/>
  <c r="R57"/>
  <c r="Q57"/>
  <c r="P57"/>
  <c r="X56"/>
  <c r="W56"/>
  <c r="V56"/>
  <c r="U56"/>
  <c r="T56"/>
  <c r="S56"/>
  <c r="R56"/>
  <c r="Q56"/>
  <c r="P56"/>
  <c r="X55"/>
  <c r="W55"/>
  <c r="V55"/>
  <c r="U55"/>
  <c r="T55"/>
  <c r="S55"/>
  <c r="R55"/>
  <c r="Q55"/>
  <c r="P55"/>
  <c r="X54"/>
  <c r="W54"/>
  <c r="V54"/>
  <c r="U54"/>
  <c r="T54"/>
  <c r="S54"/>
  <c r="R54"/>
  <c r="Q54"/>
  <c r="P54"/>
  <c r="X53"/>
  <c r="W53"/>
  <c r="V53"/>
  <c r="U53"/>
  <c r="T53"/>
  <c r="S53"/>
  <c r="R53"/>
  <c r="Q53"/>
  <c r="P53"/>
  <c r="X52"/>
  <c r="W52"/>
  <c r="V52"/>
  <c r="U52"/>
  <c r="T52"/>
  <c r="S52"/>
  <c r="R52"/>
  <c r="Q52"/>
  <c r="P52"/>
  <c r="X51"/>
  <c r="W51"/>
  <c r="V51"/>
  <c r="U51"/>
  <c r="T51"/>
  <c r="S51"/>
  <c r="R51"/>
  <c r="Q51"/>
  <c r="P51"/>
  <c r="X50"/>
  <c r="W50"/>
  <c r="V50"/>
  <c r="U50"/>
  <c r="T50"/>
  <c r="S50"/>
  <c r="R50"/>
  <c r="Q50"/>
  <c r="P50"/>
  <c r="X49"/>
  <c r="W49"/>
  <c r="V49"/>
  <c r="U49"/>
  <c r="T49"/>
  <c r="S49"/>
  <c r="R49"/>
  <c r="Q49"/>
  <c r="P49"/>
  <c r="X48"/>
  <c r="W48"/>
  <c r="V48"/>
  <c r="U48"/>
  <c r="T48"/>
  <c r="S48"/>
  <c r="R48"/>
  <c r="Q48"/>
  <c r="P48"/>
  <c r="X47"/>
  <c r="W47"/>
  <c r="V47"/>
  <c r="U47"/>
  <c r="T47"/>
  <c r="S47"/>
  <c r="R47"/>
  <c r="Q47"/>
  <c r="P47"/>
  <c r="X43"/>
  <c r="W43"/>
  <c r="V43"/>
  <c r="U43"/>
  <c r="T43"/>
  <c r="S43"/>
  <c r="R43"/>
  <c r="Q43"/>
  <c r="P43"/>
  <c r="X42"/>
  <c r="W42"/>
  <c r="V42"/>
  <c r="U42"/>
  <c r="T42"/>
  <c r="S42"/>
  <c r="R42"/>
  <c r="Q42"/>
  <c r="P42"/>
  <c r="X41"/>
  <c r="W41"/>
  <c r="V41"/>
  <c r="U41"/>
  <c r="T41"/>
  <c r="S41"/>
  <c r="R41"/>
  <c r="Q41"/>
  <c r="P41"/>
  <c r="X40"/>
  <c r="W40"/>
  <c r="V40"/>
  <c r="U40"/>
  <c r="T40"/>
  <c r="S40"/>
  <c r="R40"/>
  <c r="Q40"/>
  <c r="P40"/>
  <c r="X39"/>
  <c r="W39"/>
  <c r="V39"/>
  <c r="U39"/>
  <c r="T39"/>
  <c r="S39"/>
  <c r="R39"/>
  <c r="Q39"/>
  <c r="P39"/>
  <c r="X38"/>
  <c r="W38"/>
  <c r="V38"/>
  <c r="U38"/>
  <c r="T38"/>
  <c r="S38"/>
  <c r="R38"/>
  <c r="Q38"/>
  <c r="P38"/>
  <c r="X37"/>
  <c r="W37"/>
  <c r="V37"/>
  <c r="U37"/>
  <c r="T37"/>
  <c r="S37"/>
  <c r="R37"/>
  <c r="Q37"/>
  <c r="P37"/>
  <c r="X36"/>
  <c r="W36"/>
  <c r="V36"/>
  <c r="U36"/>
  <c r="T36"/>
  <c r="S36"/>
  <c r="R36"/>
  <c r="Q36"/>
  <c r="P36"/>
  <c r="X35"/>
  <c r="W35"/>
  <c r="V35"/>
  <c r="U35"/>
  <c r="T35"/>
  <c r="S35"/>
  <c r="R35"/>
  <c r="Q35"/>
  <c r="P35"/>
  <c r="X34"/>
  <c r="W34"/>
  <c r="V34"/>
  <c r="U34"/>
  <c r="T34"/>
  <c r="S34"/>
  <c r="R34"/>
  <c r="Q34"/>
  <c r="P34"/>
  <c r="X33"/>
  <c r="W33"/>
  <c r="V33"/>
  <c r="U33"/>
  <c r="T33"/>
  <c r="S33"/>
  <c r="R33"/>
  <c r="Q33"/>
  <c r="P33"/>
  <c r="X32"/>
  <c r="W32"/>
  <c r="V32"/>
  <c r="U32"/>
  <c r="T32"/>
  <c r="S32"/>
  <c r="R32"/>
  <c r="Q32"/>
  <c r="P32"/>
  <c r="X31"/>
  <c r="W31"/>
  <c r="V31"/>
  <c r="U31"/>
  <c r="T31"/>
  <c r="S31"/>
  <c r="R31"/>
  <c r="Q31"/>
  <c r="P31"/>
  <c r="X30"/>
  <c r="W30"/>
  <c r="V30"/>
  <c r="U30"/>
  <c r="T30"/>
  <c r="S30"/>
  <c r="R30"/>
  <c r="Q30"/>
  <c r="P30"/>
  <c r="X29"/>
  <c r="W29"/>
  <c r="V29"/>
  <c r="U29"/>
  <c r="T29"/>
  <c r="S29"/>
  <c r="R29"/>
  <c r="Q29"/>
  <c r="P29"/>
  <c r="X28"/>
  <c r="W28"/>
  <c r="V28"/>
  <c r="U28"/>
  <c r="T28"/>
  <c r="S28"/>
  <c r="R28"/>
  <c r="Q28"/>
  <c r="P28"/>
  <c r="X27"/>
  <c r="W27"/>
  <c r="V27"/>
  <c r="U27"/>
  <c r="T27"/>
  <c r="S27"/>
  <c r="R27"/>
  <c r="Q27"/>
  <c r="P27"/>
  <c r="X26"/>
  <c r="W26"/>
  <c r="V26"/>
  <c r="U26"/>
  <c r="T26"/>
  <c r="S26"/>
  <c r="R26"/>
  <c r="Q26"/>
  <c r="P26"/>
  <c r="X25"/>
  <c r="W25"/>
  <c r="V25"/>
  <c r="U25"/>
  <c r="T25"/>
  <c r="S25"/>
  <c r="R25"/>
  <c r="Q25"/>
  <c r="P25"/>
  <c r="X24"/>
  <c r="W24"/>
  <c r="V24"/>
  <c r="U24"/>
  <c r="T24"/>
  <c r="S24"/>
  <c r="R24"/>
  <c r="Q24"/>
  <c r="P24"/>
  <c r="X23"/>
  <c r="W23"/>
  <c r="V23"/>
  <c r="U23"/>
  <c r="T23"/>
  <c r="S23"/>
  <c r="R23"/>
  <c r="Q23"/>
  <c r="P23"/>
  <c r="X22"/>
  <c r="W22"/>
  <c r="V22"/>
  <c r="U22"/>
  <c r="T22"/>
  <c r="S22"/>
  <c r="R22"/>
  <c r="Q22"/>
  <c r="P22"/>
  <c r="X21"/>
  <c r="W21"/>
  <c r="V21"/>
  <c r="U21"/>
  <c r="T21"/>
  <c r="S21"/>
  <c r="R21"/>
  <c r="Q21"/>
  <c r="P21"/>
  <c r="X20"/>
  <c r="W20"/>
  <c r="V20"/>
  <c r="U20"/>
  <c r="T20"/>
  <c r="S20"/>
  <c r="R20"/>
  <c r="Q20"/>
  <c r="P20"/>
  <c r="X19"/>
  <c r="W19"/>
  <c r="V19"/>
  <c r="U19"/>
  <c r="T19"/>
  <c r="S19"/>
  <c r="R19"/>
  <c r="Q19"/>
  <c r="P19"/>
  <c r="X18"/>
  <c r="W18"/>
  <c r="V18"/>
  <c r="U18"/>
  <c r="T18"/>
  <c r="S18"/>
  <c r="R18"/>
  <c r="Q18"/>
  <c r="P18"/>
  <c r="X17"/>
  <c r="W17"/>
  <c r="V17"/>
  <c r="U17"/>
  <c r="T17"/>
  <c r="S17"/>
  <c r="R17"/>
  <c r="Q17"/>
  <c r="P17"/>
  <c r="X16"/>
  <c r="W16"/>
  <c r="V16"/>
  <c r="U16"/>
  <c r="T16"/>
  <c r="S16"/>
  <c r="R16"/>
  <c r="Q16"/>
  <c r="P16"/>
  <c r="X15"/>
  <c r="W15"/>
  <c r="V15"/>
  <c r="U15"/>
  <c r="T15"/>
  <c r="S15"/>
  <c r="R15"/>
  <c r="Q15"/>
  <c r="P15"/>
  <c r="X14"/>
  <c r="W14"/>
  <c r="V14"/>
  <c r="U14"/>
  <c r="T14"/>
  <c r="S14"/>
  <c r="R14"/>
  <c r="Q14"/>
  <c r="P14"/>
  <c r="X13"/>
  <c r="W13"/>
  <c r="V13"/>
  <c r="U13"/>
  <c r="T13"/>
  <c r="S13"/>
  <c r="R13"/>
  <c r="Q13"/>
  <c r="P13"/>
  <c r="X12"/>
  <c r="W12"/>
  <c r="V12"/>
  <c r="U12"/>
  <c r="T12"/>
  <c r="S12"/>
  <c r="R12"/>
  <c r="Q12"/>
  <c r="P12"/>
  <c r="X11"/>
  <c r="W11"/>
  <c r="V11"/>
  <c r="U11"/>
  <c r="T11"/>
  <c r="S11"/>
  <c r="R11"/>
  <c r="Q11"/>
  <c r="P11"/>
  <c r="X10"/>
  <c r="W10"/>
  <c r="V10"/>
  <c r="U10"/>
  <c r="T10"/>
  <c r="S10"/>
  <c r="R10"/>
  <c r="Q10"/>
  <c r="P10"/>
  <c r="X9"/>
  <c r="W9"/>
  <c r="V9"/>
  <c r="U9"/>
  <c r="T9"/>
  <c r="S9"/>
  <c r="R9"/>
  <c r="Q9"/>
  <c r="P9"/>
  <c r="X8"/>
  <c r="W8"/>
  <c r="V8"/>
  <c r="U8"/>
  <c r="T8"/>
  <c r="S8"/>
  <c r="R8"/>
  <c r="Q8"/>
  <c r="P8"/>
  <c r="X7"/>
  <c r="W7"/>
  <c r="V7"/>
  <c r="U7"/>
  <c r="T7"/>
  <c r="S7"/>
  <c r="R7"/>
  <c r="Q7"/>
  <c r="P7"/>
  <c r="X6"/>
  <c r="W6"/>
  <c r="V6"/>
  <c r="U6"/>
  <c r="T6"/>
  <c r="S6"/>
  <c r="R6"/>
  <c r="P6"/>
  <c r="X5"/>
  <c r="W5"/>
  <c r="V5"/>
  <c r="U5"/>
  <c r="T5"/>
  <c r="S5"/>
  <c r="R5"/>
  <c r="Q5"/>
  <c r="P5"/>
  <c r="X4"/>
  <c r="W4"/>
  <c r="V4"/>
  <c r="U4"/>
  <c r="T4"/>
  <c r="R4"/>
  <c r="Q4"/>
  <c r="P4"/>
  <c r="X3"/>
  <c r="W3"/>
  <c r="V3"/>
  <c r="U3"/>
  <c r="T3"/>
  <c r="S3"/>
  <c r="R3"/>
  <c r="Q3"/>
  <c r="P3"/>
  <c r="K43" l="1"/>
  <c r="J43"/>
  <c r="H90"/>
  <c r="H89"/>
  <c r="H87"/>
  <c r="H85"/>
  <c r="H84"/>
  <c r="H83"/>
  <c r="H82"/>
  <c r="H81"/>
  <c r="H79"/>
  <c r="C79"/>
  <c r="H77"/>
  <c r="H76"/>
  <c r="H75" l="1"/>
  <c r="J90"/>
  <c r="K90"/>
  <c r="K89"/>
  <c r="J89"/>
  <c r="K87"/>
  <c r="J85"/>
  <c r="K84"/>
  <c r="K83"/>
  <c r="K82"/>
  <c r="K81"/>
  <c r="K80"/>
  <c r="K79"/>
  <c r="K77"/>
  <c r="J76"/>
  <c r="C29"/>
  <c r="C27"/>
  <c r="C28"/>
  <c r="C12"/>
  <c r="C10"/>
  <c r="C8"/>
  <c r="C5"/>
  <c r="J28" l="1"/>
  <c r="K28"/>
  <c r="K27"/>
  <c r="J27"/>
  <c r="J29"/>
  <c r="K29"/>
  <c r="K21"/>
  <c r="J21"/>
  <c r="K14"/>
  <c r="J14"/>
  <c r="J12"/>
  <c r="K12"/>
  <c r="K10"/>
  <c r="J10"/>
  <c r="J8"/>
  <c r="K8"/>
  <c r="K5"/>
  <c r="J5"/>
  <c r="K85"/>
  <c r="J77"/>
  <c r="J84"/>
  <c r="K76"/>
  <c r="J79"/>
  <c r="J80"/>
  <c r="J81"/>
  <c r="J82"/>
  <c r="J83"/>
  <c r="J87"/>
  <c r="A4" l="1"/>
  <c r="Z49"/>
  <c r="Z40"/>
  <c r="Z18"/>
  <c r="Z8"/>
  <c r="Z55"/>
  <c r="Z56"/>
  <c r="AA49"/>
  <c r="Z82"/>
  <c r="Z20"/>
  <c r="AA55"/>
  <c r="AA28"/>
  <c r="Z47"/>
  <c r="AA69"/>
  <c r="AA50"/>
  <c r="AA42"/>
  <c r="AA51"/>
  <c r="AA77"/>
  <c r="AA85"/>
  <c r="Z37"/>
  <c r="Z12"/>
  <c r="AA80"/>
  <c r="Z11"/>
  <c r="Z68"/>
  <c r="AA70"/>
  <c r="AA91"/>
  <c r="AA66"/>
  <c r="AA39"/>
  <c r="Z35"/>
  <c r="AA48"/>
  <c r="AA26"/>
  <c r="Z85"/>
  <c r="AA23"/>
  <c r="Z75"/>
  <c r="AA68"/>
  <c r="Z4"/>
  <c r="Z71"/>
  <c r="Z3"/>
  <c r="AA19"/>
  <c r="Z58"/>
  <c r="Z34"/>
  <c r="Z33"/>
  <c r="AA36"/>
  <c r="Z73"/>
  <c r="Z43"/>
  <c r="Z9"/>
  <c r="AA81"/>
  <c r="Z77"/>
  <c r="Z19"/>
  <c r="AA30"/>
  <c r="Z38"/>
  <c r="Z53"/>
  <c r="Z72"/>
  <c r="AA40"/>
  <c r="Z67"/>
  <c r="Z60"/>
  <c r="AA25"/>
  <c r="Z17"/>
  <c r="AA13"/>
  <c r="AA38"/>
  <c r="Z14"/>
  <c r="AA31"/>
  <c r="Z109"/>
  <c r="Z143"/>
  <c r="AA14"/>
  <c r="AA4"/>
  <c r="Z52"/>
  <c r="AA43"/>
  <c r="AA32"/>
  <c r="Z21"/>
  <c r="AA92"/>
  <c r="Z74"/>
  <c r="Z36"/>
  <c r="Z61"/>
  <c r="AA6"/>
  <c r="AA54"/>
  <c r="Z27"/>
  <c r="AA22"/>
  <c r="Z5"/>
  <c r="AA74"/>
  <c r="Z59"/>
  <c r="AA37"/>
  <c r="AA60"/>
  <c r="Z28"/>
  <c r="Z65"/>
  <c r="Z62"/>
  <c r="Z653"/>
  <c r="Z30"/>
  <c r="AA16"/>
  <c r="Z31"/>
  <c r="AA62"/>
  <c r="AA21"/>
  <c r="Z76"/>
  <c r="Z10"/>
  <c r="Z23"/>
  <c r="AA5"/>
  <c r="AA63"/>
  <c r="Z70"/>
  <c r="Z16"/>
  <c r="AA109"/>
  <c r="Z92"/>
  <c r="Z50"/>
  <c r="Z90"/>
  <c r="Z22"/>
  <c r="AA56"/>
  <c r="Z83"/>
  <c r="AA59"/>
  <c r="Z54"/>
  <c r="AA9"/>
  <c r="Z42"/>
  <c r="Z41"/>
  <c r="Z80"/>
  <c r="Z79"/>
  <c r="AA65"/>
  <c r="AA67"/>
  <c r="Z48"/>
  <c r="AA15"/>
  <c r="Z69"/>
  <c r="AA41"/>
  <c r="Z64"/>
  <c r="AA27"/>
  <c r="Z87"/>
  <c r="AA34"/>
  <c r="AA653"/>
  <c r="Z25"/>
  <c r="AA64"/>
  <c r="Z81"/>
  <c r="AA7"/>
  <c r="AA8"/>
  <c r="Z126"/>
  <c r="AA12"/>
  <c r="Z91"/>
  <c r="AA29"/>
  <c r="Z15"/>
  <c r="Z26"/>
  <c r="AA73"/>
  <c r="AA84"/>
  <c r="AA72"/>
  <c r="AA79"/>
  <c r="Z39"/>
  <c r="AA61"/>
  <c r="AA71"/>
  <c r="AA90"/>
  <c r="Z66"/>
  <c r="Z6"/>
  <c r="AA24"/>
  <c r="AA82"/>
  <c r="AA143"/>
  <c r="AA53"/>
  <c r="Z84"/>
  <c r="Z13"/>
  <c r="Z51"/>
  <c r="AA76"/>
  <c r="AA3"/>
  <c r="AA52"/>
  <c r="Z29"/>
  <c r="AA57"/>
  <c r="Z7"/>
  <c r="AA33"/>
  <c r="AA20"/>
  <c r="AA10"/>
  <c r="AA87"/>
  <c r="Z63"/>
  <c r="AA83"/>
  <c r="AA18"/>
  <c r="AA35"/>
  <c r="Z24"/>
  <c r="AA89"/>
  <c r="AA11"/>
  <c r="Z89"/>
  <c r="AA75"/>
  <c r="AA126"/>
  <c r="Z57"/>
  <c r="AA17"/>
  <c r="Z32"/>
  <c r="AA47"/>
  <c r="AA58"/>
</calcChain>
</file>

<file path=xl/comments1.xml><?xml version="1.0" encoding="utf-8"?>
<comments xmlns="http://schemas.openxmlformats.org/spreadsheetml/2006/main">
  <authors>
    <author>Administrator</author>
    <author>Tim Carr</author>
    <author>Kate</author>
    <author>H.E. Daniels, Jr</author>
  </authors>
  <commentList>
    <comment ref="A3" authorId="0">
      <text>
        <r>
          <rPr>
            <b/>
            <u/>
            <sz val="12"/>
            <color indexed="10"/>
            <rFont val="Tahoma"/>
            <family val="2"/>
          </rPr>
          <t>Saving the File</t>
        </r>
        <r>
          <rPr>
            <b/>
            <sz val="12"/>
            <color indexed="10"/>
            <rFont val="Tahoma"/>
            <family val="2"/>
          </rPr>
          <t xml:space="preserve">
Please save this Excel file to your hard drive using the "Save As" function and follow the Final Instructions at the bottom of the "Quick Start Instructions" tab to e-mail your completed file to Kate Allen, Director of PSMJ's A/E/C Industry Surveys, at kallen@psmj.com. This Excel file does not automatically save or submit your questionnaire to PSMJ.  
</t>
        </r>
        <r>
          <rPr>
            <b/>
            <u/>
            <sz val="12"/>
            <color indexed="10"/>
            <rFont val="Tahoma"/>
            <family val="2"/>
          </rPr>
          <t xml:space="preserve">
Tabs Within this File</t>
        </r>
        <r>
          <rPr>
            <b/>
            <sz val="12"/>
            <color indexed="10"/>
            <rFont val="Tahoma"/>
            <family val="2"/>
          </rPr>
          <t xml:space="preserve">
Please also be sure to click on (and complete where appropriate) the additional tabs within this Excel file: Quick Start Instructions; Region Codes; Benchmark Tool Contact; Survey Report Order Form; and Full Instructions (for a printable version of these Pop-Up Comments).</t>
        </r>
        <r>
          <rPr>
            <b/>
            <sz val="12"/>
            <color indexed="81"/>
            <rFont val="Tahoma"/>
            <family val="2"/>
          </rPr>
          <t xml:space="preserve">
</t>
        </r>
        <r>
          <rPr>
            <sz val="12"/>
            <color indexed="81"/>
            <rFont val="Tahoma"/>
            <family val="2"/>
          </rPr>
          <t xml:space="preserve">
</t>
        </r>
      </text>
    </comment>
    <comment ref="E5" authorId="0">
      <text>
        <r>
          <rPr>
            <b/>
            <u/>
            <sz val="10"/>
            <color indexed="10"/>
            <rFont val="Tahoma"/>
            <family val="2"/>
          </rPr>
          <t>Firm Numbers</t>
        </r>
        <r>
          <rPr>
            <b/>
            <sz val="10"/>
            <color indexed="10"/>
            <rFont val="Tahoma"/>
            <family val="2"/>
          </rPr>
          <t xml:space="preserve">
PSMJ assigns a unique Firm Number to your firm. If you received a CD with all of this year's questionnaires, your firm number is included on the CD cover mailing label. Please insert this number prior to submitting the survey.
</t>
        </r>
        <r>
          <rPr>
            <b/>
            <u/>
            <sz val="10"/>
            <color indexed="10"/>
            <rFont val="Tahoma"/>
            <family val="2"/>
          </rPr>
          <t>Don't Know Your Firm Number?</t>
        </r>
        <r>
          <rPr>
            <b/>
            <sz val="10"/>
            <color indexed="10"/>
            <rFont val="Tahoma"/>
            <family val="2"/>
          </rPr>
          <t xml:space="preserve">
If you downloaded this questionnaire from our web site or an email link and you don't know your personal firm number from previous years, please e-mail your name, firm name, address, phone number, and the name of the survey to PSMJSurveys@psmj.com and we'll email you your firm number. Or, if you're a new participant, send your completed survey to kallen@psmj.com with the firm number left blank and Kate will assign a firm number for you. Thank you!
</t>
        </r>
        <r>
          <rPr>
            <b/>
            <sz val="8"/>
            <color indexed="81"/>
            <rFont val="Tahoma"/>
            <family val="2"/>
          </rPr>
          <t xml:space="preserve">
</t>
        </r>
        <r>
          <rPr>
            <sz val="8"/>
            <color indexed="81"/>
            <rFont val="Tahoma"/>
            <family val="2"/>
          </rPr>
          <t xml:space="preserve">
</t>
        </r>
      </text>
    </comment>
    <comment ref="A8" authorId="1">
      <text>
        <r>
          <rPr>
            <b/>
            <sz val="11"/>
            <color indexed="81"/>
            <rFont val="Tahoma"/>
            <family val="2"/>
          </rPr>
          <t>The total number of people (including full-time equivalent of part-time employees).  Divide the total number of hours worked by all employees currently employed by your firm by 2,080 US or 1,950 if you are in Canada.</t>
        </r>
      </text>
    </comment>
    <comment ref="A10" authorId="1">
      <text>
        <r>
          <rPr>
            <b/>
            <sz val="11"/>
            <color indexed="81"/>
            <rFont val="Tahoma"/>
            <family val="2"/>
          </rPr>
          <t xml:space="preserve">Please enter the firm’s annual </t>
        </r>
        <r>
          <rPr>
            <b/>
            <u/>
            <sz val="11"/>
            <color indexed="81"/>
            <rFont val="Tahoma"/>
            <family val="2"/>
          </rPr>
          <t>NET revenues</t>
        </r>
        <r>
          <rPr>
            <b/>
            <sz val="11"/>
            <color indexed="81"/>
            <rFont val="Tahoma"/>
            <family val="2"/>
          </rPr>
          <t xml:space="preserve"> (gross revenues less any pass-through revenue from subconsultants, travel, printing or other direct costs) for last year.</t>
        </r>
      </text>
    </comment>
    <comment ref="A12" authorId="1">
      <text>
        <r>
          <rPr>
            <b/>
            <sz val="11"/>
            <color indexed="81"/>
            <rFont val="Tahoma"/>
            <family val="2"/>
          </rPr>
          <t>Pl</t>
        </r>
        <r>
          <rPr>
            <b/>
            <sz val="10"/>
            <color indexed="81"/>
            <rFont val="Tahoma"/>
            <family val="2"/>
          </rPr>
          <t xml:space="preserve">ease enter the firm’s total equity (total assets less total liabilities) at the end of your most recent fiscal year.  If you maintain both accrual and cash basis books, please </t>
        </r>
        <r>
          <rPr>
            <b/>
            <u/>
            <sz val="10"/>
            <color indexed="81"/>
            <rFont val="Tahoma"/>
            <family val="2"/>
          </rPr>
          <t>use the accrual basis</t>
        </r>
        <r>
          <rPr>
            <b/>
            <sz val="10"/>
            <color indexed="81"/>
            <rFont val="Tahoma"/>
            <family val="2"/>
          </rPr>
          <t>.</t>
        </r>
      </text>
    </comment>
    <comment ref="A21" authorId="1">
      <text>
        <r>
          <rPr>
            <b/>
            <sz val="10"/>
            <color indexed="81"/>
            <rFont val="Tahoma"/>
            <family val="2"/>
          </rPr>
          <t>Please indicate where you do the majority of your work (e.g.,</t>
        </r>
        <r>
          <rPr>
            <b/>
            <u/>
            <sz val="10"/>
            <color indexed="81"/>
            <rFont val="Tahoma"/>
            <family val="2"/>
          </rPr>
          <t xml:space="preserve"> greater than 50%</t>
        </r>
        <r>
          <rPr>
            <b/>
            <sz val="10"/>
            <color indexed="81"/>
            <rFont val="Tahoma"/>
            <family val="2"/>
          </rPr>
          <t>).  The definition of the regions follows:</t>
        </r>
      </text>
    </comment>
    <comment ref="A23" authorId="1">
      <text>
        <r>
          <rPr>
            <b/>
            <sz val="11"/>
            <color indexed="81"/>
            <rFont val="Tahoma"/>
            <family val="2"/>
          </rPr>
          <t xml:space="preserve">No one region represents more than 50% of your work.
</t>
        </r>
        <r>
          <rPr>
            <sz val="9"/>
            <color indexed="81"/>
            <rFont val="Tahoma"/>
            <family val="2"/>
          </rPr>
          <t xml:space="preserve">
</t>
        </r>
      </text>
    </comment>
    <comment ref="B23" authorId="1">
      <text>
        <r>
          <rPr>
            <b/>
            <sz val="11"/>
            <color indexed="81"/>
            <rFont val="Tahoma"/>
            <family val="2"/>
          </rPr>
          <t xml:space="preserve">Midwest - Illinois, Indiana, Iowa, Kansas, Michigan, Minnesota, Missouri, Nebraska, North Dakota, Ohio, South Dakota, Wisconsin.
</t>
        </r>
      </text>
    </comment>
    <comment ref="C23" authorId="1">
      <text>
        <r>
          <rPr>
            <b/>
            <sz val="11"/>
            <color indexed="81"/>
            <rFont val="Tahoma"/>
            <family val="2"/>
          </rPr>
          <t>West - Alaska, California, Hawaii, Oregon, Washington.</t>
        </r>
      </text>
    </comment>
    <comment ref="A24" authorId="1">
      <text>
        <r>
          <rPr>
            <b/>
            <sz val="11"/>
            <color indexed="81"/>
            <rFont val="Tahoma"/>
            <family val="2"/>
          </rPr>
          <t>Northeast - Connecticut, Delaware, Maine, Maryland, Massachusetts, New Hampshire, New Jersey, New York, Pennsylvania, Rhode Island, Vermont.</t>
        </r>
      </text>
    </comment>
    <comment ref="B24" authorId="1">
      <text>
        <r>
          <rPr>
            <b/>
            <sz val="11"/>
            <color indexed="81"/>
            <rFont val="Tahoma"/>
            <family val="2"/>
          </rPr>
          <t>Southwest - Arizona, New Mexico, Oklahoma, Texas.</t>
        </r>
      </text>
    </comment>
    <comment ref="C24" authorId="1">
      <text>
        <r>
          <rPr>
            <b/>
            <sz val="11"/>
            <color indexed="81"/>
            <rFont val="Tahoma"/>
            <family val="2"/>
          </rPr>
          <t xml:space="preserve">Anywhere in Canada. </t>
        </r>
        <r>
          <rPr>
            <b/>
            <i/>
            <sz val="10"/>
            <color indexed="81"/>
            <rFont val="Tahoma"/>
            <family val="2"/>
          </rPr>
          <t>Please use Canadian dollars for all dollar responses throughout this survey.</t>
        </r>
      </text>
    </comment>
    <comment ref="A25" authorId="1">
      <text>
        <r>
          <rPr>
            <b/>
            <sz val="11"/>
            <color indexed="81"/>
            <rFont val="Tahoma"/>
            <family val="2"/>
          </rPr>
          <t xml:space="preserve">South - Alabama, Arkansas, District of Columbia, Florida, Georgia, Kentucky, Louisiana, Mississippi, North Carolina, South Carolina, Tennessee, Virginia, West Virginia.
</t>
        </r>
      </text>
    </comment>
    <comment ref="B25" authorId="1">
      <text>
        <r>
          <rPr>
            <b/>
            <sz val="11"/>
            <color indexed="81"/>
            <rFont val="Tahoma"/>
            <family val="2"/>
          </rPr>
          <t>Mountain - Colorado, Idaho, Montana, Nevada, Wyoming, Utah.</t>
        </r>
      </text>
    </comment>
    <comment ref="C25" authorId="1">
      <text>
        <r>
          <rPr>
            <b/>
            <sz val="11"/>
            <color indexed="81"/>
            <rFont val="Tahoma"/>
            <family val="2"/>
          </rPr>
          <t>More than 50% of work is outside of the US or Canada. Including US and Canadian possessions.</t>
        </r>
      </text>
    </comment>
    <comment ref="A27" authorId="2">
      <text>
        <r>
          <rPr>
            <b/>
            <sz val="9"/>
            <color indexed="81"/>
            <rFont val="Tahoma"/>
            <family val="2"/>
          </rPr>
          <t xml:space="preserve">Here we would like to know if you do most of your work for private-sector owners of projects, including commercial, industrial, housing and/or other private-sector facility owners.  Precise accuracy is not needed-Round to the nearest 5%. </t>
        </r>
        <r>
          <rPr>
            <sz val="9"/>
            <color indexed="81"/>
            <rFont val="Tahoma"/>
            <family val="2"/>
          </rPr>
          <t xml:space="preserve">
</t>
        </r>
      </text>
    </comment>
    <comment ref="A28" authorId="2">
      <text>
        <r>
          <rPr>
            <b/>
            <sz val="9"/>
            <color indexed="81"/>
            <rFont val="Tahoma"/>
            <family val="2"/>
          </rPr>
          <t>Here we would like to know if you do most of your work under the rules of governmental agencies.  Please report state and local government work together with federal as government work. Precise accuracy is not needed-Round to the nearest 5%.</t>
        </r>
        <r>
          <rPr>
            <sz val="9"/>
            <color indexed="81"/>
            <rFont val="Tahoma"/>
            <family val="2"/>
          </rPr>
          <t xml:space="preserve">
</t>
        </r>
      </text>
    </comment>
    <comment ref="A31" authorId="2">
      <text>
        <r>
          <rPr>
            <b/>
            <sz val="9"/>
            <color indexed="81"/>
            <rFont val="Tahoma"/>
            <family val="2"/>
          </rPr>
          <t>Here we are looking for percentage of revenues from each type of client(s) you serve.  If you do not have precise figures, or have some projects that may include multiple types of work, use an estimate. An estimate to within 5% is acceptable. Definitions include:</t>
        </r>
        <r>
          <rPr>
            <sz val="9"/>
            <color indexed="81"/>
            <rFont val="Tahoma"/>
            <family val="2"/>
          </rPr>
          <t xml:space="preserve">
</t>
        </r>
      </text>
    </comment>
    <comment ref="A32" authorId="3">
      <text>
        <r>
          <rPr>
            <b/>
            <sz val="11"/>
            <color indexed="81"/>
            <rFont val="Tahoma"/>
            <family val="2"/>
          </rPr>
          <t>Transportation - State, local and federal highway departments, agencies and authorities.  Work includes roads, bridges, air transport, rail (including public transit), marine facilities and common carrier projects.</t>
        </r>
        <r>
          <rPr>
            <sz val="8"/>
            <color indexed="81"/>
            <rFont val="Tahoma"/>
            <family val="2"/>
          </rPr>
          <t xml:space="preserve">
</t>
        </r>
      </text>
    </comment>
    <comment ref="A33" authorId="3">
      <text>
        <r>
          <rPr>
            <b/>
            <sz val="11"/>
            <color indexed="81"/>
            <rFont val="Tahoma"/>
            <family val="2"/>
          </rPr>
          <t>Government agencies (Buildings) - Federal, state and local governments and agencies such as school boards and universities.  Work includes office buildings, schools, prisons, courts, military base buildings and other building construction for public-sector owners.</t>
        </r>
        <r>
          <rPr>
            <sz val="8"/>
            <color indexed="81"/>
            <rFont val="Tahoma"/>
            <family val="2"/>
          </rPr>
          <t xml:space="preserve">
</t>
        </r>
      </text>
    </comment>
    <comment ref="A34" authorId="3">
      <text>
        <r>
          <rPr>
            <b/>
            <sz val="11"/>
            <color indexed="81"/>
            <rFont val="Tahoma"/>
            <family val="2"/>
          </rPr>
          <t>Water/Wastewater - State and local government and private-sector water and wastewater owners.  Includes transmission pipelines and plants for potable water distribution or sanitary treatment, including source and disposal facilities.</t>
        </r>
        <r>
          <rPr>
            <sz val="8"/>
            <color indexed="81"/>
            <rFont val="Tahoma"/>
            <family val="2"/>
          </rPr>
          <t xml:space="preserve">
</t>
        </r>
      </text>
    </comment>
    <comment ref="A35" authorId="3">
      <text>
        <r>
          <rPr>
            <b/>
            <sz val="11"/>
            <color indexed="81"/>
            <rFont val="Tahoma"/>
            <family val="2"/>
          </rPr>
          <t>Environmental/Remediation - Local, state and federal agencies as well as private-sector owners.  Work includes waste disposal, mitigation and remediation projects for waste and environmental restoration.</t>
        </r>
        <r>
          <rPr>
            <sz val="8"/>
            <color indexed="81"/>
            <rFont val="Tahoma"/>
            <family val="2"/>
          </rPr>
          <t xml:space="preserve">
</t>
        </r>
      </text>
    </comment>
    <comment ref="A36" authorId="3">
      <text>
        <r>
          <rPr>
            <b/>
            <sz val="11"/>
            <color indexed="81"/>
            <rFont val="Tahoma"/>
            <family val="2"/>
          </rPr>
          <t>Industrial - Includes private-sector clients.  Work includes factories and process plants.</t>
        </r>
        <r>
          <rPr>
            <sz val="8"/>
            <color indexed="81"/>
            <rFont val="Tahoma"/>
            <family val="2"/>
          </rPr>
          <t xml:space="preserve">
</t>
        </r>
      </text>
    </comment>
    <comment ref="A37" authorId="3">
      <text>
        <r>
          <rPr>
            <b/>
            <sz val="11"/>
            <color indexed="81"/>
            <rFont val="Tahoma"/>
            <family val="2"/>
          </rPr>
          <t>Energy/Utilities - Includes projects for energy, utility and telecommunication clients, including power generation, transmission lines and substations, and facilities, and pipelines. Also includes on-site cogeneration projects by private-sector owners.</t>
        </r>
      </text>
    </comment>
    <comment ref="A38" authorId="3">
      <text>
        <r>
          <rPr>
            <b/>
            <sz val="11"/>
            <color indexed="81"/>
            <rFont val="Tahoma"/>
            <family val="2"/>
          </rPr>
          <t>Commercial (users) - Private-sector retail and commercial work where the client will occupy the facility.</t>
        </r>
        <r>
          <rPr>
            <sz val="8"/>
            <color indexed="81"/>
            <rFont val="Tahoma"/>
            <family val="2"/>
          </rPr>
          <t xml:space="preserve">
</t>
        </r>
      </text>
    </comment>
    <comment ref="A39" authorId="3">
      <text>
        <r>
          <rPr>
            <b/>
            <sz val="11"/>
            <color indexed="81"/>
            <rFont val="Tahoma"/>
            <family val="2"/>
          </rPr>
          <t>Commercial (developers) - Private-sector work where client will lease or sell the space to future users.  Includes retail and commercial buildings and other facilities.</t>
        </r>
        <r>
          <rPr>
            <sz val="8"/>
            <color indexed="81"/>
            <rFont val="Tahoma"/>
            <family val="2"/>
          </rPr>
          <t xml:space="preserve">
</t>
        </r>
      </text>
    </comment>
    <comment ref="A40" authorId="3">
      <text>
        <r>
          <rPr>
            <b/>
            <sz val="11"/>
            <color indexed="81"/>
            <rFont val="Tahoma"/>
            <family val="2"/>
          </rPr>
          <t>Housing - Private-sector work on housing, apartment, condominiums or other living units.</t>
        </r>
        <r>
          <rPr>
            <sz val="8"/>
            <color indexed="81"/>
            <rFont val="Tahoma"/>
            <family val="2"/>
          </rPr>
          <t xml:space="preserve">
</t>
        </r>
      </text>
    </comment>
    <comment ref="A41" authorId="3">
      <text>
        <r>
          <rPr>
            <b/>
            <sz val="11"/>
            <color indexed="81"/>
            <rFont val="Tahoma"/>
            <family val="2"/>
          </rPr>
          <t>Healthcare - Includes hospitals, outpatient clinics, medical offices and nursing care facilities.</t>
        </r>
        <r>
          <rPr>
            <sz val="8"/>
            <color indexed="81"/>
            <rFont val="Tahoma"/>
            <family val="2"/>
          </rPr>
          <t xml:space="preserve">
</t>
        </r>
      </text>
    </comment>
    <comment ref="A42" authorId="3">
      <text>
        <r>
          <rPr>
            <b/>
            <sz val="11"/>
            <color indexed="81"/>
            <rFont val="Tahoma"/>
            <family val="2"/>
          </rPr>
          <t>All other - Includes all work on projects which are not included in the above listed client/project types.</t>
        </r>
        <r>
          <rPr>
            <sz val="8"/>
            <color indexed="81"/>
            <rFont val="Tahoma"/>
            <family val="2"/>
          </rPr>
          <t xml:space="preserve">
</t>
        </r>
      </text>
    </comment>
    <comment ref="A45" authorId="1">
      <text>
        <r>
          <rPr>
            <b/>
            <sz val="11"/>
            <color indexed="81"/>
            <rFont val="Tahoma"/>
            <family val="2"/>
          </rPr>
          <t xml:space="preserve">SALARY $ PER YEAR - Enter the amount of annual salary currently being paid to your CEO.
</t>
        </r>
      </text>
    </comment>
    <comment ref="B46" authorId="1">
      <text>
        <r>
          <rPr>
            <b/>
            <sz val="11"/>
            <color indexed="81"/>
            <rFont val="Tahoma"/>
            <family val="2"/>
          </rPr>
          <t>PERFORMANCE BONUS $ - The most recent annual bonus paid to your CEO.</t>
        </r>
      </text>
    </comment>
    <comment ref="A50"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51"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52"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53"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54"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55"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56"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57"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58"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59"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60"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61"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62"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63"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64"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68"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69"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70"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71"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72"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73"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74"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75"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76"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77"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78"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79"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80"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81"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82"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86"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87"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88"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89"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90"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91"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92"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93"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94"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95"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96"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97"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98"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99"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00"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04"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105"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06"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107"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08"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109"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110"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111"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112"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113"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114"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115"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116"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117"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18"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22"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123"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24"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125"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26"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127"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128"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129"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130"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131"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132"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133"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134"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135"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36"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40"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141"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42"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143"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44"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145"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146"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147"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148"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149"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150"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151"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152"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153"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54"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58"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159"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60"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161"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62"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163"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164"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165"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166"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167"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168"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169"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170"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171"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72"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75"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176"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77"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178"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79"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180"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181"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182"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183"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184"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185"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186"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187"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188"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89"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92"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193"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94"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195"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96"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197"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198"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199"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200"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201"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202"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203"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204"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205"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206"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209"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210"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211"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212"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213"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214"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215"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216"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217"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218"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219"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220"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221"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222"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223"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226"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227"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228"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229"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230"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231"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232"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233"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234"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235"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236"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237"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238"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239"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240"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243"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244"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245"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246"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247"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248"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249"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250"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251"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252"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253"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254"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255"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256"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257"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260"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261"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262"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263"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264"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265"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266"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267"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268"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269"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270"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271"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272"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273"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274"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List>
</comments>
</file>

<file path=xl/comments2.xml><?xml version="1.0" encoding="utf-8"?>
<comments xmlns="http://schemas.openxmlformats.org/spreadsheetml/2006/main">
  <authors>
    <author>Administrator</author>
    <author>Tim Carr</author>
    <author>Kate</author>
    <author>H.E. Daniels, Jr</author>
  </authors>
  <commentList>
    <comment ref="A3" authorId="0">
      <text>
        <r>
          <rPr>
            <b/>
            <u/>
            <sz val="10"/>
            <color indexed="10"/>
            <rFont val="Tahoma"/>
            <family val="2"/>
          </rPr>
          <t>Saving the File</t>
        </r>
        <r>
          <rPr>
            <b/>
            <sz val="10"/>
            <color indexed="10"/>
            <rFont val="Tahoma"/>
            <family val="2"/>
          </rPr>
          <t xml:space="preserve">
Please save this Excel file to your hard drive using the "Save As" function and follow the Final Instructions at the bottom of the "Quick Start Instructions" tab to e-mail your completed file to Kate Allen, Director of PSMJ's A/E/C Industry Surveys, at kallen@psmj.com. This Excel file does not automatically save or submit your questionnaire to PSMJ.  
</t>
        </r>
        <r>
          <rPr>
            <b/>
            <u/>
            <sz val="10"/>
            <color indexed="10"/>
            <rFont val="Tahoma"/>
            <family val="2"/>
          </rPr>
          <t xml:space="preserve">
Tabs Within this File</t>
        </r>
        <r>
          <rPr>
            <b/>
            <sz val="10"/>
            <color indexed="10"/>
            <rFont val="Tahoma"/>
            <family val="2"/>
          </rPr>
          <t xml:space="preserve">
Please also be sure to click on (and complete where appropriate) the additional tabs within this Excel file: Quick Start Instructions; Title Codes; Region Codes; Benchmark Tool Contact; Survey Report Order Form; and Full Instructions (for a printable version of these Pop-Up Comments).</t>
        </r>
        <r>
          <rPr>
            <b/>
            <sz val="8"/>
            <color indexed="81"/>
            <rFont val="Tahoma"/>
            <family val="2"/>
          </rPr>
          <t xml:space="preserve">
</t>
        </r>
        <r>
          <rPr>
            <sz val="8"/>
            <color indexed="81"/>
            <rFont val="Tahoma"/>
            <family val="2"/>
          </rPr>
          <t xml:space="preserve">
</t>
        </r>
      </text>
    </comment>
    <comment ref="E5" authorId="0">
      <text>
        <r>
          <rPr>
            <b/>
            <u/>
            <sz val="10"/>
            <color indexed="10"/>
            <rFont val="Tahoma"/>
            <family val="2"/>
          </rPr>
          <t>Firm Numbers</t>
        </r>
        <r>
          <rPr>
            <b/>
            <sz val="10"/>
            <color indexed="10"/>
            <rFont val="Tahoma"/>
            <family val="2"/>
          </rPr>
          <t xml:space="preserve">
PSMJ assigns a unique Firm Number to your firm. If you have opted into our PSMJ Surveys email list, your number is included in those personalized e-mails; if you received a CD with all of this year's questionnaires, your firm number is included on the CD cover mailing label. Please insert this number (in the square in Line 5 of the "Survey Questionnaire" tab) prior to submitting the survey.
</t>
        </r>
        <r>
          <rPr>
            <b/>
            <u/>
            <sz val="10"/>
            <color indexed="10"/>
            <rFont val="Tahoma"/>
            <family val="2"/>
          </rPr>
          <t>Don't Know Your Firm Number?</t>
        </r>
        <r>
          <rPr>
            <b/>
            <sz val="10"/>
            <color indexed="10"/>
            <rFont val="Tahoma"/>
            <family val="2"/>
          </rPr>
          <t xml:space="preserve">
If you downloaded this questionnaire from our web site or if you received an email that doesn't include your personal firm number, please e-mail your name, firm name, address, phone number, and the name of the survey to PSMJSurveys@psmj.com and we'll email you your firm number. Or, send your completed survey to kallen@psmj.com with the firm number left blank and Kate will assign a firm number for you. Thank you!
</t>
        </r>
        <r>
          <rPr>
            <b/>
            <sz val="8"/>
            <color indexed="81"/>
            <rFont val="Tahoma"/>
            <family val="2"/>
          </rPr>
          <t xml:space="preserve">
</t>
        </r>
        <r>
          <rPr>
            <sz val="8"/>
            <color indexed="81"/>
            <rFont val="Tahoma"/>
            <family val="2"/>
          </rPr>
          <t xml:space="preserve">
</t>
        </r>
      </text>
    </comment>
    <comment ref="A8" authorId="1">
      <text>
        <r>
          <rPr>
            <b/>
            <sz val="11"/>
            <color indexed="81"/>
            <rFont val="Tahoma"/>
            <family val="2"/>
          </rPr>
          <t>The total number of people (including full-time equivalent of part-time employees).  Divide the total number of hours worked by all employees currently employed by your firm by 2,080 US or 1,950 if you are in Canada.</t>
        </r>
      </text>
    </comment>
    <comment ref="A10" authorId="1">
      <text>
        <r>
          <rPr>
            <b/>
            <sz val="11"/>
            <color indexed="81"/>
            <rFont val="Tahoma"/>
            <family val="2"/>
          </rPr>
          <t xml:space="preserve">Please enter the firm’s annual </t>
        </r>
        <r>
          <rPr>
            <b/>
            <u/>
            <sz val="11"/>
            <color indexed="81"/>
            <rFont val="Tahoma"/>
            <family val="2"/>
          </rPr>
          <t>NET revenues</t>
        </r>
        <r>
          <rPr>
            <b/>
            <sz val="11"/>
            <color indexed="81"/>
            <rFont val="Tahoma"/>
            <family val="2"/>
          </rPr>
          <t xml:space="preserve"> (gross revenues less any pass-through revenue from subconsultants, travel, printing or other direct costs) for last year.</t>
        </r>
      </text>
    </comment>
    <comment ref="A12" authorId="1">
      <text>
        <r>
          <rPr>
            <b/>
            <sz val="11"/>
            <color indexed="81"/>
            <rFont val="Tahoma"/>
            <family val="2"/>
          </rPr>
          <t>Pl</t>
        </r>
        <r>
          <rPr>
            <b/>
            <sz val="10"/>
            <color indexed="81"/>
            <rFont val="Tahoma"/>
            <family val="2"/>
          </rPr>
          <t xml:space="preserve">ease enter the firm’s total equity (total assets less total liabilities) at the end of your most recent fiscal year.  If you maintain both accrual and cash basis books, please </t>
        </r>
        <r>
          <rPr>
            <b/>
            <u/>
            <sz val="10"/>
            <color indexed="81"/>
            <rFont val="Tahoma"/>
            <family val="2"/>
          </rPr>
          <t>use the accrual basis</t>
        </r>
        <r>
          <rPr>
            <b/>
            <sz val="10"/>
            <color indexed="81"/>
            <rFont val="Tahoma"/>
            <family val="2"/>
          </rPr>
          <t>.</t>
        </r>
      </text>
    </comment>
    <comment ref="A21" authorId="1">
      <text>
        <r>
          <rPr>
            <b/>
            <sz val="10"/>
            <color indexed="81"/>
            <rFont val="Tahoma"/>
            <family val="2"/>
          </rPr>
          <t>Please indicate where you do the majority of your work (e.g.,</t>
        </r>
        <r>
          <rPr>
            <b/>
            <u/>
            <sz val="10"/>
            <color indexed="81"/>
            <rFont val="Tahoma"/>
            <family val="2"/>
          </rPr>
          <t xml:space="preserve"> greater than 50%</t>
        </r>
        <r>
          <rPr>
            <b/>
            <sz val="10"/>
            <color indexed="81"/>
            <rFont val="Tahoma"/>
            <family val="2"/>
          </rPr>
          <t>).  The definition of the regions follows:</t>
        </r>
      </text>
    </comment>
    <comment ref="A23" authorId="1">
      <text>
        <r>
          <rPr>
            <b/>
            <sz val="11"/>
            <color indexed="81"/>
            <rFont val="Tahoma"/>
            <family val="2"/>
          </rPr>
          <t xml:space="preserve">No one region represents more than 50% of your work.
</t>
        </r>
        <r>
          <rPr>
            <sz val="9"/>
            <color indexed="81"/>
            <rFont val="Tahoma"/>
            <family val="2"/>
          </rPr>
          <t xml:space="preserve">
</t>
        </r>
      </text>
    </comment>
    <comment ref="B23" authorId="1">
      <text>
        <r>
          <rPr>
            <b/>
            <sz val="11"/>
            <color indexed="81"/>
            <rFont val="Tahoma"/>
            <family val="2"/>
          </rPr>
          <t xml:space="preserve">Midwest - Illinois, Indiana, Iowa, Kansas, Michigan, Minnesota, Missouri, Nebraska, North Dakota, Ohio, South Dakota, Wisconsin.
</t>
        </r>
      </text>
    </comment>
    <comment ref="C23" authorId="1">
      <text>
        <r>
          <rPr>
            <b/>
            <sz val="11"/>
            <color indexed="81"/>
            <rFont val="Tahoma"/>
            <family val="2"/>
          </rPr>
          <t>West - Alaska, California, Hawaii, Oregon, Washington.</t>
        </r>
      </text>
    </comment>
    <comment ref="A24" authorId="1">
      <text>
        <r>
          <rPr>
            <b/>
            <sz val="11"/>
            <color indexed="81"/>
            <rFont val="Tahoma"/>
            <family val="2"/>
          </rPr>
          <t>Northeast - Connecticut, Delaware, Maine, Maryland, Massachusetts, New Hampshire, New Jersey, New York, Pennsylvania, Rhode Island, Vermont.</t>
        </r>
      </text>
    </comment>
    <comment ref="B24" authorId="1">
      <text>
        <r>
          <rPr>
            <b/>
            <sz val="11"/>
            <color indexed="81"/>
            <rFont val="Tahoma"/>
            <family val="2"/>
          </rPr>
          <t>Southwest - Arizona, New Mexico, Oklahoma, Texas.</t>
        </r>
      </text>
    </comment>
    <comment ref="C24" authorId="1">
      <text>
        <r>
          <rPr>
            <b/>
            <sz val="11"/>
            <color indexed="81"/>
            <rFont val="Tahoma"/>
            <family val="2"/>
          </rPr>
          <t xml:space="preserve">Anywhere in Canada. </t>
        </r>
        <r>
          <rPr>
            <b/>
            <i/>
            <sz val="10"/>
            <color indexed="81"/>
            <rFont val="Tahoma"/>
            <family val="2"/>
          </rPr>
          <t>Please use Canadian dollars for all dollar responses throughout this survey.</t>
        </r>
      </text>
    </comment>
    <comment ref="A25" authorId="1">
      <text>
        <r>
          <rPr>
            <b/>
            <sz val="11"/>
            <color indexed="81"/>
            <rFont val="Tahoma"/>
            <family val="2"/>
          </rPr>
          <t xml:space="preserve">South - Alabama, Arkansas, District of Columbia, Florida, Georgia, Kentucky, Louisiana, Mississippi, North Carolina, South Carolina, Tennessee, Virginia, West Virginia.
</t>
        </r>
      </text>
    </comment>
    <comment ref="B25" authorId="1">
      <text>
        <r>
          <rPr>
            <b/>
            <sz val="11"/>
            <color indexed="81"/>
            <rFont val="Tahoma"/>
            <family val="2"/>
          </rPr>
          <t>Mountain - Colorado, Idaho, Montana, Nevada, Wyoming, Utah.</t>
        </r>
      </text>
    </comment>
    <comment ref="C25" authorId="1">
      <text>
        <r>
          <rPr>
            <b/>
            <sz val="11"/>
            <color indexed="81"/>
            <rFont val="Tahoma"/>
            <family val="2"/>
          </rPr>
          <t>Any country other than USA or Canada</t>
        </r>
      </text>
    </comment>
    <comment ref="A27" authorId="2">
      <text>
        <r>
          <rPr>
            <b/>
            <sz val="9"/>
            <color indexed="81"/>
            <rFont val="Tahoma"/>
            <family val="2"/>
          </rPr>
          <t xml:space="preserve">Here we would like to know if you do most of your work for private-sector owners of projects, including commercial, industrial, housing and/or other private-sector facility owners.  Precise accuracy is not needed-Round to the nearest 5%. </t>
        </r>
        <r>
          <rPr>
            <sz val="9"/>
            <color indexed="81"/>
            <rFont val="Tahoma"/>
            <family val="2"/>
          </rPr>
          <t xml:space="preserve">
</t>
        </r>
      </text>
    </comment>
    <comment ref="A28" authorId="2">
      <text>
        <r>
          <rPr>
            <b/>
            <sz val="9"/>
            <color indexed="81"/>
            <rFont val="Tahoma"/>
            <family val="2"/>
          </rPr>
          <t>Here we would like to know if you do most of your work under the rules of governmental agencies.  Please report state and local government work together with federal as government work. Precise accuracy is not needed-Round to the nearest 5%.</t>
        </r>
        <r>
          <rPr>
            <sz val="9"/>
            <color indexed="81"/>
            <rFont val="Tahoma"/>
            <family val="2"/>
          </rPr>
          <t xml:space="preserve">
</t>
        </r>
      </text>
    </comment>
    <comment ref="A31" authorId="2">
      <text>
        <r>
          <rPr>
            <b/>
            <sz val="9"/>
            <color indexed="81"/>
            <rFont val="Tahoma"/>
            <family val="2"/>
          </rPr>
          <t>Here we are looking for percentage of revenues from each type of client(s) you serve.  If you do not have precise figures, or have some projects that may include multiple types of work, use an estimate. An estimate to within 5% is acceptable. Definitions include:</t>
        </r>
        <r>
          <rPr>
            <sz val="9"/>
            <color indexed="81"/>
            <rFont val="Tahoma"/>
            <family val="2"/>
          </rPr>
          <t xml:space="preserve">
</t>
        </r>
      </text>
    </comment>
    <comment ref="A32" authorId="3">
      <text>
        <r>
          <rPr>
            <b/>
            <sz val="11"/>
            <color indexed="81"/>
            <rFont val="Tahoma"/>
            <family val="2"/>
          </rPr>
          <t>Transportation - State, local and federal highway departments, agencies and authorities.  Work includes roads, bridges, air transport, rail (including public transit), marine facilities and common carrier projects.</t>
        </r>
        <r>
          <rPr>
            <sz val="8"/>
            <color indexed="81"/>
            <rFont val="Tahoma"/>
            <family val="2"/>
          </rPr>
          <t xml:space="preserve">
</t>
        </r>
      </text>
    </comment>
    <comment ref="A33" authorId="3">
      <text>
        <r>
          <rPr>
            <b/>
            <sz val="11"/>
            <color indexed="81"/>
            <rFont val="Tahoma"/>
            <family val="2"/>
          </rPr>
          <t>Government agencies (Buildings) - Federal, state and local governments and agencies such as school boards and universities.  Work includes office buildings, schools, prisons, courts, military base buildings and other building construction for public-sector owners.</t>
        </r>
        <r>
          <rPr>
            <sz val="8"/>
            <color indexed="81"/>
            <rFont val="Tahoma"/>
            <family val="2"/>
          </rPr>
          <t xml:space="preserve">
</t>
        </r>
      </text>
    </comment>
    <comment ref="A34" authorId="3">
      <text>
        <r>
          <rPr>
            <b/>
            <sz val="11"/>
            <color indexed="81"/>
            <rFont val="Tahoma"/>
            <family val="2"/>
          </rPr>
          <t>Water/Wastewater - State and local government and private-sector water and wastewater owners.  Includes transmission pipelines and plants for potable water distribution or sanitary treatment, including source and disposal facilities.</t>
        </r>
        <r>
          <rPr>
            <sz val="8"/>
            <color indexed="81"/>
            <rFont val="Tahoma"/>
            <family val="2"/>
          </rPr>
          <t xml:space="preserve">
</t>
        </r>
      </text>
    </comment>
    <comment ref="A35" authorId="3">
      <text>
        <r>
          <rPr>
            <b/>
            <sz val="11"/>
            <color indexed="81"/>
            <rFont val="Tahoma"/>
            <family val="2"/>
          </rPr>
          <t>Environmental/Remediation - Local, state and federal agencies as well as private-sector owners.  Work includes waste disposal, mitigation and remediation projects for waste and environmental restoration.</t>
        </r>
        <r>
          <rPr>
            <sz val="8"/>
            <color indexed="81"/>
            <rFont val="Tahoma"/>
            <family val="2"/>
          </rPr>
          <t xml:space="preserve">
</t>
        </r>
      </text>
    </comment>
    <comment ref="A36" authorId="3">
      <text>
        <r>
          <rPr>
            <b/>
            <sz val="11"/>
            <color indexed="81"/>
            <rFont val="Tahoma"/>
            <family val="2"/>
          </rPr>
          <t>Industrial - Includes private-sector clients.  Work includes factories and process plants.</t>
        </r>
        <r>
          <rPr>
            <sz val="8"/>
            <color indexed="81"/>
            <rFont val="Tahoma"/>
            <family val="2"/>
          </rPr>
          <t xml:space="preserve">
</t>
        </r>
      </text>
    </comment>
    <comment ref="A37" authorId="3">
      <text>
        <r>
          <rPr>
            <b/>
            <sz val="11"/>
            <color indexed="81"/>
            <rFont val="Tahoma"/>
            <family val="2"/>
          </rPr>
          <t>Energy/Utilities - Includes projects for energy, utility and telecommunication clients, including power generation, transmission lines and substations, and facilities, and pipelines. Also includes on-site cogeneration projects by private-sector owners.</t>
        </r>
      </text>
    </comment>
    <comment ref="A38" authorId="3">
      <text>
        <r>
          <rPr>
            <b/>
            <sz val="11"/>
            <color indexed="81"/>
            <rFont val="Tahoma"/>
            <family val="2"/>
          </rPr>
          <t>Commercial (users) - Private-sector retail and commercial work where the client will occupy the facility.</t>
        </r>
        <r>
          <rPr>
            <sz val="8"/>
            <color indexed="81"/>
            <rFont val="Tahoma"/>
            <family val="2"/>
          </rPr>
          <t xml:space="preserve">
</t>
        </r>
      </text>
    </comment>
    <comment ref="A39" authorId="3">
      <text>
        <r>
          <rPr>
            <b/>
            <sz val="11"/>
            <color indexed="81"/>
            <rFont val="Tahoma"/>
            <family val="2"/>
          </rPr>
          <t>Commercial (developers) - Private-sector work where client will lease or sell the space to future users.  Includes retail and commercial buildings and other facilities.</t>
        </r>
        <r>
          <rPr>
            <sz val="8"/>
            <color indexed="81"/>
            <rFont val="Tahoma"/>
            <family val="2"/>
          </rPr>
          <t xml:space="preserve">
</t>
        </r>
      </text>
    </comment>
    <comment ref="A40" authorId="3">
      <text>
        <r>
          <rPr>
            <b/>
            <sz val="11"/>
            <color indexed="81"/>
            <rFont val="Tahoma"/>
            <family val="2"/>
          </rPr>
          <t>Housing - Private-sector work on housing, apartment, condominiums or other living units.</t>
        </r>
        <r>
          <rPr>
            <sz val="8"/>
            <color indexed="81"/>
            <rFont val="Tahoma"/>
            <family val="2"/>
          </rPr>
          <t xml:space="preserve">
</t>
        </r>
      </text>
    </comment>
    <comment ref="A41" authorId="3">
      <text>
        <r>
          <rPr>
            <b/>
            <sz val="11"/>
            <color indexed="81"/>
            <rFont val="Tahoma"/>
            <family val="2"/>
          </rPr>
          <t>Healthcare - Includes hospitals, outpatient clinics, medical offices and nursing care facilities.</t>
        </r>
        <r>
          <rPr>
            <sz val="8"/>
            <color indexed="81"/>
            <rFont val="Tahoma"/>
            <family val="2"/>
          </rPr>
          <t xml:space="preserve">
</t>
        </r>
      </text>
    </comment>
    <comment ref="A42" authorId="3">
      <text>
        <r>
          <rPr>
            <b/>
            <sz val="11"/>
            <color indexed="81"/>
            <rFont val="Tahoma"/>
            <family val="2"/>
          </rPr>
          <t>All other - Includes all work on projects which are not included in the above listed client/project types.</t>
        </r>
        <r>
          <rPr>
            <sz val="8"/>
            <color indexed="81"/>
            <rFont val="Tahoma"/>
            <family val="2"/>
          </rPr>
          <t xml:space="preserve">
</t>
        </r>
      </text>
    </comment>
    <comment ref="A45" authorId="1">
      <text>
        <r>
          <rPr>
            <b/>
            <sz val="11"/>
            <color indexed="81"/>
            <rFont val="Tahoma"/>
            <family val="2"/>
          </rPr>
          <t xml:space="preserve">SALARY $ PER YEAR - Enter the amount of annual salary currently being paid to your CEO.
</t>
        </r>
      </text>
    </comment>
    <comment ref="B46" authorId="1">
      <text>
        <r>
          <rPr>
            <b/>
            <sz val="11"/>
            <color indexed="81"/>
            <rFont val="Tahoma"/>
            <family val="2"/>
          </rPr>
          <t>PERFORMANCE BONUS $ - The most recent annual bonus paid to your CEO</t>
        </r>
      </text>
    </comment>
    <comment ref="A76"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77"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78"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79"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80"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81"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82"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83"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84"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85"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86"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87"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88"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89"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90"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93"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94"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95"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96"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97"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98"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99"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100"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101"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102"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103"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104"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105"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106"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07"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10"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111"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12"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113"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14"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115"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116"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117"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118"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119"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120"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121"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122"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123"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24"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27"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128"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29"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130"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31"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132"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133"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134"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135"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136"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137"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138"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139"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140"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41"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44"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145"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46"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147"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48"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149"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150"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151"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152"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153"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154"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155"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156"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157"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58"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61"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162"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63"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164"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65"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166"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167"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168"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169"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170"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171"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172"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173"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174"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75"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78"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179"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80"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181"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82"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183"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184"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185"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186"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187"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188"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189"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190"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191"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92"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195"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196"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97"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198"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199"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200"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201"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202"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203"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204"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205"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206"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207"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208"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209"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212"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213"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214"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215"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216"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217"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218"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219"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220"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221"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222"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223"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224"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225"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226"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229"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230"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231"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232"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233"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234"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235"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236"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237"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238"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239"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240"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241"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242"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243"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246"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247"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248"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249"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250"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251"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252"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253"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254"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255"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256"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257"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258"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259"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260"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263"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264"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265"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266"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267"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268"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269"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270"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271"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272"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273"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274"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275"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276"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277"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280"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281"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282"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283"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284"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285"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286"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287"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288"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289"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290"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291"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292"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293"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294"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297"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298"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299"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300"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301"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302"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303"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304"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305"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306"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307"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308"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309"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310"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311"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314"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315"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316"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317"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318"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319"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320"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321"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322"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323"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324"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325"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326"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327"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328"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331"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332"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333"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334"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335"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336"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337"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338"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339"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340"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341"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342"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343"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344"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345"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348"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349"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350"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351"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352"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353"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354"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355"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356"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357"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358"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359"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360"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361"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362"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365"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366"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367"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368"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369"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370"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371"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372"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373"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374"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375"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376"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377"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378"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379"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382"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383"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384"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385"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386"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387"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388"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389"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390"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391"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392"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393"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394"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395"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396"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399"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400"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401"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402"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403"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404"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405"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406"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407"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408"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409"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410"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411"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412"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413"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416"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417"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418"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419"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420"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421"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422"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423"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424"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425"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426"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427"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428"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429"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430"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433"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434"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435"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436"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437"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438"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439"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440"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441"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442"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443"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444"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445"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446"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447"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450"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451"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452"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453"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454"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455"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456"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457"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458"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459"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460"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461"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462"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463"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464"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467"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468"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469"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470"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471"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472"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473"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474"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475"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476"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477"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478"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479"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480"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481"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484"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485"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486"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487"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488"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489"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490"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491"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492"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493"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494"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495"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496"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497"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498"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501"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502"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503"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504"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505"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506"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507"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508"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509"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510"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511"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512"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513"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514"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515"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518"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519"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520"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521"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522"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523"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524"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525"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526"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527"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528"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529"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530"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531"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532"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535"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536"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537"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538"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539"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540"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541"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542"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543"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544"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545"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546"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547"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548"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549"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552"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553"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554"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555"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556"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557"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558"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559"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560"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561"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562"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563"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564"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565"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566"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569"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570"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571"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572"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573"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574"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575"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576"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577"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578"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579"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580"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581"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582"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583"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586"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587"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588"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589"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590"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591"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592"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593"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594"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595"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596"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597"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598"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599"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600"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603"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604"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605"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606"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607"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608"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609"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610"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611"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612"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613"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614"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615"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616"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617"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620"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621"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622"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623"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624"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625"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626"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627"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628"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629"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630"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631"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632"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633"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634"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637"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638"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639"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640"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641"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642"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643"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644"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645"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646"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647"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648"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649"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650"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651"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654"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655"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656"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657"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658"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659"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660"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661"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662"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663"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664"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665"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666"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667"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668"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671"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672"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673"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674"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675"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676"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677"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678"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679"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680"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681"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682"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683"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684"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685"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688"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689"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690"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691"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692"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693"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694"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695"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696"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697"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698"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699"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700"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701"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702"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705"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706"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707"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708"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709"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710"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711"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712"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713"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714"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715"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716"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717"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718"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719"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722"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723"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724"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725"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726"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727"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728"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729"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730"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731"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732"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733"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734"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735"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736"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739"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740"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741"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742"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743"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744"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745"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746"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747"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748"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749"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750"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751"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752"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753"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756"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757"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758"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759"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760"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761"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762"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763"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764"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765"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766"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767"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768"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769"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770"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773"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774"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775"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776"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777"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778"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779"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780"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781"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782"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783"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784"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785"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786"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787"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790"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791"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792"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793"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794"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795"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796"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797"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798"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799"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800"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801"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802"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803"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804"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807"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808"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809"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810"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811"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812"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813"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814"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815"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816"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817"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818"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819"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820"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821"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824"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825"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826"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827"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828"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829"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830"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831"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832"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833"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834"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835"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836"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837"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838"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841"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842"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843"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844"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845"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846"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847"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848"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849"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850"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851"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852"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853"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854"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855"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858"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859"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860"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861"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862"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863"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864"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865"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866"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867"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868"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869"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870"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871"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872"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875" authorId="3">
      <text>
        <r>
          <rPr>
            <b/>
            <sz val="11"/>
            <color indexed="81"/>
            <rFont val="Tahoma"/>
            <family val="2"/>
          </rPr>
          <t xml:space="preserve">SALARY $ PER YEAR - Enter the amount of annual salary paid to the individual with this title, </t>
        </r>
        <r>
          <rPr>
            <b/>
            <u/>
            <sz val="11"/>
            <color indexed="81"/>
            <rFont val="Tahoma"/>
            <family val="2"/>
          </rPr>
          <t>or the MEDIAN if there is more than one employee</t>
        </r>
        <r>
          <rPr>
            <b/>
            <sz val="11"/>
            <color indexed="81"/>
            <rFont val="Tahoma"/>
            <family val="2"/>
          </rPr>
          <t xml:space="preserve">.  Please use the annual salary you are currently paying for this position.
</t>
        </r>
        <r>
          <rPr>
            <sz val="8"/>
            <color indexed="81"/>
            <rFont val="Tahoma"/>
            <family val="2"/>
          </rPr>
          <t xml:space="preserve">
</t>
        </r>
      </text>
    </comment>
    <comment ref="A876" authorId="3">
      <text>
        <r>
          <rPr>
            <b/>
            <sz val="11"/>
            <color indexed="81"/>
            <rFont val="Tahoma"/>
            <family val="2"/>
          </rPr>
          <t xml:space="preserve">PERFORMANCE BONUS $ - The most recent annual performance bonus paid to the individual reflecting their performance during last year (even if paid in the current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877" authorId="3">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A878" authorId="3">
      <text>
        <r>
          <rPr>
            <b/>
            <sz val="11"/>
            <color indexed="81"/>
            <rFont val="Tahoma"/>
            <family val="2"/>
          </rPr>
          <t xml:space="preserve">% SALARY INCREASE - The approximate salary increase the individual received this year over last year, </t>
        </r>
        <r>
          <rPr>
            <b/>
            <u/>
            <sz val="11"/>
            <color indexed="81"/>
            <rFont val="Tahoma"/>
            <family val="2"/>
          </rPr>
          <t>or the MEDIAN if there is more than one employee</t>
        </r>
        <r>
          <rPr>
            <b/>
            <sz val="11"/>
            <color indexed="81"/>
            <rFont val="Tahoma"/>
            <family val="2"/>
          </rPr>
          <t>.</t>
        </r>
        <r>
          <rPr>
            <sz val="8"/>
            <color indexed="81"/>
            <rFont val="Tahoma"/>
            <family val="2"/>
          </rPr>
          <t xml:space="preserve">
</t>
        </r>
      </text>
    </comment>
    <comment ref="A879" authorId="3">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A880" authorId="3">
      <text>
        <r>
          <rPr>
            <b/>
            <sz val="11"/>
            <color indexed="81"/>
            <rFont val="Tahoma"/>
            <family val="2"/>
          </rPr>
          <t>NUMBER OF PEOPLE WITH OWNERSHIP - Indicate the number of people who have this title who are also owners of equity in the firm. This should be the number of individuals with this title only with ownership.</t>
        </r>
        <r>
          <rPr>
            <sz val="8"/>
            <color indexed="81"/>
            <rFont val="Tahoma"/>
            <family val="2"/>
          </rPr>
          <t xml:space="preserve">
</t>
        </r>
      </text>
    </comment>
    <comment ref="A881" authorId="3">
      <text>
        <r>
          <rPr>
            <b/>
            <sz val="11"/>
            <color indexed="81"/>
            <rFont val="Tahoma"/>
            <family val="2"/>
          </rPr>
          <t xml:space="preserve">% OF FIRM OWNED - Indicate the typical </t>
        </r>
        <r>
          <rPr>
            <b/>
            <u/>
            <sz val="11"/>
            <color indexed="81"/>
            <rFont val="Tahoma"/>
            <family val="2"/>
          </rPr>
          <t>or average percentage</t>
        </r>
        <r>
          <rPr>
            <b/>
            <sz val="11"/>
            <color indexed="81"/>
            <rFont val="Tahoma"/>
            <family val="2"/>
          </rPr>
          <t xml:space="preserve"> of the firm owned by people with this title.</t>
        </r>
        <r>
          <rPr>
            <sz val="8"/>
            <color indexed="81"/>
            <rFont val="Tahoma"/>
            <family val="2"/>
          </rPr>
          <t xml:space="preserve">
</t>
        </r>
      </text>
    </comment>
    <comment ref="A882" authorId="3">
      <text>
        <r>
          <rPr>
            <b/>
            <sz val="11"/>
            <color indexed="81"/>
            <rFont val="Tahoma"/>
            <family val="2"/>
          </rPr>
          <t xml:space="preserve">% CHARGEABLE TO PROJECTS - Indicate the approximate </t>
        </r>
        <r>
          <rPr>
            <b/>
            <u/>
            <sz val="11"/>
            <color indexed="81"/>
            <rFont val="Tahoma"/>
            <family val="2"/>
          </rPr>
          <t>percentage</t>
        </r>
        <r>
          <rPr>
            <b/>
            <sz val="11"/>
            <color indexed="81"/>
            <rFont val="Tahoma"/>
            <family val="2"/>
          </rPr>
          <t xml:space="preserve"> of total hours (not $) chargeable to projects during the past year by each individual.</t>
        </r>
        <r>
          <rPr>
            <sz val="8"/>
            <color indexed="81"/>
            <rFont val="Tahoma"/>
            <family val="2"/>
          </rPr>
          <t xml:space="preserve">
</t>
        </r>
      </text>
    </comment>
    <comment ref="A883" authorId="3">
      <text>
        <r>
          <rPr>
            <b/>
            <sz val="11"/>
            <color indexed="81"/>
            <rFont val="Tahoma"/>
            <family val="2"/>
          </rPr>
          <t xml:space="preserve">% CHARGEABLE TO BUSINESS DEVELOPMENT - Indicate the approximate </t>
        </r>
        <r>
          <rPr>
            <b/>
            <u/>
            <sz val="11"/>
            <color indexed="81"/>
            <rFont val="Tahoma"/>
            <family val="2"/>
          </rPr>
          <t>percentage</t>
        </r>
        <r>
          <rPr>
            <b/>
            <sz val="11"/>
            <color indexed="81"/>
            <rFont val="Tahoma"/>
            <family val="2"/>
          </rPr>
          <t xml:space="preserve"> of total hours (not $) chargeable to client relations and business development during the past year by each individual.</t>
        </r>
        <r>
          <rPr>
            <sz val="8"/>
            <color indexed="81"/>
            <rFont val="Tahoma"/>
            <family val="2"/>
          </rPr>
          <t xml:space="preserve">
</t>
        </r>
      </text>
    </comment>
    <comment ref="A884" authorId="3">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A885" authorId="3">
      <text>
        <r>
          <rPr>
            <b/>
            <sz val="11"/>
            <color indexed="81"/>
            <rFont val="Tahoma"/>
            <family val="2"/>
          </rPr>
          <t xml:space="preserve">Indicate if staff in this position are generally licensed (Y for Yes; N for No; leave Blank if not applicable).
</t>
        </r>
        <r>
          <rPr>
            <sz val="8"/>
            <color indexed="81"/>
            <rFont val="Tahoma"/>
            <family val="2"/>
          </rPr>
          <t xml:space="preserve">
</t>
        </r>
      </text>
    </comment>
    <comment ref="A886" authorId="3">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A887" authorId="3">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A888" authorId="3">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A889" authorId="3">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List>
</comments>
</file>

<file path=xl/sharedStrings.xml><?xml version="1.0" encoding="utf-8"?>
<sst xmlns="http://schemas.openxmlformats.org/spreadsheetml/2006/main" count="3927" uniqueCount="350">
  <si>
    <t>Do not report the results of any employees of divisions of your firm that are not involved in providing professional services.</t>
  </si>
  <si>
    <t xml:space="preserve">PSMJ Resources, Inc. </t>
  </si>
  <si>
    <t>10 Midland Avenue</t>
  </si>
  <si>
    <t>Newton, MA 02458</t>
  </si>
  <si>
    <t>Name</t>
  </si>
  <si>
    <t>Firm</t>
  </si>
  <si>
    <t>Firm Size</t>
  </si>
  <si>
    <t>All major Credit Cards are accepted.</t>
  </si>
  <si>
    <t>Firm Type</t>
  </si>
  <si>
    <t>Address</t>
  </si>
  <si>
    <t>Card Number</t>
  </si>
  <si>
    <t>City</t>
  </si>
  <si>
    <t xml:space="preserve">Expiration Date </t>
  </si>
  <si>
    <t>State</t>
  </si>
  <si>
    <t>Zip</t>
  </si>
  <si>
    <t>Name on Card</t>
  </si>
  <si>
    <t>Phone</t>
  </si>
  <si>
    <t>Fax</t>
  </si>
  <si>
    <t xml:space="preserve">Signature: </t>
  </si>
  <si>
    <t xml:space="preserve">Brochure Code: </t>
  </si>
  <si>
    <t>CVV (Security Code)</t>
  </si>
  <si>
    <t>FINAL INSTRUCTIONS</t>
  </si>
  <si>
    <t>AZ, NM, OK, TX</t>
  </si>
  <si>
    <t>CO, ID, MT, NV, WY, UT</t>
  </si>
  <si>
    <t>AK, CA, HI, OR, WA</t>
  </si>
  <si>
    <t>{{</t>
  </si>
  <si>
    <t>01</t>
  </si>
  <si>
    <t>}</t>
  </si>
  <si>
    <t>{</t>
  </si>
  <si>
    <t>1.</t>
  </si>
  <si>
    <t>2.</t>
  </si>
  <si>
    <t>7.</t>
  </si>
  <si>
    <t>3.</t>
  </si>
  <si>
    <t>4.</t>
  </si>
  <si>
    <t>5.</t>
  </si>
  <si>
    <t>Northeast</t>
  </si>
  <si>
    <t>Southwest</t>
  </si>
  <si>
    <t>South</t>
  </si>
  <si>
    <t>Mountain</t>
  </si>
  <si>
    <t>International</t>
  </si>
  <si>
    <t>Midwest</t>
  </si>
  <si>
    <t>West</t>
  </si>
  <si>
    <t>%</t>
  </si>
  <si>
    <t>Transportation</t>
  </si>
  <si>
    <t>Energy/Utilities</t>
  </si>
  <si>
    <t xml:space="preserve">Housing     </t>
  </si>
  <si>
    <t>Industrial</t>
  </si>
  <si>
    <t>02</t>
  </si>
  <si>
    <t>AL, AR, DC, FL, GA, KY, LA, MS, NC, SC, TN, VA, WV</t>
  </si>
  <si>
    <t>Code</t>
  </si>
  <si>
    <t>Title</t>
  </si>
  <si>
    <t>Region</t>
  </si>
  <si>
    <t>States</t>
  </si>
  <si>
    <t>Round to the nearest whole dollar and percent.  Please omit cents.</t>
  </si>
  <si>
    <t>Please enter the firm’s total equity (total assets less total liabilities) at the end of your most recent fiscal year.  If you maintain both accrual and cash basis books, please use the accrual basis.</t>
  </si>
  <si>
    <t>Government Agencies (Buildings)</t>
  </si>
  <si>
    <t>Water/Wastewater</t>
  </si>
  <si>
    <t>Environmental/Remediation</t>
  </si>
  <si>
    <t>Commercial (Users)</t>
  </si>
  <si>
    <t>Commercial (Developers)</t>
  </si>
  <si>
    <t>All Other</t>
  </si>
  <si>
    <t>CT, DE, ME, MD, MA, NH, NJ, NY, PA, RI, VT</t>
  </si>
  <si>
    <t>Y or N</t>
  </si>
  <si>
    <t xml:space="preserve">If you do not have an individual that fills a specific title, please leave that part of the survey blank. If an individual has received a zero amount for a particular category, please fill in a zero. </t>
  </si>
  <si>
    <t>Attn: Order Processing</t>
  </si>
  <si>
    <t>HELPFUL NOTES</t>
  </si>
  <si>
    <t xml:space="preserve">(after data completion)
</t>
  </si>
  <si>
    <t xml:space="preserve">Please go back and read the entire questionnaire again.  Do your answers conform to the intent of the instructions and are they complete?
</t>
  </si>
  <si>
    <t xml:space="preserve">Once you have finished inputting your firm's data, please be sure the file has been saved to your hard drive using the "Save As" function. This Excel file does not automatically save or submit your questionnaire to PSMJ. </t>
  </si>
  <si>
    <t>Thank You for Your Participation!</t>
  </si>
  <si>
    <t>Do not guess on any item -- we would rather you leave the item blank.  However, an approximation is fine.</t>
  </si>
  <si>
    <t>Please see the FINAL INSTRUCTIONS at the bottom of the "Quick Start Instructions" tab before submitting your data.</t>
  </si>
  <si>
    <t>Survey Participants Receive a COMPLIMENTARY Benchmarking Tool!</t>
  </si>
  <si>
    <t>Name:</t>
  </si>
  <si>
    <t>Firm:</t>
  </si>
  <si>
    <t>Title:</t>
  </si>
  <si>
    <t>Email address:</t>
  </si>
  <si>
    <t>Don't Forget Your Discount on Our Survey Report!</t>
  </si>
  <si>
    <t>PSMJ SURVEY PARTICIPANT ORDER FORM</t>
  </si>
  <si>
    <t>Payment by Check:</t>
  </si>
  <si>
    <t>(Please do not include your questionnaire in this mailing.)</t>
  </si>
  <si>
    <t>MA orders include 6.25% sales tax.</t>
  </si>
  <si>
    <t xml:space="preserve">E-mail </t>
  </si>
  <si>
    <t>Enclosed check (incl. s/h &amp; sales tax if MA) payable to:</t>
  </si>
  <si>
    <t>Don't Forget Your FREE Benchmarking Tool!</t>
  </si>
  <si>
    <t>Please be sure to read through each tab in this Excel Workbook before submitting your data.</t>
  </si>
  <si>
    <t>As mentioned earlier, Pop-Up Comments have been included in the actual questionnaire -- to view them, hover your cursor over the mini red triangles. If you have any questions, contact Kate Allen, Director of PSMJ's A/E/C Industry Surveys, at (857) 255-3206 or via e-mail at kallen@psmj.com.</t>
  </si>
  <si>
    <t>Region Where You Generate Greater than 50% of Your Work</t>
  </si>
  <si>
    <t xml:space="preserve">All U.S. </t>
  </si>
  <si>
    <t>No one region represents more than 50% of your work</t>
  </si>
  <si>
    <t>IL, IN, IA, KS, MI, MN, MO, NE, ND, OH, D\SD, WI</t>
  </si>
  <si>
    <r>
      <t xml:space="preserve">Participants receive a 40% discount on our comprehensive 
Survey Report (pdf and printed book). Please be sure to fill out
the </t>
    </r>
    <r>
      <rPr>
        <b/>
        <sz val="10"/>
        <color indexed="56"/>
        <rFont val="Book Antiqua"/>
        <family val="1"/>
      </rPr>
      <t xml:space="preserve">"Survey Report Order Form" tab </t>
    </r>
    <r>
      <rPr>
        <b/>
        <sz val="10"/>
        <rFont val="Book Antiqua"/>
        <family val="1"/>
      </rPr>
      <t>to order the report.</t>
    </r>
  </si>
  <si>
    <t>Charge my credit card for $297 + s/h (&amp; sales tax if MA).</t>
  </si>
  <si>
    <t>Architect - Entry Level</t>
  </si>
  <si>
    <t>Civil Engineer/Designer - Entry Level</t>
  </si>
  <si>
    <t>Electrical Engineer/Designer - Entry Level</t>
  </si>
  <si>
    <t>Mechanical Engineer/Designer - Entry Level</t>
  </si>
  <si>
    <t>Structural Engineer /Designer- Entry Level</t>
  </si>
  <si>
    <t>CAD Technician/Drafter</t>
  </si>
  <si>
    <t>Clerical</t>
  </si>
  <si>
    <t>Marketing Coordinator</t>
  </si>
  <si>
    <t>Proposal Coordinator</t>
  </si>
  <si>
    <t xml:space="preserve">Your confidential firm code (see pop-up comment):    </t>
  </si>
  <si>
    <t>1.    Total number of staff in firm</t>
  </si>
  <si>
    <t>dollars</t>
  </si>
  <si>
    <t>2.   Annual net revenues, last calendar or fiscal year</t>
  </si>
  <si>
    <t>3.   Equity (assets - liabilities) at end of last year</t>
  </si>
  <si>
    <t>% 0 to 100</t>
  </si>
  <si>
    <t>7.  Primary type of client served (according to percentage of your total revenue)</t>
  </si>
  <si>
    <t>number</t>
  </si>
  <si>
    <t>days</t>
  </si>
  <si>
    <t>1 to 10</t>
  </si>
  <si>
    <t>$</t>
  </si>
  <si>
    <t>03</t>
  </si>
  <si>
    <t>04</t>
  </si>
  <si>
    <t>05</t>
  </si>
  <si>
    <t>Senior CAD Technician/Drafter</t>
  </si>
  <si>
    <t>Senior Clerical</t>
  </si>
  <si>
    <t>A</t>
  </si>
  <si>
    <t>B</t>
  </si>
  <si>
    <t>C</t>
  </si>
  <si>
    <t>D</t>
  </si>
  <si>
    <t>E</t>
  </si>
  <si>
    <t>F</t>
  </si>
  <si>
    <t>G</t>
  </si>
  <si>
    <t>H</t>
  </si>
  <si>
    <t>I</t>
  </si>
  <si>
    <t>J</t>
  </si>
  <si>
    <t>Unprotected</t>
  </si>
  <si>
    <t>Format</t>
  </si>
  <si>
    <t>06</t>
  </si>
  <si>
    <t>07</t>
  </si>
  <si>
    <t>08</t>
  </si>
  <si>
    <t>09</t>
  </si>
  <si>
    <t>Healthcare</t>
  </si>
  <si>
    <r>
      <t xml:space="preserve">   1.  </t>
    </r>
    <r>
      <rPr>
        <sz val="10"/>
        <rFont val="Calibri"/>
        <family val="2"/>
        <scheme val="minor"/>
      </rPr>
      <t>Architecture</t>
    </r>
  </si>
  <si>
    <r>
      <t xml:space="preserve">   9.  </t>
    </r>
    <r>
      <rPr>
        <sz val="10"/>
        <rFont val="Calibri"/>
        <family val="2"/>
        <scheme val="minor"/>
      </rPr>
      <t>Environmental Sciences</t>
    </r>
  </si>
  <si>
    <r>
      <t xml:space="preserve">   5.  </t>
    </r>
    <r>
      <rPr>
        <sz val="10"/>
        <rFont val="Calibri"/>
        <family val="2"/>
        <scheme val="minor"/>
      </rPr>
      <t>Engineering (Survey)</t>
    </r>
  </si>
  <si>
    <r>
      <t xml:space="preserve">   8.  </t>
    </r>
    <r>
      <rPr>
        <sz val="10"/>
        <rFont val="Calibri"/>
        <family val="2"/>
        <scheme val="minor"/>
      </rPr>
      <t>Landscape Architecture</t>
    </r>
  </si>
  <si>
    <r>
      <t xml:space="preserve"> 10.  </t>
    </r>
    <r>
      <rPr>
        <sz val="10"/>
        <rFont val="Calibri"/>
        <family val="2"/>
        <scheme val="minor"/>
      </rPr>
      <t>Other mix of services</t>
    </r>
  </si>
  <si>
    <r>
      <t xml:space="preserve">   3.  </t>
    </r>
    <r>
      <rPr>
        <sz val="10"/>
        <rFont val="Calibri"/>
        <family val="2"/>
        <scheme val="minor"/>
      </rPr>
      <t>Engineering (Prime)</t>
    </r>
  </si>
  <si>
    <r>
      <t xml:space="preserve">   6.  </t>
    </r>
    <r>
      <rPr>
        <sz val="10"/>
        <rFont val="Calibri"/>
        <family val="2"/>
        <scheme val="minor"/>
      </rPr>
      <t>Arch/Eng or Eng/Arch</t>
    </r>
  </si>
  <si>
    <r>
      <rPr>
        <b/>
        <sz val="10"/>
        <rFont val="Calibri"/>
        <family val="2"/>
        <scheme val="minor"/>
      </rPr>
      <t xml:space="preserve">   1</t>
    </r>
    <r>
      <rPr>
        <sz val="10"/>
        <rFont val="Calibri"/>
        <family val="2"/>
        <scheme val="minor"/>
      </rPr>
      <t>.  All US</t>
    </r>
  </si>
  <si>
    <r>
      <t xml:space="preserve">   4</t>
    </r>
    <r>
      <rPr>
        <sz val="10"/>
        <rFont val="Calibri"/>
        <family val="2"/>
        <scheme val="minor"/>
      </rPr>
      <t>.  Midwest</t>
    </r>
  </si>
  <si>
    <r>
      <t xml:space="preserve">   7.</t>
    </r>
    <r>
      <rPr>
        <sz val="10"/>
        <rFont val="Calibri"/>
        <family val="2"/>
        <scheme val="minor"/>
      </rPr>
      <t xml:space="preserve">  West</t>
    </r>
  </si>
  <si>
    <r>
      <rPr>
        <b/>
        <sz val="10"/>
        <rFont val="Calibri"/>
        <family val="2"/>
        <scheme val="minor"/>
      </rPr>
      <t xml:space="preserve">   2</t>
    </r>
    <r>
      <rPr>
        <sz val="10"/>
        <rFont val="Calibri"/>
        <family val="2"/>
        <scheme val="minor"/>
      </rPr>
      <t>.  Northeast</t>
    </r>
  </si>
  <si>
    <r>
      <t xml:space="preserve">   5.</t>
    </r>
    <r>
      <rPr>
        <sz val="10"/>
        <rFont val="Calibri"/>
        <family val="2"/>
        <scheme val="minor"/>
      </rPr>
      <t xml:space="preserve">  Southwest</t>
    </r>
  </si>
  <si>
    <r>
      <t xml:space="preserve">   3.</t>
    </r>
    <r>
      <rPr>
        <sz val="10"/>
        <rFont val="Calibri"/>
        <family val="2"/>
        <scheme val="minor"/>
      </rPr>
      <t xml:space="preserve">  South</t>
    </r>
  </si>
  <si>
    <r>
      <t xml:space="preserve">   6.  </t>
    </r>
    <r>
      <rPr>
        <sz val="10"/>
        <rFont val="Calibri"/>
        <family val="2"/>
        <scheme val="minor"/>
      </rPr>
      <t>Mountain</t>
    </r>
  </si>
  <si>
    <r>
      <rPr>
        <b/>
        <sz val="14"/>
        <color indexed="56"/>
        <rFont val="Calibri"/>
        <family val="2"/>
        <scheme val="minor"/>
      </rPr>
      <t xml:space="preserve">                                                                             </t>
    </r>
    <r>
      <rPr>
        <b/>
        <u/>
        <sz val="14"/>
        <color indexed="56"/>
        <rFont val="Calibri"/>
        <family val="2"/>
        <scheme val="minor"/>
      </rPr>
      <t>Ordering is easy!</t>
    </r>
    <r>
      <rPr>
        <sz val="14"/>
        <rFont val="Calibri"/>
        <family val="2"/>
        <scheme val="minor"/>
      </rPr>
      <t xml:space="preserve"> </t>
    </r>
    <r>
      <rPr>
        <sz val="12"/>
        <rFont val="Calibri"/>
        <family val="2"/>
        <scheme val="minor"/>
      </rPr>
      <t xml:space="preserve">
</t>
    </r>
    <r>
      <rPr>
        <b/>
        <sz val="12"/>
        <rFont val="Calibri"/>
        <family val="2"/>
        <scheme val="minor"/>
      </rPr>
      <t xml:space="preserve">Credit Card Orders: 
  </t>
    </r>
    <r>
      <rPr>
        <b/>
        <sz val="11"/>
        <rFont val="Calibri"/>
        <family val="2"/>
        <scheme val="minor"/>
      </rPr>
      <t xml:space="preserve"> ▪  </t>
    </r>
    <r>
      <rPr>
        <sz val="11"/>
        <rFont val="Calibri"/>
        <family val="2"/>
        <scheme val="minor"/>
      </rPr>
      <t xml:space="preserve">Complete the form below and </t>
    </r>
    <r>
      <rPr>
        <b/>
        <sz val="11"/>
        <color indexed="60"/>
        <rFont val="Calibri"/>
        <family val="2"/>
        <scheme val="minor"/>
      </rPr>
      <t>e-mail</t>
    </r>
    <r>
      <rPr>
        <sz val="11"/>
        <rFont val="Calibri"/>
        <family val="2"/>
        <scheme val="minor"/>
      </rPr>
      <t xml:space="preserve"> the entire Excel worksheet with your completed questionnaire to </t>
    </r>
    <r>
      <rPr>
        <b/>
        <sz val="11"/>
        <color indexed="56"/>
        <rFont val="Calibri"/>
        <family val="2"/>
        <scheme val="minor"/>
      </rPr>
      <t>kallen@psmj.com</t>
    </r>
    <r>
      <rPr>
        <sz val="11"/>
        <rFont val="Calibri"/>
        <family val="2"/>
        <scheme val="minor"/>
      </rPr>
      <t xml:space="preserve">. 
   ▪  Or, you can print out this sheet, fill out the form below and </t>
    </r>
    <r>
      <rPr>
        <b/>
        <sz val="11"/>
        <color indexed="60"/>
        <rFont val="Calibri"/>
        <family val="2"/>
        <scheme val="minor"/>
      </rPr>
      <t>fax</t>
    </r>
    <r>
      <rPr>
        <sz val="11"/>
        <rFont val="Calibri"/>
        <family val="2"/>
        <scheme val="minor"/>
      </rPr>
      <t xml:space="preserve"> it to </t>
    </r>
    <r>
      <rPr>
        <b/>
        <sz val="11"/>
        <color indexed="56"/>
        <rFont val="Calibri"/>
        <family val="2"/>
        <scheme val="minor"/>
      </rPr>
      <t xml:space="preserve">617-965-5152. </t>
    </r>
    <r>
      <rPr>
        <sz val="11"/>
        <rFont val="Calibri"/>
        <family val="2"/>
        <scheme val="minor"/>
      </rPr>
      <t>(Please do not include your questionnaire in this fax.)</t>
    </r>
    <r>
      <rPr>
        <b/>
        <sz val="11"/>
        <color indexed="56"/>
        <rFont val="Calibri"/>
        <family val="2"/>
        <scheme val="minor"/>
      </rPr>
      <t xml:space="preserve">
 </t>
    </r>
    <r>
      <rPr>
        <b/>
        <i/>
        <sz val="10"/>
        <color indexed="56"/>
        <rFont val="Calibri"/>
        <family val="2"/>
        <scheme val="minor"/>
      </rPr>
      <t xml:space="preserve"> </t>
    </r>
    <r>
      <rPr>
        <b/>
        <u/>
        <sz val="10.5"/>
        <rFont val="Book Antiqua"/>
        <family val="1"/>
      </rPr>
      <t/>
    </r>
  </si>
  <si>
    <r>
      <t xml:space="preserve">▪  </t>
    </r>
    <r>
      <rPr>
        <b/>
        <sz val="11"/>
        <color indexed="60"/>
        <rFont val="Calibri"/>
        <family val="2"/>
        <scheme val="minor"/>
      </rPr>
      <t>Mail</t>
    </r>
    <r>
      <rPr>
        <sz val="11"/>
        <rFont val="Calibri"/>
        <family val="2"/>
        <scheme val="minor"/>
      </rPr>
      <t xml:space="preserve"> this completed order form (with check) to PSMJ Resources:       </t>
    </r>
  </si>
  <si>
    <r>
      <t xml:space="preserve"> </t>
    </r>
    <r>
      <rPr>
        <b/>
        <u/>
        <sz val="11"/>
        <color indexed="60"/>
        <rFont val="Calibri"/>
        <family val="2"/>
        <scheme val="minor"/>
      </rPr>
      <t>PLEASE NOTE</t>
    </r>
    <r>
      <rPr>
        <b/>
        <sz val="11"/>
        <color indexed="60"/>
        <rFont val="Calibri"/>
        <family val="2"/>
        <scheme val="minor"/>
      </rPr>
      <t xml:space="preserve">: We are ONLY able to accept </t>
    </r>
    <r>
      <rPr>
        <b/>
        <i/>
        <sz val="11"/>
        <color indexed="60"/>
        <rFont val="Calibri"/>
        <family val="2"/>
        <scheme val="minor"/>
      </rPr>
      <t>Survey Data</t>
    </r>
    <r>
      <rPr>
        <b/>
        <sz val="11"/>
        <color indexed="60"/>
        <rFont val="Calibri"/>
        <family val="2"/>
        <scheme val="minor"/>
      </rPr>
      <t xml:space="preserve"> via email, so please </t>
    </r>
    <r>
      <rPr>
        <b/>
        <i/>
        <sz val="11"/>
        <color indexed="60"/>
        <rFont val="Calibri"/>
        <family val="2"/>
        <scheme val="minor"/>
      </rPr>
      <t>do not</t>
    </r>
    <r>
      <rPr>
        <b/>
        <sz val="11"/>
        <color indexed="60"/>
        <rFont val="Calibri"/>
        <family val="2"/>
        <scheme val="minor"/>
      </rPr>
      <t xml:space="preserve"> include your completed questionnaire in a fax or mail order.</t>
    </r>
  </si>
  <si>
    <r>
      <t xml:space="preserve">Orders within the U.S. will include an additional </t>
    </r>
    <r>
      <rPr>
        <b/>
        <sz val="10"/>
        <color indexed="60"/>
        <rFont val="Calibri"/>
        <family val="2"/>
        <scheme val="minor"/>
      </rPr>
      <t>$12</t>
    </r>
    <r>
      <rPr>
        <b/>
        <sz val="10"/>
        <rFont val="Calibri"/>
        <family val="2"/>
        <scheme val="minor"/>
      </rPr>
      <t xml:space="preserve"> shipping &amp; handling; International orders will be charged </t>
    </r>
    <r>
      <rPr>
        <b/>
        <sz val="10"/>
        <color indexed="60"/>
        <rFont val="Calibri"/>
        <family val="2"/>
        <scheme val="minor"/>
      </rPr>
      <t>$30</t>
    </r>
    <r>
      <rPr>
        <b/>
        <sz val="10"/>
        <rFont val="Calibri"/>
        <family val="2"/>
        <scheme val="minor"/>
      </rPr>
      <t>.</t>
    </r>
  </si>
  <si>
    <r>
      <t xml:space="preserve">Please be sure to fill out the </t>
    </r>
    <r>
      <rPr>
        <b/>
        <sz val="11"/>
        <color indexed="56"/>
        <rFont val="Calibri"/>
        <family val="2"/>
        <scheme val="minor"/>
      </rPr>
      <t xml:space="preserve">"Benchmark Tool Contact" tab </t>
    </r>
    <r>
      <rPr>
        <b/>
        <sz val="11"/>
        <rFont val="Calibri"/>
        <family val="2"/>
        <scheme val="minor"/>
      </rPr>
      <t>to let us
know who should receive your firm's FREE benchmarking tool.</t>
    </r>
  </si>
  <si>
    <t>6a.</t>
  </si>
  <si>
    <t>6b.</t>
  </si>
  <si>
    <t>A.</t>
  </si>
  <si>
    <t>B.</t>
  </si>
  <si>
    <t>C.</t>
  </si>
  <si>
    <t>D.</t>
  </si>
  <si>
    <t>E.</t>
  </si>
  <si>
    <t>F.</t>
  </si>
  <si>
    <t>G.</t>
  </si>
  <si>
    <t>H.</t>
  </si>
  <si>
    <t>I.</t>
  </si>
  <si>
    <r>
      <rPr>
        <b/>
        <sz val="12"/>
        <rFont val="Calibri"/>
        <family val="2"/>
        <scheme val="minor"/>
      </rPr>
      <t>The following instructions are identical to the Pop-Up Comments we've included throughout the actual survey questionnaire, and the numbering of these items corresponds with the questions in the survey. We've included this tab in case you prefer to print or refer to the comments instead of using the Pop-Ups in the questionnaire.
If you have any questions, contact Kate Allen, Director of PSMJ's A/E/C Industry Surveys, at (857) 255-3206 or via e-mail at kallen@psmj.com.</t>
    </r>
    <r>
      <rPr>
        <b/>
        <sz val="12"/>
        <color indexed="10"/>
        <rFont val="Calibri"/>
        <family val="2"/>
        <scheme val="minor"/>
      </rPr>
      <t xml:space="preserve">
                                                           </t>
    </r>
  </si>
  <si>
    <r>
      <t xml:space="preserve">We want you to identify your firm type, based on the services you provide </t>
    </r>
    <r>
      <rPr>
        <b/>
        <sz val="12"/>
        <color indexed="48"/>
        <rFont val="Calibri"/>
        <family val="2"/>
        <scheme val="minor"/>
      </rPr>
      <t>in-house</t>
    </r>
    <r>
      <rPr>
        <sz val="12"/>
        <rFont val="Calibri"/>
        <family val="2"/>
        <scheme val="minor"/>
      </rPr>
      <t xml:space="preserve">. You must choose only one of the types listed. Note: we are interested in your </t>
    </r>
    <r>
      <rPr>
        <b/>
        <i/>
        <sz val="12"/>
        <color indexed="48"/>
        <rFont val="Calibri"/>
        <family val="2"/>
        <scheme val="minor"/>
      </rPr>
      <t>primary</t>
    </r>
    <r>
      <rPr>
        <sz val="12"/>
        <color indexed="48"/>
        <rFont val="Calibri"/>
        <family val="2"/>
        <scheme val="minor"/>
      </rPr>
      <t xml:space="preserve"> </t>
    </r>
    <r>
      <rPr>
        <sz val="12"/>
        <rFont val="Calibri"/>
        <family val="2"/>
        <scheme val="minor"/>
      </rPr>
      <t>service type.  If you are an engineering firm which does both prime and subconsulting, please indicate the type that represents a majority of your work.</t>
    </r>
  </si>
  <si>
    <r>
      <t>All U.S.</t>
    </r>
    <r>
      <rPr>
        <sz val="12"/>
        <rFont val="Calibri"/>
        <family val="2"/>
        <scheme val="minor"/>
      </rPr>
      <t xml:space="preserve"> - Report “All U.S.” only if no single region generates more than 50% of total revenues.</t>
    </r>
  </si>
  <si>
    <r>
      <t>Midwest</t>
    </r>
    <r>
      <rPr>
        <sz val="12"/>
        <rFont val="Calibri"/>
        <family val="2"/>
        <scheme val="minor"/>
      </rPr>
      <t xml:space="preserve"> - Illinois, Indiana, Iowa, Kansas, Michigan, Minnesota, Missouri, Nebraska, North Dakota, Ohio, South Dakota, Wisconsin.</t>
    </r>
  </si>
  <si>
    <r>
      <t>Southwest</t>
    </r>
    <r>
      <rPr>
        <sz val="12"/>
        <rFont val="Calibri"/>
        <family val="2"/>
        <scheme val="minor"/>
      </rPr>
      <t xml:space="preserve"> - Arizona, New Mexico, Oklahoma, Texas.</t>
    </r>
  </si>
  <si>
    <r>
      <t>Mountain</t>
    </r>
    <r>
      <rPr>
        <sz val="12"/>
        <rFont val="Calibri"/>
        <family val="2"/>
        <scheme val="minor"/>
      </rPr>
      <t xml:space="preserve"> - Colorado, Idaho, Montana, Nevada, Wyoming, Utah.</t>
    </r>
  </si>
  <si>
    <r>
      <t>West</t>
    </r>
    <r>
      <rPr>
        <sz val="12"/>
        <rFont val="Calibri"/>
        <family val="2"/>
        <scheme val="minor"/>
      </rPr>
      <t xml:space="preserve"> - Alaska, California, Hawaii, Oregon, Washington.</t>
    </r>
  </si>
  <si>
    <r>
      <t>Transportation</t>
    </r>
    <r>
      <rPr>
        <b/>
        <sz val="12"/>
        <color indexed="57"/>
        <rFont val="Calibri"/>
        <family val="2"/>
        <scheme val="minor"/>
      </rPr>
      <t xml:space="preserve"> </t>
    </r>
    <r>
      <rPr>
        <sz val="12"/>
        <rFont val="Calibri"/>
        <family val="2"/>
        <scheme val="minor"/>
      </rPr>
      <t>- State, local and federal highway departments, agencies and authorities.  Work includes roads, bridges, air transport, rail (including public transit), marine facilities and common carrier projects.</t>
    </r>
  </si>
  <si>
    <r>
      <t>Government agencies (Buildings)</t>
    </r>
    <r>
      <rPr>
        <b/>
        <sz val="12"/>
        <color indexed="57"/>
        <rFont val="Calibri"/>
        <family val="2"/>
        <scheme val="minor"/>
      </rPr>
      <t xml:space="preserve"> </t>
    </r>
    <r>
      <rPr>
        <sz val="12"/>
        <rFont val="Calibri"/>
        <family val="2"/>
        <scheme val="minor"/>
      </rPr>
      <t>- Federal, state and local governments and agencies such as school boards and universities.  Work includes office buildings, schools, prisons, courts, military base buildings and other building construction for public-sector owners.</t>
    </r>
  </si>
  <si>
    <r>
      <t>Environmental/Remediation</t>
    </r>
    <r>
      <rPr>
        <b/>
        <sz val="12"/>
        <color indexed="57"/>
        <rFont val="Calibri"/>
        <family val="2"/>
        <scheme val="minor"/>
      </rPr>
      <t xml:space="preserve"> </t>
    </r>
    <r>
      <rPr>
        <sz val="12"/>
        <rFont val="Calibri"/>
        <family val="2"/>
        <scheme val="minor"/>
      </rPr>
      <t>- Local, state and federal agencies as well as private-sector owners.  Work includes waste disposal, mitigation and remediation projects for waste and environmental restoration.</t>
    </r>
  </si>
  <si>
    <r>
      <t>Industrial</t>
    </r>
    <r>
      <rPr>
        <b/>
        <sz val="12"/>
        <color indexed="57"/>
        <rFont val="Calibri"/>
        <family val="2"/>
        <scheme val="minor"/>
      </rPr>
      <t xml:space="preserve"> </t>
    </r>
    <r>
      <rPr>
        <sz val="12"/>
        <rFont val="Calibri"/>
        <family val="2"/>
        <scheme val="minor"/>
      </rPr>
      <t>- Includes private-sector clients.  Work includes factories and process plants.</t>
    </r>
  </si>
  <si>
    <r>
      <t>Energy/Utilities</t>
    </r>
    <r>
      <rPr>
        <b/>
        <sz val="12"/>
        <color indexed="57"/>
        <rFont val="Calibri"/>
        <family val="2"/>
        <scheme val="minor"/>
      </rPr>
      <t xml:space="preserve"> </t>
    </r>
    <r>
      <rPr>
        <sz val="12"/>
        <rFont val="Calibri"/>
        <family val="2"/>
        <scheme val="minor"/>
      </rPr>
      <t>- Includes projects for energy, utility and telecommunication clients, including power generation, transmission lines and substations, and facilities, and pipelines. Also includes on-site cogeneration projects by private-sector owners.</t>
    </r>
  </si>
  <si>
    <r>
      <t>Commercial (Users)</t>
    </r>
    <r>
      <rPr>
        <b/>
        <sz val="12"/>
        <color indexed="57"/>
        <rFont val="Calibri"/>
        <family val="2"/>
        <scheme val="minor"/>
      </rPr>
      <t xml:space="preserve"> </t>
    </r>
    <r>
      <rPr>
        <sz val="12"/>
        <rFont val="Calibri"/>
        <family val="2"/>
        <scheme val="minor"/>
      </rPr>
      <t>- Private-sector retail and commercial work where the client will occupy the facility.</t>
    </r>
  </si>
  <si>
    <r>
      <t>Commercial (Developers)</t>
    </r>
    <r>
      <rPr>
        <b/>
        <sz val="12"/>
        <color indexed="57"/>
        <rFont val="Calibri"/>
        <family val="2"/>
        <scheme val="minor"/>
      </rPr>
      <t xml:space="preserve"> </t>
    </r>
    <r>
      <rPr>
        <sz val="12"/>
        <rFont val="Calibri"/>
        <family val="2"/>
        <scheme val="minor"/>
      </rPr>
      <t>- Private-sector work where client will lease or sell the space to future users.  Includes retail and commercial buildings and other facilities.</t>
    </r>
  </si>
  <si>
    <r>
      <t>Housing</t>
    </r>
    <r>
      <rPr>
        <b/>
        <sz val="12"/>
        <color indexed="57"/>
        <rFont val="Calibri"/>
        <family val="2"/>
        <scheme val="minor"/>
      </rPr>
      <t xml:space="preserve"> </t>
    </r>
    <r>
      <rPr>
        <sz val="12"/>
        <rFont val="Calibri"/>
        <family val="2"/>
        <scheme val="minor"/>
      </rPr>
      <t>- Private</t>
    </r>
    <r>
      <rPr>
        <b/>
        <sz val="12"/>
        <rFont val="Calibri"/>
        <family val="2"/>
        <scheme val="minor"/>
      </rPr>
      <t>-</t>
    </r>
    <r>
      <rPr>
        <sz val="12"/>
        <rFont val="Calibri"/>
        <family val="2"/>
        <scheme val="minor"/>
      </rPr>
      <t>sector work on housing, apartment, condominiums or other living units.</t>
    </r>
  </si>
  <si>
    <r>
      <t>Healthcare</t>
    </r>
    <r>
      <rPr>
        <b/>
        <sz val="12"/>
        <color indexed="57"/>
        <rFont val="Calibri"/>
        <family val="2"/>
        <scheme val="minor"/>
      </rPr>
      <t xml:space="preserve"> </t>
    </r>
    <r>
      <rPr>
        <sz val="12"/>
        <rFont val="Calibri"/>
        <family val="2"/>
        <scheme val="minor"/>
      </rPr>
      <t>- Includes hospitals, outpatient clinics, medical offices and nursing care facilities.</t>
    </r>
  </si>
  <si>
    <r>
      <t>All other</t>
    </r>
    <r>
      <rPr>
        <b/>
        <sz val="12"/>
        <color indexed="57"/>
        <rFont val="Calibri"/>
        <family val="2"/>
        <scheme val="minor"/>
      </rPr>
      <t xml:space="preserve"> </t>
    </r>
    <r>
      <rPr>
        <sz val="12"/>
        <rFont val="Calibri"/>
        <family val="2"/>
        <scheme val="minor"/>
      </rPr>
      <t>- Includes all work on projects which are not included in the above listed client/project types.</t>
    </r>
  </si>
  <si>
    <r>
      <t>% OF FIRM OWNED</t>
    </r>
    <r>
      <rPr>
        <sz val="12"/>
        <rFont val="Calibri"/>
        <family val="2"/>
        <scheme val="minor"/>
      </rPr>
      <t xml:space="preserve"> - Indicate the typical or average percentage of the firm owned by people with this title.</t>
    </r>
  </si>
  <si>
    <r>
      <t>% CHARGEABLE TO PROJECTS</t>
    </r>
    <r>
      <rPr>
        <sz val="12"/>
        <rFont val="Calibri"/>
        <family val="2"/>
        <scheme val="minor"/>
      </rPr>
      <t xml:space="preserve"> - Indicate the approximate percentage of total hours (not $) chargeable to projects during the past year by each individual.</t>
    </r>
  </si>
  <si>
    <r>
      <t>% CHARGEABLE TO BUSINESS DEVELOPMENT</t>
    </r>
    <r>
      <rPr>
        <sz val="12"/>
        <rFont val="Calibri"/>
        <family val="2"/>
        <scheme val="minor"/>
      </rPr>
      <t xml:space="preserve"> - Indicate the approximate percentage of total hours (not $) chargeable to client relations and business development during the past year by each individual.</t>
    </r>
  </si>
  <si>
    <r>
      <t>% OVERTIME</t>
    </r>
    <r>
      <rPr>
        <sz val="12"/>
        <color indexed="48"/>
        <rFont val="Calibri"/>
        <family val="2"/>
        <scheme val="minor"/>
      </rPr>
      <t xml:space="preserve"> </t>
    </r>
    <r>
      <rPr>
        <sz val="12"/>
        <rFont val="Calibri"/>
        <family val="2"/>
        <scheme val="minor"/>
      </rPr>
      <t>- Indicate the approximate actual overtime (not necessarily recorded overtime), based on a 40-hour week during the past year by each individual.  Examples -- a 44-hour week would be 10% overtime; 50 hours would be 25% overtime.</t>
    </r>
  </si>
  <si>
    <r>
      <t>BILLING RATE/HOUR</t>
    </r>
    <r>
      <rPr>
        <sz val="12"/>
        <rFont val="Calibri"/>
        <family val="2"/>
        <scheme val="minor"/>
      </rPr>
      <t xml:space="preserve"> - The normal billing rate (not multiplier) for individuals in this category. This should be your quoted current rates for hourly work, before negotiations with client.</t>
    </r>
  </si>
  <si>
    <t>GENERAL FIRM DATA</t>
  </si>
  <si>
    <r>
      <t xml:space="preserve">STAFF POSITIONS:   </t>
    </r>
    <r>
      <rPr>
        <b/>
        <sz val="18"/>
        <color rgb="FFC00000"/>
        <rFont val="Calibri"/>
        <family val="2"/>
        <scheme val="minor"/>
      </rPr>
      <t>PLEASE READ BEFORE PROCEEDING</t>
    </r>
  </si>
  <si>
    <r>
      <rPr>
        <b/>
        <sz val="12"/>
        <rFont val="Calibri"/>
        <family val="2"/>
        <scheme val="minor"/>
      </rPr>
      <t xml:space="preserve">
*</t>
    </r>
    <r>
      <rPr>
        <b/>
        <u/>
        <sz val="12"/>
        <rFont val="Calibri"/>
        <family val="2"/>
        <scheme val="minor"/>
      </rPr>
      <t>THE FINAL 6 POSITIONS</t>
    </r>
    <r>
      <rPr>
        <sz val="12"/>
        <rFont val="Calibri"/>
        <family val="2"/>
        <scheme val="minor"/>
      </rPr>
      <t xml:space="preserve"> are not dependent on the number of years of experience but the function/role performed by that staff member in the firm - which is limited to CAD, Clerical, and Marketing Support positions.
</t>
    </r>
  </si>
  <si>
    <t>J.</t>
  </si>
  <si>
    <t>K.</t>
  </si>
  <si>
    <r>
      <t>LICENSURE</t>
    </r>
    <r>
      <rPr>
        <sz val="12"/>
        <rFont val="Calibri"/>
        <family val="2"/>
        <scheme val="minor"/>
      </rPr>
      <t xml:space="preserve"> - Indicate if staff in this position are generally licensed (Y for Yes; N for No; this question does not apply to the final 6 positions).</t>
    </r>
  </si>
  <si>
    <t>L.</t>
  </si>
  <si>
    <t>M.</t>
  </si>
  <si>
    <t>Environmental Engineer /Scientist- Entry Level</t>
  </si>
  <si>
    <r>
      <t xml:space="preserve">5.   Geographic region (see </t>
    </r>
    <r>
      <rPr>
        <i/>
        <sz val="12"/>
        <rFont val="Calibri"/>
        <family val="2"/>
        <scheme val="minor"/>
      </rPr>
      <t xml:space="preserve">Region Codes </t>
    </r>
    <r>
      <rPr>
        <sz val="12"/>
        <rFont val="Calibri"/>
        <family val="2"/>
        <scheme val="minor"/>
      </rPr>
      <t>tab, or pop-up)</t>
    </r>
  </si>
  <si>
    <r>
      <t xml:space="preserve">   7.  </t>
    </r>
    <r>
      <rPr>
        <sz val="10"/>
        <rFont val="Calibri"/>
        <family val="2"/>
        <scheme val="minor"/>
      </rPr>
      <t>Full service Arch/Eng</t>
    </r>
  </si>
  <si>
    <r>
      <t xml:space="preserve">   2.  </t>
    </r>
    <r>
      <rPr>
        <sz val="10"/>
        <rFont val="Calibri"/>
        <family val="2"/>
        <scheme val="minor"/>
      </rPr>
      <t>Arch/Interior Design</t>
    </r>
  </si>
  <si>
    <r>
      <t xml:space="preserve">Please enter the firm’s annual </t>
    </r>
    <r>
      <rPr>
        <b/>
        <sz val="12"/>
        <color indexed="48"/>
        <rFont val="Calibri"/>
        <family val="2"/>
        <scheme val="minor"/>
      </rPr>
      <t>NET revenues</t>
    </r>
    <r>
      <rPr>
        <sz val="12"/>
        <rFont val="Calibri"/>
        <family val="2"/>
        <scheme val="minor"/>
      </rPr>
      <t xml:space="preserve"> (gross revenues less any pass-through revenue from subconsultants, travel, printing or other direct costs) for last year.</t>
    </r>
  </si>
  <si>
    <r>
      <t>South</t>
    </r>
    <r>
      <rPr>
        <sz val="12"/>
        <rFont val="Calibri"/>
        <family val="2"/>
        <scheme val="minor"/>
      </rPr>
      <t xml:space="preserve"> - Alabama, Arkansas, Florida, Georgia, Kentucky, Louisiana, Mississippi, North Carolina, South Carolina, Tennessee, Virginia, West Virginia.</t>
    </r>
  </si>
  <si>
    <r>
      <t>Northeast</t>
    </r>
    <r>
      <rPr>
        <sz val="12"/>
        <rFont val="Calibri"/>
        <family val="2"/>
        <scheme val="minor"/>
      </rPr>
      <t xml:space="preserve"> - Connecticut, Delaware, District of Columbia, Maine, Maryland, Massachusetts, New Hampshire, New Jersey, New York, Pennsylvania, Rhode Island, Vermont.</t>
    </r>
  </si>
  <si>
    <r>
      <t>International</t>
    </r>
    <r>
      <rPr>
        <sz val="12"/>
        <rFont val="Calibri"/>
        <family val="2"/>
        <scheme val="minor"/>
      </rPr>
      <t xml:space="preserve"> - Firm performs more than 50% of its work outside of the US or Canada. Including US and Canadian possessions.</t>
    </r>
  </si>
  <si>
    <t>Please indicate if you do most of your work for private-sector owners of projects, including commercial, industrial, housing and/or other private-sector facility owners.  Precise accuracy is not needed-Round to the nearest 5%.</t>
  </si>
  <si>
    <t>Please indicate if you do most of your work under the rules of governmental agencies.  Please report state and local government work together with federal as government work. Precise accuracy is not needed-Round to the nearest 5%.</t>
  </si>
  <si>
    <t>Please indicate the percentage of revenues from each type of client(s) you serve.  If you do not have precise figures, or have some projects that may include multiple types of work, use an estimate. An estimate to within 5% is acceptable. Definitions include:</t>
  </si>
  <si>
    <r>
      <t xml:space="preserve">
If you have </t>
    </r>
    <r>
      <rPr>
        <b/>
        <i/>
        <u/>
        <sz val="14"/>
        <color rgb="FFC00000"/>
        <rFont val="Calibri"/>
        <family val="2"/>
        <scheme val="minor"/>
      </rPr>
      <t>MORE THAN 1 INDIVIDUAL</t>
    </r>
    <r>
      <rPr>
        <b/>
        <i/>
        <sz val="14"/>
        <rFont val="Calibri"/>
        <family val="2"/>
        <scheme val="minor"/>
      </rPr>
      <t xml:space="preserve"> in a position, please select the MEDIAN (mid-point) individual as representative of the group rather than using the mathematical average.</t>
    </r>
  </si>
  <si>
    <t>Architect 20+ Years Experience</t>
  </si>
  <si>
    <t>Architect 15 - 19 Years Experience</t>
  </si>
  <si>
    <t>Architect 10 - 14 Years Experience</t>
  </si>
  <si>
    <t>Architect 02 - 05 Years Experience</t>
  </si>
  <si>
    <t>Civil Engineer/Designer 20+ Years Experience</t>
  </si>
  <si>
    <t>Civil Engineer/Designer 15 - 19 Years Experience</t>
  </si>
  <si>
    <t>Civil Engineer/Designer 10 - 14 Years Experience</t>
  </si>
  <si>
    <t>Civil Engineer/Designer 02 - 05 Years Experience</t>
  </si>
  <si>
    <t>Electrical Engineer/Designer 20+ Years Experience</t>
  </si>
  <si>
    <t>Electrical Engineer/Designer 15 - 19 Years Experience</t>
  </si>
  <si>
    <t>Electrical Engineer/Designer 10 - 14 Years Experience</t>
  </si>
  <si>
    <t>Electrical Engineer/Designer 02 - 05 Years Experience</t>
  </si>
  <si>
    <t>Mechanical Engineer/Designer 20+ Years Experience</t>
  </si>
  <si>
    <t>Mechanical Engineer/Designer 15 - 19 Years Experience</t>
  </si>
  <si>
    <t>Mechanical Engineer/Designer 10 - 14 Years Experience</t>
  </si>
  <si>
    <t>Mechanical Engineer/Designer 02 - 05 Years Experience</t>
  </si>
  <si>
    <t>Structural Engineer/Designer 20+ Years Experience</t>
  </si>
  <si>
    <t>Structural Engineer/Designer 15 - 19 Years Experience</t>
  </si>
  <si>
    <t>Structural Engineer/Designer 10 - 14 Years Experience</t>
  </si>
  <si>
    <t>Structural Engineer/Designer 02 - 05 Years Experience</t>
  </si>
  <si>
    <t>Environmental Engineer/Scientist 15 - 19 Years Experience</t>
  </si>
  <si>
    <t>Environmental Engineer/Scientist 10 - 14 Years Experience</t>
  </si>
  <si>
    <t>Environmental Engineer/Scientist 02 - 05 Years Experience</t>
  </si>
  <si>
    <r>
      <rPr>
        <b/>
        <sz val="11"/>
        <rFont val="Calibri"/>
        <family val="2"/>
        <scheme val="minor"/>
      </rPr>
      <t xml:space="preserve"> A. </t>
    </r>
    <r>
      <rPr>
        <sz val="11"/>
        <rFont val="Calibri"/>
        <family val="2"/>
        <scheme val="minor"/>
      </rPr>
      <t>Annual Salary per person</t>
    </r>
  </si>
  <si>
    <r>
      <rPr>
        <b/>
        <sz val="11"/>
        <rFont val="Calibri"/>
        <family val="2"/>
        <scheme val="minor"/>
      </rPr>
      <t xml:space="preserve"> B. </t>
    </r>
    <r>
      <rPr>
        <sz val="11"/>
        <rFont val="Calibri"/>
        <family val="2"/>
        <scheme val="minor"/>
      </rPr>
      <t>Performance bonus, latest year</t>
    </r>
  </si>
  <si>
    <r>
      <rPr>
        <b/>
        <sz val="16"/>
        <rFont val="Calibri"/>
        <family val="2"/>
        <scheme val="minor"/>
      </rPr>
      <t>Select Staff Positions</t>
    </r>
    <r>
      <rPr>
        <b/>
        <sz val="10"/>
        <rFont val="Calibri"/>
        <family val="2"/>
        <scheme val="minor"/>
      </rPr>
      <t xml:space="preserve">
</t>
    </r>
    <r>
      <rPr>
        <sz val="11"/>
        <rFont val="Calibri"/>
        <family val="2"/>
        <scheme val="minor"/>
      </rPr>
      <t>Scroll down until you find the position you want,</t>
    </r>
    <r>
      <rPr>
        <b/>
        <sz val="11"/>
        <rFont val="Calibri"/>
        <family val="2"/>
        <scheme val="minor"/>
      </rPr>
      <t xml:space="preserve"> </t>
    </r>
    <r>
      <rPr>
        <b/>
        <sz val="11"/>
        <color rgb="FFC00000"/>
        <rFont val="Calibri"/>
        <family val="2"/>
        <scheme val="minor"/>
      </rPr>
      <t>OR click the hyperlink in the STAFF MENU below:</t>
    </r>
  </si>
  <si>
    <t>Environmental Engineer/Scientist 20+ Years Experience</t>
  </si>
  <si>
    <r>
      <t xml:space="preserve">Please indicate where you do the majority of your work (e.g., </t>
    </r>
    <r>
      <rPr>
        <b/>
        <sz val="12"/>
        <rFont val="Calibri"/>
        <family val="2"/>
        <scheme val="minor"/>
      </rPr>
      <t>greater than 50%</t>
    </r>
    <r>
      <rPr>
        <sz val="12"/>
        <rFont val="Calibri"/>
        <family val="2"/>
        <scheme val="minor"/>
      </rPr>
      <t>).  The definition of the regions follows:</t>
    </r>
  </si>
  <si>
    <r>
      <t>PERFORMANCE BONUS $</t>
    </r>
    <r>
      <rPr>
        <sz val="12"/>
        <rFont val="Calibri"/>
        <family val="2"/>
        <scheme val="minor"/>
      </rPr>
      <t xml:space="preserve"> - The most recent annual performance bonus paid to the individual reflecting their performance during last year (even if paid in the current year), </t>
    </r>
    <r>
      <rPr>
        <b/>
        <sz val="12"/>
        <rFont val="Calibri"/>
        <family val="2"/>
        <scheme val="minor"/>
      </rPr>
      <t>or the MEDIAN if there is more than one employee.</t>
    </r>
  </si>
  <si>
    <r>
      <rPr>
        <b/>
        <u/>
        <sz val="12"/>
        <color indexed="56"/>
        <rFont val="Calibri"/>
        <family val="2"/>
        <scheme val="minor"/>
      </rPr>
      <t>Saving this File</t>
    </r>
    <r>
      <rPr>
        <b/>
        <sz val="12"/>
        <color indexed="10"/>
        <rFont val="Calibri"/>
        <family val="2"/>
        <scheme val="minor"/>
      </rPr>
      <t xml:space="preserve">
</t>
    </r>
    <r>
      <rPr>
        <sz val="12"/>
        <rFont val="Calibri"/>
        <family val="2"/>
        <scheme val="minor"/>
      </rPr>
      <t xml:space="preserve">Please be sure to save this Excel file to your hard drive using the "Save As" function and follow the FINAL INSTRUCTIONS at the bottom of this sheet to e-mail your completed file to Kate Allen, Director of PSMJ's A/E/C Industry Surveys, at kallen@psmj.com. This Excel file does not automatically save or submit your questionnaire to PSMJ. </t>
    </r>
  </si>
  <si>
    <r>
      <t xml:space="preserve">Report in the units requested on the questionnaire.  </t>
    </r>
    <r>
      <rPr>
        <b/>
        <sz val="12"/>
        <rFont val="Calibri"/>
        <family val="2"/>
        <scheme val="minor"/>
      </rPr>
      <t>Canadian firms should report results in Canadian dollars.</t>
    </r>
  </si>
  <si>
    <r>
      <t xml:space="preserve">Before submitting your data, please complete the order form in the </t>
    </r>
    <r>
      <rPr>
        <b/>
        <sz val="12"/>
        <color indexed="56"/>
        <rFont val="Calibri"/>
        <family val="2"/>
        <scheme val="minor"/>
      </rPr>
      <t>"Survey Report Order Form" tab</t>
    </r>
    <r>
      <rPr>
        <sz val="12"/>
        <rFont val="Calibri"/>
        <family val="2"/>
        <scheme val="minor"/>
      </rPr>
      <t xml:space="preserve"> if you wish to purchase the comprehensive survey report (published in book and pdf format). </t>
    </r>
  </si>
  <si>
    <r>
      <t xml:space="preserve">In many cases you may have more than one person in a position.  When answering in this case, please pick a representative </t>
    </r>
    <r>
      <rPr>
        <b/>
        <sz val="12"/>
        <rFont val="Calibri"/>
        <family val="2"/>
        <scheme val="minor"/>
      </rPr>
      <t>(median)</t>
    </r>
    <r>
      <rPr>
        <sz val="12"/>
        <rFont val="Calibri"/>
        <family val="2"/>
        <scheme val="minor"/>
      </rPr>
      <t xml:space="preserve"> individual rather than averaging all people in the position. </t>
    </r>
  </si>
  <si>
    <r>
      <t>*</t>
    </r>
    <r>
      <rPr>
        <b/>
        <u/>
        <sz val="12"/>
        <color theme="0"/>
        <rFont val="Calibri"/>
        <family val="2"/>
        <scheme val="minor"/>
      </rPr>
      <t>THE FINAL 6 POSITIONS</t>
    </r>
    <r>
      <rPr>
        <b/>
        <sz val="12"/>
        <color theme="0"/>
        <rFont val="Calibri"/>
        <family val="2"/>
        <scheme val="minor"/>
      </rPr>
      <t xml:space="preserve"> are not dependent on the number of years of experience but the function/role performed by that staff member in the firm - which is limited to CAD, Clerical, and Marketing Support positions.</t>
    </r>
  </si>
  <si>
    <t>GENERAL INSTRUCTIONS (before data completion)</t>
  </si>
  <si>
    <t xml:space="preserve">Thank you for your participation! Please read the following instructions regarding our questionnaire -- we've included sections with helpful topics, along with lists of specific directions we ask participants to carefully follow.
After reading through the instructions below, please enter your firm's data in the "Survey Questionnaire" tab. Pop-Up Comments have been added to provide additional detail for each survey question (hover your cursor over the mini red triangles within the questionnaire). </t>
  </si>
  <si>
    <t>Architect 06 - 09 Years Experience</t>
  </si>
  <si>
    <t>Civil Engineer/Designer 06 - 09 Years Experience</t>
  </si>
  <si>
    <t>Electrical Engineer/Designer 06 - 09 Years Experience</t>
  </si>
  <si>
    <t>Mechanical Engineer/Designer 06 - 09 Years Experience</t>
  </si>
  <si>
    <t>Environmental Engineer/Scientist 06 - 09 Years Experience</t>
  </si>
  <si>
    <t>Structural Engineer/Designer 06 - 09 Years Experience</t>
  </si>
  <si>
    <t>All firms performing more than 50% of their work outside of the U S or Canada.</t>
  </si>
  <si>
    <t>4.  Major professional service offered in-house (choose only one)</t>
  </si>
  <si>
    <t>Structural Engineer/Designer- Entry Level</t>
  </si>
  <si>
    <t>Environmental Engineer/Scientist - Entry Level</t>
  </si>
  <si>
    <t>Please enter the total number of people (including full-time equivalent of part-time employees).  Divide the total number of hours worked by all employees currently employed by your firm by 2,080 US or 1,950 if you are in Canada.</t>
  </si>
  <si>
    <r>
      <t>SALARY $ PER YEAR</t>
    </r>
    <r>
      <rPr>
        <sz val="12"/>
        <rFont val="Calibri"/>
        <family val="2"/>
        <scheme val="minor"/>
      </rPr>
      <t xml:space="preserve"> - Enter the amount of annual salary paid to the individual with this title. The final report will break this data out by firm size, practice area, geographic region, and client type to allow for comparison to various peer groups. Please use the annual salary you are currently paying for this position.</t>
    </r>
  </si>
  <si>
    <r>
      <t>NUMBER OF PEOPLE WITH THIS TITLE</t>
    </r>
    <r>
      <rPr>
        <sz val="12"/>
        <color indexed="48"/>
        <rFont val="Calibri"/>
        <family val="2"/>
        <scheme val="minor"/>
      </rPr>
      <t xml:space="preserve"> </t>
    </r>
    <r>
      <rPr>
        <sz val="12"/>
        <rFont val="Calibri"/>
        <family val="2"/>
        <scheme val="minor"/>
      </rPr>
      <t>- Since many firms have several people acting in many of the positions listed, please indicate the number of people with each title in your firm. This should be the number of individuals with this title.</t>
    </r>
  </si>
  <si>
    <r>
      <t>NUMBER OF PEOPLE WITH THIS TITLE WITH OWNERSHIP</t>
    </r>
    <r>
      <rPr>
        <sz val="12"/>
        <rFont val="Calibri"/>
        <family val="2"/>
        <scheme val="minor"/>
      </rPr>
      <t xml:space="preserve"> - Indicate the number of people who have this title who are also owners of equity in the firm. This should be only the number of individuals with this title who have ownership.</t>
    </r>
  </si>
  <si>
    <r>
      <t xml:space="preserve">   4.  </t>
    </r>
    <r>
      <rPr>
        <sz val="10"/>
        <rFont val="Calibri"/>
        <family val="2"/>
        <scheme val="minor"/>
      </rPr>
      <t>Engineering (Subconsulting)</t>
    </r>
  </si>
  <si>
    <r>
      <rPr>
        <b/>
        <i/>
        <sz val="12"/>
        <rFont val="Calibri"/>
        <family val="2"/>
        <scheme val="minor"/>
      </rPr>
      <t>To make the process straight forward,</t>
    </r>
    <r>
      <rPr>
        <b/>
        <u/>
        <sz val="12"/>
        <rFont val="Calibri"/>
        <family val="2"/>
        <scheme val="minor"/>
      </rPr>
      <t>THERE ARE NO POSITION DESCRIPTIONS</t>
    </r>
    <r>
      <rPr>
        <sz val="12"/>
        <rFont val="Calibri"/>
        <family val="2"/>
        <scheme val="minor"/>
      </rPr>
      <t xml:space="preserve">.  The title is self-explanatory and is based on </t>
    </r>
    <r>
      <rPr>
        <u/>
        <sz val="12"/>
        <rFont val="Calibri"/>
        <family val="2"/>
        <scheme val="minor"/>
      </rPr>
      <t>years of experience ONLY (</t>
    </r>
    <r>
      <rPr>
        <sz val="12"/>
        <rFont val="Calibri"/>
        <family val="2"/>
        <scheme val="minor"/>
      </rPr>
      <t xml:space="preserve">as an architect/engineer/designer/scientist, etc.).  The role a staff member may have in the firm is not important for this survey; specific roles (such as Principal, Sr. Project Manager, etc.) are included in our annual </t>
    </r>
    <r>
      <rPr>
        <b/>
        <i/>
        <sz val="12"/>
        <rFont val="Calibri"/>
        <family val="2"/>
        <scheme val="minor"/>
      </rPr>
      <t>PSMJ Management Compensation Benchmark Survey</t>
    </r>
    <r>
      <rPr>
        <sz val="12"/>
        <rFont val="Calibri"/>
        <family val="2"/>
        <scheme val="minor"/>
      </rPr>
      <t xml:space="preserve">.  The intent of this survey is to collect industry compensation data for </t>
    </r>
    <r>
      <rPr>
        <b/>
        <sz val="12"/>
        <rFont val="Calibri"/>
        <family val="2"/>
        <scheme val="minor"/>
      </rPr>
      <t>48*</t>
    </r>
    <r>
      <rPr>
        <sz val="12"/>
        <rFont val="Calibri"/>
        <family val="2"/>
        <scheme val="minor"/>
      </rPr>
      <t xml:space="preserve"> different positions based on years of experience.  The final report will break this data out by firm size, practice area, geographic region, and client type to allow for comparison to various peer groups.
</t>
    </r>
  </si>
  <si>
    <t>Tell us about your firm</t>
  </si>
  <si>
    <t xml:space="preserve">   6a.  Percentage of total revenue from private clients</t>
  </si>
  <si>
    <t xml:space="preserve">   6b.  Percentage of total revenue from gov't clients</t>
  </si>
  <si>
    <t>6.  Portion of total revenue (Item 2) derived from type of client</t>
  </si>
  <si>
    <t>8.  Information about compensation for your Chief Executive Officer (CEO)</t>
  </si>
  <si>
    <t xml:space="preserve">   8a.  Annual salary of your CEO</t>
  </si>
  <si>
    <r>
      <rPr>
        <b/>
        <sz val="14"/>
        <color theme="0"/>
        <rFont val="Calibri"/>
        <family val="2"/>
        <scheme val="minor"/>
      </rPr>
      <t xml:space="preserve">The purpose of the PSMJ 2015 A/E Staff Compensation Benchmark Survey is to document how professional design firms compensate their employees.  The survey is focused on </t>
    </r>
    <r>
      <rPr>
        <b/>
        <u/>
        <sz val="14"/>
        <color theme="0"/>
        <rFont val="Calibri"/>
        <family val="2"/>
        <scheme val="minor"/>
      </rPr>
      <t>number of years of experience ONLY</t>
    </r>
    <r>
      <rPr>
        <b/>
        <sz val="14"/>
        <color theme="0"/>
        <rFont val="Calibri"/>
        <family val="2"/>
        <scheme val="minor"/>
      </rPr>
      <t xml:space="preserve">, versus the role an employee may have in a firm; compensation data based on management roles is already included in PSMJ's annual A/E Management Compensation Benchmark Survey.  Together, both this Staff Compensation Survey and the Management Compensation Survey will provide the information firms in the A/E industry are asking for to analyze their compensation strategies.  </t>
    </r>
    <r>
      <rPr>
        <b/>
        <i/>
        <sz val="14"/>
        <color theme="0"/>
        <rFont val="Calibri"/>
        <family val="2"/>
        <scheme val="minor"/>
      </rPr>
      <t xml:space="preserve">
</t>
    </r>
    <r>
      <rPr>
        <b/>
        <sz val="14"/>
        <color theme="0"/>
        <rFont val="Calibri"/>
        <family val="2"/>
        <scheme val="minor"/>
      </rPr>
      <t xml:space="preserve">The final report will present the results by firm size, practice area, geographic region, and client type to allow for comparison to various peer groups. 
This questionnaire is the result of an effort by a Board of Advisors composed of people directly concerned with compensation practices in design firms.  </t>
    </r>
  </si>
  <si>
    <r>
      <t xml:space="preserve">Use the most recent data available.  We would like the compensation information to reflect </t>
    </r>
    <r>
      <rPr>
        <b/>
        <sz val="12"/>
        <color rgb="FFC00000"/>
        <rFont val="Calibri"/>
        <family val="2"/>
        <scheme val="minor"/>
      </rPr>
      <t>January/February 2015</t>
    </r>
    <r>
      <rPr>
        <sz val="12"/>
        <rFont val="Calibri"/>
        <family val="2"/>
        <scheme val="minor"/>
      </rPr>
      <t xml:space="preserve"> data.</t>
    </r>
  </si>
  <si>
    <r>
      <t xml:space="preserve">Before submitting your data, please be sure to fill out the </t>
    </r>
    <r>
      <rPr>
        <sz val="12"/>
        <color indexed="56"/>
        <rFont val="Calibri"/>
        <family val="2"/>
        <scheme val="minor"/>
      </rPr>
      <t>"</t>
    </r>
    <r>
      <rPr>
        <b/>
        <sz val="12"/>
        <color indexed="56"/>
        <rFont val="Calibri"/>
        <family val="2"/>
        <scheme val="minor"/>
      </rPr>
      <t>Benchmark Tool Contact" tab</t>
    </r>
    <r>
      <rPr>
        <sz val="12"/>
        <rFont val="Calibri"/>
        <family val="2"/>
        <scheme val="minor"/>
      </rPr>
      <t xml:space="preserve"> with the name and email address of the person in your firm who should receive your free, abridged </t>
    </r>
    <r>
      <rPr>
        <b/>
        <sz val="12"/>
        <color indexed="56"/>
        <rFont val="Calibri"/>
        <family val="2"/>
        <scheme val="minor"/>
      </rPr>
      <t xml:space="preserve">PSMJ </t>
    </r>
    <r>
      <rPr>
        <b/>
        <i/>
        <sz val="12"/>
        <color indexed="56"/>
        <rFont val="Calibri"/>
        <family val="2"/>
        <scheme val="minor"/>
      </rPr>
      <t>Personalized</t>
    </r>
    <r>
      <rPr>
        <b/>
        <sz val="12"/>
        <color indexed="56"/>
        <rFont val="Calibri"/>
        <family val="2"/>
        <scheme val="minor"/>
      </rPr>
      <t xml:space="preserve"> 2015 Staff Compensation Benchmark Tool.</t>
    </r>
    <r>
      <rPr>
        <sz val="12"/>
        <rFont val="Calibri"/>
        <family val="2"/>
        <scheme val="minor"/>
      </rPr>
      <t xml:space="preserve"> Your customized tool will include your firm's </t>
    </r>
    <r>
      <rPr>
        <b/>
        <sz val="12"/>
        <rFont val="Calibri"/>
        <family val="2"/>
        <scheme val="minor"/>
      </rPr>
      <t>CONFIDENTIAL</t>
    </r>
    <r>
      <rPr>
        <sz val="12"/>
        <rFont val="Calibri"/>
        <family val="2"/>
        <scheme val="minor"/>
      </rPr>
      <t xml:space="preserve"> data, along with key survey results, so please make sure we have the appropriate contact for your firm. This person will be the official participant/contact for the survey and will receive your firm's related participant perks.</t>
    </r>
  </si>
  <si>
    <r>
      <t xml:space="preserve">By submitting this questionnaire, you become a member of the 2015 PSMJ Survey Participants' Club.  As a member, you are eligible for these valuable perks: (1) a complimentary, abridged </t>
    </r>
    <r>
      <rPr>
        <b/>
        <sz val="12"/>
        <rFont val="Calibri"/>
        <family val="2"/>
        <scheme val="minor"/>
      </rPr>
      <t>PSMJ</t>
    </r>
    <r>
      <rPr>
        <b/>
        <i/>
        <sz val="12"/>
        <rFont val="Calibri"/>
        <family val="2"/>
        <scheme val="minor"/>
      </rPr>
      <t xml:space="preserve"> Personalized</t>
    </r>
    <r>
      <rPr>
        <b/>
        <sz val="12"/>
        <rFont val="Calibri"/>
        <family val="2"/>
        <scheme val="minor"/>
      </rPr>
      <t xml:space="preserve"> 2015 Staff Compensation Benchmark Tool</t>
    </r>
    <r>
      <rPr>
        <sz val="12"/>
        <rFont val="Calibri"/>
        <family val="2"/>
        <scheme val="minor"/>
      </rPr>
      <t xml:space="preserve"> -- customized with your firm's data and key survey results, (2) a $200 discount off the 2015 PSMJ A/E Staff Compensation Benchmark Survey Report Combo (hardcopy and pdf), (3) a chance to win a $300 Amazon.com gift certificate, and (4) free participation in a one-hour Participant webinar on Benchmarking Your Firm's Compensation. The total value of these perks is nearly $1,000! </t>
    </r>
  </si>
  <si>
    <r>
      <rPr>
        <b/>
        <sz val="18"/>
        <color rgb="FF0070C0"/>
        <rFont val="Calibri"/>
        <family val="2"/>
        <scheme val="minor"/>
      </rPr>
      <t>2015 PSMJ Staff Compensation Survey</t>
    </r>
    <r>
      <rPr>
        <b/>
        <sz val="10"/>
        <rFont val="Calibri"/>
        <family val="2"/>
        <scheme val="minor"/>
      </rPr>
      <t xml:space="preserve">
  (For additional info, see our Pop-Up Comments throughout the questionnaire -- hover your cursor over the mini red triangles.)</t>
    </r>
  </si>
  <si>
    <r>
      <t xml:space="preserve">BEFORE you start - SAVE this to your hard drive
 </t>
    </r>
    <r>
      <rPr>
        <b/>
        <sz val="14"/>
        <rFont val="Calibri"/>
        <family val="2"/>
        <scheme val="minor"/>
      </rPr>
      <t xml:space="preserve">Your answers should reflect your firm's compensation practices/policies in effect as of 
</t>
    </r>
    <r>
      <rPr>
        <b/>
        <sz val="16"/>
        <color rgb="FFC00000"/>
        <rFont val="Calibri"/>
        <family val="2"/>
        <scheme val="minor"/>
      </rPr>
      <t>January/February 2015</t>
    </r>
    <r>
      <rPr>
        <b/>
        <sz val="14"/>
        <color rgb="FFC00000"/>
        <rFont val="Calibri"/>
        <family val="2"/>
        <scheme val="minor"/>
      </rPr>
      <t xml:space="preserve"> </t>
    </r>
  </si>
  <si>
    <r>
      <t xml:space="preserve">Participants in our benchmarking survey receive a complimentary, abridged version of our famous </t>
    </r>
    <r>
      <rPr>
        <b/>
        <sz val="12"/>
        <color indexed="56"/>
        <rFont val="Book Antiqua"/>
        <family val="1"/>
      </rPr>
      <t>PSMJ</t>
    </r>
    <r>
      <rPr>
        <b/>
        <sz val="12"/>
        <color indexed="54"/>
        <rFont val="Book Antiqua"/>
        <family val="1"/>
      </rPr>
      <t xml:space="preserve"> </t>
    </r>
    <r>
      <rPr>
        <b/>
        <i/>
        <sz val="12"/>
        <color indexed="56"/>
        <rFont val="Book Antiqua"/>
        <family val="1"/>
      </rPr>
      <t>Personalized</t>
    </r>
    <r>
      <rPr>
        <b/>
        <sz val="12"/>
        <color indexed="56"/>
        <rFont val="Book Antiqua"/>
        <family val="1"/>
      </rPr>
      <t xml:space="preserve"> 2015 Staff Compensation Benchmark Tool</t>
    </r>
    <r>
      <rPr>
        <sz val="12"/>
        <rFont val="Book Antiqua"/>
        <family val="1"/>
      </rPr>
      <t xml:space="preserve"> -- </t>
    </r>
    <r>
      <rPr>
        <u/>
        <sz val="12"/>
        <rFont val="Book Antiqua"/>
        <family val="1"/>
      </rPr>
      <t>already loaded with your firm’s data</t>
    </r>
    <r>
      <rPr>
        <sz val="12"/>
        <rFont val="Book Antiqua"/>
        <family val="1"/>
      </rPr>
      <t xml:space="preserve"> and </t>
    </r>
    <r>
      <rPr>
        <u/>
        <sz val="12"/>
        <rFont val="Book Antiqua"/>
        <family val="1"/>
      </rPr>
      <t>critical key metrics</t>
    </r>
    <r>
      <rPr>
        <sz val="12"/>
        <rFont val="Book Antiqua"/>
        <family val="1"/>
      </rPr>
      <t xml:space="preserve"> from the survey results. We’ll be </t>
    </r>
    <r>
      <rPr>
        <b/>
        <sz val="12"/>
        <color indexed="60"/>
        <rFont val="Book Antiqua"/>
        <family val="1"/>
      </rPr>
      <t>emailing</t>
    </r>
    <r>
      <rPr>
        <sz val="12"/>
        <rFont val="Book Antiqua"/>
        <family val="1"/>
      </rPr>
      <t xml:space="preserve"> you your tool in a few months, when the results of the survey are completed. </t>
    </r>
    <r>
      <rPr>
        <b/>
        <sz val="12"/>
        <rFont val="Book Antiqua"/>
        <family val="1"/>
      </rPr>
      <t xml:space="preserve">To protect your firm’s SENSITIVE and CONFIDENTIAL information, we want to make sure the data is delivered to the correct person in your firm. This person will be the official participant/contact for the survey, and will receive your firm's related participant perks. </t>
    </r>
    <r>
      <rPr>
        <b/>
        <sz val="12"/>
        <color indexed="60"/>
        <rFont val="Book Antiqua"/>
        <family val="1"/>
      </rPr>
      <t>Please specify the name, title, and email address of the person in your firm who should receive the FREE Benchmark Tool.</t>
    </r>
  </si>
  <si>
    <t>Participants Save $200 on the 2015 Survey Report!</t>
  </si>
  <si>
    <r>
      <rPr>
        <sz val="16"/>
        <rFont val="Calibri"/>
        <family val="2"/>
        <scheme val="minor"/>
      </rPr>
      <t xml:space="preserve">Yes, I have completed the </t>
    </r>
    <r>
      <rPr>
        <b/>
        <i/>
        <sz val="16"/>
        <color indexed="56"/>
        <rFont val="Calibri"/>
        <family val="2"/>
        <scheme val="minor"/>
      </rPr>
      <t>2015 PSMJ A/E Staff Compensation Benchmark Survey questionnaire</t>
    </r>
    <r>
      <rPr>
        <sz val="16"/>
        <color indexed="56"/>
        <rFont val="Calibri"/>
        <family val="2"/>
        <scheme val="minor"/>
      </rPr>
      <t xml:space="preserve"> 
</t>
    </r>
    <r>
      <rPr>
        <sz val="16"/>
        <rFont val="Calibri"/>
        <family val="2"/>
        <scheme val="minor"/>
      </rPr>
      <t xml:space="preserve">and </t>
    </r>
    <r>
      <rPr>
        <b/>
        <u/>
        <sz val="16"/>
        <rFont val="Calibri"/>
        <family val="2"/>
        <scheme val="minor"/>
      </rPr>
      <t>I want to purchase</t>
    </r>
    <r>
      <rPr>
        <sz val="16"/>
        <rFont val="Calibri"/>
        <family val="2"/>
        <scheme val="minor"/>
      </rPr>
      <t xml:space="preserve">: </t>
    </r>
  </si>
  <si>
    <r>
      <t xml:space="preserve">The </t>
    </r>
    <r>
      <rPr>
        <b/>
        <i/>
        <sz val="10"/>
        <rFont val="Calibri"/>
        <family val="2"/>
        <scheme val="minor"/>
      </rPr>
      <t>2015</t>
    </r>
    <r>
      <rPr>
        <b/>
        <sz val="10"/>
        <rFont val="Calibri"/>
        <family val="2"/>
        <scheme val="minor"/>
      </rPr>
      <t xml:space="preserve"> </t>
    </r>
    <r>
      <rPr>
        <b/>
        <i/>
        <sz val="10"/>
        <rFont val="Calibri"/>
        <family val="2"/>
        <scheme val="minor"/>
      </rPr>
      <t>Staff Compensation Benchmark Survey Report</t>
    </r>
    <r>
      <rPr>
        <b/>
        <sz val="10"/>
        <rFont val="Calibri"/>
        <family val="2"/>
        <scheme val="minor"/>
      </rPr>
      <t xml:space="preserve"> (pdf and printed book combo)</t>
    </r>
    <r>
      <rPr>
        <sz val="10"/>
        <rFont val="Calibri"/>
        <family val="2"/>
        <scheme val="minor"/>
      </rPr>
      <t xml:space="preserve"> for only </t>
    </r>
    <r>
      <rPr>
        <b/>
        <sz val="10"/>
        <color indexed="60"/>
        <rFont val="Calibri"/>
        <family val="2"/>
        <scheme val="minor"/>
      </rPr>
      <t>$297</t>
    </r>
    <r>
      <rPr>
        <sz val="10"/>
        <color indexed="60"/>
        <rFont val="Calibri"/>
        <family val="2"/>
        <scheme val="minor"/>
      </rPr>
      <t xml:space="preserve"> </t>
    </r>
    <r>
      <rPr>
        <sz val="10"/>
        <rFont val="Calibri"/>
        <family val="2"/>
        <scheme val="minor"/>
      </rPr>
      <t>(regular price $497)</t>
    </r>
  </si>
  <si>
    <r>
      <t xml:space="preserve">(Your </t>
    </r>
    <r>
      <rPr>
        <b/>
        <sz val="12"/>
        <color indexed="9"/>
        <rFont val="Calibri"/>
        <family val="2"/>
        <scheme val="minor"/>
      </rPr>
      <t xml:space="preserve">PSMJ </t>
    </r>
    <r>
      <rPr>
        <b/>
        <i/>
        <sz val="12"/>
        <color indexed="9"/>
        <rFont val="Calibri"/>
        <family val="2"/>
        <scheme val="minor"/>
      </rPr>
      <t>Personalized</t>
    </r>
    <r>
      <rPr>
        <b/>
        <sz val="12"/>
        <color indexed="9"/>
        <rFont val="Calibri"/>
        <family val="2"/>
        <scheme val="minor"/>
      </rPr>
      <t xml:space="preserve"> 2015 Staff Compensation Benchmark Tool)</t>
    </r>
  </si>
  <si>
    <t xml:space="preserve">2015 PSMJ A/E Staff Compensation Benchmark Survey Questionnaire
Copy of Pop-Up Instructions for Easy Reference </t>
  </si>
  <si>
    <r>
      <t>% SALARY INCREASE</t>
    </r>
    <r>
      <rPr>
        <sz val="12"/>
        <rFont val="Calibri"/>
        <family val="2"/>
        <scheme val="minor"/>
      </rPr>
      <t xml:space="preserve"> - The approximate salary increase the individual received this year (2015) over last year, </t>
    </r>
    <r>
      <rPr>
        <b/>
        <sz val="12"/>
        <rFont val="Calibri"/>
        <family val="2"/>
        <scheme val="minor"/>
      </rPr>
      <t>or the MEDIAN if there is more than one employee.</t>
    </r>
  </si>
  <si>
    <r>
      <t xml:space="preserve">(PSMJ's </t>
    </r>
    <r>
      <rPr>
        <b/>
        <i/>
        <sz val="12"/>
        <color indexed="9"/>
        <rFont val="Book Antiqua"/>
        <family val="1"/>
      </rPr>
      <t>2015 Staff Compensation Benchmark Survey Report</t>
    </r>
    <r>
      <rPr>
        <b/>
        <sz val="12"/>
        <color indexed="9"/>
        <rFont val="Book Antiqua"/>
        <family val="1"/>
      </rPr>
      <t>)</t>
    </r>
  </si>
  <si>
    <r>
      <rPr>
        <b/>
        <sz val="11"/>
        <rFont val="Calibri"/>
        <family val="2"/>
        <scheme val="minor"/>
      </rPr>
      <t xml:space="preserve"> C. </t>
    </r>
    <r>
      <rPr>
        <sz val="11"/>
        <rFont val="Calibri"/>
        <family val="2"/>
        <scheme val="minor"/>
      </rPr>
      <t>Retirement contributions (in whole dollars)</t>
    </r>
  </si>
  <si>
    <r>
      <rPr>
        <b/>
        <sz val="11"/>
        <rFont val="Calibri"/>
        <family val="2"/>
        <scheme val="minor"/>
      </rPr>
      <t xml:space="preserve"> D. </t>
    </r>
    <r>
      <rPr>
        <sz val="11"/>
        <rFont val="Calibri"/>
        <family val="2"/>
        <scheme val="minor"/>
      </rPr>
      <t>Percentage salary increase (decrease) over last year</t>
    </r>
  </si>
  <si>
    <r>
      <rPr>
        <b/>
        <sz val="11"/>
        <rFont val="Calibri"/>
        <family val="2"/>
        <scheme val="minor"/>
      </rPr>
      <t xml:space="preserve"> E. </t>
    </r>
    <r>
      <rPr>
        <sz val="11"/>
        <rFont val="Calibri"/>
        <family val="2"/>
        <scheme val="minor"/>
      </rPr>
      <t>Number of people with this title</t>
    </r>
  </si>
  <si>
    <r>
      <rPr>
        <b/>
        <sz val="11"/>
        <rFont val="Calibri"/>
        <family val="2"/>
        <scheme val="minor"/>
      </rPr>
      <t xml:space="preserve"> F. </t>
    </r>
    <r>
      <rPr>
        <sz val="11"/>
        <rFont val="Calibri"/>
        <family val="2"/>
        <scheme val="minor"/>
      </rPr>
      <t>Number of people with this title who are firm owners</t>
    </r>
  </si>
  <si>
    <r>
      <rPr>
        <b/>
        <sz val="11"/>
        <rFont val="Calibri"/>
        <family val="2"/>
        <scheme val="minor"/>
      </rPr>
      <t xml:space="preserve"> G. </t>
    </r>
    <r>
      <rPr>
        <sz val="11"/>
        <rFont val="Calibri"/>
        <family val="2"/>
        <scheme val="minor"/>
      </rPr>
      <t>Percentage of firm owned by individual</t>
    </r>
  </si>
  <si>
    <r>
      <rPr>
        <b/>
        <sz val="11"/>
        <rFont val="Calibri"/>
        <family val="2"/>
        <scheme val="minor"/>
      </rPr>
      <t xml:space="preserve"> H. </t>
    </r>
    <r>
      <rPr>
        <sz val="11"/>
        <rFont val="Calibri"/>
        <family val="2"/>
        <scheme val="minor"/>
      </rPr>
      <t>Percentage of this person's time chargeable to projects</t>
    </r>
  </si>
  <si>
    <r>
      <rPr>
        <b/>
        <sz val="11"/>
        <rFont val="Calibri"/>
        <family val="2"/>
        <scheme val="minor"/>
      </rPr>
      <t xml:space="preserve"> I. </t>
    </r>
    <r>
      <rPr>
        <sz val="11"/>
        <rFont val="Calibri"/>
        <family val="2"/>
        <scheme val="minor"/>
      </rPr>
      <t>Percentage</t>
    </r>
    <r>
      <rPr>
        <b/>
        <sz val="11"/>
        <rFont val="Calibri"/>
        <family val="2"/>
        <scheme val="minor"/>
      </rPr>
      <t xml:space="preserve"> </t>
    </r>
    <r>
      <rPr>
        <sz val="11"/>
        <rFont val="Calibri"/>
        <family val="2"/>
        <scheme val="minor"/>
      </rPr>
      <t>of person's time chargeable to business development</t>
    </r>
  </si>
  <si>
    <r>
      <rPr>
        <b/>
        <sz val="11"/>
        <rFont val="Calibri"/>
        <family val="2"/>
        <scheme val="minor"/>
      </rPr>
      <t xml:space="preserve"> J. </t>
    </r>
    <r>
      <rPr>
        <sz val="11"/>
        <rFont val="Calibri"/>
        <family val="2"/>
        <scheme val="minor"/>
      </rPr>
      <t>Percentage of overtime, based on a 40-hour week</t>
    </r>
  </si>
  <si>
    <r>
      <rPr>
        <b/>
        <sz val="11"/>
        <rFont val="Calibri"/>
        <family val="2"/>
        <scheme val="minor"/>
      </rPr>
      <t xml:space="preserve"> K. </t>
    </r>
    <r>
      <rPr>
        <sz val="11"/>
        <rFont val="Calibri"/>
        <family val="2"/>
        <scheme val="minor"/>
      </rPr>
      <t>Are</t>
    </r>
    <r>
      <rPr>
        <b/>
        <sz val="11"/>
        <rFont val="Calibri"/>
        <family val="2"/>
        <scheme val="minor"/>
      </rPr>
      <t xml:space="preserve"> </t>
    </r>
    <r>
      <rPr>
        <sz val="11"/>
        <rFont val="Calibri"/>
        <family val="2"/>
        <scheme val="minor"/>
      </rPr>
      <t>staff in this position  generally licensed?</t>
    </r>
  </si>
  <si>
    <r>
      <rPr>
        <b/>
        <sz val="11"/>
        <rFont val="Calibri"/>
        <family val="2"/>
        <scheme val="minor"/>
      </rPr>
      <t xml:space="preserve"> L. </t>
    </r>
    <r>
      <rPr>
        <sz val="11"/>
        <rFont val="Calibri"/>
        <family val="2"/>
        <scheme val="minor"/>
      </rPr>
      <t>Billing rate, in dollars per hour</t>
    </r>
  </si>
  <si>
    <r>
      <rPr>
        <b/>
        <sz val="11"/>
        <rFont val="Calibri"/>
        <family val="2"/>
        <scheme val="minor"/>
      </rPr>
      <t xml:space="preserve"> N. </t>
    </r>
    <r>
      <rPr>
        <sz val="11"/>
        <rFont val="Calibri"/>
        <family val="2"/>
        <scheme val="minor"/>
      </rPr>
      <t xml:space="preserve">Number of </t>
    </r>
    <r>
      <rPr>
        <b/>
        <sz val="11"/>
        <color indexed="10"/>
        <rFont val="Calibri"/>
        <family val="2"/>
        <scheme val="minor"/>
      </rPr>
      <t xml:space="preserve">days </t>
    </r>
    <r>
      <rPr>
        <sz val="11"/>
        <rFont val="Calibri"/>
        <family val="2"/>
        <scheme val="minor"/>
      </rPr>
      <t xml:space="preserve">of annual </t>
    </r>
    <r>
      <rPr>
        <b/>
        <sz val="11"/>
        <rFont val="Calibri"/>
        <family val="2"/>
        <scheme val="minor"/>
      </rPr>
      <t>vacation</t>
    </r>
    <r>
      <rPr>
        <sz val="11"/>
        <rFont val="Calibri"/>
        <family val="2"/>
        <scheme val="minor"/>
      </rPr>
      <t xml:space="preserve"> (skip if combined PTO)</t>
    </r>
  </si>
  <si>
    <r>
      <rPr>
        <b/>
        <sz val="11"/>
        <rFont val="Calibri"/>
        <family val="2"/>
        <scheme val="minor"/>
      </rPr>
      <t xml:space="preserve"> O. </t>
    </r>
    <r>
      <rPr>
        <sz val="11"/>
        <rFont val="Calibri"/>
        <family val="2"/>
        <scheme val="minor"/>
      </rPr>
      <t xml:space="preserve">Number of </t>
    </r>
    <r>
      <rPr>
        <b/>
        <sz val="11"/>
        <color indexed="10"/>
        <rFont val="Calibri"/>
        <family val="2"/>
        <scheme val="minor"/>
      </rPr>
      <t>days</t>
    </r>
    <r>
      <rPr>
        <sz val="11"/>
        <rFont val="Calibri"/>
        <family val="2"/>
        <scheme val="minor"/>
      </rPr>
      <t xml:space="preserve"> of annual </t>
    </r>
    <r>
      <rPr>
        <b/>
        <sz val="11"/>
        <rFont val="Calibri"/>
        <family val="2"/>
        <scheme val="minor"/>
      </rPr>
      <t xml:space="preserve">sick time </t>
    </r>
    <r>
      <rPr>
        <sz val="11"/>
        <rFont val="Calibri"/>
        <family val="2"/>
        <scheme val="minor"/>
      </rPr>
      <t>(skip if combined PTO)</t>
    </r>
  </si>
  <si>
    <r>
      <rPr>
        <b/>
        <u/>
        <sz val="16"/>
        <color indexed="9"/>
        <rFont val="Calibri"/>
        <family val="2"/>
        <scheme val="minor"/>
      </rPr>
      <t>QUICK START INSTRUCTIONS</t>
    </r>
    <r>
      <rPr>
        <b/>
        <sz val="16"/>
        <color indexed="9"/>
        <rFont val="Calibri"/>
        <family val="2"/>
        <scheme val="minor"/>
      </rPr>
      <t xml:space="preserve">
2015 PSMJ A/E Staff Compensation Benchmark Survey Questionnaire
</t>
    </r>
    <r>
      <rPr>
        <b/>
        <sz val="16"/>
        <color rgb="FFFFFF00"/>
        <rFont val="Calibri"/>
        <family val="2"/>
        <scheme val="minor"/>
      </rPr>
      <t>(2nd Edition)</t>
    </r>
  </si>
  <si>
    <t xml:space="preserve">   8b. CEO performance bonus, latest year</t>
  </si>
  <si>
    <t>Landscape Architect 20+ Years Experience</t>
  </si>
  <si>
    <t>Landscape Architect 15 - 19 Years Experience</t>
  </si>
  <si>
    <t>Landscape Architect 10 - 14 Years Experience</t>
  </si>
  <si>
    <t>Landscape Architect 06 - 09 Years Experience</t>
  </si>
  <si>
    <t>Landscape Architect 02 - 05 Years Experience</t>
  </si>
  <si>
    <t>Landscape Architect - Entry Level</t>
  </si>
  <si>
    <t>ARCHITECT</t>
  </si>
  <si>
    <t>CIVIL ENGINEER/DESIGNER</t>
  </si>
  <si>
    <t xml:space="preserve">ELECTRICAL ENGINEER/DESIGNER </t>
  </si>
  <si>
    <t>MECHANICAL ENGINEER/DESIGNER</t>
  </si>
  <si>
    <t>STRUCTURAL ENGINEER/DESIGNER</t>
  </si>
  <si>
    <t>ENVIRONMENTAL ENGINEER/SCIENTIST</t>
  </si>
  <si>
    <t>LANDSCAPE ARCHITECT</t>
  </si>
  <si>
    <r>
      <rPr>
        <b/>
        <sz val="11"/>
        <rFont val="Calibri"/>
        <family val="2"/>
        <scheme val="minor"/>
      </rPr>
      <t xml:space="preserve"> M. </t>
    </r>
    <r>
      <rPr>
        <sz val="11"/>
        <rFont val="Calibri"/>
        <family val="2"/>
        <scheme val="minor"/>
      </rPr>
      <t xml:space="preserve">Number of </t>
    </r>
    <r>
      <rPr>
        <b/>
        <sz val="11"/>
        <color rgb="FFFF0000"/>
        <rFont val="Calibri"/>
        <family val="2"/>
        <scheme val="minor"/>
      </rPr>
      <t>days</t>
    </r>
    <r>
      <rPr>
        <sz val="11"/>
        <rFont val="Calibri"/>
        <family val="2"/>
        <scheme val="minor"/>
      </rPr>
      <t xml:space="preserve"> of </t>
    </r>
    <r>
      <rPr>
        <b/>
        <sz val="11"/>
        <rFont val="Calibri"/>
        <family val="2"/>
        <scheme val="minor"/>
      </rPr>
      <t xml:space="preserve">paid time off (PTO) </t>
    </r>
    <r>
      <rPr>
        <sz val="9"/>
        <rFont val="Calibri"/>
        <family val="2"/>
        <scheme val="minor"/>
      </rPr>
      <t>(firms w/ PTO policy, skip N&amp;O)</t>
    </r>
  </si>
  <si>
    <t>20+ YEARS</t>
  </si>
  <si>
    <t>10-14 YEARS</t>
  </si>
  <si>
    <t>6-9  YEARS</t>
  </si>
  <si>
    <t>2-5 YEARS</t>
  </si>
  <si>
    <t>0-1 YEARS</t>
  </si>
  <si>
    <t xml:space="preserve">B Y   Y E A R S   O F   E X P E R I E N C E </t>
  </si>
  <si>
    <t>Please return questionnaire by February 27, 2015</t>
  </si>
  <si>
    <t xml:space="preserve">Please be sure to save this Excel file to your hard drive using the "Save As" function and follow the FINAL INSTRUCTIONS located at the bottom of the 
"Quick Start Instructions" tab to e-mail your completed file to Kate Allen, Director of PSMJ's A/E/C Industry Surveys, at kallen@psmj.com. 
This Excel file does not automatically save or submit your questionnaire to PSMJ.  </t>
  </si>
  <si>
    <r>
      <t xml:space="preserve">RETIREMENT CONTRIBUTION $ </t>
    </r>
    <r>
      <rPr>
        <sz val="12"/>
        <rFont val="Calibri"/>
        <family val="2"/>
        <scheme val="minor"/>
      </rPr>
      <t>- The amount contributed to qualified retirement plan(s) in the individual’s name.  This includes firm payments for 401(k) matching, contributions to retirement profit sharing plans or firm paid contributions to any other retirement or deferred compensation plan.</t>
    </r>
  </si>
  <si>
    <r>
      <t xml:space="preserve">NUMBER OF DAYS VACATION </t>
    </r>
    <r>
      <rPr>
        <sz val="12"/>
        <rFont val="Calibri"/>
        <family val="2"/>
        <scheme val="minor"/>
      </rPr>
      <t>- The number of days vacation typically allocated as a fringe benefit for each position listed.  Leave this blank if you offer PTO instead.  Please report DAYS, not hours.</t>
    </r>
  </si>
  <si>
    <r>
      <t xml:space="preserve">NUMBER OF DAYS SICK LEAVE </t>
    </r>
    <r>
      <rPr>
        <sz val="12"/>
        <rFont val="Calibri"/>
        <family val="2"/>
        <scheme val="minor"/>
      </rPr>
      <t>- The number of days per year typically allocated as a fringe benefit for each position listed. Leave this blank if you offer PTO instead. Please report DAYS, not hours.</t>
    </r>
    <r>
      <rPr>
        <b/>
        <sz val="12"/>
        <color indexed="48"/>
        <rFont val="Calibri"/>
        <family val="2"/>
        <scheme val="minor"/>
      </rPr>
      <t xml:space="preserve">
</t>
    </r>
  </si>
  <si>
    <t>N.</t>
  </si>
  <si>
    <t>O.</t>
  </si>
  <si>
    <r>
      <t>Canada</t>
    </r>
    <r>
      <rPr>
        <sz val="12"/>
        <rFont val="Calibri"/>
        <family val="2"/>
        <scheme val="minor"/>
      </rPr>
      <t xml:space="preserve"> - All firms headquartered in Canada.</t>
    </r>
  </si>
  <si>
    <r>
      <t xml:space="preserve"> </t>
    </r>
    <r>
      <rPr>
        <b/>
        <sz val="11"/>
        <rFont val="Calibri"/>
        <family val="2"/>
        <scheme val="minor"/>
      </rPr>
      <t xml:space="preserve">M. </t>
    </r>
    <r>
      <rPr>
        <sz val="11"/>
        <rFont val="Calibri"/>
        <family val="2"/>
        <scheme val="minor"/>
      </rPr>
      <t xml:space="preserve">Number of </t>
    </r>
    <r>
      <rPr>
        <b/>
        <sz val="11"/>
        <color rgb="FFFF0000"/>
        <rFont val="Calibri"/>
        <family val="2"/>
        <scheme val="minor"/>
      </rPr>
      <t>days</t>
    </r>
    <r>
      <rPr>
        <sz val="11"/>
        <rFont val="Calibri"/>
        <family val="2"/>
        <scheme val="minor"/>
      </rPr>
      <t xml:space="preserve"> of paid time off (PTO) </t>
    </r>
  </si>
  <si>
    <r>
      <t xml:space="preserve">   8 .  </t>
    </r>
    <r>
      <rPr>
        <sz val="10"/>
        <rFont val="Calibri"/>
        <family val="2"/>
        <scheme val="minor"/>
      </rPr>
      <t>Canada</t>
    </r>
  </si>
  <si>
    <r>
      <t xml:space="preserve">   9.</t>
    </r>
    <r>
      <rPr>
        <sz val="10"/>
        <rFont val="Calibri"/>
        <family val="2"/>
        <scheme val="minor"/>
      </rPr>
      <t xml:space="preserve">   International</t>
    </r>
  </si>
  <si>
    <t>1 to 9</t>
  </si>
  <si>
    <r>
      <t xml:space="preserve">Deadline to Submit:  FEBRUARY 27, 2015
</t>
    </r>
    <r>
      <rPr>
        <b/>
        <sz val="11"/>
        <rFont val="Calibri"/>
        <family val="2"/>
        <scheme val="minor"/>
      </rPr>
      <t>We won't be officially announcing survey deadline extensions this year, but please be sure to contact us if you need more time.</t>
    </r>
  </si>
  <si>
    <r>
      <t xml:space="preserve">On or before </t>
    </r>
    <r>
      <rPr>
        <b/>
        <u/>
        <sz val="12"/>
        <color indexed="10"/>
        <rFont val="Calibri"/>
        <family val="2"/>
        <scheme val="minor"/>
      </rPr>
      <t>February 27, 2015</t>
    </r>
    <r>
      <rPr>
        <b/>
        <sz val="12"/>
        <color indexed="10"/>
        <rFont val="Calibri"/>
        <family val="2"/>
        <scheme val="minor"/>
      </rPr>
      <t xml:space="preserve">, </t>
    </r>
    <r>
      <rPr>
        <b/>
        <sz val="12"/>
        <rFont val="Calibri"/>
        <family val="2"/>
        <scheme val="minor"/>
      </rPr>
      <t xml:space="preserve">e-mail your completed questionnaire to Kate Allen, Director of PSMJ's A/E/C Industry Surveys, at </t>
    </r>
    <r>
      <rPr>
        <b/>
        <sz val="12"/>
        <color indexed="10"/>
        <rFont val="Calibri"/>
        <family val="2"/>
        <scheme val="minor"/>
      </rPr>
      <t>kallen@psmj.com.</t>
    </r>
    <r>
      <rPr>
        <b/>
        <sz val="12"/>
        <rFont val="Calibri"/>
        <family val="2"/>
        <scheme val="minor"/>
      </rPr>
      <t xml:space="preserve"> Within a few days you will receive an email confirmation that Kate has received your questionnaire. If you have not received confirmation by the survey close date, please contact her. 
We won't be officially announcing survey deadline extensions this year, but please be sure to contact us if you need more time.</t>
    </r>
  </si>
  <si>
    <t>We won't be officially announcing survey deadline extensions this year, but please be sure to contact us if you need more time.</t>
  </si>
  <si>
    <r>
      <t xml:space="preserve">SALARY $ PER YEAR - </t>
    </r>
    <r>
      <rPr>
        <sz val="12"/>
        <rFont val="Calibri"/>
        <family val="2"/>
        <scheme val="minor"/>
      </rPr>
      <t>Enter the amount of annual salary currently being paid to your CEO.</t>
    </r>
  </si>
  <si>
    <t>8a.</t>
  </si>
  <si>
    <t>8b.</t>
  </si>
  <si>
    <r>
      <t>PERFORMANCE BONUS $</t>
    </r>
    <r>
      <rPr>
        <sz val="12"/>
        <rFont val="Calibri"/>
        <family val="2"/>
        <scheme val="minor"/>
      </rPr>
      <t xml:space="preserve"> - The most recent annual bonus paid to your CEO.</t>
    </r>
  </si>
  <si>
    <r>
      <t xml:space="preserve">Water/Wastewater </t>
    </r>
    <r>
      <rPr>
        <b/>
        <sz val="12"/>
        <color indexed="57"/>
        <rFont val="Calibri"/>
        <family val="2"/>
        <scheme val="minor"/>
      </rPr>
      <t xml:space="preserve">- </t>
    </r>
    <r>
      <rPr>
        <sz val="12"/>
        <color theme="1"/>
        <rFont val="Calibri"/>
        <family val="2"/>
        <scheme val="minor"/>
      </rPr>
      <t>State and local government and private-sector water and wastewater owners.  Includes transmission pipelines and plants for potable water distribution or sanitary treatment, including source and disposal facilities.</t>
    </r>
  </si>
  <si>
    <t>Canada</t>
  </si>
  <si>
    <t>All firms headquartered in Canada.</t>
  </si>
  <si>
    <r>
      <rPr>
        <b/>
        <sz val="18"/>
        <color rgb="FF0070C0"/>
        <rFont val="Calibri"/>
        <family val="2"/>
        <scheme val="minor"/>
      </rPr>
      <t>2015 PSMJ Staff Compensation Survey</t>
    </r>
    <r>
      <rPr>
        <b/>
        <sz val="10"/>
        <rFont val="Calibri"/>
        <family val="2"/>
        <scheme val="minor"/>
      </rPr>
      <t xml:space="preserve">
  (For additional info, see our Pop-Up Comments throughout the questionnaire -- hover your cursor over the mini red triangles.)
</t>
    </r>
  </si>
  <si>
    <r>
      <t xml:space="preserve">   7.  </t>
    </r>
    <r>
      <rPr>
        <sz val="10"/>
        <rFont val="Calibri"/>
        <family val="2"/>
        <scheme val="minor"/>
      </rPr>
      <t>Full-service Arch/Eng</t>
    </r>
  </si>
  <si>
    <r>
      <t xml:space="preserve">Participants in our survey receive a $200 discount off the </t>
    </r>
    <r>
      <rPr>
        <b/>
        <i/>
        <sz val="12"/>
        <rFont val="Calibri"/>
        <family val="2"/>
        <scheme val="minor"/>
      </rPr>
      <t xml:space="preserve">2015 </t>
    </r>
    <r>
      <rPr>
        <b/>
        <i/>
        <sz val="12"/>
        <color indexed="8"/>
        <rFont val="Calibri"/>
        <family val="2"/>
        <scheme val="minor"/>
      </rPr>
      <t xml:space="preserve">PSMJ A/E Staff Compensation Benchmark Survey Report </t>
    </r>
    <r>
      <rPr>
        <sz val="12"/>
        <color indexed="8"/>
        <rFont val="Calibri"/>
        <family val="2"/>
        <scheme val="minor"/>
      </rPr>
      <t>Combo</t>
    </r>
    <r>
      <rPr>
        <b/>
        <i/>
        <sz val="12"/>
        <color indexed="8"/>
        <rFont val="Calibri"/>
        <family val="2"/>
        <scheme val="minor"/>
      </rPr>
      <t xml:space="preserve"> </t>
    </r>
    <r>
      <rPr>
        <sz val="12"/>
        <rFont val="Calibri"/>
        <family val="2"/>
        <scheme val="minor"/>
      </rPr>
      <t xml:space="preserve">(a hardcopy and pdf of the final published results). With even more in-depth data, along with commentary and analysis from our renowned consultants, the survey report goes beyond the data in the free benchmarking tool to give you the entire benchmarking picture you need to build a persuasive business case for change. </t>
    </r>
  </si>
  <si>
    <r>
      <rPr>
        <b/>
        <u/>
        <sz val="12"/>
        <color indexed="56"/>
        <rFont val="Calibri"/>
        <family val="2"/>
        <scheme val="minor"/>
      </rPr>
      <t>Confidentiality</t>
    </r>
    <r>
      <rPr>
        <sz val="12"/>
        <rFont val="Calibri"/>
        <family val="2"/>
        <scheme val="minor"/>
      </rPr>
      <t xml:space="preserve">
We pride ourselves on CONFIDENTIALITY.  The information you provide will be held in strict confidence. Assigning a unique firm number allows us to separate the data from the firm name.  The firm name and data are only together: 1) when you submit the completed questionnaire; and 2) when we return your PSMJ </t>
    </r>
    <r>
      <rPr>
        <i/>
        <sz val="12"/>
        <rFont val="Calibri"/>
        <family val="2"/>
        <scheme val="minor"/>
      </rPr>
      <t>Personalized</t>
    </r>
    <r>
      <rPr>
        <sz val="12"/>
        <rFont val="Calibri"/>
        <family val="2"/>
        <scheme val="minor"/>
      </rPr>
      <t>© 2015 Staff Compensation Benchmark Tool. ALL survey data is maintained on a separate secure network and is used ONLY as intended to analyze and report industry benchmarks.</t>
    </r>
  </si>
  <si>
    <r>
      <t xml:space="preserve">Thank you for taking the time to complete the PSMJ Resources </t>
    </r>
    <r>
      <rPr>
        <b/>
        <i/>
        <sz val="12"/>
        <rFont val="Calibri"/>
        <family val="2"/>
        <scheme val="minor"/>
      </rPr>
      <t xml:space="preserve">2nd Edition </t>
    </r>
    <r>
      <rPr>
        <b/>
        <sz val="12"/>
        <rFont val="Calibri"/>
        <family val="2"/>
        <scheme val="minor"/>
      </rPr>
      <t xml:space="preserve">of the 2015 A/E Staff Compensation Benchmark Survey Questionnaire. In order for PSMJ Resources surveys to remain the leading sources for A/E/C industry information, it is very important that the data collected is accurate. Please review the short list of instructions below before beginning to complete the questionnaire. 
</t>
    </r>
    <r>
      <rPr>
        <b/>
        <u/>
        <sz val="12"/>
        <rFont val="Calibri"/>
        <family val="2"/>
        <scheme val="minor"/>
      </rPr>
      <t xml:space="preserve">NOTE:  Your answers should reflect your firm's compensation practices/policies in effect as of </t>
    </r>
    <r>
      <rPr>
        <b/>
        <u/>
        <sz val="12"/>
        <color rgb="FFC00000"/>
        <rFont val="Calibri"/>
        <family val="2"/>
        <scheme val="minor"/>
      </rPr>
      <t>January/February 2015</t>
    </r>
    <r>
      <rPr>
        <b/>
        <sz val="12"/>
        <rFont val="Calibri"/>
        <family val="2"/>
        <scheme val="minor"/>
      </rPr>
      <t xml:space="preserve">. </t>
    </r>
  </si>
  <si>
    <t>The questionnaire has a section for each of the 48 positions.   Please provide the following information for each position.</t>
  </si>
  <si>
    <r>
      <rPr>
        <b/>
        <i/>
        <sz val="12"/>
        <color theme="0"/>
        <rFont val="Calibri"/>
        <family val="2"/>
        <scheme val="minor"/>
      </rPr>
      <t xml:space="preserve">To make the process straight forward, </t>
    </r>
    <r>
      <rPr>
        <b/>
        <u/>
        <sz val="12"/>
        <color theme="0"/>
        <rFont val="Calibri"/>
        <family val="2"/>
        <scheme val="minor"/>
      </rPr>
      <t>THERE ARE NO POSITION DESCRIPTIONS</t>
    </r>
    <r>
      <rPr>
        <b/>
        <sz val="12"/>
        <color theme="0"/>
        <rFont val="Calibri"/>
        <family val="2"/>
        <scheme val="minor"/>
      </rPr>
      <t xml:space="preserve">.  The title is self-explanatory and is based on </t>
    </r>
    <r>
      <rPr>
        <b/>
        <u/>
        <sz val="12"/>
        <color theme="0"/>
        <rFont val="Calibri"/>
        <family val="2"/>
        <scheme val="minor"/>
      </rPr>
      <t>years of experience ONLY</t>
    </r>
    <r>
      <rPr>
        <b/>
        <sz val="12"/>
        <color theme="0"/>
        <rFont val="Calibri"/>
        <family val="2"/>
        <scheme val="minor"/>
      </rPr>
      <t xml:space="preserve"> (as an architect/engineer/designer/scientist, etc.).  The role a staff member may have in the firm is not important for this survey; specific roles (such as Principal, Sr. Project Manager, etc.) are included in our annual </t>
    </r>
    <r>
      <rPr>
        <b/>
        <i/>
        <sz val="12"/>
        <color theme="0"/>
        <rFont val="Calibri"/>
        <family val="2"/>
        <scheme val="minor"/>
      </rPr>
      <t>PSMJ Management Compensation Benchmark Survey</t>
    </r>
    <r>
      <rPr>
        <b/>
        <sz val="12"/>
        <color theme="0"/>
        <rFont val="Calibri"/>
        <family val="2"/>
        <scheme val="minor"/>
      </rPr>
      <t>.  The intent of this survey is to collect industry compensation data for 48* different positions based on years of experience.  The final report will break this data out by firm size, geographic region, client type, and market sector to allow for comparison to various peer groups.</t>
    </r>
  </si>
  <si>
    <t>15-19 YEARS</t>
  </si>
  <si>
    <r>
      <t xml:space="preserve">8.  Information about compensation for your Chief Executive Officer (CEO)
</t>
    </r>
    <r>
      <rPr>
        <b/>
        <i/>
        <sz val="12"/>
        <color rgb="FFFF0000"/>
        <rFont val="Calibri"/>
        <family val="2"/>
        <scheme val="minor"/>
      </rPr>
      <t>P L E A S E   B E   S U R E   T O   A N S W E R   T H I S   Q U E S T I O N   -   U S E D   I N   D A T A   A N A L Y S I S</t>
    </r>
  </si>
  <si>
    <t>K</t>
  </si>
  <si>
    <r>
      <rPr>
        <b/>
        <u/>
        <sz val="12"/>
        <color indexed="56"/>
        <rFont val="Calibri"/>
        <family val="2"/>
        <scheme val="minor"/>
      </rPr>
      <t>Pop-Up Comments &amp; Additional Help</t>
    </r>
    <r>
      <rPr>
        <b/>
        <sz val="12"/>
        <rFont val="Calibri"/>
        <family val="2"/>
        <scheme val="minor"/>
      </rPr>
      <t xml:space="preserve">
</t>
    </r>
    <r>
      <rPr>
        <sz val="12"/>
        <rFont val="Calibri"/>
        <family val="2"/>
        <scheme val="minor"/>
      </rPr>
      <t>To help as you input data, we've included Pop-Up Comments within the "Survey Questionnaire" tab. To view them, hover your cursor over the mini red triangles included throughout the questionnaire. If you prefer to print these Pop-Up Comments for easy reference, they can be found in the "Full Instructions" tab. If you have any questions, contact Kate Allen, Director of PSMJ's A/E/C Industry Surveys, at (857) 255-3206 or via e-mail at kallen@psmj.com.</t>
    </r>
  </si>
  <si>
    <t>Please enter your firm's data in the "Survey Questionnaire" tab</t>
  </si>
  <si>
    <r>
      <rPr>
        <b/>
        <u/>
        <sz val="12"/>
        <color indexed="56"/>
        <rFont val="Calibri"/>
        <family val="2"/>
        <scheme val="minor"/>
      </rPr>
      <t>Firm Numbers</t>
    </r>
    <r>
      <rPr>
        <b/>
        <u/>
        <sz val="12"/>
        <color indexed="10"/>
        <rFont val="Calibri"/>
        <family val="2"/>
        <scheme val="minor"/>
      </rPr>
      <t xml:space="preserve">
</t>
    </r>
    <r>
      <rPr>
        <sz val="12"/>
        <rFont val="Calibri"/>
        <family val="2"/>
        <scheme val="minor"/>
      </rPr>
      <t>PSMJ assigns a unique Firm Number to your firm. If you received a CD with all of this year's questionnaires, your firm number is included on the CD cover mailing label. Please insert this number as requested in the Survey Questionnaire prior to submitting the survey.</t>
    </r>
    <r>
      <rPr>
        <b/>
        <sz val="12"/>
        <rFont val="Calibri"/>
        <family val="2"/>
        <scheme val="minor"/>
      </rPr>
      <t xml:space="preserve">
</t>
    </r>
    <r>
      <rPr>
        <b/>
        <u/>
        <sz val="12"/>
        <color indexed="56"/>
        <rFont val="Calibri"/>
        <family val="2"/>
        <scheme val="minor"/>
      </rPr>
      <t>Don't Know Your Firm Number?</t>
    </r>
    <r>
      <rPr>
        <b/>
        <sz val="12"/>
        <rFont val="Calibri"/>
        <family val="2"/>
        <scheme val="minor"/>
      </rPr>
      <t xml:space="preserve">
</t>
    </r>
    <r>
      <rPr>
        <sz val="12"/>
        <rFont val="Calibri"/>
        <family val="2"/>
        <scheme val="minor"/>
      </rPr>
      <t xml:space="preserve">If you downloaded this questionnaire from our web site or an email link and you don't know your personal firm number from previous years, please e-mail your name, firm name, address, phone number, and the name of the survey to PSMJSurveys@psmj.com and we'll email you your firm number. Or, if you're a new participant, send your completed survey to kallen@psmj.com with the firm number left blank and Kate will assign a firm number for you. </t>
    </r>
    <r>
      <rPr>
        <b/>
        <sz val="14"/>
        <rFont val="Calibri"/>
        <family val="2"/>
        <scheme val="minor"/>
      </rPr>
      <t xml:space="preserve">
                                                     </t>
    </r>
    <r>
      <rPr>
        <b/>
        <sz val="12"/>
        <rFont val="Calibri"/>
        <family val="2"/>
        <scheme val="minor"/>
      </rPr>
      <t xml:space="preserve"> </t>
    </r>
    <r>
      <rPr>
        <b/>
        <sz val="14"/>
        <rFont val="Calibri"/>
        <family val="2"/>
        <scheme val="minor"/>
      </rPr>
      <t xml:space="preserve">                </t>
    </r>
  </si>
  <si>
    <t xml:space="preserve">In the box, copy your exclusive firm code number from your Survey Questionnaire. </t>
  </si>
  <si>
    <r>
      <t xml:space="preserve">NUMBER OF DAYS PAID TIME OFF </t>
    </r>
    <r>
      <rPr>
        <sz val="12"/>
        <rFont val="Calibri"/>
        <family val="2"/>
        <scheme val="minor"/>
      </rPr>
      <t>- The number of days of paid time off (PTO) if your firm doesn't offer separate vacation and sick time.   Please report DAYS, not hours.</t>
    </r>
  </si>
</sst>
</file>

<file path=xl/styles.xml><?xml version="1.0" encoding="utf-8"?>
<styleSheet xmlns="http://schemas.openxmlformats.org/spreadsheetml/2006/main">
  <numFmts count="8">
    <numFmt numFmtId="5" formatCode="&quot;$&quot;#,##0_);\(&quot;$&quot;#,##0\)"/>
    <numFmt numFmtId="44" formatCode="_(&quot;$&quot;* #,##0.00_);_(&quot;$&quot;* \(#,##0.00\);_(&quot;$&quot;* &quot;-&quot;??_);_(@_)"/>
    <numFmt numFmtId="43" formatCode="_(* #,##0.00_);_(* \(#,##0.00\);_(* &quot;-&quot;??_);_(@_)"/>
    <numFmt numFmtId="164" formatCode="#."/>
    <numFmt numFmtId="165" formatCode="##."/>
    <numFmt numFmtId="166" formatCode="0_);\(0\)"/>
    <numFmt numFmtId="167" formatCode="&quot;$&quot;#,##0"/>
    <numFmt numFmtId="168" formatCode="0.00_);\(0.00\)"/>
  </numFmts>
  <fonts count="171">
    <font>
      <sz val="10"/>
      <name val="Arial"/>
    </font>
    <font>
      <sz val="11"/>
      <color theme="1"/>
      <name val="Calibri"/>
      <family val="2"/>
      <scheme val="minor"/>
    </font>
    <font>
      <sz val="10"/>
      <name val="Arial"/>
      <family val="2"/>
    </font>
    <font>
      <b/>
      <sz val="14"/>
      <name val="Arial"/>
      <family val="2"/>
    </font>
    <font>
      <b/>
      <sz val="10"/>
      <color indexed="20"/>
      <name val="Arial"/>
      <family val="2"/>
    </font>
    <font>
      <b/>
      <sz val="12"/>
      <name val="Arial"/>
      <family val="2"/>
    </font>
    <font>
      <b/>
      <sz val="12"/>
      <color indexed="10"/>
      <name val="Arial"/>
      <family val="2"/>
    </font>
    <font>
      <sz val="10"/>
      <color indexed="18"/>
      <name val="Arial"/>
      <family val="2"/>
    </font>
    <font>
      <sz val="10"/>
      <color indexed="48"/>
      <name val="Arial"/>
      <family val="2"/>
    </font>
    <font>
      <sz val="12"/>
      <name val="Book Antiqua"/>
      <family val="1"/>
    </font>
    <font>
      <sz val="10"/>
      <name val="Book Antiqua"/>
      <family val="1"/>
    </font>
    <font>
      <b/>
      <sz val="12"/>
      <color indexed="54"/>
      <name val="Book Antiqua"/>
      <family val="1"/>
    </font>
    <font>
      <b/>
      <sz val="12"/>
      <name val="Book Antiqua"/>
      <family val="1"/>
    </font>
    <font>
      <b/>
      <sz val="14"/>
      <color indexed="48"/>
      <name val="Arial Rounded MT Bold"/>
      <family val="2"/>
    </font>
    <font>
      <b/>
      <sz val="14"/>
      <color indexed="48"/>
      <name val="Arial"/>
      <family val="2"/>
    </font>
    <font>
      <b/>
      <sz val="12"/>
      <color indexed="9"/>
      <name val="Book Antiqua"/>
      <family val="1"/>
    </font>
    <font>
      <b/>
      <sz val="10"/>
      <name val="Book Antiqua"/>
      <family val="1"/>
    </font>
    <font>
      <sz val="8"/>
      <color indexed="81"/>
      <name val="Tahoma"/>
      <family val="2"/>
    </font>
    <font>
      <b/>
      <sz val="8"/>
      <color indexed="81"/>
      <name val="Tahoma"/>
      <family val="2"/>
    </font>
    <font>
      <b/>
      <sz val="10"/>
      <name val="Arial"/>
      <family val="2"/>
    </font>
    <font>
      <b/>
      <sz val="11"/>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Book Antiqua"/>
      <family val="1"/>
    </font>
    <font>
      <b/>
      <i/>
      <sz val="12"/>
      <color indexed="56"/>
      <name val="Book Antiqua"/>
      <family val="1"/>
    </font>
    <font>
      <u/>
      <sz val="12"/>
      <name val="Book Antiqua"/>
      <family val="1"/>
    </font>
    <font>
      <b/>
      <sz val="12"/>
      <color indexed="60"/>
      <name val="Book Antiqua"/>
      <family val="1"/>
    </font>
    <font>
      <u/>
      <sz val="16"/>
      <name val="Arial"/>
      <family val="2"/>
    </font>
    <font>
      <b/>
      <i/>
      <sz val="12"/>
      <color indexed="9"/>
      <name val="Book Antiqua"/>
      <family val="1"/>
    </font>
    <font>
      <b/>
      <sz val="10"/>
      <color indexed="56"/>
      <name val="Book Antiqua"/>
      <family val="1"/>
    </font>
    <font>
      <b/>
      <u/>
      <sz val="10.5"/>
      <name val="Book Antiqua"/>
      <family val="1"/>
    </font>
    <font>
      <b/>
      <sz val="10"/>
      <color indexed="10"/>
      <name val="Tahoma"/>
      <family val="2"/>
    </font>
    <font>
      <b/>
      <u/>
      <sz val="10"/>
      <color indexed="10"/>
      <name val="Tahoma"/>
      <family val="2"/>
    </font>
    <font>
      <b/>
      <u/>
      <sz val="11"/>
      <color indexed="81"/>
      <name val="Tahoma"/>
      <family val="2"/>
    </font>
    <font>
      <sz val="14"/>
      <color theme="0"/>
      <name val="Arial Rounded MT Bold"/>
      <family val="2"/>
    </font>
    <font>
      <b/>
      <sz val="14"/>
      <color theme="0"/>
      <name val="Arial Rounded MT Bold"/>
      <family val="2"/>
    </font>
    <font>
      <b/>
      <sz val="12"/>
      <color theme="3" tint="0.39994506668294322"/>
      <name val="Arial Rounded MT Bold"/>
      <family val="2"/>
    </font>
    <font>
      <b/>
      <sz val="12"/>
      <color theme="0"/>
      <name val="Book Antiqua"/>
      <family val="1"/>
    </font>
    <font>
      <b/>
      <u/>
      <sz val="16"/>
      <color theme="0"/>
      <name val="Arial Rounded MT Bold"/>
      <family val="2"/>
    </font>
    <font>
      <sz val="12"/>
      <color theme="3" tint="0.39994506668294322"/>
      <name val="Arial Rounded MT Bold"/>
      <family val="2"/>
    </font>
    <font>
      <sz val="12"/>
      <name val="Calibri"/>
      <family val="2"/>
      <scheme val="minor"/>
    </font>
    <font>
      <b/>
      <sz val="12"/>
      <name val="Calibri"/>
      <family val="2"/>
      <scheme val="minor"/>
    </font>
    <font>
      <b/>
      <sz val="12"/>
      <color indexed="48"/>
      <name val="Calibri"/>
      <family val="2"/>
      <scheme val="minor"/>
    </font>
    <font>
      <sz val="9"/>
      <color indexed="81"/>
      <name val="Tahoma"/>
      <family val="2"/>
    </font>
    <font>
      <u/>
      <sz val="10"/>
      <color theme="10"/>
      <name val="Arial"/>
      <family val="2"/>
    </font>
    <font>
      <sz val="10"/>
      <name val="Calibri"/>
      <family val="2"/>
      <scheme val="minor"/>
    </font>
    <font>
      <b/>
      <sz val="10"/>
      <name val="Calibri"/>
      <family val="2"/>
      <scheme val="minor"/>
    </font>
    <font>
      <b/>
      <sz val="18"/>
      <color rgb="FF0070C0"/>
      <name val="Calibri"/>
      <family val="2"/>
      <scheme val="minor"/>
    </font>
    <font>
      <b/>
      <sz val="16"/>
      <name val="Calibri"/>
      <family val="2"/>
      <scheme val="minor"/>
    </font>
    <font>
      <b/>
      <sz val="14"/>
      <name val="Calibri"/>
      <family val="2"/>
      <scheme val="minor"/>
    </font>
    <font>
      <b/>
      <sz val="14"/>
      <color indexed="56"/>
      <name val="Calibri"/>
      <family val="2"/>
      <scheme val="minor"/>
    </font>
    <font>
      <b/>
      <sz val="18"/>
      <color indexed="22"/>
      <name val="Calibri"/>
      <family val="2"/>
      <scheme val="minor"/>
    </font>
    <font>
      <sz val="12"/>
      <color indexed="8"/>
      <name val="Calibri"/>
      <family val="2"/>
      <scheme val="minor"/>
    </font>
    <font>
      <sz val="16"/>
      <name val="Calibri"/>
      <family val="2"/>
      <scheme val="minor"/>
    </font>
    <font>
      <sz val="8"/>
      <name val="Calibri"/>
      <family val="2"/>
      <scheme val="minor"/>
    </font>
    <font>
      <i/>
      <sz val="12"/>
      <name val="Calibri"/>
      <family val="2"/>
      <scheme val="minor"/>
    </font>
    <font>
      <sz val="11"/>
      <name val="Calibri"/>
      <family val="2"/>
      <scheme val="minor"/>
    </font>
    <font>
      <b/>
      <sz val="14"/>
      <color theme="0"/>
      <name val="Calibri"/>
      <family val="2"/>
      <scheme val="minor"/>
    </font>
    <font>
      <sz val="10"/>
      <color theme="0" tint="-0.34998626667073579"/>
      <name val="Calibri"/>
      <family val="2"/>
      <scheme val="minor"/>
    </font>
    <font>
      <b/>
      <sz val="14"/>
      <color rgb="FFC00000"/>
      <name val="Calibri"/>
      <family val="2"/>
      <scheme val="minor"/>
    </font>
    <font>
      <sz val="18"/>
      <color theme="0"/>
      <name val="Calibri"/>
      <family val="2"/>
      <scheme val="minor"/>
    </font>
    <font>
      <b/>
      <i/>
      <sz val="12"/>
      <name val="Calibri"/>
      <family val="2"/>
      <scheme val="minor"/>
    </font>
    <font>
      <b/>
      <i/>
      <sz val="12"/>
      <color indexed="8"/>
      <name val="Calibri"/>
      <family val="2"/>
      <scheme val="minor"/>
    </font>
    <font>
      <b/>
      <u/>
      <sz val="14"/>
      <color indexed="17"/>
      <name val="Calibri"/>
      <family val="2"/>
      <scheme val="minor"/>
    </font>
    <font>
      <b/>
      <u/>
      <sz val="14"/>
      <color indexed="56"/>
      <name val="Calibri"/>
      <family val="2"/>
      <scheme val="minor"/>
    </font>
    <font>
      <sz val="14"/>
      <name val="Calibri"/>
      <family val="2"/>
      <scheme val="minor"/>
    </font>
    <font>
      <b/>
      <sz val="11"/>
      <name val="Calibri"/>
      <family val="2"/>
      <scheme val="minor"/>
    </font>
    <font>
      <b/>
      <sz val="11"/>
      <color indexed="60"/>
      <name val="Calibri"/>
      <family val="2"/>
      <scheme val="minor"/>
    </font>
    <font>
      <b/>
      <sz val="11"/>
      <color indexed="56"/>
      <name val="Calibri"/>
      <family val="2"/>
      <scheme val="minor"/>
    </font>
    <font>
      <b/>
      <i/>
      <sz val="10"/>
      <color indexed="56"/>
      <name val="Calibri"/>
      <family val="2"/>
      <scheme val="minor"/>
    </font>
    <font>
      <b/>
      <sz val="11"/>
      <color rgb="FF002060"/>
      <name val="Calibri"/>
      <family val="2"/>
      <scheme val="minor"/>
    </font>
    <font>
      <b/>
      <sz val="10"/>
      <color rgb="FF002060"/>
      <name val="Calibri"/>
      <family val="2"/>
      <scheme val="minor"/>
    </font>
    <font>
      <b/>
      <sz val="11"/>
      <color rgb="FFC00000"/>
      <name val="Calibri"/>
      <family val="2"/>
      <scheme val="minor"/>
    </font>
    <font>
      <b/>
      <u/>
      <sz val="11"/>
      <color indexed="60"/>
      <name val="Calibri"/>
      <family val="2"/>
      <scheme val="minor"/>
    </font>
    <font>
      <b/>
      <i/>
      <sz val="11"/>
      <color indexed="60"/>
      <name val="Calibri"/>
      <family val="2"/>
      <scheme val="minor"/>
    </font>
    <font>
      <sz val="16"/>
      <color rgb="FF002060"/>
      <name val="Calibri"/>
      <family val="2"/>
      <scheme val="minor"/>
    </font>
    <font>
      <b/>
      <i/>
      <sz val="16"/>
      <color indexed="56"/>
      <name val="Calibri"/>
      <family val="2"/>
      <scheme val="minor"/>
    </font>
    <font>
      <sz val="16"/>
      <color indexed="56"/>
      <name val="Calibri"/>
      <family val="2"/>
      <scheme val="minor"/>
    </font>
    <font>
      <b/>
      <u/>
      <sz val="16"/>
      <name val="Calibri"/>
      <family val="2"/>
      <scheme val="minor"/>
    </font>
    <font>
      <b/>
      <i/>
      <sz val="10"/>
      <name val="Calibri"/>
      <family val="2"/>
      <scheme val="minor"/>
    </font>
    <font>
      <b/>
      <sz val="10"/>
      <color indexed="60"/>
      <name val="Calibri"/>
      <family val="2"/>
      <scheme val="minor"/>
    </font>
    <font>
      <sz val="10"/>
      <color indexed="60"/>
      <name val="Calibri"/>
      <family val="2"/>
      <scheme val="minor"/>
    </font>
    <font>
      <b/>
      <sz val="10"/>
      <color rgb="FFC00000"/>
      <name val="Calibri"/>
      <family val="2"/>
      <scheme val="minor"/>
    </font>
    <font>
      <b/>
      <sz val="10.5"/>
      <color rgb="FFC00000"/>
      <name val="Calibri"/>
      <family val="2"/>
      <scheme val="minor"/>
    </font>
    <font>
      <sz val="10.5"/>
      <name val="Calibri"/>
      <family val="2"/>
      <scheme val="minor"/>
    </font>
    <font>
      <sz val="10"/>
      <color theme="0"/>
      <name val="Calibri"/>
      <family val="2"/>
      <scheme val="minor"/>
    </font>
    <font>
      <sz val="12"/>
      <color theme="0"/>
      <name val="Calibri"/>
      <family val="2"/>
      <scheme val="minor"/>
    </font>
    <font>
      <b/>
      <sz val="12"/>
      <color indexed="9"/>
      <name val="Calibri"/>
      <family val="2"/>
      <scheme val="minor"/>
    </font>
    <font>
      <b/>
      <i/>
      <sz val="12"/>
      <color indexed="9"/>
      <name val="Calibri"/>
      <family val="2"/>
      <scheme val="minor"/>
    </font>
    <font>
      <b/>
      <sz val="18"/>
      <name val="Calibri"/>
      <family val="2"/>
      <scheme val="minor"/>
    </font>
    <font>
      <b/>
      <i/>
      <sz val="14"/>
      <name val="Calibri"/>
      <family val="2"/>
      <scheme val="minor"/>
    </font>
    <font>
      <b/>
      <u/>
      <sz val="16"/>
      <color theme="0"/>
      <name val="Calibri"/>
      <family val="2"/>
      <scheme val="minor"/>
    </font>
    <font>
      <b/>
      <sz val="16"/>
      <color theme="0"/>
      <name val="Calibri"/>
      <family val="2"/>
      <scheme val="minor"/>
    </font>
    <font>
      <b/>
      <sz val="10"/>
      <color indexed="8"/>
      <name val="Calibri"/>
      <family val="2"/>
      <scheme val="minor"/>
    </font>
    <font>
      <b/>
      <sz val="10"/>
      <color indexed="9"/>
      <name val="Calibri"/>
      <family val="2"/>
      <scheme val="minor"/>
    </font>
    <font>
      <b/>
      <sz val="12"/>
      <color indexed="10"/>
      <name val="Calibri"/>
      <family val="2"/>
      <scheme val="minor"/>
    </font>
    <font>
      <sz val="12.5"/>
      <color indexed="10"/>
      <name val="Calibri"/>
      <family val="2"/>
      <scheme val="minor"/>
    </font>
    <font>
      <b/>
      <sz val="12"/>
      <color indexed="8"/>
      <name val="Calibri"/>
      <family val="2"/>
      <scheme val="minor"/>
    </font>
    <font>
      <b/>
      <sz val="14"/>
      <color indexed="48"/>
      <name val="Calibri"/>
      <family val="2"/>
      <scheme val="minor"/>
    </font>
    <font>
      <sz val="12"/>
      <color indexed="48"/>
      <name val="Calibri"/>
      <family val="2"/>
      <scheme val="minor"/>
    </font>
    <font>
      <b/>
      <i/>
      <sz val="12"/>
      <color indexed="48"/>
      <name val="Calibri"/>
      <family val="2"/>
      <scheme val="minor"/>
    </font>
    <font>
      <b/>
      <sz val="12"/>
      <color indexed="57"/>
      <name val="Calibri"/>
      <family val="2"/>
      <scheme val="minor"/>
    </font>
    <font>
      <strike/>
      <sz val="12"/>
      <name val="Calibri"/>
      <family val="2"/>
      <scheme val="minor"/>
    </font>
    <font>
      <b/>
      <strike/>
      <sz val="10"/>
      <color indexed="8"/>
      <name val="Calibri"/>
      <family val="2"/>
      <scheme val="minor"/>
    </font>
    <font>
      <b/>
      <strike/>
      <sz val="10"/>
      <color indexed="9"/>
      <name val="Calibri"/>
      <family val="2"/>
      <scheme val="minor"/>
    </font>
    <font>
      <strike/>
      <sz val="10"/>
      <name val="Calibri"/>
      <family val="2"/>
      <scheme val="minor"/>
    </font>
    <font>
      <b/>
      <sz val="10"/>
      <color rgb="FF0000FF"/>
      <name val="Calibri"/>
      <family val="2"/>
      <scheme val="minor"/>
    </font>
    <font>
      <b/>
      <sz val="18"/>
      <color indexed="48"/>
      <name val="Calibri"/>
      <family val="2"/>
      <scheme val="minor"/>
    </font>
    <font>
      <b/>
      <sz val="18"/>
      <color rgb="FFC00000"/>
      <name val="Calibri"/>
      <family val="2"/>
      <scheme val="minor"/>
    </font>
    <font>
      <u/>
      <sz val="12"/>
      <name val="Calibri"/>
      <family val="2"/>
      <scheme val="minor"/>
    </font>
    <font>
      <b/>
      <u/>
      <sz val="12"/>
      <name val="Calibri"/>
      <family val="2"/>
      <scheme val="minor"/>
    </font>
    <font>
      <b/>
      <i/>
      <u/>
      <sz val="14"/>
      <color rgb="FFC00000"/>
      <name val="Calibri"/>
      <family val="2"/>
      <scheme val="minor"/>
    </font>
    <font>
      <b/>
      <sz val="10"/>
      <color theme="0"/>
      <name val="Calibri"/>
      <family val="2"/>
      <scheme val="minor"/>
    </font>
    <font>
      <b/>
      <sz val="11"/>
      <color indexed="10"/>
      <name val="Calibri"/>
      <family val="2"/>
      <scheme val="minor"/>
    </font>
    <font>
      <b/>
      <u/>
      <sz val="10"/>
      <color theme="10"/>
      <name val="Arial"/>
      <family val="2"/>
    </font>
    <font>
      <u/>
      <sz val="11"/>
      <color rgb="FF0000FF"/>
      <name val="Calibri"/>
      <family val="2"/>
      <scheme val="minor"/>
    </font>
    <font>
      <b/>
      <sz val="16"/>
      <color rgb="FFC00000"/>
      <name val="Calibri"/>
      <family val="2"/>
      <scheme val="minor"/>
    </font>
    <font>
      <b/>
      <sz val="9"/>
      <color indexed="81"/>
      <name val="Tahoma"/>
      <family val="2"/>
    </font>
    <font>
      <b/>
      <i/>
      <sz val="10"/>
      <color indexed="81"/>
      <name val="Tahoma"/>
      <family val="2"/>
    </font>
    <font>
      <b/>
      <sz val="16"/>
      <color indexed="9"/>
      <name val="Calibri"/>
      <family val="2"/>
      <scheme val="minor"/>
    </font>
    <font>
      <b/>
      <u/>
      <sz val="16"/>
      <color indexed="9"/>
      <name val="Calibri"/>
      <family val="2"/>
      <scheme val="minor"/>
    </font>
    <font>
      <b/>
      <i/>
      <sz val="14"/>
      <color theme="0"/>
      <name val="Calibri"/>
      <family val="2"/>
      <scheme val="minor"/>
    </font>
    <font>
      <i/>
      <sz val="14"/>
      <color theme="0"/>
      <name val="Calibri"/>
      <family val="2"/>
      <scheme val="minor"/>
    </font>
    <font>
      <b/>
      <sz val="12"/>
      <color theme="0"/>
      <name val="Calibri"/>
      <family val="2"/>
      <scheme val="minor"/>
    </font>
    <font>
      <b/>
      <u/>
      <sz val="18"/>
      <color rgb="FF002060"/>
      <name val="Calibri"/>
      <family val="2"/>
      <scheme val="minor"/>
    </font>
    <font>
      <b/>
      <sz val="18"/>
      <color theme="0"/>
      <name val="Calibri"/>
      <family val="2"/>
      <scheme val="minor"/>
    </font>
    <font>
      <b/>
      <u/>
      <sz val="12"/>
      <color indexed="56"/>
      <name val="Calibri"/>
      <family val="2"/>
      <scheme val="minor"/>
    </font>
    <font>
      <b/>
      <u/>
      <sz val="12"/>
      <color indexed="10"/>
      <name val="Calibri"/>
      <family val="2"/>
      <scheme val="minor"/>
    </font>
    <font>
      <sz val="12"/>
      <color indexed="56"/>
      <name val="Calibri"/>
      <family val="2"/>
      <scheme val="minor"/>
    </font>
    <font>
      <b/>
      <sz val="12"/>
      <color indexed="56"/>
      <name val="Calibri"/>
      <family val="2"/>
      <scheme val="minor"/>
    </font>
    <font>
      <b/>
      <i/>
      <sz val="12"/>
      <color indexed="56"/>
      <name val="Calibri"/>
      <family val="2"/>
      <scheme val="minor"/>
    </font>
    <font>
      <b/>
      <sz val="12"/>
      <color theme="3"/>
      <name val="Calibri"/>
      <family val="2"/>
      <scheme val="minor"/>
    </font>
    <font>
      <b/>
      <u/>
      <sz val="12"/>
      <color theme="0"/>
      <name val="Calibri"/>
      <family val="2"/>
      <scheme val="minor"/>
    </font>
    <font>
      <b/>
      <i/>
      <sz val="12"/>
      <color theme="0"/>
      <name val="Calibri"/>
      <family val="2"/>
      <scheme val="minor"/>
    </font>
    <font>
      <b/>
      <sz val="16"/>
      <color rgb="FFFFFF00"/>
      <name val="Calibri"/>
      <family val="2"/>
      <scheme val="minor"/>
    </font>
    <font>
      <b/>
      <u/>
      <sz val="12"/>
      <color rgb="FFC00000"/>
      <name val="Calibri"/>
      <family val="2"/>
      <scheme val="minor"/>
    </font>
    <font>
      <b/>
      <u/>
      <sz val="14"/>
      <color theme="0"/>
      <name val="Calibri"/>
      <family val="2"/>
      <scheme val="minor"/>
    </font>
    <font>
      <b/>
      <sz val="12"/>
      <color rgb="FFC00000"/>
      <name val="Calibri"/>
      <family val="2"/>
      <scheme val="minor"/>
    </font>
    <font>
      <u/>
      <sz val="11"/>
      <color theme="10"/>
      <name val="Calibri"/>
      <family val="2"/>
      <scheme val="minor"/>
    </font>
    <font>
      <b/>
      <sz val="10"/>
      <color indexed="81"/>
      <name val="Tahoma"/>
      <family val="2"/>
    </font>
    <font>
      <b/>
      <u/>
      <sz val="10"/>
      <color indexed="81"/>
      <name val="Tahoma"/>
      <family val="2"/>
    </font>
    <font>
      <sz val="11"/>
      <name val="Arial"/>
      <family val="2"/>
    </font>
    <font>
      <sz val="12"/>
      <name val="Arial"/>
      <family val="2"/>
    </font>
    <font>
      <b/>
      <sz val="10"/>
      <color indexed="22"/>
      <name val="Calibri"/>
      <family val="2"/>
      <scheme val="minor"/>
    </font>
    <font>
      <sz val="9"/>
      <name val="Calibri"/>
      <family val="2"/>
      <scheme val="minor"/>
    </font>
    <font>
      <b/>
      <sz val="11"/>
      <color rgb="FFFF0000"/>
      <name val="Calibri"/>
      <family val="2"/>
      <scheme val="minor"/>
    </font>
    <font>
      <b/>
      <i/>
      <u/>
      <sz val="11"/>
      <color indexed="81"/>
      <name val="Tahoma"/>
      <family val="2"/>
    </font>
    <font>
      <sz val="14"/>
      <name val="Arial Rounded MT Bold"/>
      <family val="2"/>
    </font>
    <font>
      <b/>
      <sz val="18"/>
      <color theme="0"/>
      <name val="Arial Rounded MT Bold"/>
      <family val="2"/>
    </font>
    <font>
      <b/>
      <u/>
      <sz val="12"/>
      <color indexed="10"/>
      <name val="Tahoma"/>
      <family val="2"/>
    </font>
    <font>
      <b/>
      <sz val="12"/>
      <color indexed="10"/>
      <name val="Tahoma"/>
      <family val="2"/>
    </font>
    <font>
      <b/>
      <sz val="12"/>
      <color indexed="81"/>
      <name val="Tahoma"/>
      <family val="2"/>
    </font>
    <font>
      <sz val="12"/>
      <color indexed="81"/>
      <name val="Tahoma"/>
      <family val="2"/>
    </font>
    <font>
      <sz val="12"/>
      <color theme="1"/>
      <name val="Calibri"/>
      <family val="2"/>
      <scheme val="minor"/>
    </font>
    <font>
      <b/>
      <i/>
      <sz val="12"/>
      <color rgb="FFFF0000"/>
      <name val="Calibri"/>
      <family val="2"/>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2"/>
        <bgColor indexed="64"/>
      </patternFill>
    </fill>
    <fill>
      <patternFill patternType="solid">
        <fgColor indexed="43"/>
      </patternFill>
    </fill>
    <fill>
      <patternFill patternType="solid">
        <fgColor indexed="26"/>
      </patternFill>
    </fill>
    <fill>
      <patternFill patternType="solid">
        <fgColor indexed="2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2"/>
        <bgColor indexed="64"/>
      </patternFill>
    </fill>
    <fill>
      <patternFill patternType="solid">
        <fgColor rgb="FFFFFF00"/>
        <bgColor indexed="64"/>
      </patternFill>
    </fill>
    <fill>
      <patternFill patternType="solid">
        <fgColor theme="1"/>
        <bgColor indexed="64"/>
      </patternFill>
    </fill>
    <fill>
      <patternFill patternType="solid">
        <fgColor rgb="FF3366FF"/>
        <bgColor indexed="64"/>
      </patternFill>
    </fill>
    <fill>
      <patternFill patternType="solid">
        <fgColor theme="4" tint="0.59999389629810485"/>
        <bgColor indexed="64"/>
      </patternFill>
    </fill>
  </fills>
  <borders count="1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48"/>
      </left>
      <right style="thin">
        <color indexed="48"/>
      </right>
      <top style="thin">
        <color indexed="48"/>
      </top>
      <bottom style="thin">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5"/>
      </left>
      <right style="thin">
        <color indexed="55"/>
      </right>
      <top style="medium">
        <color indexed="55"/>
      </top>
      <bottom style="medium">
        <color indexed="9"/>
      </bottom>
      <diagonal/>
    </border>
    <border>
      <left style="thin">
        <color indexed="55"/>
      </left>
      <right style="thin">
        <color indexed="55"/>
      </right>
      <top style="medium">
        <color indexed="55"/>
      </top>
      <bottom style="thick">
        <color indexed="22"/>
      </bottom>
      <diagonal/>
    </border>
    <border>
      <left/>
      <right/>
      <top style="thin">
        <color indexed="62"/>
      </top>
      <bottom style="double">
        <color indexed="62"/>
      </bottom>
      <diagonal/>
    </border>
    <border>
      <left/>
      <right/>
      <top/>
      <bottom style="medium">
        <color indexed="64"/>
      </bottom>
      <diagonal/>
    </border>
    <border>
      <left/>
      <right/>
      <top style="medium">
        <color indexed="64"/>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ck">
        <color indexed="8"/>
      </left>
      <right/>
      <top/>
      <bottom/>
      <diagonal/>
    </border>
    <border>
      <left/>
      <right style="thick">
        <color indexed="8"/>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ck">
        <color indexed="8"/>
      </left>
      <right/>
      <top/>
      <bottom style="thick">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ck">
        <color indexed="8"/>
      </right>
      <top/>
      <bottom style="thick">
        <color indexed="64"/>
      </bottom>
      <diagonal/>
    </border>
    <border>
      <left style="thick">
        <color indexed="8"/>
      </left>
      <right/>
      <top style="thick">
        <color indexed="64"/>
      </top>
      <bottom/>
      <diagonal/>
    </border>
    <border>
      <left/>
      <right/>
      <top style="thick">
        <color indexed="64"/>
      </top>
      <bottom/>
      <diagonal/>
    </border>
    <border>
      <left/>
      <right style="thick">
        <color indexed="8"/>
      </right>
      <top style="thick">
        <color indexed="64"/>
      </top>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style="thin">
        <color indexed="64"/>
      </right>
      <top/>
      <bottom style="thin">
        <color indexed="64"/>
      </bottom>
      <diagonal/>
    </border>
    <border>
      <left style="thin">
        <color indexed="64"/>
      </left>
      <right/>
      <top style="thin">
        <color indexed="64"/>
      </top>
      <bottom style="thick">
        <color indexed="8"/>
      </bottom>
      <diagonal/>
    </border>
    <border>
      <left/>
      <right/>
      <top style="thin">
        <color indexed="64"/>
      </top>
      <bottom style="thick">
        <color indexed="8"/>
      </bottom>
      <diagonal/>
    </border>
    <border>
      <left/>
      <right style="thin">
        <color indexed="64"/>
      </right>
      <top style="thin">
        <color indexed="64"/>
      </top>
      <bottom style="thick">
        <color indexed="8"/>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ck">
        <color indexed="8"/>
      </left>
      <right/>
      <top style="thick">
        <color indexed="64"/>
      </top>
      <bottom style="thick">
        <color theme="1"/>
      </bottom>
      <diagonal/>
    </border>
    <border>
      <left/>
      <right/>
      <top style="thick">
        <color indexed="64"/>
      </top>
      <bottom style="thick">
        <color theme="1"/>
      </bottom>
      <diagonal/>
    </border>
    <border>
      <left/>
      <right style="thick">
        <color indexed="8"/>
      </right>
      <top style="thick">
        <color indexed="64"/>
      </top>
      <bottom style="thick">
        <color theme="1"/>
      </bottom>
      <diagonal/>
    </border>
    <border>
      <left style="thick">
        <color indexed="8"/>
      </left>
      <right/>
      <top style="thick">
        <color theme="1"/>
      </top>
      <bottom style="thick">
        <color indexed="8"/>
      </bottom>
      <diagonal/>
    </border>
    <border>
      <left/>
      <right/>
      <top style="thick">
        <color theme="1"/>
      </top>
      <bottom style="thick">
        <color indexed="8"/>
      </bottom>
      <diagonal/>
    </border>
    <border>
      <left/>
      <right style="thick">
        <color indexed="8"/>
      </right>
      <top style="thick">
        <color theme="1"/>
      </top>
      <bottom style="thick">
        <color indexed="8"/>
      </bottom>
      <diagonal/>
    </border>
    <border>
      <left/>
      <right/>
      <top/>
      <bottom style="thick">
        <color auto="1"/>
      </bottom>
      <diagonal/>
    </border>
    <border>
      <left/>
      <right/>
      <top/>
      <bottom style="thick">
        <color rgb="FF0070C0"/>
      </bottom>
      <diagonal/>
    </border>
    <border>
      <left style="thin">
        <color indexed="64"/>
      </left>
      <right style="thin">
        <color indexed="64"/>
      </right>
      <top style="thick">
        <color indexed="64"/>
      </top>
      <bottom style="thin">
        <color indexed="64"/>
      </bottom>
      <diagonal/>
    </border>
    <border>
      <left/>
      <right/>
      <top style="thick">
        <color auto="1"/>
      </top>
      <bottom/>
      <diagonal/>
    </border>
    <border>
      <left style="thin">
        <color indexed="64"/>
      </left>
      <right style="thin">
        <color indexed="64"/>
      </right>
      <top style="thin">
        <color indexed="64"/>
      </top>
      <bottom/>
      <diagonal/>
    </border>
    <border>
      <left/>
      <right/>
      <top style="medium">
        <color indexed="64"/>
      </top>
      <bottom style="hair">
        <color indexed="64"/>
      </bottom>
      <diagonal/>
    </border>
    <border>
      <left/>
      <right/>
      <top/>
      <bottom style="hair">
        <color auto="1"/>
      </bottom>
      <diagonal/>
    </border>
    <border>
      <left style="thick">
        <color indexed="64"/>
      </left>
      <right/>
      <top style="medium">
        <color indexed="64"/>
      </top>
      <bottom style="hair">
        <color indexed="64"/>
      </bottom>
      <diagonal/>
    </border>
    <border>
      <left style="thick">
        <color indexed="64"/>
      </left>
      <right/>
      <top style="hair">
        <color auto="1"/>
      </top>
      <bottom style="hair">
        <color auto="1"/>
      </bottom>
      <diagonal/>
    </border>
    <border>
      <left/>
      <right/>
      <top/>
      <bottom style="hair">
        <color indexed="8"/>
      </bottom>
      <diagonal/>
    </border>
    <border>
      <left style="thick">
        <color indexed="64"/>
      </left>
      <right/>
      <top style="hair">
        <color indexed="64"/>
      </top>
      <bottom/>
      <diagonal/>
    </border>
    <border>
      <left/>
      <right/>
      <top style="hair">
        <color indexed="64"/>
      </top>
      <bottom/>
      <diagonal/>
    </border>
    <border>
      <left/>
      <right/>
      <top style="hair">
        <color auto="1"/>
      </top>
      <bottom style="hair">
        <color auto="1"/>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ck">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ck">
        <color indexed="64"/>
      </left>
      <right/>
      <top style="hair">
        <color auto="1"/>
      </top>
      <bottom style="hair">
        <color auto="1"/>
      </bottom>
      <diagonal/>
    </border>
    <border>
      <left/>
      <right/>
      <top style="hair">
        <color auto="1"/>
      </top>
      <bottom style="hair">
        <color auto="1"/>
      </bottom>
      <diagonal/>
    </border>
    <border>
      <left style="thick">
        <color indexed="64"/>
      </left>
      <right/>
      <top/>
      <bottom style="thick">
        <color rgb="FF0070C0"/>
      </bottom>
      <diagonal/>
    </border>
    <border>
      <left/>
      <right style="thick">
        <color indexed="64"/>
      </right>
      <top/>
      <bottom style="thick">
        <color rgb="FF0070C0"/>
      </bottom>
      <diagonal/>
    </border>
    <border>
      <left style="thick">
        <color indexed="64"/>
      </left>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right/>
      <top style="hair">
        <color indexed="64"/>
      </top>
      <bottom style="thick">
        <color indexed="64"/>
      </bottom>
      <diagonal/>
    </border>
    <border>
      <left style="thick">
        <color indexed="8"/>
      </left>
      <right/>
      <top style="thick">
        <color theme="0"/>
      </top>
      <bottom style="thick">
        <color theme="0"/>
      </bottom>
      <diagonal/>
    </border>
    <border>
      <left/>
      <right/>
      <top style="thick">
        <color theme="0"/>
      </top>
      <bottom style="thick">
        <color theme="0"/>
      </bottom>
      <diagonal/>
    </border>
    <border>
      <left/>
      <right style="thick">
        <color indexed="8"/>
      </right>
      <top style="thick">
        <color theme="0"/>
      </top>
      <bottom style="thick">
        <color theme="0"/>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8"/>
      </left>
      <right/>
      <top style="thick">
        <color indexed="8"/>
      </top>
      <bottom style="hair">
        <color indexed="8"/>
      </bottom>
      <diagonal/>
    </border>
    <border>
      <left/>
      <right/>
      <top style="thick">
        <color indexed="8"/>
      </top>
      <bottom style="hair">
        <color indexed="8"/>
      </bottom>
      <diagonal/>
    </border>
    <border>
      <left/>
      <right style="thick">
        <color indexed="8"/>
      </right>
      <top style="thick">
        <color indexed="8"/>
      </top>
      <bottom style="hair">
        <color indexed="8"/>
      </bottom>
      <diagonal/>
    </border>
    <border>
      <left style="thick">
        <color indexed="8"/>
      </left>
      <right/>
      <top style="hair">
        <color indexed="8"/>
      </top>
      <bottom style="hair">
        <color indexed="8"/>
      </bottom>
      <diagonal/>
    </border>
    <border>
      <left/>
      <right style="thick">
        <color indexed="8"/>
      </right>
      <top style="hair">
        <color indexed="8"/>
      </top>
      <bottom style="hair">
        <color indexed="8"/>
      </bottom>
      <diagonal/>
    </border>
    <border>
      <left style="thick">
        <color indexed="8"/>
      </left>
      <right/>
      <top style="hair">
        <color indexed="8"/>
      </top>
      <bottom style="thick">
        <color indexed="8"/>
      </bottom>
      <diagonal/>
    </border>
    <border>
      <left/>
      <right/>
      <top style="hair">
        <color indexed="8"/>
      </top>
      <bottom style="thick">
        <color indexed="8"/>
      </bottom>
      <diagonal/>
    </border>
    <border>
      <left/>
      <right style="thick">
        <color indexed="8"/>
      </right>
      <top style="hair">
        <color indexed="8"/>
      </top>
      <bottom style="thick">
        <color indexed="8"/>
      </bottom>
      <diagonal/>
    </border>
    <border>
      <left/>
      <right style="thin">
        <color indexed="8"/>
      </right>
      <top/>
      <bottom/>
      <diagonal/>
    </border>
    <border>
      <left style="thick">
        <color auto="1"/>
      </left>
      <right style="thick">
        <color auto="1"/>
      </right>
      <top style="thick">
        <color auto="1"/>
      </top>
      <bottom style="thick">
        <color auto="1"/>
      </bottom>
      <diagonal/>
    </border>
    <border>
      <left style="medium">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auto="1"/>
      </right>
      <top style="thick">
        <color auto="1"/>
      </top>
      <bottom style="thick">
        <color auto="1"/>
      </bottom>
      <diagonal/>
    </border>
    <border>
      <left style="thick">
        <color indexed="64"/>
      </left>
      <right/>
      <top style="thick">
        <color indexed="64"/>
      </top>
      <bottom/>
      <diagonal/>
    </border>
    <border>
      <left/>
      <right style="thick">
        <color auto="1"/>
      </right>
      <top style="thick">
        <color indexed="64"/>
      </top>
      <bottom/>
      <diagonal/>
    </border>
    <border>
      <left style="medium">
        <color indexed="64"/>
      </left>
      <right style="medium">
        <color indexed="64"/>
      </right>
      <top style="medium">
        <color indexed="64"/>
      </top>
      <bottom style="double">
        <color auto="1"/>
      </bottom>
      <diagonal/>
    </border>
    <border>
      <left/>
      <right style="medium">
        <color indexed="64"/>
      </right>
      <top/>
      <bottom style="thick">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thick">
        <color indexed="64"/>
      </left>
      <right/>
      <top style="medium">
        <color indexed="64"/>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ck">
        <color indexed="64"/>
      </top>
      <bottom/>
      <diagonal/>
    </border>
    <border>
      <left/>
      <right/>
      <top style="thick">
        <color indexed="64"/>
      </top>
      <bottom style="hair">
        <color indexed="8"/>
      </bottom>
      <diagonal/>
    </border>
  </borders>
  <cellStyleXfs count="49">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3" fillId="22" borderId="3">
      <alignment horizontal="left"/>
    </xf>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7" borderId="1" applyNumberFormat="0" applyAlignment="0" applyProtection="0"/>
    <xf numFmtId="0" fontId="32" fillId="0" borderId="7" applyNumberFormat="0" applyFill="0" applyAlignment="0" applyProtection="0"/>
    <xf numFmtId="0" fontId="33" fillId="23" borderId="0" applyNumberFormat="0" applyBorder="0" applyAlignment="0" applyProtection="0"/>
    <xf numFmtId="0" fontId="34" fillId="24" borderId="8" applyNumberFormat="0" applyFont="0" applyAlignment="0" applyProtection="0"/>
    <xf numFmtId="0" fontId="35" fillId="20" borderId="9" applyNumberFormat="0" applyAlignment="0" applyProtection="0"/>
    <xf numFmtId="0" fontId="4" fillId="25" borderId="10"/>
    <xf numFmtId="0" fontId="4" fillId="25" borderId="11"/>
    <xf numFmtId="0" fontId="36" fillId="0" borderId="0" applyNumberFormat="0" applyFill="0" applyBorder="0" applyAlignment="0" applyProtection="0"/>
    <xf numFmtId="0" fontId="37" fillId="0" borderId="12" applyNumberFormat="0" applyFill="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1" fillId="0" borderId="0"/>
  </cellStyleXfs>
  <cellXfs count="662">
    <xf numFmtId="0" fontId="0" fillId="0" borderId="0" xfId="0"/>
    <xf numFmtId="0" fontId="0" fillId="0" borderId="0" xfId="0" applyFill="1"/>
    <xf numFmtId="0" fontId="6" fillId="0" borderId="0" xfId="0" applyFont="1" applyFill="1" applyBorder="1"/>
    <xf numFmtId="0" fontId="5" fillId="0" borderId="0" xfId="0" applyFont="1" applyFill="1"/>
    <xf numFmtId="0" fontId="0" fillId="0" borderId="0" xfId="0" applyFill="1" applyAlignment="1">
      <alignment horizontal="center"/>
    </xf>
    <xf numFmtId="0" fontId="7" fillId="0" borderId="0" xfId="0" applyFont="1" applyFill="1"/>
    <xf numFmtId="0" fontId="8" fillId="0" borderId="0" xfId="0" applyFont="1" applyFill="1"/>
    <xf numFmtId="0" fontId="14" fillId="0" borderId="0" xfId="0" applyFont="1" applyFill="1" applyBorder="1"/>
    <xf numFmtId="0" fontId="13" fillId="0" borderId="0" xfId="0" applyFont="1" applyFill="1" applyBorder="1" applyAlignment="1">
      <alignment horizontal="center"/>
    </xf>
    <xf numFmtId="0" fontId="50" fillId="0" borderId="0" xfId="0" applyFont="1" applyFill="1" applyBorder="1" applyAlignment="1">
      <alignment horizontal="center" vertical="center"/>
    </xf>
    <xf numFmtId="0" fontId="9" fillId="0" borderId="0" xfId="0" applyFont="1" applyFill="1" applyBorder="1" applyAlignment="1">
      <alignment horizontal="center" wrapText="1"/>
    </xf>
    <xf numFmtId="0" fontId="0" fillId="26" borderId="22" xfId="0" applyFill="1" applyBorder="1"/>
    <xf numFmtId="0" fontId="9" fillId="26" borderId="0" xfId="0" applyFont="1" applyFill="1" applyBorder="1" applyAlignment="1">
      <alignment horizontal="left" wrapText="1" indent="1"/>
    </xf>
    <xf numFmtId="0" fontId="9" fillId="26" borderId="23" xfId="0" applyFont="1" applyFill="1" applyBorder="1" applyAlignment="1">
      <alignment horizontal="left" wrapText="1" indent="2"/>
    </xf>
    <xf numFmtId="0" fontId="16" fillId="26" borderId="22" xfId="0" applyFont="1" applyFill="1" applyBorder="1" applyAlignment="1">
      <alignment horizontal="left" indent="4"/>
    </xf>
    <xf numFmtId="0" fontId="34" fillId="26" borderId="0" xfId="0" applyFont="1" applyFill="1" applyBorder="1" applyAlignment="1">
      <alignment horizontal="left" indent="12"/>
    </xf>
    <xf numFmtId="0" fontId="0" fillId="26" borderId="0" xfId="0" applyFill="1" applyBorder="1"/>
    <xf numFmtId="0" fontId="0" fillId="26" borderId="23" xfId="0" applyFill="1" applyBorder="1" applyAlignment="1">
      <alignment horizontal="left" indent="1"/>
    </xf>
    <xf numFmtId="0" fontId="0" fillId="0" borderId="0" xfId="0" applyFill="1" applyBorder="1"/>
    <xf numFmtId="0" fontId="10" fillId="26" borderId="22" xfId="0" applyFont="1" applyFill="1" applyBorder="1"/>
    <xf numFmtId="0" fontId="34" fillId="26" borderId="0" xfId="0" applyFont="1" applyFill="1" applyBorder="1"/>
    <xf numFmtId="0" fontId="0" fillId="26" borderId="24" xfId="0" applyFill="1" applyBorder="1"/>
    <xf numFmtId="0" fontId="0" fillId="26" borderId="13" xfId="0" applyFill="1" applyBorder="1"/>
    <xf numFmtId="0" fontId="0" fillId="26" borderId="25" xfId="0" applyFill="1" applyBorder="1" applyAlignment="1">
      <alignment horizontal="left" indent="1"/>
    </xf>
    <xf numFmtId="0" fontId="0" fillId="0" borderId="0" xfId="0" applyBorder="1"/>
    <xf numFmtId="0" fontId="0" fillId="0" borderId="0" xfId="0" applyBorder="1" applyAlignment="1">
      <alignment horizontal="left" indent="1"/>
    </xf>
    <xf numFmtId="0" fontId="0" fillId="0" borderId="0" xfId="0" applyAlignment="1">
      <alignment horizontal="left" indent="1"/>
    </xf>
    <xf numFmtId="0" fontId="13" fillId="0" borderId="38" xfId="0" applyFont="1" applyFill="1" applyBorder="1" applyAlignment="1">
      <alignment horizontal="center"/>
    </xf>
    <xf numFmtId="0" fontId="13" fillId="0" borderId="39" xfId="0" applyFont="1" applyFill="1" applyBorder="1" applyAlignment="1">
      <alignment horizontal="center"/>
    </xf>
    <xf numFmtId="0" fontId="9" fillId="0" borderId="40" xfId="0" applyFont="1" applyFill="1" applyBorder="1" applyAlignment="1">
      <alignment vertical="top"/>
    </xf>
    <xf numFmtId="0" fontId="52" fillId="0" borderId="41" xfId="0" applyFont="1" applyFill="1" applyBorder="1" applyAlignment="1">
      <alignment horizontal="center"/>
    </xf>
    <xf numFmtId="0" fontId="52" fillId="0" borderId="13" xfId="0" applyFont="1" applyFill="1" applyBorder="1"/>
    <xf numFmtId="0" fontId="52" fillId="0" borderId="38" xfId="0" applyFont="1" applyFill="1" applyBorder="1" applyAlignment="1">
      <alignment horizontal="center"/>
    </xf>
    <xf numFmtId="0" fontId="52" fillId="0" borderId="42" xfId="0" applyFont="1" applyFill="1" applyBorder="1" applyAlignment="1">
      <alignment horizontal="center" vertical="top"/>
    </xf>
    <xf numFmtId="0" fontId="34" fillId="26" borderId="40" xfId="0" applyFont="1" applyFill="1" applyBorder="1" applyAlignment="1" applyProtection="1">
      <alignment horizontal="left" indent="6"/>
      <protection locked="0"/>
    </xf>
    <xf numFmtId="0" fontId="34" fillId="26" borderId="44" xfId="0" applyFont="1" applyFill="1" applyBorder="1" applyAlignment="1" applyProtection="1">
      <alignment horizontal="left" indent="6"/>
      <protection locked="0"/>
    </xf>
    <xf numFmtId="0" fontId="56" fillId="0" borderId="104" xfId="48" applyFont="1" applyFill="1" applyBorder="1"/>
    <xf numFmtId="0" fontId="62" fillId="0" borderId="0" xfId="0" applyFont="1" applyAlignment="1">
      <alignment horizontal="right"/>
    </xf>
    <xf numFmtId="0" fontId="62" fillId="0" borderId="0" xfId="0" applyFont="1" applyAlignment="1"/>
    <xf numFmtId="0" fontId="61" fillId="0" borderId="0" xfId="0" applyFont="1"/>
    <xf numFmtId="0" fontId="61" fillId="0" borderId="0" xfId="0" applyFont="1" applyAlignment="1">
      <alignment horizontal="center" vertical="center"/>
    </xf>
    <xf numFmtId="0" fontId="67" fillId="0" borderId="0" xfId="0" applyFont="1" applyFill="1" applyBorder="1" applyAlignment="1" applyProtection="1">
      <alignment horizontal="right" vertical="center" wrapText="1"/>
    </xf>
    <xf numFmtId="0" fontId="67" fillId="0" borderId="0" xfId="0" applyNumberFormat="1" applyFont="1" applyFill="1" applyBorder="1" applyAlignment="1" applyProtection="1">
      <alignment horizontal="center" vertical="center" wrapText="1"/>
    </xf>
    <xf numFmtId="0" fontId="67" fillId="0" borderId="0" xfId="0" applyFont="1" applyFill="1" applyBorder="1" applyAlignment="1" applyProtection="1">
      <alignment vertical="center" wrapText="1"/>
    </xf>
    <xf numFmtId="0" fontId="61" fillId="0" borderId="0" xfId="0" applyFont="1" applyAlignment="1">
      <alignment horizontal="center"/>
    </xf>
    <xf numFmtId="0" fontId="62" fillId="0" borderId="0" xfId="0" applyFont="1" applyFill="1" applyBorder="1" applyAlignment="1" applyProtection="1">
      <alignment horizontal="right"/>
    </xf>
    <xf numFmtId="0" fontId="62" fillId="0" borderId="0" xfId="0" applyFont="1" applyFill="1" applyBorder="1" applyAlignment="1" applyProtection="1"/>
    <xf numFmtId="1" fontId="62" fillId="0" borderId="45" xfId="42" applyNumberFormat="1" applyFont="1" applyFill="1" applyBorder="1" applyAlignment="1" applyProtection="1">
      <alignment horizontal="center" vertical="center"/>
      <protection locked="0"/>
    </xf>
    <xf numFmtId="0" fontId="62" fillId="0" borderId="0" xfId="0" applyFont="1"/>
    <xf numFmtId="0" fontId="61" fillId="0" borderId="0" xfId="0" applyFont="1" applyBorder="1" applyAlignment="1"/>
    <xf numFmtId="0" fontId="61" fillId="0" borderId="0" xfId="0" applyNumberFormat="1" applyFont="1" applyAlignment="1">
      <alignment horizontal="center" vertical="center"/>
    </xf>
    <xf numFmtId="37" fontId="62" fillId="0" borderId="106" xfId="28" applyNumberFormat="1" applyFont="1" applyFill="1" applyBorder="1" applyAlignment="1" applyProtection="1">
      <alignment horizontal="center" vertical="center"/>
      <protection locked="0"/>
    </xf>
    <xf numFmtId="5" fontId="62" fillId="0" borderId="106" xfId="29" applyNumberFormat="1" applyFont="1" applyFill="1" applyBorder="1" applyAlignment="1" applyProtection="1">
      <alignment horizontal="center" vertical="center"/>
      <protection locked="0"/>
    </xf>
    <xf numFmtId="166" fontId="62" fillId="0" borderId="106" xfId="29" applyNumberFormat="1" applyFont="1" applyFill="1" applyBorder="1" applyAlignment="1" applyProtection="1">
      <alignment horizontal="center" vertical="center"/>
      <protection locked="0"/>
    </xf>
    <xf numFmtId="0" fontId="62" fillId="0" borderId="0" xfId="0" applyFont="1" applyBorder="1"/>
    <xf numFmtId="0" fontId="62" fillId="0" borderId="0" xfId="0" quotePrefix="1" applyFont="1" applyBorder="1"/>
    <xf numFmtId="0" fontId="61" fillId="0" borderId="0" xfId="0" applyNumberFormat="1" applyFont="1"/>
    <xf numFmtId="0" fontId="61" fillId="0" borderId="0" xfId="0" applyFont="1" applyBorder="1"/>
    <xf numFmtId="0" fontId="61" fillId="0" borderId="0" xfId="0" applyFont="1" applyFill="1" applyBorder="1" applyAlignment="1" applyProtection="1">
      <alignment horizontal="right"/>
    </xf>
    <xf numFmtId="0" fontId="61" fillId="0" borderId="0" xfId="0" applyFont="1" applyBorder="1" applyAlignment="1">
      <alignment horizontal="right"/>
    </xf>
    <xf numFmtId="0" fontId="62" fillId="0" borderId="0" xfId="29" applyNumberFormat="1" applyFont="1" applyFill="1" applyBorder="1" applyAlignment="1" applyProtection="1">
      <alignment horizontal="center" vertical="center"/>
    </xf>
    <xf numFmtId="0" fontId="61" fillId="0" borderId="13" xfId="0" applyNumberFormat="1" applyFont="1" applyBorder="1"/>
    <xf numFmtId="0" fontId="61" fillId="0" borderId="0" xfId="0" applyNumberFormat="1" applyFont="1" applyBorder="1"/>
    <xf numFmtId="0" fontId="61" fillId="0" borderId="94" xfId="0" applyNumberFormat="1" applyFont="1" applyBorder="1"/>
    <xf numFmtId="0" fontId="61" fillId="0" borderId="76" xfId="0" applyFont="1" applyBorder="1"/>
    <xf numFmtId="0" fontId="61" fillId="0" borderId="18" xfId="0" applyFont="1" applyBorder="1"/>
    <xf numFmtId="0" fontId="62" fillId="0" borderId="17" xfId="0" applyFont="1" applyBorder="1"/>
    <xf numFmtId="0" fontId="61" fillId="0" borderId="17" xfId="0" applyFont="1" applyBorder="1"/>
    <xf numFmtId="0" fontId="74" fillId="0" borderId="94" xfId="0" quotePrefix="1" applyNumberFormat="1" applyFont="1" applyBorder="1" applyAlignment="1">
      <alignment horizontal="center"/>
    </xf>
    <xf numFmtId="0" fontId="61" fillId="0" borderId="0" xfId="0" applyFont="1" applyAlignment="1"/>
    <xf numFmtId="0" fontId="70" fillId="0" borderId="18" xfId="0" applyFont="1" applyBorder="1" applyAlignment="1">
      <alignment vertical="center"/>
    </xf>
    <xf numFmtId="0" fontId="61" fillId="0" borderId="105" xfId="0" applyFont="1" applyBorder="1"/>
    <xf numFmtId="1" fontId="61" fillId="0" borderId="91" xfId="0" applyNumberFormat="1" applyFont="1" applyBorder="1"/>
    <xf numFmtId="0" fontId="61" fillId="0" borderId="78" xfId="0" applyFont="1" applyBorder="1"/>
    <xf numFmtId="1" fontId="74" fillId="0" borderId="94" xfId="0" quotePrefix="1" applyNumberFormat="1" applyFont="1" applyBorder="1" applyAlignment="1">
      <alignment horizontal="center"/>
    </xf>
    <xf numFmtId="0" fontId="61" fillId="0" borderId="0" xfId="0" applyFont="1" applyAlignment="1">
      <alignment vertical="center"/>
    </xf>
    <xf numFmtId="0" fontId="61" fillId="0" borderId="75" xfId="0" applyFont="1" applyBorder="1"/>
    <xf numFmtId="0" fontId="61" fillId="0" borderId="94" xfId="0" applyFont="1" applyBorder="1"/>
    <xf numFmtId="1" fontId="61" fillId="0" borderId="94" xfId="0" applyNumberFormat="1" applyFont="1" applyBorder="1"/>
    <xf numFmtId="0" fontId="69" fillId="0" borderId="17" xfId="0" applyFont="1" applyBorder="1" applyAlignment="1"/>
    <xf numFmtId="0" fontId="61" fillId="0" borderId="18" xfId="0" applyFont="1" applyBorder="1" applyAlignment="1"/>
    <xf numFmtId="0" fontId="56" fillId="0" borderId="17" xfId="0" applyFont="1" applyBorder="1" applyAlignment="1"/>
    <xf numFmtId="0" fontId="62" fillId="0" borderId="17" xfId="0" quotePrefix="1" applyFont="1" applyBorder="1"/>
    <xf numFmtId="0" fontId="62" fillId="0" borderId="0" xfId="0" applyNumberFormat="1" applyFont="1" applyBorder="1" applyAlignment="1">
      <alignment horizontal="center"/>
    </xf>
    <xf numFmtId="0" fontId="76" fillId="0" borderId="0" xfId="0" applyFont="1" applyFill="1" applyAlignment="1">
      <alignment horizontal="left" vertical="center"/>
    </xf>
    <xf numFmtId="0" fontId="79" fillId="27" borderId="22" xfId="0" applyFont="1" applyFill="1" applyBorder="1"/>
    <xf numFmtId="0" fontId="61" fillId="27" borderId="0" xfId="0" applyFont="1" applyFill="1" applyBorder="1"/>
    <xf numFmtId="0" fontId="61" fillId="27" borderId="23" xfId="0" applyFont="1" applyFill="1" applyBorder="1"/>
    <xf numFmtId="0" fontId="57" fillId="27" borderId="22" xfId="0" applyFont="1" applyFill="1" applyBorder="1" applyAlignment="1">
      <alignment horizontal="left" indent="4"/>
    </xf>
    <xf numFmtId="0" fontId="61" fillId="27" borderId="0" xfId="0" applyFont="1" applyFill="1" applyBorder="1" applyAlignment="1">
      <alignment horizontal="left" indent="5"/>
    </xf>
    <xf numFmtId="0" fontId="72" fillId="27" borderId="22" xfId="0" applyFont="1" applyFill="1" applyBorder="1" applyAlignment="1">
      <alignment horizontal="left" indent="5"/>
    </xf>
    <xf numFmtId="0" fontId="72" fillId="27" borderId="0" xfId="0" applyFont="1" applyFill="1" applyBorder="1" applyAlignment="1">
      <alignment horizontal="left" indent="5"/>
    </xf>
    <xf numFmtId="0" fontId="72" fillId="27" borderId="0" xfId="0" applyFont="1" applyFill="1" applyBorder="1"/>
    <xf numFmtId="0" fontId="86" fillId="27" borderId="22" xfId="0" applyFont="1" applyFill="1" applyBorder="1" applyAlignment="1">
      <alignment horizontal="left" indent="8"/>
    </xf>
    <xf numFmtId="0" fontId="86" fillId="27" borderId="0" xfId="0" applyFont="1" applyFill="1" applyBorder="1" applyAlignment="1">
      <alignment horizontal="left" indent="8"/>
    </xf>
    <xf numFmtId="0" fontId="82" fillId="27" borderId="0" xfId="0" applyFont="1" applyFill="1" applyBorder="1" applyAlignment="1">
      <alignment horizontal="left" indent="8"/>
    </xf>
    <xf numFmtId="0" fontId="72" fillId="27" borderId="22" xfId="0" applyFont="1" applyFill="1" applyBorder="1" applyAlignment="1">
      <alignment horizontal="left" indent="7"/>
    </xf>
    <xf numFmtId="0" fontId="86" fillId="27" borderId="0" xfId="0" applyFont="1" applyFill="1" applyBorder="1" applyAlignment="1">
      <alignment horizontal="left" indent="6"/>
    </xf>
    <xf numFmtId="0" fontId="82" fillId="27" borderId="0" xfId="0" applyFont="1" applyFill="1" applyBorder="1" applyAlignment="1">
      <alignment horizontal="left" indent="6"/>
    </xf>
    <xf numFmtId="0" fontId="72" fillId="27" borderId="0" xfId="0" applyFont="1" applyFill="1" applyBorder="1" applyAlignment="1">
      <alignment horizontal="left" indent="3"/>
    </xf>
    <xf numFmtId="0" fontId="86" fillId="27" borderId="22" xfId="0" applyFont="1" applyFill="1" applyBorder="1" applyAlignment="1">
      <alignment horizontal="left" indent="3"/>
    </xf>
    <xf numFmtId="0" fontId="87" fillId="27" borderId="0" xfId="0" applyFont="1" applyFill="1" applyBorder="1" applyAlignment="1">
      <alignment horizontal="left" indent="3"/>
    </xf>
    <xf numFmtId="0" fontId="62" fillId="27" borderId="0" xfId="0" applyFont="1" applyFill="1" applyBorder="1" applyAlignment="1">
      <alignment horizontal="left" indent="3"/>
    </xf>
    <xf numFmtId="0" fontId="88" fillId="27" borderId="22" xfId="0" applyFont="1" applyFill="1" applyBorder="1" applyAlignment="1">
      <alignment horizontal="left" indent="1"/>
    </xf>
    <xf numFmtId="0" fontId="82" fillId="27" borderId="22" xfId="0" applyFont="1" applyFill="1" applyBorder="1" applyAlignment="1">
      <alignment horizontal="left" indent="1"/>
    </xf>
    <xf numFmtId="0" fontId="56" fillId="27" borderId="26" xfId="0" applyFont="1" applyFill="1" applyBorder="1"/>
    <xf numFmtId="0" fontId="61" fillId="27" borderId="27" xfId="0" applyFont="1" applyFill="1" applyBorder="1"/>
    <xf numFmtId="0" fontId="61" fillId="27" borderId="28" xfId="0" applyFont="1" applyFill="1" applyBorder="1"/>
    <xf numFmtId="0" fontId="56" fillId="28" borderId="29" xfId="0" applyFont="1" applyFill="1" applyBorder="1"/>
    <xf numFmtId="0" fontId="61" fillId="28" borderId="30" xfId="0" applyFont="1" applyFill="1" applyBorder="1"/>
    <xf numFmtId="0" fontId="61" fillId="28" borderId="31" xfId="0" applyFont="1" applyFill="1" applyBorder="1"/>
    <xf numFmtId="0" fontId="72" fillId="28" borderId="22" xfId="0" applyFont="1" applyFill="1" applyBorder="1" applyAlignment="1">
      <alignment horizontal="left" indent="3"/>
    </xf>
    <xf numFmtId="0" fontId="72" fillId="28" borderId="0" xfId="0" applyFont="1" applyFill="1" applyBorder="1"/>
    <xf numFmtId="0" fontId="61" fillId="28" borderId="0" xfId="0" applyFont="1" applyFill="1" applyBorder="1"/>
    <xf numFmtId="0" fontId="61" fillId="28" borderId="45" xfId="0" applyFont="1" applyFill="1" applyBorder="1" applyProtection="1">
      <protection locked="0"/>
    </xf>
    <xf numFmtId="0" fontId="61" fillId="28" borderId="23" xfId="0" applyFont="1" applyFill="1" applyBorder="1"/>
    <xf numFmtId="0" fontId="56" fillId="28" borderId="22" xfId="0" applyFont="1" applyFill="1" applyBorder="1" applyAlignment="1">
      <alignment horizontal="left" indent="1"/>
    </xf>
    <xf numFmtId="0" fontId="61" fillId="0" borderId="0" xfId="0" applyFont="1" applyAlignment="1">
      <alignment horizontal="left" indent="2"/>
    </xf>
    <xf numFmtId="0" fontId="61" fillId="28" borderId="22" xfId="0" applyFont="1" applyFill="1" applyBorder="1" applyProtection="1">
      <protection locked="0"/>
    </xf>
    <xf numFmtId="0" fontId="62" fillId="28" borderId="0" xfId="0" applyFont="1" applyFill="1" applyBorder="1" applyAlignment="1">
      <alignment horizontal="center" wrapText="1"/>
    </xf>
    <xf numFmtId="0" fontId="62" fillId="28" borderId="23" xfId="0" applyFont="1" applyFill="1" applyBorder="1" applyAlignment="1">
      <alignment horizontal="center" wrapText="1"/>
    </xf>
    <xf numFmtId="0" fontId="61" fillId="28" borderId="22" xfId="0" applyFont="1" applyFill="1" applyBorder="1"/>
    <xf numFmtId="0" fontId="61" fillId="28" borderId="0" xfId="0" applyFont="1" applyFill="1" applyBorder="1" applyAlignment="1">
      <alignment horizontal="left"/>
    </xf>
    <xf numFmtId="0" fontId="62" fillId="28" borderId="0" xfId="0" applyFont="1" applyFill="1" applyBorder="1"/>
    <xf numFmtId="0" fontId="61" fillId="28" borderId="24" xfId="0" applyFont="1" applyFill="1" applyBorder="1"/>
    <xf numFmtId="0" fontId="61" fillId="28" borderId="13" xfId="0" applyFont="1" applyFill="1" applyBorder="1"/>
    <xf numFmtId="0" fontId="61" fillId="28" borderId="25" xfId="0" applyFont="1" applyFill="1" applyBorder="1"/>
    <xf numFmtId="0" fontId="72" fillId="0" borderId="32" xfId="0" applyFont="1" applyBorder="1" applyAlignment="1">
      <alignment horizontal="right"/>
    </xf>
    <xf numFmtId="0" fontId="72" fillId="0" borderId="14" xfId="0" applyFont="1" applyBorder="1" applyAlignment="1" applyProtection="1">
      <alignment horizontal="right"/>
      <protection locked="0"/>
    </xf>
    <xf numFmtId="0" fontId="98" fillId="0" borderId="32" xfId="0" applyFont="1" applyBorder="1" applyAlignment="1"/>
    <xf numFmtId="0" fontId="99" fillId="0" borderId="14" xfId="0" applyFont="1" applyBorder="1" applyAlignment="1">
      <alignment horizontal="left"/>
    </xf>
    <xf numFmtId="0" fontId="99" fillId="0" borderId="14" xfId="0" applyFont="1" applyBorder="1" applyAlignment="1"/>
    <xf numFmtId="0" fontId="100" fillId="0" borderId="33" xfId="0" applyFont="1" applyBorder="1"/>
    <xf numFmtId="0" fontId="72" fillId="0" borderId="22" xfId="0" applyFont="1" applyBorder="1" applyAlignment="1">
      <alignment horizontal="right"/>
    </xf>
    <xf numFmtId="0" fontId="72" fillId="0" borderId="24" xfId="0" applyFont="1" applyBorder="1"/>
    <xf numFmtId="0" fontId="98" fillId="0" borderId="34" xfId="0" applyFont="1" applyBorder="1"/>
    <xf numFmtId="0" fontId="100" fillId="0" borderId="0" xfId="0" applyFont="1" applyBorder="1"/>
    <xf numFmtId="0" fontId="100" fillId="0" borderId="23" xfId="0" applyFont="1" applyBorder="1"/>
    <xf numFmtId="0" fontId="72" fillId="0" borderId="35" xfId="0" applyFont="1" applyBorder="1"/>
    <xf numFmtId="0" fontId="72" fillId="0" borderId="16" xfId="0" applyFont="1" applyBorder="1" applyAlignment="1" applyProtection="1">
      <alignment horizontal="right"/>
      <protection locked="0"/>
    </xf>
    <xf numFmtId="0" fontId="72" fillId="0" borderId="24" xfId="0" applyFont="1" applyBorder="1" applyAlignment="1">
      <alignment horizontal="right"/>
    </xf>
    <xf numFmtId="0" fontId="72" fillId="0" borderId="46" xfId="0" applyFont="1" applyBorder="1" applyAlignment="1" applyProtection="1">
      <alignment horizontal="right"/>
      <protection locked="0"/>
    </xf>
    <xf numFmtId="0" fontId="72" fillId="0" borderId="0" xfId="0" applyFont="1" applyFill="1" applyBorder="1"/>
    <xf numFmtId="0" fontId="61" fillId="0" borderId="16" xfId="0" applyFont="1" applyBorder="1" applyAlignment="1">
      <alignment horizontal="center"/>
    </xf>
    <xf numFmtId="0" fontId="62" fillId="0" borderId="0" xfId="0" applyFont="1" applyFill="1" applyBorder="1" applyAlignment="1">
      <alignment horizontal="center"/>
    </xf>
    <xf numFmtId="0" fontId="101" fillId="0" borderId="0" xfId="0" applyFont="1" applyFill="1"/>
    <xf numFmtId="0" fontId="56" fillId="0" borderId="0" xfId="0" applyFont="1" applyFill="1" applyAlignment="1">
      <alignment horizontal="left"/>
    </xf>
    <xf numFmtId="0" fontId="109" fillId="0" borderId="0" xfId="0" applyFont="1" applyFill="1" applyBorder="1" applyAlignment="1" applyProtection="1">
      <alignment horizontal="right"/>
    </xf>
    <xf numFmtId="0" fontId="109" fillId="0" borderId="0" xfId="0" applyFont="1" applyFill="1" applyBorder="1" applyAlignment="1" applyProtection="1">
      <alignment horizontal="center"/>
    </xf>
    <xf numFmtId="0" fontId="109" fillId="0" borderId="0" xfId="0" applyFont="1" applyFill="1" applyBorder="1" applyAlignment="1" applyProtection="1">
      <alignment horizontal="left"/>
    </xf>
    <xf numFmtId="0" fontId="110" fillId="0" borderId="0" xfId="0" applyFont="1" applyFill="1" applyBorder="1" applyProtection="1"/>
    <xf numFmtId="0" fontId="61" fillId="0" borderId="0" xfId="0" applyFont="1" applyFill="1" applyBorder="1" applyProtection="1"/>
    <xf numFmtId="0" fontId="61" fillId="0" borderId="0" xfId="0" applyNumberFormat="1" applyFont="1" applyFill="1" applyBorder="1" applyProtection="1"/>
    <xf numFmtId="0" fontId="56" fillId="0" borderId="0" xfId="0" applyFont="1" applyFill="1" applyBorder="1" applyAlignment="1">
      <alignment horizontal="left"/>
    </xf>
    <xf numFmtId="0" fontId="56" fillId="0" borderId="0" xfId="0" applyFont="1" applyFill="1" applyBorder="1" applyAlignment="1">
      <alignment horizontal="right"/>
    </xf>
    <xf numFmtId="0" fontId="56" fillId="0" borderId="0" xfId="0" applyFont="1" applyFill="1" applyBorder="1"/>
    <xf numFmtId="0" fontId="113" fillId="0" borderId="0" xfId="0" applyFont="1" applyFill="1" applyBorder="1" applyAlignment="1">
      <alignment horizontal="right"/>
    </xf>
    <xf numFmtId="0" fontId="113" fillId="0" borderId="0" xfId="0" applyFont="1" applyFill="1" applyBorder="1" applyAlignment="1">
      <alignment horizontal="center"/>
    </xf>
    <xf numFmtId="0" fontId="113" fillId="0" borderId="0" xfId="0" applyFont="1" applyFill="1" applyBorder="1" applyAlignment="1">
      <alignment horizontal="left"/>
    </xf>
    <xf numFmtId="0" fontId="103" fillId="0" borderId="0" xfId="0" applyFont="1" applyFill="1" applyBorder="1"/>
    <xf numFmtId="0" fontId="56" fillId="0" borderId="0" xfId="0" applyNumberFormat="1" applyFont="1" applyFill="1" applyBorder="1"/>
    <xf numFmtId="0" fontId="114" fillId="0" borderId="19" xfId="0" applyNumberFormat="1" applyFont="1" applyFill="1" applyBorder="1" applyAlignment="1" applyProtection="1">
      <alignment horizontal="left"/>
    </xf>
    <xf numFmtId="0" fontId="65" fillId="0" borderId="20" xfId="0" applyNumberFormat="1" applyFont="1" applyFill="1" applyBorder="1" applyAlignment="1" applyProtection="1">
      <alignment horizontal="left"/>
    </xf>
    <xf numFmtId="0" fontId="65" fillId="0" borderId="21" xfId="0" applyNumberFormat="1" applyFont="1" applyFill="1" applyBorder="1" applyProtection="1"/>
    <xf numFmtId="49" fontId="56" fillId="27" borderId="17" xfId="0" applyNumberFormat="1" applyFont="1" applyFill="1" applyBorder="1" applyAlignment="1" applyProtection="1">
      <alignment horizontal="right" vertical="top"/>
    </xf>
    <xf numFmtId="49" fontId="56" fillId="0" borderId="17" xfId="0" applyNumberFormat="1" applyFont="1" applyFill="1" applyBorder="1" applyAlignment="1" applyProtection="1">
      <alignment horizontal="right" vertical="top"/>
    </xf>
    <xf numFmtId="49" fontId="56" fillId="0" borderId="17" xfId="0" applyNumberFormat="1" applyFont="1" applyFill="1" applyBorder="1" applyAlignment="1" applyProtection="1">
      <alignment horizontal="right" vertical="top" wrapText="1"/>
    </xf>
    <xf numFmtId="165" fontId="56" fillId="27" borderId="36" xfId="0" applyNumberFormat="1" applyFont="1" applyFill="1" applyBorder="1" applyAlignment="1">
      <alignment horizontal="right" vertical="top"/>
    </xf>
    <xf numFmtId="0" fontId="61" fillId="0" borderId="0" xfId="0" applyFont="1" applyFill="1"/>
    <xf numFmtId="165" fontId="56" fillId="27" borderId="36" xfId="0" applyNumberFormat="1" applyFont="1" applyFill="1" applyBorder="1" applyAlignment="1">
      <alignment horizontal="center" vertical="top"/>
    </xf>
    <xf numFmtId="165" fontId="56" fillId="27" borderId="0" xfId="0" applyNumberFormat="1" applyFont="1" applyFill="1" applyBorder="1" applyAlignment="1">
      <alignment vertical="top"/>
    </xf>
    <xf numFmtId="0" fontId="61" fillId="0" borderId="0" xfId="0" applyFont="1" applyFill="1" applyAlignment="1">
      <alignment wrapText="1"/>
    </xf>
    <xf numFmtId="0" fontId="61" fillId="0" borderId="0" xfId="0" applyFont="1" applyFill="1" applyAlignment="1">
      <alignment vertical="top"/>
    </xf>
    <xf numFmtId="0" fontId="61" fillId="0" borderId="0" xfId="0" applyFont="1" applyFill="1" applyAlignment="1">
      <alignment vertical="top" wrapText="1"/>
    </xf>
    <xf numFmtId="0" fontId="56" fillId="0" borderId="17" xfId="0" applyNumberFormat="1" applyFont="1" applyFill="1" applyBorder="1" applyAlignment="1" applyProtection="1">
      <alignment horizontal="right" vertical="top"/>
    </xf>
    <xf numFmtId="0" fontId="119" fillId="0" borderId="0" xfId="0" applyFont="1" applyFill="1" applyBorder="1" applyAlignment="1" applyProtection="1">
      <alignment horizontal="right"/>
    </xf>
    <xf numFmtId="0" fontId="119" fillId="0" borderId="0" xfId="0" applyFont="1" applyFill="1" applyBorder="1" applyAlignment="1" applyProtection="1">
      <alignment horizontal="center"/>
    </xf>
    <xf numFmtId="0" fontId="119" fillId="0" borderId="0" xfId="0" applyFont="1" applyFill="1" applyBorder="1" applyAlignment="1" applyProtection="1">
      <alignment horizontal="left"/>
    </xf>
    <xf numFmtId="0" fontId="120" fillId="0" borderId="0" xfId="0" applyFont="1" applyFill="1" applyBorder="1" applyProtection="1"/>
    <xf numFmtId="0" fontId="121" fillId="0" borderId="0" xfId="0" applyFont="1" applyFill="1" applyBorder="1" applyProtection="1"/>
    <xf numFmtId="0" fontId="121" fillId="0" borderId="0" xfId="0" applyNumberFormat="1" applyFont="1" applyFill="1" applyBorder="1" applyProtection="1"/>
    <xf numFmtId="164" fontId="56" fillId="0" borderId="17" xfId="0" applyNumberFormat="1" applyFont="1" applyFill="1" applyBorder="1" applyAlignment="1" applyProtection="1">
      <alignment horizontal="right" vertical="top"/>
    </xf>
    <xf numFmtId="164" fontId="56" fillId="0" borderId="17" xfId="0" applyNumberFormat="1" applyFont="1" applyFill="1" applyBorder="1" applyAlignment="1" applyProtection="1">
      <alignment horizontal="right" vertical="top" wrapText="1"/>
    </xf>
    <xf numFmtId="0" fontId="109" fillId="0" borderId="0" xfId="0" applyFont="1" applyFill="1" applyBorder="1" applyAlignment="1" applyProtection="1">
      <alignment horizontal="right" vertical="center" wrapText="1"/>
    </xf>
    <xf numFmtId="0" fontId="109" fillId="0" borderId="0" xfId="0" applyFont="1" applyFill="1" applyBorder="1" applyAlignment="1" applyProtection="1">
      <alignment horizontal="center" vertical="center" wrapText="1"/>
    </xf>
    <xf numFmtId="0" fontId="109" fillId="0" borderId="0" xfId="0" applyFont="1" applyFill="1" applyBorder="1" applyAlignment="1" applyProtection="1">
      <alignment horizontal="left" vertical="center" wrapText="1"/>
    </xf>
    <xf numFmtId="0" fontId="110" fillId="0" borderId="0" xfId="0" applyFont="1" applyFill="1" applyBorder="1" applyAlignment="1" applyProtection="1">
      <alignment vertical="center" wrapText="1"/>
    </xf>
    <xf numFmtId="0" fontId="61" fillId="0" borderId="0" xfId="0" applyFont="1" applyFill="1" applyBorder="1" applyAlignment="1" applyProtection="1">
      <alignment vertical="center" wrapText="1"/>
    </xf>
    <xf numFmtId="0" fontId="61" fillId="0" borderId="0" xfId="0" applyNumberFormat="1" applyFont="1" applyFill="1" applyBorder="1" applyAlignment="1" applyProtection="1">
      <alignment vertical="center" wrapText="1"/>
    </xf>
    <xf numFmtId="0" fontId="110" fillId="0" borderId="0" xfId="0" applyFont="1" applyFill="1" applyBorder="1" applyAlignment="1" applyProtection="1"/>
    <xf numFmtId="0" fontId="61" fillId="0" borderId="0" xfId="0" applyFont="1" applyFill="1" applyBorder="1" applyAlignment="1" applyProtection="1"/>
    <xf numFmtId="0" fontId="61" fillId="0" borderId="0" xfId="0" applyNumberFormat="1" applyFont="1" applyFill="1" applyBorder="1" applyAlignment="1" applyProtection="1"/>
    <xf numFmtId="0" fontId="56" fillId="0" borderId="0" xfId="0" applyNumberFormat="1" applyFont="1" applyFill="1" applyBorder="1" applyAlignment="1" applyProtection="1">
      <alignment horizontal="left"/>
    </xf>
    <xf numFmtId="0" fontId="61" fillId="0" borderId="0" xfId="0" applyNumberFormat="1" applyFont="1" applyFill="1" applyBorder="1" applyAlignment="1" applyProtection="1">
      <alignment horizontal="right"/>
    </xf>
    <xf numFmtId="0" fontId="61" fillId="0" borderId="0" xfId="0" applyNumberFormat="1" applyFont="1" applyFill="1" applyBorder="1" applyAlignment="1" applyProtection="1">
      <alignment horizontal="left"/>
    </xf>
    <xf numFmtId="0" fontId="109" fillId="0" borderId="0" xfId="0" applyFont="1" applyFill="1" applyBorder="1" applyAlignment="1">
      <alignment horizontal="right"/>
    </xf>
    <xf numFmtId="0" fontId="109" fillId="0" borderId="0" xfId="0" applyFont="1" applyFill="1" applyBorder="1" applyAlignment="1">
      <alignment horizontal="center"/>
    </xf>
    <xf numFmtId="0" fontId="109" fillId="0" borderId="0" xfId="0" applyFont="1" applyFill="1" applyBorder="1" applyAlignment="1">
      <alignment horizontal="left"/>
    </xf>
    <xf numFmtId="0" fontId="110" fillId="0" borderId="0" xfId="0" applyFont="1" applyFill="1" applyBorder="1"/>
    <xf numFmtId="0" fontId="61" fillId="0" borderId="0" xfId="0" applyFont="1" applyFill="1" applyBorder="1"/>
    <xf numFmtId="0" fontId="122" fillId="0" borderId="0" xfId="0" applyNumberFormat="1" applyFont="1" applyBorder="1"/>
    <xf numFmtId="167" fontId="82" fillId="0" borderId="45" xfId="0" applyNumberFormat="1" applyFont="1" applyFill="1" applyBorder="1" applyAlignment="1" applyProtection="1">
      <alignment horizontal="center"/>
      <protection locked="0"/>
    </xf>
    <xf numFmtId="0" fontId="72" fillId="0" borderId="18" xfId="0" applyFont="1" applyBorder="1" applyAlignment="1">
      <alignment vertical="center"/>
    </xf>
    <xf numFmtId="1" fontId="82" fillId="0" borderId="45" xfId="0" applyNumberFormat="1" applyFont="1" applyFill="1" applyBorder="1" applyAlignment="1" applyProtection="1">
      <alignment horizontal="center"/>
      <protection locked="0"/>
    </xf>
    <xf numFmtId="3" fontId="82" fillId="0" borderId="45" xfId="0" applyNumberFormat="1" applyFont="1" applyFill="1" applyBorder="1" applyAlignment="1" applyProtection="1">
      <alignment horizontal="center"/>
      <protection locked="0"/>
    </xf>
    <xf numFmtId="0" fontId="82" fillId="0" borderId="0" xfId="0" applyFont="1" applyAlignment="1">
      <alignment horizontal="right"/>
    </xf>
    <xf numFmtId="0" fontId="82" fillId="0" borderId="0" xfId="0" applyFont="1" applyAlignment="1"/>
    <xf numFmtId="0" fontId="72" fillId="0" borderId="0" xfId="0" applyFont="1" applyAlignment="1">
      <alignment horizontal="center" vertical="center"/>
    </xf>
    <xf numFmtId="0" fontId="72" fillId="0" borderId="0" xfId="0" applyFont="1" applyAlignment="1">
      <alignment horizontal="center"/>
    </xf>
    <xf numFmtId="0" fontId="72" fillId="0" borderId="0" xfId="0" applyFont="1" applyAlignment="1"/>
    <xf numFmtId="0" fontId="61" fillId="35" borderId="77" xfId="0" applyFont="1" applyFill="1" applyBorder="1"/>
    <xf numFmtId="0" fontId="61" fillId="35" borderId="15" xfId="0" applyFont="1" applyFill="1" applyBorder="1"/>
    <xf numFmtId="0" fontId="61" fillId="35" borderId="15" xfId="0" applyNumberFormat="1" applyFont="1" applyFill="1" applyBorder="1"/>
    <xf numFmtId="0" fontId="61" fillId="35" borderId="78" xfId="0" applyFont="1" applyFill="1" applyBorder="1"/>
    <xf numFmtId="0" fontId="109" fillId="29" borderId="0" xfId="0" applyFont="1" applyFill="1" applyBorder="1" applyAlignment="1" applyProtection="1">
      <alignment horizontal="right"/>
    </xf>
    <xf numFmtId="0" fontId="109" fillId="29" borderId="0" xfId="0" applyFont="1" applyFill="1" applyBorder="1" applyAlignment="1" applyProtection="1">
      <alignment horizontal="center"/>
    </xf>
    <xf numFmtId="0" fontId="109" fillId="29" borderId="0" xfId="0" applyFont="1" applyFill="1" applyBorder="1" applyAlignment="1" applyProtection="1">
      <alignment horizontal="left"/>
    </xf>
    <xf numFmtId="0" fontId="110" fillId="29" borderId="0" xfId="0" applyFont="1" applyFill="1" applyBorder="1" applyProtection="1"/>
    <xf numFmtId="0" fontId="61" fillId="29" borderId="0" xfId="0" applyFont="1" applyFill="1" applyBorder="1" applyProtection="1"/>
    <xf numFmtId="0" fontId="61" fillId="29" borderId="0" xfId="0" applyNumberFormat="1" applyFont="1" applyFill="1" applyBorder="1" applyProtection="1"/>
    <xf numFmtId="0" fontId="141" fillId="29" borderId="0" xfId="0" applyFont="1" applyFill="1" applyBorder="1" applyAlignment="1">
      <alignment horizontal="center" vertical="center" wrapText="1"/>
    </xf>
    <xf numFmtId="164" fontId="56" fillId="29" borderId="36" xfId="0" applyNumberFormat="1" applyFont="1" applyFill="1" applyBorder="1" applyAlignment="1" applyProtection="1">
      <alignment horizontal="center" vertical="top" wrapText="1"/>
    </xf>
    <xf numFmtId="0" fontId="113" fillId="29" borderId="0" xfId="0" applyFont="1" applyFill="1" applyBorder="1" applyAlignment="1" applyProtection="1">
      <alignment horizontal="right" vertical="center" wrapText="1"/>
    </xf>
    <xf numFmtId="0" fontId="113" fillId="29" borderId="0" xfId="0" applyFont="1" applyFill="1" applyBorder="1" applyAlignment="1" applyProtection="1">
      <alignment horizontal="center" vertical="center" wrapText="1"/>
    </xf>
    <xf numFmtId="0" fontId="113" fillId="29" borderId="0" xfId="0" applyFont="1" applyFill="1" applyBorder="1" applyAlignment="1" applyProtection="1">
      <alignment horizontal="left" vertical="center" wrapText="1"/>
    </xf>
    <xf numFmtId="0" fontId="103" fillId="29" borderId="0" xfId="0" applyFont="1" applyFill="1" applyBorder="1" applyAlignment="1" applyProtection="1">
      <alignment vertical="center" wrapText="1"/>
    </xf>
    <xf numFmtId="0" fontId="56" fillId="29" borderId="0" xfId="0" applyFont="1" applyFill="1" applyBorder="1" applyAlignment="1" applyProtection="1">
      <alignment vertical="center" wrapText="1"/>
    </xf>
    <xf numFmtId="0" fontId="56" fillId="29" borderId="0" xfId="0" applyNumberFormat="1" applyFont="1" applyFill="1" applyBorder="1" applyAlignment="1" applyProtection="1">
      <alignment vertical="center" wrapText="1"/>
    </xf>
    <xf numFmtId="0" fontId="113" fillId="29" borderId="0" xfId="0" applyFont="1" applyFill="1" applyBorder="1" applyAlignment="1" applyProtection="1">
      <alignment horizontal="right" wrapText="1"/>
    </xf>
    <xf numFmtId="0" fontId="113" fillId="29" borderId="0" xfId="0" applyFont="1" applyFill="1" applyBorder="1" applyAlignment="1" applyProtection="1">
      <alignment horizontal="center" wrapText="1"/>
    </xf>
    <xf numFmtId="0" fontId="113" fillId="29" borderId="0" xfId="0" applyFont="1" applyFill="1" applyBorder="1" applyAlignment="1" applyProtection="1">
      <alignment horizontal="left" wrapText="1"/>
    </xf>
    <xf numFmtId="0" fontId="103" fillId="29" borderId="0" xfId="0" applyFont="1" applyFill="1" applyBorder="1" applyAlignment="1" applyProtection="1">
      <alignment wrapText="1"/>
    </xf>
    <xf numFmtId="0" fontId="56" fillId="29" borderId="0" xfId="0" applyFont="1" applyFill="1" applyBorder="1" applyAlignment="1" applyProtection="1">
      <alignment wrapText="1"/>
    </xf>
    <xf numFmtId="0" fontId="56" fillId="29" borderId="0" xfId="0" applyNumberFormat="1" applyFont="1" applyFill="1" applyBorder="1" applyAlignment="1" applyProtection="1">
      <alignment wrapText="1"/>
    </xf>
    <xf numFmtId="164" fontId="56" fillId="29" borderId="36" xfId="0" applyNumberFormat="1" applyFont="1" applyFill="1" applyBorder="1" applyAlignment="1" applyProtection="1">
      <alignment horizontal="right" vertical="top" wrapText="1"/>
    </xf>
    <xf numFmtId="0" fontId="109" fillId="29" borderId="0" xfId="0" applyFont="1" applyFill="1" applyBorder="1" applyAlignment="1" applyProtection="1">
      <alignment horizontal="right" vertical="center" wrapText="1"/>
    </xf>
    <xf numFmtId="0" fontId="109" fillId="29" borderId="0" xfId="0" applyFont="1" applyFill="1" applyBorder="1" applyAlignment="1" applyProtection="1">
      <alignment horizontal="center" vertical="center" wrapText="1"/>
    </xf>
    <xf numFmtId="0" fontId="109" fillId="29" borderId="0" xfId="0" applyFont="1" applyFill="1" applyBorder="1" applyAlignment="1" applyProtection="1">
      <alignment horizontal="left" vertical="center" wrapText="1"/>
    </xf>
    <xf numFmtId="0" fontId="110" fillId="29" borderId="0" xfId="0" applyFont="1" applyFill="1" applyBorder="1" applyAlignment="1" applyProtection="1">
      <alignment vertical="center" wrapText="1"/>
    </xf>
    <xf numFmtId="0" fontId="61" fillId="29" borderId="0" xfId="0" applyFont="1" applyFill="1" applyBorder="1" applyAlignment="1" applyProtection="1">
      <alignment vertical="center" wrapText="1"/>
    </xf>
    <xf numFmtId="0" fontId="61" fillId="29" borderId="0" xfId="0" applyNumberFormat="1" applyFont="1" applyFill="1" applyBorder="1" applyAlignment="1" applyProtection="1">
      <alignment vertical="center" wrapText="1"/>
    </xf>
    <xf numFmtId="0" fontId="73" fillId="29" borderId="36" xfId="0" applyFont="1" applyFill="1" applyBorder="1" applyAlignment="1">
      <alignment horizontal="center" vertical="center" wrapText="1"/>
    </xf>
    <xf numFmtId="0" fontId="73" fillId="29" borderId="0" xfId="0" applyFont="1" applyFill="1" applyBorder="1" applyAlignment="1">
      <alignment horizontal="center" vertical="center"/>
    </xf>
    <xf numFmtId="0" fontId="73" fillId="29" borderId="37" xfId="0" applyFont="1" applyFill="1" applyBorder="1" applyAlignment="1">
      <alignment horizontal="center" vertical="center"/>
    </xf>
    <xf numFmtId="49" fontId="56" fillId="29" borderId="36" xfId="0" applyNumberFormat="1" applyFont="1" applyFill="1" applyBorder="1" applyAlignment="1">
      <alignment horizontal="center" vertical="top"/>
    </xf>
    <xf numFmtId="0" fontId="113" fillId="29" borderId="0" xfId="0" applyFont="1" applyFill="1" applyBorder="1" applyAlignment="1">
      <alignment horizontal="right"/>
    </xf>
    <xf numFmtId="0" fontId="113" fillId="29" borderId="0" xfId="0" applyFont="1" applyFill="1" applyBorder="1" applyAlignment="1">
      <alignment horizontal="center"/>
    </xf>
    <xf numFmtId="0" fontId="113" fillId="29" borderId="0" xfId="0" applyFont="1" applyFill="1" applyBorder="1" applyAlignment="1">
      <alignment horizontal="left"/>
    </xf>
    <xf numFmtId="0" fontId="103" fillId="29" borderId="0" xfId="0" applyFont="1" applyFill="1" applyBorder="1"/>
    <xf numFmtId="0" fontId="56" fillId="29" borderId="0" xfId="0" applyFont="1" applyFill="1" applyBorder="1"/>
    <xf numFmtId="0" fontId="56" fillId="29" borderId="0" xfId="0" applyNumberFormat="1" applyFont="1" applyFill="1" applyBorder="1"/>
    <xf numFmtId="49" fontId="56" fillId="29" borderId="43" xfId="0" applyNumberFormat="1" applyFont="1" applyFill="1" applyBorder="1" applyAlignment="1">
      <alignment horizontal="center" vertical="top"/>
    </xf>
    <xf numFmtId="0" fontId="147" fillId="29" borderId="0" xfId="0" applyFont="1" applyFill="1" applyBorder="1" applyAlignment="1">
      <alignment horizontal="center"/>
    </xf>
    <xf numFmtId="0" fontId="56" fillId="29" borderId="0" xfId="0" applyNumberFormat="1" applyFont="1" applyFill="1" applyBorder="1" applyAlignment="1" applyProtection="1">
      <alignment horizontal="left"/>
    </xf>
    <xf numFmtId="0" fontId="61" fillId="29" borderId="0" xfId="0" applyNumberFormat="1" applyFont="1" applyFill="1" applyBorder="1" applyAlignment="1" applyProtection="1">
      <alignment horizontal="right"/>
    </xf>
    <xf numFmtId="0" fontId="61" fillId="29" borderId="0" xfId="0" applyNumberFormat="1" applyFont="1" applyFill="1" applyBorder="1" applyAlignment="1" applyProtection="1">
      <alignment horizontal="left"/>
    </xf>
    <xf numFmtId="0" fontId="52" fillId="0" borderId="38" xfId="0" applyFont="1" applyFill="1" applyBorder="1" applyAlignment="1">
      <alignment horizontal="center" vertical="top"/>
    </xf>
    <xf numFmtId="0" fontId="9" fillId="0" borderId="0" xfId="0" applyFont="1" applyFill="1" applyBorder="1" applyAlignment="1">
      <alignment vertical="top"/>
    </xf>
    <xf numFmtId="0" fontId="61" fillId="0" borderId="0" xfId="0" applyFont="1" applyAlignment="1">
      <alignment horizontal="center" vertical="center"/>
    </xf>
    <xf numFmtId="0" fontId="64" fillId="0" borderId="114" xfId="0" applyFont="1" applyBorder="1" applyAlignment="1"/>
    <xf numFmtId="0" fontId="62" fillId="0" borderId="92" xfId="0" applyFont="1" applyBorder="1" applyAlignment="1"/>
    <xf numFmtId="0" fontId="62" fillId="0" borderId="115" xfId="0" applyFont="1" applyBorder="1" applyAlignment="1"/>
    <xf numFmtId="1" fontId="62" fillId="0" borderId="0" xfId="0" quotePrefix="1" applyNumberFormat="1" applyFont="1" applyAlignment="1">
      <alignment horizontal="center"/>
    </xf>
    <xf numFmtId="1" fontId="62" fillId="0" borderId="0" xfId="0" applyNumberFormat="1" applyFont="1" applyAlignment="1">
      <alignment horizontal="center"/>
    </xf>
    <xf numFmtId="1" fontId="62" fillId="0" borderId="0" xfId="0" quotePrefix="1" applyNumberFormat="1" applyFont="1" applyFill="1" applyBorder="1" applyAlignment="1" applyProtection="1">
      <alignment horizontal="center"/>
    </xf>
    <xf numFmtId="0" fontId="61" fillId="0" borderId="0" xfId="0" applyFont="1" applyBorder="1" applyAlignment="1">
      <alignment horizontal="left"/>
    </xf>
    <xf numFmtId="0" fontId="61" fillId="0" borderId="94" xfId="0" applyFont="1" applyFill="1" applyBorder="1"/>
    <xf numFmtId="1" fontId="128" fillId="0" borderId="94" xfId="0" applyNumberFormat="1" applyFont="1" applyFill="1" applyBorder="1" applyAlignment="1"/>
    <xf numFmtId="0" fontId="68" fillId="0" borderId="0" xfId="0" applyFont="1" applyFill="1" applyBorder="1" applyAlignment="1" applyProtection="1">
      <alignment horizontal="left"/>
    </xf>
    <xf numFmtId="168" fontId="62" fillId="0" borderId="107" xfId="29" applyNumberFormat="1" applyFont="1" applyFill="1" applyBorder="1" applyAlignment="1" applyProtection="1">
      <alignment horizontal="center" vertical="center"/>
      <protection locked="0"/>
    </xf>
    <xf numFmtId="168" fontId="62" fillId="0" borderId="108" xfId="29" applyNumberFormat="1" applyFont="1" applyFill="1" applyBorder="1" applyAlignment="1" applyProtection="1">
      <alignment horizontal="center" vertical="center"/>
      <protection locked="0"/>
    </xf>
    <xf numFmtId="168" fontId="62" fillId="0" borderId="45" xfId="0" quotePrefix="1" applyNumberFormat="1" applyFont="1" applyBorder="1" applyAlignment="1">
      <alignment horizontal="center"/>
    </xf>
    <xf numFmtId="2" fontId="62" fillId="0" borderId="84" xfId="29" applyNumberFormat="1" applyFont="1" applyFill="1" applyBorder="1" applyAlignment="1" applyProtection="1">
      <alignment horizontal="center" vertical="center"/>
      <protection locked="0"/>
    </xf>
    <xf numFmtId="2" fontId="62" fillId="0" borderId="16" xfId="0" applyNumberFormat="1" applyFont="1" applyBorder="1" applyAlignment="1" applyProtection="1">
      <alignment horizontal="center"/>
      <protection locked="0"/>
    </xf>
    <xf numFmtId="2" fontId="62" fillId="0" borderId="95" xfId="0" applyNumberFormat="1" applyFont="1" applyBorder="1" applyAlignment="1" applyProtection="1">
      <alignment horizontal="center"/>
      <protection locked="0"/>
    </xf>
    <xf numFmtId="2" fontId="82" fillId="0" borderId="45" xfId="0" applyNumberFormat="1" applyFont="1" applyFill="1" applyBorder="1" applyAlignment="1" applyProtection="1">
      <alignment horizontal="center"/>
      <protection locked="0"/>
    </xf>
    <xf numFmtId="2" fontId="62" fillId="0" borderId="0" xfId="0" applyNumberFormat="1" applyFont="1" applyAlignment="1">
      <alignment horizontal="center"/>
    </xf>
    <xf numFmtId="0" fontId="61" fillId="0" borderId="0" xfId="0" applyFont="1" applyAlignment="1">
      <alignment horizontal="center" vertical="center"/>
    </xf>
    <xf numFmtId="0" fontId="61" fillId="0" borderId="0" xfId="0" applyFont="1" applyAlignment="1">
      <alignment horizontal="center"/>
    </xf>
    <xf numFmtId="0" fontId="61" fillId="0" borderId="0" xfId="0" applyFont="1" applyBorder="1" applyAlignment="1"/>
    <xf numFmtId="1" fontId="159" fillId="0" borderId="0" xfId="0" applyNumberFormat="1" applyFont="1" applyFill="1" applyBorder="1" applyAlignment="1" applyProtection="1">
      <alignment horizontal="center" vertical="center" wrapText="1"/>
    </xf>
    <xf numFmtId="1" fontId="62" fillId="0" borderId="0" xfId="0" applyNumberFormat="1" applyFont="1" applyFill="1" applyBorder="1" applyAlignment="1" applyProtection="1">
      <alignment horizontal="center"/>
    </xf>
    <xf numFmtId="0" fontId="72" fillId="0" borderId="17" xfId="0" applyFont="1" applyBorder="1"/>
    <xf numFmtId="0" fontId="72" fillId="0" borderId="0" xfId="0" applyFont="1" applyBorder="1"/>
    <xf numFmtId="0" fontId="56" fillId="0" borderId="0" xfId="0" applyFont="1" applyBorder="1" applyAlignment="1"/>
    <xf numFmtId="167" fontId="62" fillId="0" borderId="16" xfId="0" applyNumberFormat="1" applyFont="1" applyFill="1" applyBorder="1" applyAlignment="1" applyProtection="1">
      <alignment horizontal="center"/>
      <protection locked="0"/>
    </xf>
    <xf numFmtId="0" fontId="61" fillId="0" borderId="0" xfId="0" applyFont="1" applyBorder="1" applyAlignment="1"/>
    <xf numFmtId="0" fontId="61" fillId="0" borderId="0" xfId="0" applyFont="1" applyFill="1" applyBorder="1" applyAlignment="1" applyProtection="1">
      <alignment horizontal="right"/>
    </xf>
    <xf numFmtId="0" fontId="61" fillId="0" borderId="0" xfId="0" applyFont="1" applyBorder="1" applyAlignment="1">
      <alignment horizontal="right"/>
    </xf>
    <xf numFmtId="0" fontId="61" fillId="0" borderId="0" xfId="0" applyFont="1" applyBorder="1" applyAlignment="1"/>
    <xf numFmtId="0" fontId="61" fillId="0" borderId="0" xfId="0" applyFont="1" applyBorder="1" applyAlignment="1"/>
    <xf numFmtId="0" fontId="62" fillId="0" borderId="0" xfId="0" applyFont="1" applyBorder="1" applyAlignment="1">
      <alignment horizontal="right"/>
    </xf>
    <xf numFmtId="1" fontId="62" fillId="0" borderId="0" xfId="0" applyNumberFormat="1" applyFont="1" applyBorder="1" applyAlignment="1">
      <alignment horizontal="center"/>
    </xf>
    <xf numFmtId="0" fontId="62" fillId="0" borderId="0" xfId="0" applyFont="1" applyBorder="1" applyAlignment="1"/>
    <xf numFmtId="0" fontId="70" fillId="0" borderId="0" xfId="0" applyFont="1" applyBorder="1" applyAlignment="1">
      <alignment vertical="center"/>
    </xf>
    <xf numFmtId="2" fontId="62" fillId="0" borderId="0" xfId="0" applyNumberFormat="1" applyFont="1" applyBorder="1" applyAlignment="1">
      <alignment horizontal="center"/>
    </xf>
    <xf numFmtId="0" fontId="82" fillId="0" borderId="0" xfId="0" applyFont="1" applyBorder="1" applyAlignment="1">
      <alignment horizontal="right"/>
    </xf>
    <xf numFmtId="167" fontId="82" fillId="0" borderId="148" xfId="0" applyNumberFormat="1" applyFont="1" applyFill="1" applyBorder="1" applyAlignment="1" applyProtection="1">
      <alignment horizontal="center"/>
      <protection locked="0"/>
    </xf>
    <xf numFmtId="0" fontId="72" fillId="0" borderId="22" xfId="0" applyFont="1" applyBorder="1" applyAlignment="1">
      <alignment vertical="center"/>
    </xf>
    <xf numFmtId="0" fontId="61" fillId="0" borderId="0" xfId="0" applyFont="1" applyBorder="1" applyAlignment="1"/>
    <xf numFmtId="0" fontId="73" fillId="34" borderId="94" xfId="48" applyFont="1" applyFill="1" applyBorder="1" applyAlignment="1"/>
    <xf numFmtId="0" fontId="72" fillId="0" borderId="0" xfId="0" applyFont="1" applyBorder="1" applyAlignment="1">
      <alignment horizontal="left"/>
    </xf>
    <xf numFmtId="0" fontId="72" fillId="0" borderId="0" xfId="0" quotePrefix="1" applyFont="1" applyFill="1" applyBorder="1" applyAlignment="1" applyProtection="1">
      <alignment horizontal="right"/>
    </xf>
    <xf numFmtId="0" fontId="72" fillId="0" borderId="0" xfId="0" applyFont="1" applyBorder="1" applyAlignment="1">
      <alignment horizontal="right"/>
    </xf>
    <xf numFmtId="0" fontId="61" fillId="0" borderId="17" xfId="0" applyFont="1" applyFill="1" applyBorder="1"/>
    <xf numFmtId="1" fontId="128" fillId="0" borderId="0" xfId="0" applyNumberFormat="1" applyFont="1" applyFill="1" applyBorder="1" applyAlignment="1"/>
    <xf numFmtId="1" fontId="61" fillId="0" borderId="0" xfId="0" applyNumberFormat="1" applyFont="1" applyBorder="1"/>
    <xf numFmtId="0" fontId="61" fillId="0" borderId="91" xfId="0" applyFont="1" applyBorder="1"/>
    <xf numFmtId="0" fontId="73" fillId="34" borderId="149" xfId="48" applyFont="1" applyFill="1" applyBorder="1" applyAlignment="1"/>
    <xf numFmtId="0" fontId="73" fillId="34" borderId="150" xfId="48" applyFont="1" applyFill="1" applyBorder="1" applyAlignment="1"/>
    <xf numFmtId="0" fontId="73" fillId="34" borderId="151" xfId="48" applyFont="1" applyFill="1" applyBorder="1" applyAlignment="1"/>
    <xf numFmtId="0" fontId="62" fillId="34" borderId="147" xfId="0" applyNumberFormat="1" applyFont="1" applyFill="1" applyBorder="1" applyAlignment="1">
      <alignment horizontal="center" wrapText="1"/>
    </xf>
    <xf numFmtId="0" fontId="73" fillId="34" borderId="152" xfId="48" applyFont="1" applyFill="1" applyBorder="1" applyAlignment="1"/>
    <xf numFmtId="0" fontId="73" fillId="34" borderId="153" xfId="48" applyFont="1" applyFill="1" applyBorder="1" applyAlignment="1"/>
    <xf numFmtId="0" fontId="61" fillId="0" borderId="0" xfId="0" applyNumberFormat="1" applyFont="1" applyFill="1" applyBorder="1"/>
    <xf numFmtId="1" fontId="62" fillId="0" borderId="0" xfId="0" applyNumberFormat="1" applyFont="1" applyFill="1" applyAlignment="1">
      <alignment horizontal="center"/>
    </xf>
    <xf numFmtId="0" fontId="62" fillId="0" borderId="0" xfId="0" applyFont="1" applyFill="1" applyAlignment="1"/>
    <xf numFmtId="0" fontId="9" fillId="0" borderId="0" xfId="0" applyFont="1" applyFill="1" applyBorder="1" applyAlignment="1">
      <alignment vertical="top"/>
    </xf>
    <xf numFmtId="0" fontId="62" fillId="0" borderId="0" xfId="0" applyFont="1" applyFill="1" applyBorder="1" applyAlignment="1">
      <alignment horizontal="right"/>
    </xf>
    <xf numFmtId="0" fontId="72" fillId="0" borderId="133" xfId="0" applyFont="1" applyBorder="1"/>
    <xf numFmtId="0" fontId="72" fillId="0" borderId="134" xfId="0" applyFont="1" applyBorder="1"/>
    <xf numFmtId="0" fontId="62" fillId="0" borderId="154" xfId="0" applyNumberFormat="1" applyFont="1" applyBorder="1" applyAlignment="1">
      <alignment horizontal="center" wrapText="1"/>
    </xf>
    <xf numFmtId="0" fontId="62" fillId="0" borderId="154" xfId="0" applyFont="1" applyBorder="1" applyAlignment="1">
      <alignment horizontal="center" wrapText="1"/>
    </xf>
    <xf numFmtId="1" fontId="61" fillId="0" borderId="63" xfId="0" applyNumberFormat="1" applyFont="1" applyBorder="1"/>
    <xf numFmtId="0" fontId="61" fillId="0" borderId="63" xfId="0" applyFont="1" applyBorder="1"/>
    <xf numFmtId="0" fontId="62" fillId="0" borderId="0" xfId="0" applyFont="1" applyAlignment="1">
      <alignment vertical="center"/>
    </xf>
    <xf numFmtId="0" fontId="61" fillId="0" borderId="102" xfId="0" applyFont="1" applyBorder="1"/>
    <xf numFmtId="167" fontId="62" fillId="0" borderId="45" xfId="0" applyNumberFormat="1" applyFont="1" applyFill="1" applyBorder="1" applyAlignment="1" applyProtection="1">
      <alignment horizontal="center"/>
      <protection locked="0"/>
    </xf>
    <xf numFmtId="0" fontId="56" fillId="0" borderId="127" xfId="48" applyFont="1" applyFill="1" applyBorder="1"/>
    <xf numFmtId="0" fontId="72" fillId="0" borderId="127" xfId="0" applyFont="1" applyFill="1" applyBorder="1" applyAlignment="1" applyProtection="1">
      <alignment horizontal="left"/>
    </xf>
    <xf numFmtId="0" fontId="61" fillId="0" borderId="157" xfId="0" applyFont="1" applyFill="1" applyBorder="1"/>
    <xf numFmtId="0" fontId="56" fillId="27" borderId="17" xfId="0" applyNumberFormat="1" applyFont="1" applyFill="1" applyBorder="1" applyAlignment="1" applyProtection="1">
      <alignment horizontal="right" vertical="top"/>
    </xf>
    <xf numFmtId="0" fontId="56" fillId="27" borderId="0" xfId="0" applyFont="1" applyFill="1" applyBorder="1" applyAlignment="1" applyProtection="1">
      <alignment horizontal="left" vertical="top"/>
    </xf>
    <xf numFmtId="0" fontId="56" fillId="27" borderId="18" xfId="0" applyFont="1" applyFill="1" applyBorder="1" applyAlignment="1">
      <alignment horizontal="left" vertical="top" wrapText="1"/>
    </xf>
    <xf numFmtId="0" fontId="118" fillId="27" borderId="17" xfId="0" applyNumberFormat="1" applyFont="1" applyFill="1" applyBorder="1" applyAlignment="1" applyProtection="1">
      <alignment horizontal="left" vertical="top"/>
    </xf>
    <xf numFmtId="0" fontId="118" fillId="27" borderId="18" xfId="0" applyNumberFormat="1" applyFont="1" applyFill="1" applyBorder="1" applyAlignment="1" applyProtection="1">
      <alignment vertical="top"/>
    </xf>
    <xf numFmtId="0" fontId="56" fillId="0" borderId="156" xfId="48" applyFont="1" applyFill="1" applyBorder="1"/>
    <xf numFmtId="0" fontId="56" fillId="0" borderId="102" xfId="48" applyFont="1" applyFill="1" applyBorder="1"/>
    <xf numFmtId="0" fontId="72" fillId="0" borderId="22" xfId="0" applyFont="1" applyBorder="1" applyAlignment="1" applyProtection="1">
      <alignment vertical="center"/>
    </xf>
    <xf numFmtId="0" fontId="72" fillId="0" borderId="0" xfId="0" applyFont="1" applyAlignment="1" applyProtection="1"/>
    <xf numFmtId="1" fontId="82" fillId="0" borderId="0" xfId="0" applyNumberFormat="1" applyFont="1" applyFill="1" applyBorder="1" applyAlignment="1" applyProtection="1">
      <alignment horizontal="center"/>
    </xf>
    <xf numFmtId="0" fontId="72" fillId="0" borderId="0" xfId="0" applyFont="1" applyBorder="1" applyAlignment="1" applyProtection="1">
      <alignment vertical="center"/>
    </xf>
    <xf numFmtId="0" fontId="65" fillId="29" borderId="36" xfId="0" applyNumberFormat="1" applyFont="1" applyFill="1" applyBorder="1" applyAlignment="1">
      <alignment horizontal="left" vertical="top" wrapText="1" indent="1"/>
    </xf>
    <xf numFmtId="0" fontId="65" fillId="29" borderId="0" xfId="0" applyNumberFormat="1" applyFont="1" applyFill="1" applyBorder="1" applyAlignment="1">
      <alignment horizontal="left" vertical="top" wrapText="1" indent="1"/>
    </xf>
    <xf numFmtId="0" fontId="65" fillId="29" borderId="37" xfId="0" applyNumberFormat="1" applyFont="1" applyFill="1" applyBorder="1" applyAlignment="1">
      <alignment horizontal="left" vertical="top" wrapText="1" indent="1"/>
    </xf>
    <xf numFmtId="0" fontId="105" fillId="26" borderId="51" xfId="0" applyNumberFormat="1" applyFont="1" applyFill="1" applyBorder="1" applyAlignment="1" applyProtection="1">
      <alignment horizontal="center" vertical="center" wrapText="1"/>
    </xf>
    <xf numFmtId="0" fontId="105" fillId="26" borderId="52" xfId="0" applyNumberFormat="1" applyFont="1" applyFill="1" applyBorder="1" applyAlignment="1" applyProtection="1">
      <alignment horizontal="center" vertical="center"/>
    </xf>
    <xf numFmtId="0" fontId="105" fillId="26" borderId="53" xfId="0" applyNumberFormat="1" applyFont="1" applyFill="1" applyBorder="1" applyAlignment="1" applyProtection="1">
      <alignment horizontal="center" vertical="center"/>
    </xf>
    <xf numFmtId="0" fontId="139" fillId="30" borderId="36" xfId="0" applyFont="1" applyFill="1" applyBorder="1" applyAlignment="1">
      <alignment horizontal="left" vertical="center" wrapText="1" indent="1"/>
    </xf>
    <xf numFmtId="0" fontId="139" fillId="30" borderId="0" xfId="0" applyFont="1" applyFill="1" applyBorder="1" applyAlignment="1">
      <alignment horizontal="left" vertical="center" wrapText="1" indent="1"/>
    </xf>
    <xf numFmtId="0" fontId="139" fillId="30" borderId="37" xfId="0" applyFont="1" applyFill="1" applyBorder="1" applyAlignment="1">
      <alignment horizontal="left" vertical="center" wrapText="1" indent="1"/>
    </xf>
    <xf numFmtId="0" fontId="61" fillId="0" borderId="0" xfId="0" applyFont="1" applyAlignment="1">
      <alignment horizontal="center" vertical="center"/>
    </xf>
    <xf numFmtId="0" fontId="57" fillId="29" borderId="15" xfId="0" applyNumberFormat="1" applyFont="1" applyFill="1" applyBorder="1" applyAlignment="1">
      <alignment horizontal="left" vertical="top" wrapText="1"/>
    </xf>
    <xf numFmtId="0" fontId="57" fillId="29" borderId="47" xfId="0" applyNumberFormat="1" applyFont="1" applyFill="1" applyBorder="1" applyAlignment="1">
      <alignment horizontal="left" vertical="top" wrapText="1"/>
    </xf>
    <xf numFmtId="0" fontId="65" fillId="26" borderId="43" xfId="0" applyFont="1" applyFill="1" applyBorder="1" applyAlignment="1">
      <alignment horizontal="center" vertical="center" wrapText="1"/>
    </xf>
    <xf numFmtId="0" fontId="65" fillId="26" borderId="15" xfId="0" applyFont="1" applyFill="1" applyBorder="1" applyAlignment="1">
      <alignment horizontal="center" vertical="center" wrapText="1"/>
    </xf>
    <xf numFmtId="0" fontId="65" fillId="26" borderId="47" xfId="0" applyFont="1" applyFill="1" applyBorder="1" applyAlignment="1">
      <alignment horizontal="center" vertical="center" wrapText="1"/>
    </xf>
    <xf numFmtId="0" fontId="56" fillId="29" borderId="0" xfId="0" applyFont="1" applyFill="1" applyBorder="1" applyAlignment="1">
      <alignment horizontal="left" vertical="top" wrapText="1"/>
    </xf>
    <xf numFmtId="0" fontId="56" fillId="29" borderId="37" xfId="0" applyFont="1" applyFill="1" applyBorder="1" applyAlignment="1">
      <alignment horizontal="left" vertical="top" wrapText="1"/>
    </xf>
    <xf numFmtId="0" fontId="56" fillId="29" borderId="0" xfId="0" applyNumberFormat="1" applyFont="1" applyFill="1" applyBorder="1" applyAlignment="1">
      <alignment horizontal="left" vertical="top" wrapText="1"/>
    </xf>
    <xf numFmtId="0" fontId="56" fillId="29" borderId="37" xfId="0" applyNumberFormat="1" applyFont="1" applyFill="1" applyBorder="1" applyAlignment="1">
      <alignment horizontal="left" vertical="top" wrapText="1"/>
    </xf>
    <xf numFmtId="0" fontId="61" fillId="0" borderId="0" xfId="0" applyFont="1" applyAlignment="1">
      <alignment horizontal="center"/>
    </xf>
    <xf numFmtId="0" fontId="61" fillId="0" borderId="19" xfId="0" applyFont="1" applyBorder="1" applyAlignment="1">
      <alignment horizontal="center"/>
    </xf>
    <xf numFmtId="0" fontId="61" fillId="0" borderId="20" xfId="0" applyFont="1" applyBorder="1" applyAlignment="1">
      <alignment horizontal="center"/>
    </xf>
    <xf numFmtId="0" fontId="61" fillId="0" borderId="21" xfId="0" applyFont="1" applyBorder="1" applyAlignment="1">
      <alignment horizontal="center"/>
    </xf>
    <xf numFmtId="0" fontId="56" fillId="29" borderId="36" xfId="0" applyNumberFormat="1" applyFont="1" applyFill="1" applyBorder="1" applyAlignment="1">
      <alignment horizontal="left" vertical="top" wrapText="1" indent="1"/>
    </xf>
    <xf numFmtId="0" fontId="56" fillId="29" borderId="0" xfId="0" applyNumberFormat="1" applyFont="1" applyFill="1" applyBorder="1" applyAlignment="1">
      <alignment horizontal="left" vertical="top" wrapText="1" indent="1"/>
    </xf>
    <xf numFmtId="0" fontId="56" fillId="29" borderId="37" xfId="0" applyNumberFormat="1" applyFont="1" applyFill="1" applyBorder="1" applyAlignment="1">
      <alignment horizontal="left" vertical="top" wrapText="1" indent="1"/>
    </xf>
    <xf numFmtId="0" fontId="105" fillId="26" borderId="48" xfId="0" applyFont="1" applyFill="1" applyBorder="1" applyAlignment="1">
      <alignment horizontal="center" vertical="center"/>
    </xf>
    <xf numFmtId="0" fontId="105" fillId="26" borderId="49" xfId="0" applyFont="1" applyFill="1" applyBorder="1" applyAlignment="1">
      <alignment horizontal="center" vertical="center"/>
    </xf>
    <xf numFmtId="0" fontId="105" fillId="26" borderId="50" xfId="0" applyFont="1" applyFill="1" applyBorder="1" applyAlignment="1">
      <alignment horizontal="center" vertical="center"/>
    </xf>
    <xf numFmtId="0" fontId="56" fillId="29" borderId="0" xfId="0" applyNumberFormat="1" applyFont="1" applyFill="1" applyBorder="1" applyAlignment="1" applyProtection="1">
      <alignment horizontal="left" vertical="top" wrapText="1"/>
    </xf>
    <xf numFmtId="0" fontId="56" fillId="29" borderId="37" xfId="0" applyNumberFormat="1" applyFont="1" applyFill="1" applyBorder="1" applyAlignment="1" applyProtection="1">
      <alignment horizontal="left" vertical="top" wrapText="1"/>
    </xf>
    <xf numFmtId="0" fontId="57" fillId="29" borderId="57" xfId="0" applyNumberFormat="1" applyFont="1" applyFill="1" applyBorder="1" applyAlignment="1">
      <alignment horizontal="left" vertical="top" wrapText="1" indent="1"/>
    </xf>
    <xf numFmtId="0" fontId="57" fillId="29" borderId="58" xfId="0" applyNumberFormat="1" applyFont="1" applyFill="1" applyBorder="1" applyAlignment="1">
      <alignment horizontal="left" vertical="top" wrapText="1" indent="1"/>
    </xf>
    <xf numFmtId="0" fontId="57" fillId="29" borderId="59" xfId="0" applyNumberFormat="1" applyFont="1" applyFill="1" applyBorder="1" applyAlignment="1">
      <alignment horizontal="left" vertical="top" wrapText="1" indent="1"/>
    </xf>
    <xf numFmtId="0" fontId="139" fillId="30" borderId="141" xfId="0" applyNumberFormat="1" applyFont="1" applyFill="1" applyBorder="1" applyAlignment="1" applyProtection="1">
      <alignment horizontal="left" vertical="center" wrapText="1" indent="1"/>
    </xf>
    <xf numFmtId="0" fontId="139" fillId="30" borderId="125" xfId="0" applyNumberFormat="1" applyFont="1" applyFill="1" applyBorder="1" applyAlignment="1" applyProtection="1">
      <alignment horizontal="left" vertical="center" wrapText="1" indent="1"/>
    </xf>
    <xf numFmtId="0" fontId="128" fillId="30" borderId="142" xfId="0" applyFont="1" applyFill="1" applyBorder="1" applyAlignment="1">
      <alignment horizontal="left" vertical="center" wrapText="1" indent="1"/>
    </xf>
    <xf numFmtId="0" fontId="139" fillId="30" borderId="143" xfId="0" applyNumberFormat="1" applyFont="1" applyFill="1" applyBorder="1" applyAlignment="1" applyProtection="1">
      <alignment horizontal="left" vertical="center" wrapText="1" indent="1"/>
    </xf>
    <xf numFmtId="0" fontId="139" fillId="30" borderId="144" xfId="0" applyNumberFormat="1" applyFont="1" applyFill="1" applyBorder="1" applyAlignment="1" applyProtection="1">
      <alignment horizontal="left" vertical="center" wrapText="1" indent="1"/>
    </xf>
    <xf numFmtId="0" fontId="128" fillId="30" borderId="145" xfId="0" applyFont="1" applyFill="1" applyBorder="1" applyAlignment="1">
      <alignment horizontal="left" vertical="center" wrapText="1" indent="1"/>
    </xf>
    <xf numFmtId="0" fontId="140" fillId="29" borderId="36" xfId="0" applyFont="1" applyFill="1" applyBorder="1" applyAlignment="1">
      <alignment horizontal="center" vertical="center" wrapText="1"/>
    </xf>
    <xf numFmtId="0" fontId="140" fillId="29" borderId="0" xfId="0" applyFont="1" applyFill="1" applyBorder="1" applyAlignment="1">
      <alignment horizontal="center" vertical="center" wrapText="1"/>
    </xf>
    <xf numFmtId="0" fontId="140" fillId="29" borderId="37" xfId="0" applyFont="1" applyFill="1" applyBorder="1" applyAlignment="1">
      <alignment horizontal="center" vertical="center" wrapText="1"/>
    </xf>
    <xf numFmtId="0" fontId="111" fillId="29" borderId="36" xfId="0" applyNumberFormat="1" applyFont="1" applyFill="1" applyBorder="1" applyAlignment="1">
      <alignment horizontal="left" vertical="top" wrapText="1" indent="1"/>
    </xf>
    <xf numFmtId="0" fontId="111" fillId="29" borderId="0" xfId="0" applyNumberFormat="1" applyFont="1" applyFill="1" applyBorder="1" applyAlignment="1">
      <alignment horizontal="left" vertical="top" wrapText="1" indent="1"/>
    </xf>
    <xf numFmtId="0" fontId="111" fillId="29" borderId="37" xfId="0" applyNumberFormat="1" applyFont="1" applyFill="1" applyBorder="1" applyAlignment="1">
      <alignment horizontal="left" vertical="top" wrapText="1" indent="1"/>
    </xf>
    <xf numFmtId="0" fontId="135" fillId="30" borderId="54" xfId="0" applyFont="1" applyFill="1" applyBorder="1" applyAlignment="1">
      <alignment horizontal="center" vertical="center" wrapText="1"/>
    </xf>
    <xf numFmtId="0" fontId="108" fillId="30" borderId="55" xfId="0" applyFont="1" applyFill="1" applyBorder="1" applyAlignment="1">
      <alignment horizontal="center" vertical="center" wrapText="1"/>
    </xf>
    <xf numFmtId="0" fontId="108" fillId="30" borderId="56" xfId="0" applyFont="1" applyFill="1" applyBorder="1" applyAlignment="1">
      <alignment horizontal="center" vertical="center" wrapText="1"/>
    </xf>
    <xf numFmtId="0" fontId="137" fillId="30" borderId="128" xfId="0" applyFont="1" applyFill="1" applyBorder="1" applyAlignment="1">
      <alignment horizontal="left" vertical="top" wrapText="1"/>
    </xf>
    <xf numFmtId="0" fontId="138" fillId="30" borderId="129" xfId="0" applyFont="1" applyFill="1" applyBorder="1" applyAlignment="1">
      <alignment horizontal="left" vertical="top" wrapText="1"/>
    </xf>
    <xf numFmtId="0" fontId="138" fillId="30" borderId="130" xfId="0" applyFont="1" applyFill="1" applyBorder="1" applyAlignment="1">
      <alignment horizontal="left" vertical="top" wrapText="1"/>
    </xf>
    <xf numFmtId="0" fontId="56" fillId="29" borderId="88" xfId="0" applyNumberFormat="1" applyFont="1" applyFill="1" applyBorder="1" applyAlignment="1">
      <alignment horizontal="left" vertical="center" wrapText="1" indent="1"/>
    </xf>
    <xf numFmtId="0" fontId="56" fillId="29" borderId="89" xfId="0" applyNumberFormat="1" applyFont="1" applyFill="1" applyBorder="1" applyAlignment="1">
      <alignment horizontal="left" vertical="center" wrapText="1" indent="1"/>
    </xf>
    <xf numFmtId="0" fontId="56" fillId="29" borderId="90" xfId="0" applyNumberFormat="1" applyFont="1" applyFill="1" applyBorder="1" applyAlignment="1">
      <alignment horizontal="left" vertical="center" wrapText="1" indent="1"/>
    </xf>
    <xf numFmtId="0" fontId="56" fillId="29" borderId="15" xfId="0" applyNumberFormat="1" applyFont="1" applyFill="1" applyBorder="1" applyAlignment="1" applyProtection="1">
      <alignment horizontal="left" vertical="top" wrapText="1"/>
    </xf>
    <xf numFmtId="0" fontId="56" fillId="29" borderId="47" xfId="0" applyNumberFormat="1" applyFont="1" applyFill="1" applyBorder="1" applyAlignment="1" applyProtection="1">
      <alignment horizontal="left" vertical="top" wrapText="1"/>
    </xf>
    <xf numFmtId="0" fontId="65" fillId="26" borderId="54" xfId="0" applyFont="1" applyFill="1" applyBorder="1" applyAlignment="1">
      <alignment horizontal="center" vertical="center" wrapText="1"/>
    </xf>
    <xf numFmtId="0" fontId="65" fillId="26" borderId="55" xfId="0" applyFont="1" applyFill="1" applyBorder="1" applyAlignment="1">
      <alignment horizontal="center" vertical="center" wrapText="1"/>
    </xf>
    <xf numFmtId="0" fontId="65" fillId="26" borderId="56" xfId="0" applyFont="1" applyFill="1" applyBorder="1" applyAlignment="1">
      <alignment horizontal="center" vertical="center" wrapText="1"/>
    </xf>
    <xf numFmtId="0" fontId="57" fillId="29" borderId="138" xfId="0" applyNumberFormat="1" applyFont="1" applyFill="1" applyBorder="1" applyAlignment="1" applyProtection="1">
      <alignment horizontal="left" vertical="center" wrapText="1" indent="1"/>
    </xf>
    <xf numFmtId="0" fontId="57" fillId="29" borderId="139" xfId="0" applyNumberFormat="1" applyFont="1" applyFill="1" applyBorder="1" applyAlignment="1" applyProtection="1">
      <alignment horizontal="left" vertical="center" wrapText="1" indent="1"/>
    </xf>
    <xf numFmtId="0" fontId="57" fillId="29" borderId="140" xfId="0" applyNumberFormat="1" applyFont="1" applyFill="1" applyBorder="1" applyAlignment="1" applyProtection="1">
      <alignment horizontal="left" vertical="center" wrapText="1" indent="1"/>
    </xf>
    <xf numFmtId="0" fontId="65" fillId="29" borderId="36" xfId="0" applyNumberFormat="1" applyFont="1" applyFill="1" applyBorder="1" applyAlignment="1" applyProtection="1">
      <alignment horizontal="center" vertical="top" wrapText="1"/>
    </xf>
    <xf numFmtId="0" fontId="81" fillId="0" borderId="0" xfId="0" applyFont="1" applyAlignment="1">
      <alignment horizontal="center" vertical="top" wrapText="1"/>
    </xf>
    <xf numFmtId="0" fontId="81" fillId="0" borderId="37" xfId="0" applyFont="1" applyBorder="1" applyAlignment="1">
      <alignment horizontal="center" vertical="top" wrapText="1"/>
    </xf>
    <xf numFmtId="0" fontId="141" fillId="30" borderId="85" xfId="0" applyFont="1" applyFill="1" applyBorder="1" applyAlignment="1">
      <alignment horizontal="center" vertical="center"/>
    </xf>
    <xf numFmtId="0" fontId="141" fillId="30" borderId="86" xfId="0" applyFont="1" applyFill="1" applyBorder="1" applyAlignment="1">
      <alignment horizontal="center" vertical="center"/>
    </xf>
    <xf numFmtId="0" fontId="141" fillId="30" borderId="87" xfId="0" applyFont="1" applyFill="1" applyBorder="1" applyAlignment="1">
      <alignment horizontal="center" vertical="center"/>
    </xf>
    <xf numFmtId="0" fontId="72" fillId="0" borderId="101" xfId="0" applyFont="1" applyFill="1" applyBorder="1" applyAlignment="1" applyProtection="1">
      <alignment horizontal="left"/>
    </xf>
    <xf numFmtId="0" fontId="72" fillId="0" borderId="102" xfId="0" applyFont="1" applyBorder="1" applyAlignment="1">
      <alignment horizontal="left"/>
    </xf>
    <xf numFmtId="0" fontId="72" fillId="0" borderId="100" xfId="0" quotePrefix="1" applyFont="1" applyFill="1" applyBorder="1" applyAlignment="1" applyProtection="1">
      <alignment horizontal="right"/>
    </xf>
    <xf numFmtId="0" fontId="72" fillId="0" borderId="100" xfId="0" applyFont="1" applyBorder="1" applyAlignment="1">
      <alignment horizontal="right"/>
    </xf>
    <xf numFmtId="0" fontId="72" fillId="0" borderId="98" xfId="0" applyFont="1" applyFill="1" applyBorder="1" applyAlignment="1" applyProtection="1">
      <alignment horizontal="left"/>
    </xf>
    <xf numFmtId="0" fontId="72" fillId="0" borderId="96" xfId="0" applyFont="1" applyBorder="1" applyAlignment="1">
      <alignment horizontal="left"/>
    </xf>
    <xf numFmtId="0" fontId="72" fillId="0" borderId="99" xfId="0" applyFont="1" applyFill="1" applyBorder="1" applyAlignment="1" applyProtection="1">
      <alignment horizontal="left"/>
    </xf>
    <xf numFmtId="0" fontId="72" fillId="0" borderId="103" xfId="0" applyFont="1" applyBorder="1" applyAlignment="1">
      <alignment horizontal="left"/>
    </xf>
    <xf numFmtId="0" fontId="72" fillId="0" borderId="109" xfId="0" applyFont="1" applyFill="1" applyBorder="1" applyAlignment="1" applyProtection="1">
      <alignment horizontal="left"/>
    </xf>
    <xf numFmtId="0" fontId="72" fillId="0" borderId="110" xfId="0" applyFont="1" applyBorder="1" applyAlignment="1">
      <alignment horizontal="left"/>
    </xf>
    <xf numFmtId="0" fontId="72" fillId="0" borderId="110" xfId="0" quotePrefix="1" applyFont="1" applyFill="1" applyBorder="1" applyAlignment="1" applyProtection="1">
      <alignment horizontal="right"/>
    </xf>
    <xf numFmtId="0" fontId="72" fillId="0" borderId="111" xfId="0" applyFont="1" applyBorder="1" applyAlignment="1">
      <alignment horizontal="right"/>
    </xf>
    <xf numFmtId="0" fontId="72" fillId="0" borderId="112" xfId="0" applyFont="1" applyFill="1" applyBorder="1" applyAlignment="1" applyProtection="1">
      <alignment horizontal="left"/>
    </xf>
    <xf numFmtId="0" fontId="72" fillId="0" borderId="113" xfId="0" applyFont="1" applyFill="1" applyBorder="1" applyAlignment="1" applyProtection="1">
      <alignment horizontal="left"/>
    </xf>
    <xf numFmtId="0" fontId="72" fillId="0" borderId="125" xfId="0" quotePrefix="1" applyFont="1" applyFill="1" applyBorder="1" applyAlignment="1" applyProtection="1">
      <alignment horizontal="right"/>
    </xf>
    <xf numFmtId="0" fontId="72" fillId="0" borderId="126" xfId="0" quotePrefix="1" applyFont="1" applyFill="1" applyBorder="1" applyAlignment="1" applyProtection="1">
      <alignment horizontal="right"/>
    </xf>
    <xf numFmtId="0" fontId="72" fillId="0" borderId="131" xfId="0" applyFont="1" applyFill="1" applyBorder="1" applyAlignment="1" applyProtection="1">
      <alignment horizontal="left"/>
    </xf>
    <xf numFmtId="0" fontId="72" fillId="0" borderId="132" xfId="0" applyFont="1" applyBorder="1" applyAlignment="1">
      <alignment horizontal="left"/>
    </xf>
    <xf numFmtId="0" fontId="72" fillId="0" borderId="162" xfId="0" quotePrefix="1" applyFont="1" applyFill="1" applyBorder="1" applyAlignment="1" applyProtection="1">
      <alignment horizontal="right"/>
    </xf>
    <xf numFmtId="0" fontId="130" fillId="0" borderId="91" xfId="47" applyFont="1" applyBorder="1" applyAlignment="1">
      <alignment horizontal="center"/>
    </xf>
    <xf numFmtId="0" fontId="130" fillId="0" borderId="102" xfId="47" applyFont="1" applyBorder="1" applyAlignment="1">
      <alignment horizontal="center"/>
    </xf>
    <xf numFmtId="0" fontId="130" fillId="0" borderId="127" xfId="47" applyFont="1" applyBorder="1" applyAlignment="1">
      <alignment horizontal="center"/>
    </xf>
    <xf numFmtId="0" fontId="72" fillId="0" borderId="133" xfId="0" applyFont="1" applyFill="1" applyBorder="1" applyAlignment="1" applyProtection="1">
      <alignment horizontal="left"/>
    </xf>
    <xf numFmtId="0" fontId="72" fillId="0" borderId="134" xfId="0" applyFont="1" applyBorder="1" applyAlignment="1">
      <alignment horizontal="left"/>
    </xf>
    <xf numFmtId="0" fontId="72" fillId="0" borderId="134" xfId="0" quotePrefix="1" applyFont="1" applyFill="1" applyBorder="1" applyAlignment="1" applyProtection="1">
      <alignment horizontal="right"/>
    </xf>
    <xf numFmtId="0" fontId="72" fillId="0" borderId="159" xfId="0" applyFont="1" applyBorder="1" applyAlignment="1">
      <alignment horizontal="right"/>
    </xf>
    <xf numFmtId="0" fontId="72" fillId="0" borderId="17" xfId="0" applyFont="1" applyFill="1" applyBorder="1" applyAlignment="1" applyProtection="1">
      <alignment horizontal="left"/>
    </xf>
    <xf numFmtId="0" fontId="72" fillId="0" borderId="0" xfId="0" applyFont="1" applyBorder="1" applyAlignment="1">
      <alignment horizontal="left"/>
    </xf>
    <xf numFmtId="0" fontId="72" fillId="0" borderId="0" xfId="0" quotePrefix="1" applyFont="1" applyFill="1" applyBorder="1" applyAlignment="1" applyProtection="1">
      <alignment horizontal="right"/>
    </xf>
    <xf numFmtId="0" fontId="72" fillId="0" borderId="0" xfId="0" applyFont="1" applyBorder="1" applyAlignment="1">
      <alignment horizontal="right"/>
    </xf>
    <xf numFmtId="0" fontId="72" fillId="0" borderId="96" xfId="0" quotePrefix="1" applyFont="1" applyFill="1" applyBorder="1" applyAlignment="1" applyProtection="1">
      <alignment horizontal="right"/>
    </xf>
    <xf numFmtId="0" fontId="72" fillId="0" borderId="160" xfId="0" quotePrefix="1" applyFont="1" applyFill="1" applyBorder="1" applyAlignment="1" applyProtection="1">
      <alignment horizontal="right"/>
    </xf>
    <xf numFmtId="0" fontId="72" fillId="0" borderId="111" xfId="0" quotePrefix="1" applyFont="1" applyFill="1" applyBorder="1" applyAlignment="1" applyProtection="1">
      <alignment horizontal="right"/>
    </xf>
    <xf numFmtId="0" fontId="56" fillId="0" borderId="0" xfId="0" applyFont="1" applyBorder="1" applyAlignment="1"/>
    <xf numFmtId="0" fontId="61" fillId="0" borderId="0" xfId="0" applyFont="1" applyBorder="1" applyAlignment="1"/>
    <xf numFmtId="0" fontId="61" fillId="0" borderId="97" xfId="0" applyFont="1" applyFill="1" applyBorder="1" applyAlignment="1"/>
    <xf numFmtId="0" fontId="70" fillId="0" borderId="38" xfId="0" applyFont="1" applyBorder="1" applyAlignment="1">
      <alignment horizontal="left" vertical="center"/>
    </xf>
    <xf numFmtId="0" fontId="70" fillId="0" borderId="0" xfId="0" applyFont="1" applyBorder="1" applyAlignment="1">
      <alignment horizontal="left" vertical="center"/>
    </xf>
    <xf numFmtId="0" fontId="0" fillId="0" borderId="0" xfId="0" applyAlignment="1">
      <alignment horizontal="left" vertical="center"/>
    </xf>
    <xf numFmtId="0" fontId="61" fillId="0" borderId="113" xfId="0" applyFont="1" applyFill="1" applyBorder="1" applyAlignment="1"/>
    <xf numFmtId="0" fontId="61" fillId="0" borderId="100" xfId="0" quotePrefix="1" applyFont="1" applyFill="1" applyBorder="1" applyAlignment="1" applyProtection="1">
      <alignment horizontal="right"/>
    </xf>
    <xf numFmtId="0" fontId="61" fillId="0" borderId="100" xfId="0" applyFont="1" applyBorder="1" applyAlignment="1">
      <alignment horizontal="right"/>
    </xf>
    <xf numFmtId="0" fontId="61" fillId="0" borderId="0" xfId="0" applyFont="1" applyFill="1" applyBorder="1" applyAlignment="1" applyProtection="1">
      <alignment horizontal="right"/>
    </xf>
    <xf numFmtId="0" fontId="61" fillId="0" borderId="0" xfId="0" applyFont="1" applyBorder="1" applyAlignment="1">
      <alignment horizontal="right"/>
    </xf>
    <xf numFmtId="0" fontId="56" fillId="36" borderId="62" xfId="0" applyFont="1" applyFill="1" applyBorder="1" applyAlignment="1">
      <alignment horizontal="left" wrapText="1"/>
    </xf>
    <xf numFmtId="0" fontId="61" fillId="36" borderId="63" xfId="0" applyFont="1" applyFill="1" applyBorder="1" applyAlignment="1">
      <alignment horizontal="left" wrapText="1"/>
    </xf>
    <xf numFmtId="0" fontId="61" fillId="36" borderId="64" xfId="0" applyFont="1" applyFill="1" applyBorder="1" applyAlignment="1">
      <alignment horizontal="left" wrapText="1"/>
    </xf>
    <xf numFmtId="0" fontId="56" fillId="0" borderId="116" xfId="0" applyFont="1" applyBorder="1" applyAlignment="1"/>
    <xf numFmtId="0" fontId="158" fillId="0" borderId="13" xfId="0" applyFont="1" applyBorder="1" applyAlignment="1"/>
    <xf numFmtId="0" fontId="61" fillId="0" borderId="17" xfId="0" applyFont="1" applyBorder="1" applyAlignment="1"/>
    <xf numFmtId="0" fontId="61" fillId="0" borderId="0" xfId="0" quotePrefix="1" applyFont="1" applyFill="1" applyBorder="1" applyAlignment="1" applyProtection="1">
      <alignment horizontal="right"/>
    </xf>
    <xf numFmtId="0" fontId="61" fillId="0" borderId="146" xfId="0" applyFont="1" applyBorder="1" applyAlignment="1">
      <alignment horizontal="right"/>
    </xf>
    <xf numFmtId="0" fontId="61" fillId="0" borderId="13" xfId="0" applyFont="1" applyBorder="1" applyAlignment="1"/>
    <xf numFmtId="0" fontId="61" fillId="0" borderId="13" xfId="0" applyFont="1" applyFill="1" applyBorder="1" applyAlignment="1" applyProtection="1">
      <alignment horizontal="right"/>
    </xf>
    <xf numFmtId="0" fontId="61" fillId="0" borderId="13" xfId="0" applyFont="1" applyBorder="1" applyAlignment="1">
      <alignment horizontal="right"/>
    </xf>
    <xf numFmtId="0" fontId="73" fillId="30" borderId="0" xfId="0" applyFont="1" applyFill="1" applyAlignment="1">
      <alignment horizontal="center" vertical="center"/>
    </xf>
    <xf numFmtId="0" fontId="73" fillId="34" borderId="158" xfId="48" applyFont="1" applyFill="1" applyBorder="1" applyAlignment="1">
      <alignment horizontal="left" vertical="center"/>
    </xf>
    <xf numFmtId="0" fontId="73" fillId="34" borderId="14" xfId="48" applyFont="1" applyFill="1" applyBorder="1" applyAlignment="1">
      <alignment horizontal="left" vertical="center"/>
    </xf>
    <xf numFmtId="0" fontId="73" fillId="34" borderId="33" xfId="48" applyFont="1" applyFill="1" applyBorder="1" applyAlignment="1">
      <alignment horizontal="left" vertical="center"/>
    </xf>
    <xf numFmtId="0" fontId="73" fillId="34" borderId="77" xfId="48" applyFont="1" applyFill="1" applyBorder="1" applyAlignment="1">
      <alignment horizontal="left" vertical="center"/>
    </xf>
    <xf numFmtId="0" fontId="73" fillId="34" borderId="91" xfId="48" applyFont="1" applyFill="1" applyBorder="1" applyAlignment="1">
      <alignment horizontal="left" vertical="center"/>
    </xf>
    <xf numFmtId="0" fontId="73" fillId="34" borderId="155" xfId="48" applyFont="1" applyFill="1" applyBorder="1" applyAlignment="1">
      <alignment horizontal="left" vertical="center"/>
    </xf>
    <xf numFmtId="0" fontId="73" fillId="34" borderId="152" xfId="48" applyFont="1" applyFill="1" applyBorder="1" applyAlignment="1">
      <alignment horizontal="left" vertical="center"/>
    </xf>
    <xf numFmtId="0" fontId="73" fillId="34" borderId="94" xfId="48" applyFont="1" applyFill="1" applyBorder="1" applyAlignment="1">
      <alignment horizontal="left" vertical="center"/>
    </xf>
    <xf numFmtId="0" fontId="73" fillId="34" borderId="161" xfId="48" applyFont="1" applyFill="1" applyBorder="1" applyAlignment="1">
      <alignment horizontal="left" vertical="center"/>
    </xf>
    <xf numFmtId="0" fontId="73" fillId="34" borderId="0" xfId="48" applyFont="1" applyFill="1" applyBorder="1" applyAlignment="1">
      <alignment horizontal="left" vertical="center"/>
    </xf>
    <xf numFmtId="0" fontId="73" fillId="34" borderId="23" xfId="48" applyFont="1" applyFill="1" applyBorder="1" applyAlignment="1">
      <alignment horizontal="left" vertical="center"/>
    </xf>
    <xf numFmtId="0" fontId="73" fillId="34" borderId="116" xfId="48" applyFont="1" applyFill="1" applyBorder="1" applyAlignment="1">
      <alignment horizontal="left" vertical="center"/>
    </xf>
    <xf numFmtId="0" fontId="73" fillId="34" borderId="13" xfId="48" applyFont="1" applyFill="1" applyBorder="1" applyAlignment="1">
      <alignment horizontal="left" vertical="center"/>
    </xf>
    <xf numFmtId="0" fontId="73" fillId="34" borderId="25" xfId="48" applyFont="1" applyFill="1" applyBorder="1" applyAlignment="1">
      <alignment horizontal="left" vertical="center"/>
    </xf>
    <xf numFmtId="0" fontId="57" fillId="26" borderId="62" xfId="48" applyFont="1" applyFill="1" applyBorder="1" applyAlignment="1">
      <alignment horizontal="center"/>
    </xf>
    <xf numFmtId="0" fontId="57" fillId="26" borderId="63" xfId="48" applyFont="1" applyFill="1" applyBorder="1" applyAlignment="1">
      <alignment horizontal="center"/>
    </xf>
    <xf numFmtId="0" fontId="57" fillId="26" borderId="64" xfId="48" applyFont="1" applyFill="1" applyBorder="1" applyAlignment="1">
      <alignment horizontal="center"/>
    </xf>
    <xf numFmtId="0" fontId="57" fillId="0" borderId="0" xfId="48" applyFont="1" applyFill="1" applyBorder="1" applyAlignment="1">
      <alignment horizontal="center"/>
    </xf>
    <xf numFmtId="0" fontId="61" fillId="0" borderId="17" xfId="0" applyFont="1" applyBorder="1" applyAlignment="1">
      <alignment horizontal="center"/>
    </xf>
    <xf numFmtId="0" fontId="61" fillId="0" borderId="0" xfId="0" applyFont="1" applyBorder="1" applyAlignment="1">
      <alignment horizontal="center"/>
    </xf>
    <xf numFmtId="0" fontId="163" fillId="31" borderId="0" xfId="0" applyNumberFormat="1" applyFont="1" applyFill="1" applyBorder="1" applyAlignment="1" applyProtection="1">
      <alignment horizontal="center" vertical="center" wrapText="1"/>
    </xf>
    <xf numFmtId="0" fontId="164" fillId="30" borderId="38" xfId="0" applyNumberFormat="1" applyFont="1" applyFill="1" applyBorder="1" applyAlignment="1">
      <alignment horizontal="center" vertical="center" wrapText="1"/>
    </xf>
    <xf numFmtId="0" fontId="164" fillId="30" borderId="0" xfId="0" applyNumberFormat="1" applyFont="1" applyFill="1" applyBorder="1" applyAlignment="1">
      <alignment horizontal="center" vertical="center" wrapText="1"/>
    </xf>
    <xf numFmtId="0" fontId="62" fillId="0" borderId="17" xfId="0" applyFont="1" applyBorder="1" applyAlignment="1">
      <alignment horizontal="center" wrapText="1"/>
    </xf>
    <xf numFmtId="0" fontId="62" fillId="0" borderId="0" xfId="0" applyFont="1" applyBorder="1" applyAlignment="1">
      <alignment horizontal="center" wrapText="1"/>
    </xf>
    <xf numFmtId="0" fontId="64" fillId="26" borderId="149" xfId="0" applyFont="1" applyFill="1" applyBorder="1" applyAlignment="1" applyProtection="1">
      <alignment horizontal="center" vertical="center" wrapText="1"/>
    </xf>
    <xf numFmtId="0" fontId="64" fillId="26" borderId="150" xfId="0" applyFont="1" applyFill="1" applyBorder="1" applyAlignment="1" applyProtection="1">
      <alignment horizontal="center" vertical="center" wrapText="1"/>
    </xf>
    <xf numFmtId="0" fontId="64" fillId="26" borderId="151" xfId="0" applyFont="1" applyFill="1" applyBorder="1" applyAlignment="1" applyProtection="1">
      <alignment horizontal="center" vertical="center" wrapText="1"/>
    </xf>
    <xf numFmtId="0" fontId="72" fillId="0" borderId="92" xfId="0" quotePrefix="1" applyFont="1" applyFill="1" applyBorder="1" applyAlignment="1" applyProtection="1">
      <alignment horizontal="right" vertical="center"/>
    </xf>
    <xf numFmtId="0" fontId="72" fillId="0" borderId="92" xfId="0" applyFont="1" applyBorder="1" applyAlignment="1">
      <alignment horizontal="right" vertical="center"/>
    </xf>
    <xf numFmtId="0" fontId="157" fillId="0" borderId="92" xfId="0" applyFont="1" applyBorder="1" applyAlignment="1">
      <alignment horizontal="right" vertical="center"/>
    </xf>
    <xf numFmtId="0" fontId="0" fillId="0" borderId="0" xfId="0" applyBorder="1" applyAlignment="1"/>
    <xf numFmtId="0" fontId="68" fillId="0" borderId="17" xfId="0" applyFont="1" applyFill="1" applyBorder="1" applyAlignment="1" applyProtection="1">
      <alignment horizontal="left"/>
    </xf>
    <xf numFmtId="0" fontId="61" fillId="0" borderId="0" xfId="0" applyFont="1" applyBorder="1" applyAlignment="1">
      <alignment horizontal="left"/>
    </xf>
    <xf numFmtId="0" fontId="68" fillId="0" borderId="0" xfId="0" applyFont="1" applyFill="1" applyBorder="1" applyAlignment="1" applyProtection="1">
      <alignment horizontal="left"/>
    </xf>
    <xf numFmtId="0" fontId="61" fillId="0" borderId="23" xfId="0" applyFont="1" applyFill="1" applyBorder="1" applyAlignment="1">
      <alignment horizontal="left"/>
    </xf>
    <xf numFmtId="0" fontId="56" fillId="0" borderId="13" xfId="0" applyFont="1" applyBorder="1" applyAlignment="1"/>
    <xf numFmtId="0" fontId="73" fillId="34" borderId="75" xfId="48" applyFont="1" applyFill="1" applyBorder="1" applyAlignment="1"/>
    <xf numFmtId="0" fontId="73" fillId="34" borderId="94" xfId="0" applyFont="1" applyFill="1" applyBorder="1" applyAlignment="1"/>
    <xf numFmtId="0" fontId="131" fillId="0" borderId="0" xfId="47" applyFont="1" applyBorder="1"/>
    <xf numFmtId="0" fontId="154" fillId="0" borderId="17" xfId="47" applyFont="1" applyBorder="1"/>
    <xf numFmtId="0" fontId="154" fillId="0" borderId="0" xfId="47" applyFont="1" applyBorder="1"/>
    <xf numFmtId="0" fontId="56" fillId="0" borderId="77" xfId="48" applyFont="1" applyFill="1" applyBorder="1" applyAlignment="1">
      <alignment horizontal="center"/>
    </xf>
    <xf numFmtId="0" fontId="56" fillId="0" borderId="91" xfId="48" applyFont="1" applyFill="1" applyBorder="1" applyAlignment="1">
      <alignment horizontal="center"/>
    </xf>
    <xf numFmtId="0" fontId="56" fillId="0" borderId="78" xfId="48" applyFont="1" applyFill="1" applyBorder="1" applyAlignment="1">
      <alignment horizontal="center"/>
    </xf>
    <xf numFmtId="0" fontId="61" fillId="0" borderId="0" xfId="0" quotePrefix="1" applyFont="1" applyBorder="1" applyAlignment="1"/>
    <xf numFmtId="0" fontId="0" fillId="0" borderId="0" xfId="0" applyAlignment="1"/>
    <xf numFmtId="0" fontId="131" fillId="0" borderId="17" xfId="47" applyFont="1" applyBorder="1"/>
    <xf numFmtId="0" fontId="62" fillId="0" borderId="75" xfId="0" applyFont="1" applyBorder="1" applyAlignment="1">
      <alignment horizontal="left" vertical="center" wrapText="1"/>
    </xf>
    <xf numFmtId="0" fontId="62" fillId="0" borderId="94" xfId="0" applyFont="1" applyBorder="1" applyAlignment="1">
      <alignment horizontal="left" vertical="center"/>
    </xf>
    <xf numFmtId="0" fontId="61" fillId="0" borderId="120" xfId="0" applyFont="1" applyBorder="1" applyAlignment="1"/>
    <xf numFmtId="0" fontId="61" fillId="0" borderId="93" xfId="0" applyFont="1" applyBorder="1" applyAlignment="1"/>
    <xf numFmtId="0" fontId="61" fillId="0" borderId="121" xfId="0" applyFont="1" applyBorder="1" applyAlignment="1"/>
    <xf numFmtId="0" fontId="62" fillId="0" borderId="122" xfId="0" applyFont="1" applyBorder="1" applyAlignment="1">
      <alignment horizontal="center" wrapText="1"/>
    </xf>
    <xf numFmtId="0" fontId="62" fillId="0" borderId="123" xfId="0" applyFont="1" applyBorder="1" applyAlignment="1">
      <alignment horizontal="center"/>
    </xf>
    <xf numFmtId="0" fontId="62" fillId="0" borderId="123" xfId="0" applyFont="1" applyBorder="1" applyAlignment="1"/>
    <xf numFmtId="0" fontId="62" fillId="0" borderId="124" xfId="0" applyFont="1" applyBorder="1" applyAlignment="1"/>
    <xf numFmtId="0" fontId="64" fillId="26" borderId="117" xfId="0" applyFont="1" applyFill="1" applyBorder="1" applyAlignment="1" applyProtection="1">
      <alignment horizontal="center" vertical="center" wrapText="1"/>
    </xf>
    <xf numFmtId="0" fontId="61" fillId="0" borderId="118" xfId="0" applyFont="1" applyBorder="1" applyAlignment="1">
      <alignment horizontal="center" vertical="center" wrapText="1"/>
    </xf>
    <xf numFmtId="0" fontId="61" fillId="0" borderId="119" xfId="0" applyFont="1" applyBorder="1" applyAlignment="1">
      <alignment horizontal="center" vertical="center" wrapText="1"/>
    </xf>
    <xf numFmtId="0" fontId="73" fillId="34" borderId="19" xfId="48" applyFont="1" applyFill="1" applyBorder="1" applyAlignment="1"/>
    <xf numFmtId="0" fontId="73" fillId="34" borderId="20" xfId="48" applyFont="1" applyFill="1" applyBorder="1" applyAlignment="1"/>
    <xf numFmtId="0" fontId="73" fillId="34" borderId="94" xfId="48" applyFont="1" applyFill="1" applyBorder="1" applyAlignment="1"/>
    <xf numFmtId="0" fontId="51" fillId="30" borderId="62" xfId="0" applyFont="1" applyFill="1" applyBorder="1" applyAlignment="1">
      <alignment horizontal="center" vertical="center"/>
    </xf>
    <xf numFmtId="0" fontId="51" fillId="30" borderId="63" xfId="0" applyFont="1" applyFill="1" applyBorder="1" applyAlignment="1">
      <alignment horizontal="center" vertical="center"/>
    </xf>
    <xf numFmtId="0" fontId="51" fillId="30" borderId="64" xfId="0" applyFont="1" applyFill="1" applyBorder="1" applyAlignment="1">
      <alignment horizontal="center" vertical="center"/>
    </xf>
    <xf numFmtId="0" fontId="9" fillId="26" borderId="32" xfId="0" applyFont="1" applyFill="1" applyBorder="1" applyAlignment="1">
      <alignment horizontal="left" wrapText="1" indent="1"/>
    </xf>
    <xf numFmtId="0" fontId="9" fillId="26" borderId="14" xfId="0" applyFont="1" applyFill="1" applyBorder="1" applyAlignment="1">
      <alignment horizontal="left" wrapText="1" indent="1"/>
    </xf>
    <xf numFmtId="0" fontId="9" fillId="26" borderId="33" xfId="0" applyFont="1" applyFill="1" applyBorder="1" applyAlignment="1">
      <alignment horizontal="left" wrapText="1" indent="1"/>
    </xf>
    <xf numFmtId="0" fontId="54" fillId="30" borderId="32" xfId="0" applyFont="1" applyFill="1" applyBorder="1" applyAlignment="1">
      <alignment horizontal="center" vertical="center"/>
    </xf>
    <xf numFmtId="0" fontId="43" fillId="30" borderId="14" xfId="0" applyFont="1" applyFill="1" applyBorder="1" applyAlignment="1">
      <alignment vertical="center"/>
    </xf>
    <xf numFmtId="0" fontId="43" fillId="30" borderId="33" xfId="0" applyFont="1" applyFill="1" applyBorder="1" applyAlignment="1">
      <alignment vertical="center"/>
    </xf>
    <xf numFmtId="0" fontId="53" fillId="30" borderId="24" xfId="0" applyFont="1" applyFill="1" applyBorder="1" applyAlignment="1">
      <alignment horizontal="center" vertical="center"/>
    </xf>
    <xf numFmtId="0" fontId="19" fillId="30" borderId="13" xfId="0" applyFont="1" applyFill="1" applyBorder="1" applyAlignment="1">
      <alignment vertical="center"/>
    </xf>
    <xf numFmtId="0" fontId="19" fillId="30" borderId="25" xfId="0" applyFont="1" applyFill="1" applyBorder="1" applyAlignment="1">
      <alignment vertical="center"/>
    </xf>
    <xf numFmtId="0" fontId="16" fillId="28" borderId="62" xfId="0" applyFont="1" applyFill="1" applyBorder="1" applyAlignment="1">
      <alignment horizontal="center" vertical="center" wrapText="1"/>
    </xf>
    <xf numFmtId="0" fontId="0" fillId="28" borderId="63" xfId="0" applyFill="1" applyBorder="1" applyAlignment="1">
      <alignment vertical="center" wrapText="1"/>
    </xf>
    <xf numFmtId="0" fontId="0" fillId="28" borderId="64" xfId="0" applyFill="1" applyBorder="1" applyAlignment="1">
      <alignment vertical="center" wrapText="1"/>
    </xf>
    <xf numFmtId="0" fontId="107" fillId="30" borderId="32" xfId="0" applyFont="1" applyFill="1" applyBorder="1" applyAlignment="1">
      <alignment horizontal="center" vertical="center"/>
    </xf>
    <xf numFmtId="0" fontId="62" fillId="30" borderId="14" xfId="0" applyFont="1" applyFill="1" applyBorder="1" applyAlignment="1">
      <alignment vertical="center"/>
    </xf>
    <xf numFmtId="0" fontId="62" fillId="30" borderId="33" xfId="0" applyFont="1" applyFill="1" applyBorder="1" applyAlignment="1">
      <alignment vertical="center"/>
    </xf>
    <xf numFmtId="0" fontId="102" fillId="30" borderId="24" xfId="0" applyFont="1" applyFill="1" applyBorder="1" applyAlignment="1">
      <alignment horizontal="center" vertical="center"/>
    </xf>
    <xf numFmtId="0" fontId="61" fillId="30" borderId="13" xfId="0" applyFont="1" applyFill="1" applyBorder="1" applyAlignment="1">
      <alignment vertical="center"/>
    </xf>
    <xf numFmtId="0" fontId="61" fillId="30" borderId="25" xfId="0" applyFont="1" applyFill="1" applyBorder="1" applyAlignment="1">
      <alignment vertical="center"/>
    </xf>
    <xf numFmtId="0" fontId="82" fillId="28" borderId="62" xfId="0" applyFont="1" applyFill="1" applyBorder="1" applyAlignment="1">
      <alignment horizontal="center" vertical="center" wrapText="1"/>
    </xf>
    <xf numFmtId="0" fontId="61" fillId="28" borderId="63" xfId="0" applyFont="1" applyFill="1" applyBorder="1" applyAlignment="1">
      <alignment vertical="center"/>
    </xf>
    <xf numFmtId="0" fontId="61" fillId="28" borderId="64" xfId="0" applyFont="1" applyFill="1" applyBorder="1" applyAlignment="1">
      <alignment vertical="center"/>
    </xf>
    <xf numFmtId="0" fontId="72" fillId="0" borderId="60" xfId="0" applyFont="1" applyBorder="1" applyAlignment="1" applyProtection="1">
      <alignment horizontal="center"/>
      <protection locked="0"/>
    </xf>
    <xf numFmtId="0" fontId="72" fillId="0" borderId="44" xfId="0" applyFont="1" applyBorder="1" applyAlignment="1" applyProtection="1">
      <alignment horizontal="center"/>
      <protection locked="0"/>
    </xf>
    <xf numFmtId="0" fontId="72" fillId="0" borderId="61" xfId="0" applyFont="1" applyBorder="1" applyAlignment="1" applyProtection="1">
      <alignment horizontal="center"/>
      <protection locked="0"/>
    </xf>
    <xf numFmtId="0" fontId="72" fillId="0" borderId="65" xfId="0" applyFont="1" applyBorder="1" applyAlignment="1">
      <alignment horizontal="right"/>
    </xf>
    <xf numFmtId="0" fontId="72" fillId="0" borderId="61" xfId="0" applyFont="1" applyBorder="1" applyAlignment="1">
      <alignment horizontal="right"/>
    </xf>
    <xf numFmtId="0" fontId="72" fillId="32" borderId="60" xfId="0" applyFont="1" applyFill="1" applyBorder="1" applyAlignment="1" applyProtection="1">
      <alignment horizontal="center"/>
      <protection locked="0"/>
    </xf>
    <xf numFmtId="0" fontId="72" fillId="32" borderId="44" xfId="0" applyFont="1" applyFill="1" applyBorder="1" applyAlignment="1" applyProtection="1">
      <alignment horizontal="center"/>
      <protection locked="0"/>
    </xf>
    <xf numFmtId="0" fontId="72" fillId="32" borderId="66" xfId="0" applyFont="1" applyFill="1" applyBorder="1" applyAlignment="1" applyProtection="1">
      <alignment horizontal="center"/>
      <protection locked="0"/>
    </xf>
    <xf numFmtId="0" fontId="72" fillId="0" borderId="67" xfId="0" applyFont="1" applyBorder="1" applyAlignment="1" applyProtection="1">
      <alignment horizontal="center"/>
      <protection locked="0"/>
    </xf>
    <xf numFmtId="0" fontId="72" fillId="0" borderId="68" xfId="0" applyFont="1" applyBorder="1" applyAlignment="1" applyProtection="1">
      <alignment horizontal="center"/>
      <protection locked="0"/>
    </xf>
    <xf numFmtId="0" fontId="72" fillId="0" borderId="69" xfId="0" applyFont="1" applyBorder="1" applyAlignment="1" applyProtection="1">
      <alignment horizontal="center"/>
      <protection locked="0"/>
    </xf>
    <xf numFmtId="0" fontId="72" fillId="0" borderId="70" xfId="0" applyFont="1" applyBorder="1" applyAlignment="1">
      <alignment horizontal="right"/>
    </xf>
    <xf numFmtId="0" fontId="72" fillId="0" borderId="69" xfId="0" applyFont="1" applyBorder="1" applyAlignment="1">
      <alignment horizontal="right"/>
    </xf>
    <xf numFmtId="0" fontId="72" fillId="32" borderId="67" xfId="0" applyFont="1" applyFill="1" applyBorder="1" applyAlignment="1" applyProtection="1">
      <alignment horizontal="center"/>
      <protection locked="0"/>
    </xf>
    <xf numFmtId="0" fontId="72" fillId="32" borderId="68" xfId="0" applyFont="1" applyFill="1" applyBorder="1" applyAlignment="1" applyProtection="1">
      <alignment horizontal="center"/>
      <protection locked="0"/>
    </xf>
    <xf numFmtId="0" fontId="72" fillId="32" borderId="71" xfId="0" applyFont="1" applyFill="1" applyBorder="1" applyAlignment="1" applyProtection="1">
      <alignment horizontal="center"/>
      <protection locked="0"/>
    </xf>
    <xf numFmtId="0" fontId="72" fillId="0" borderId="65" xfId="0" applyFont="1" applyFill="1" applyBorder="1" applyAlignment="1">
      <alignment horizontal="right"/>
    </xf>
    <xf numFmtId="0" fontId="72" fillId="0" borderId="61" xfId="0" applyFont="1" applyFill="1" applyBorder="1" applyAlignment="1">
      <alignment horizontal="right"/>
    </xf>
    <xf numFmtId="49" fontId="61" fillId="32" borderId="16" xfId="0" applyNumberFormat="1" applyFont="1" applyFill="1" applyBorder="1" applyAlignment="1" applyProtection="1">
      <alignment horizontal="center"/>
      <protection locked="0"/>
    </xf>
    <xf numFmtId="49" fontId="61" fillId="32" borderId="72" xfId="0" applyNumberFormat="1" applyFont="1" applyFill="1" applyBorder="1" applyAlignment="1" applyProtection="1">
      <alignment horizontal="center"/>
      <protection locked="0"/>
    </xf>
    <xf numFmtId="49" fontId="72" fillId="32" borderId="60" xfId="0" applyNumberFormat="1" applyFont="1" applyFill="1" applyBorder="1" applyAlignment="1" applyProtection="1">
      <alignment horizontal="center"/>
      <protection locked="0"/>
    </xf>
    <xf numFmtId="49" fontId="72" fillId="32" borderId="44" xfId="0" applyNumberFormat="1" applyFont="1" applyFill="1" applyBorder="1" applyAlignment="1" applyProtection="1">
      <alignment horizontal="center"/>
      <protection locked="0"/>
    </xf>
    <xf numFmtId="49" fontId="72" fillId="32" borderId="66" xfId="0" applyNumberFormat="1" applyFont="1" applyFill="1" applyBorder="1" applyAlignment="1" applyProtection="1">
      <alignment horizontal="center"/>
      <protection locked="0"/>
    </xf>
    <xf numFmtId="0" fontId="105" fillId="28" borderId="62" xfId="0" applyFont="1" applyFill="1" applyBorder="1" applyAlignment="1">
      <alignment horizontal="center" vertical="center"/>
    </xf>
    <xf numFmtId="0" fontId="105" fillId="28" borderId="63" xfId="0" applyFont="1" applyFill="1" applyBorder="1" applyAlignment="1">
      <alignment horizontal="center" vertical="center"/>
    </xf>
    <xf numFmtId="0" fontId="105" fillId="28" borderId="64" xfId="0" applyFont="1" applyFill="1" applyBorder="1" applyAlignment="1">
      <alignment horizontal="center" vertical="center"/>
    </xf>
    <xf numFmtId="0" fontId="73" fillId="30" borderId="62" xfId="0" applyFont="1" applyFill="1" applyBorder="1" applyAlignment="1">
      <alignment horizontal="center" vertical="center"/>
    </xf>
    <xf numFmtId="0" fontId="73" fillId="30" borderId="63" xfId="0" applyFont="1" applyFill="1" applyBorder="1" applyAlignment="1">
      <alignment horizontal="center" vertical="center"/>
    </xf>
    <xf numFmtId="0" fontId="73" fillId="30" borderId="64" xfId="0" applyFont="1" applyFill="1" applyBorder="1" applyAlignment="1">
      <alignment horizontal="center" vertical="center"/>
    </xf>
    <xf numFmtId="0" fontId="56" fillId="27" borderId="22" xfId="0" applyFont="1" applyFill="1" applyBorder="1" applyAlignment="1">
      <alignment horizontal="left" wrapText="1" indent="1"/>
    </xf>
    <xf numFmtId="0" fontId="56" fillId="27" borderId="0" xfId="0" applyFont="1" applyFill="1" applyBorder="1" applyAlignment="1">
      <alignment horizontal="left" wrapText="1" indent="1"/>
    </xf>
    <xf numFmtId="0" fontId="56" fillId="27" borderId="23" xfId="0" applyFont="1" applyFill="1" applyBorder="1" applyAlignment="1">
      <alignment horizontal="left" wrapText="1" indent="1"/>
    </xf>
    <xf numFmtId="0" fontId="56" fillId="27" borderId="22" xfId="0" applyFont="1" applyFill="1" applyBorder="1" applyAlignment="1">
      <alignment horizontal="left" wrapText="1" indent="4"/>
    </xf>
    <xf numFmtId="0" fontId="56" fillId="27" borderId="0" xfId="0" applyFont="1" applyFill="1" applyBorder="1" applyAlignment="1">
      <alignment horizontal="left" wrapText="1" indent="4"/>
    </xf>
    <xf numFmtId="0" fontId="56" fillId="27" borderId="23" xfId="0" applyFont="1" applyFill="1" applyBorder="1" applyAlignment="1">
      <alignment horizontal="left" wrapText="1" indent="4"/>
    </xf>
    <xf numFmtId="0" fontId="91" fillId="28" borderId="22" xfId="0" applyFont="1" applyFill="1" applyBorder="1" applyAlignment="1">
      <alignment horizontal="left" wrapText="1" indent="3"/>
    </xf>
    <xf numFmtId="0" fontId="91" fillId="28" borderId="0" xfId="0" applyFont="1" applyFill="1" applyBorder="1" applyAlignment="1">
      <alignment horizontal="left" wrapText="1" indent="3"/>
    </xf>
    <xf numFmtId="0" fontId="91" fillId="28" borderId="23" xfId="0" applyFont="1" applyFill="1" applyBorder="1" applyAlignment="1">
      <alignment horizontal="left" wrapText="1" indent="3"/>
    </xf>
    <xf numFmtId="0" fontId="72" fillId="0" borderId="73" xfId="0" applyFont="1" applyBorder="1" applyAlignment="1" applyProtection="1">
      <alignment horizontal="center"/>
      <protection locked="0"/>
    </xf>
    <xf numFmtId="0" fontId="72" fillId="0" borderId="14" xfId="0" applyFont="1" applyBorder="1" applyAlignment="1" applyProtection="1">
      <alignment horizontal="center"/>
      <protection locked="0"/>
    </xf>
    <xf numFmtId="0" fontId="72" fillId="0" borderId="74" xfId="0" applyFont="1" applyBorder="1" applyAlignment="1" applyProtection="1">
      <alignment horizontal="center"/>
      <protection locked="0"/>
    </xf>
    <xf numFmtId="0" fontId="72" fillId="0" borderId="13" xfId="0" applyFont="1" applyBorder="1" applyAlignment="1">
      <alignment horizontal="left"/>
    </xf>
    <xf numFmtId="0" fontId="72" fillId="0" borderId="25" xfId="0" applyFont="1" applyBorder="1" applyAlignment="1">
      <alignment horizontal="left"/>
    </xf>
    <xf numFmtId="0" fontId="100" fillId="0" borderId="32" xfId="0" applyFont="1" applyBorder="1" applyAlignment="1">
      <alignment horizontal="center"/>
    </xf>
    <xf numFmtId="0" fontId="100" fillId="0" borderId="14" xfId="0" applyFont="1" applyBorder="1" applyAlignment="1">
      <alignment horizontal="center"/>
    </xf>
    <xf numFmtId="0" fontId="100" fillId="0" borderId="33" xfId="0" applyFont="1" applyBorder="1" applyAlignment="1">
      <alignment horizontal="center"/>
    </xf>
    <xf numFmtId="0" fontId="108" fillId="30" borderId="75" xfId="0" applyFont="1" applyFill="1" applyBorder="1" applyAlignment="1">
      <alignment horizontal="center" vertical="center" wrapText="1"/>
    </xf>
    <xf numFmtId="0" fontId="108" fillId="30" borderId="49" xfId="0" applyFont="1" applyFill="1" applyBorder="1" applyAlignment="1">
      <alignment horizontal="center" vertical="center" wrapText="1"/>
    </xf>
    <xf numFmtId="0" fontId="108" fillId="30" borderId="76" xfId="0" applyFont="1" applyFill="1" applyBorder="1" applyAlignment="1">
      <alignment horizontal="center" vertical="center" wrapText="1"/>
    </xf>
    <xf numFmtId="0" fontId="111" fillId="31" borderId="77" xfId="0" applyNumberFormat="1" applyFont="1" applyFill="1" applyBorder="1" applyAlignment="1">
      <alignment horizontal="left" vertical="center" wrapText="1" indent="1"/>
    </xf>
    <xf numFmtId="0" fontId="112" fillId="31" borderId="91" xfId="0" applyNumberFormat="1" applyFont="1" applyFill="1" applyBorder="1" applyAlignment="1">
      <alignment horizontal="left" vertical="center" wrapText="1" indent="1"/>
    </xf>
    <xf numFmtId="0" fontId="112" fillId="31" borderId="78" xfId="0" applyNumberFormat="1" applyFont="1" applyFill="1" applyBorder="1" applyAlignment="1">
      <alignment horizontal="left" vertical="center" wrapText="1" indent="1"/>
    </xf>
    <xf numFmtId="0" fontId="56" fillId="27" borderId="0" xfId="0" applyNumberFormat="1" applyFont="1" applyFill="1" applyBorder="1" applyAlignment="1" applyProtection="1">
      <alignment horizontal="left" vertical="top" wrapText="1"/>
    </xf>
    <xf numFmtId="0" fontId="61" fillId="27" borderId="18" xfId="0" applyFont="1" applyFill="1" applyBorder="1" applyAlignment="1">
      <alignment horizontal="left" vertical="top" wrapText="1"/>
    </xf>
    <xf numFmtId="0" fontId="56" fillId="0" borderId="0" xfId="0" applyNumberFormat="1" applyFont="1" applyFill="1" applyBorder="1" applyAlignment="1" applyProtection="1">
      <alignment horizontal="left" vertical="top" wrapText="1"/>
    </xf>
    <xf numFmtId="0" fontId="61" fillId="0" borderId="18" xfId="0" applyFont="1" applyFill="1" applyBorder="1" applyAlignment="1">
      <alignment horizontal="left" vertical="top" wrapText="1"/>
    </xf>
    <xf numFmtId="0" fontId="56" fillId="0" borderId="0" xfId="0" applyFont="1" applyFill="1" applyBorder="1" applyAlignment="1">
      <alignment vertical="top" wrapText="1"/>
    </xf>
    <xf numFmtId="0" fontId="56" fillId="0" borderId="0" xfId="0" applyFont="1" applyFill="1" applyBorder="1" applyAlignment="1">
      <alignment vertical="top"/>
    </xf>
    <xf numFmtId="0" fontId="56" fillId="0" borderId="18" xfId="0" applyFont="1" applyFill="1" applyBorder="1" applyAlignment="1">
      <alignment vertical="top"/>
    </xf>
    <xf numFmtId="0" fontId="56" fillId="27" borderId="0" xfId="0" applyFont="1" applyFill="1" applyBorder="1" applyAlignment="1">
      <alignment vertical="top" wrapText="1"/>
    </xf>
    <xf numFmtId="0" fontId="56" fillId="27" borderId="0" xfId="0" applyFont="1" applyFill="1" applyBorder="1" applyAlignment="1">
      <alignment vertical="top"/>
    </xf>
    <xf numFmtId="0" fontId="56" fillId="27" borderId="37" xfId="0" applyFont="1" applyFill="1" applyBorder="1" applyAlignment="1">
      <alignment vertical="top"/>
    </xf>
    <xf numFmtId="0" fontId="56" fillId="27" borderId="0" xfId="0" applyFont="1" applyFill="1" applyBorder="1" applyAlignment="1">
      <alignment horizontal="left" vertical="top" wrapText="1"/>
    </xf>
    <xf numFmtId="0" fontId="56" fillId="27" borderId="18" xfId="0" applyFont="1" applyFill="1" applyBorder="1" applyAlignment="1">
      <alignment vertical="top"/>
    </xf>
    <xf numFmtId="0" fontId="111" fillId="27" borderId="0" xfId="0" applyFont="1" applyFill="1" applyBorder="1" applyAlignment="1">
      <alignment vertical="top" wrapText="1"/>
    </xf>
    <xf numFmtId="0" fontId="111" fillId="27" borderId="0" xfId="0" applyFont="1" applyFill="1" applyBorder="1" applyAlignment="1">
      <alignment horizontal="left" vertical="top" wrapText="1"/>
    </xf>
    <xf numFmtId="0" fontId="56" fillId="27" borderId="37" xfId="0" applyFont="1" applyFill="1" applyBorder="1" applyAlignment="1">
      <alignment horizontal="left" vertical="top" wrapText="1"/>
    </xf>
    <xf numFmtId="0" fontId="58" fillId="27" borderId="0" xfId="0" applyFont="1" applyFill="1" applyBorder="1" applyAlignment="1">
      <alignment horizontal="left" vertical="top" wrapText="1"/>
    </xf>
    <xf numFmtId="0" fontId="123" fillId="33" borderId="19" xfId="32" applyFont="1" applyFill="1" applyBorder="1" applyAlignment="1">
      <alignment horizontal="left" vertical="center"/>
    </xf>
    <xf numFmtId="0" fontId="123" fillId="33" borderId="20" xfId="32" applyFont="1" applyFill="1" applyBorder="1" applyAlignment="1">
      <alignment horizontal="left" vertical="center"/>
    </xf>
    <xf numFmtId="0" fontId="123" fillId="33" borderId="21" xfId="32" applyFont="1" applyFill="1" applyBorder="1" applyAlignment="1">
      <alignment horizontal="left" vertical="center"/>
    </xf>
    <xf numFmtId="0" fontId="58" fillId="0" borderId="91" xfId="0" applyFont="1" applyFill="1" applyBorder="1" applyAlignment="1">
      <alignment horizontal="left" vertical="top" wrapText="1"/>
    </xf>
    <xf numFmtId="0" fontId="58" fillId="0" borderId="78" xfId="0" applyFont="1" applyFill="1" applyBorder="1" applyAlignment="1">
      <alignment horizontal="left" vertical="top" wrapText="1"/>
    </xf>
    <xf numFmtId="0" fontId="58" fillId="0" borderId="0" xfId="0" applyFont="1" applyFill="1" applyBorder="1" applyAlignment="1">
      <alignment horizontal="left" vertical="top" wrapText="1"/>
    </xf>
    <xf numFmtId="0" fontId="58" fillId="0" borderId="18" xfId="0" applyFont="1" applyFill="1" applyBorder="1" applyAlignment="1">
      <alignment horizontal="left" vertical="top" wrapText="1"/>
    </xf>
    <xf numFmtId="0" fontId="56" fillId="0" borderId="133" xfId="0" applyNumberFormat="1" applyFont="1" applyFill="1" applyBorder="1" applyAlignment="1" applyProtection="1">
      <alignment horizontal="left" wrapText="1"/>
    </xf>
    <xf numFmtId="0" fontId="56" fillId="0" borderId="134" xfId="0" applyNumberFormat="1" applyFont="1" applyFill="1" applyBorder="1" applyAlignment="1" applyProtection="1">
      <alignment horizontal="left" wrapText="1"/>
    </xf>
    <xf numFmtId="0" fontId="61" fillId="0" borderId="135" xfId="0" applyFont="1" applyFill="1" applyBorder="1" applyAlignment="1">
      <alignment horizontal="left" wrapText="1"/>
    </xf>
    <xf numFmtId="0" fontId="56" fillId="0" borderId="133" xfId="0" applyNumberFormat="1" applyFont="1" applyFill="1" applyBorder="1" applyAlignment="1" applyProtection="1">
      <alignment horizontal="left" vertical="center" wrapText="1"/>
    </xf>
    <xf numFmtId="0" fontId="56" fillId="0" borderId="134" xfId="0" applyNumberFormat="1" applyFont="1" applyFill="1" applyBorder="1" applyAlignment="1" applyProtection="1">
      <alignment horizontal="left" vertical="center" wrapText="1"/>
    </xf>
    <xf numFmtId="0" fontId="61" fillId="0" borderId="135" xfId="0" applyFont="1" applyFill="1" applyBorder="1" applyAlignment="1">
      <alignment horizontal="left" vertical="center" wrapText="1"/>
    </xf>
    <xf numFmtId="0" fontId="106" fillId="0" borderId="136" xfId="0" applyNumberFormat="1" applyFont="1" applyFill="1" applyBorder="1" applyAlignment="1" applyProtection="1">
      <alignment horizontal="center" wrapText="1"/>
    </xf>
    <xf numFmtId="0" fontId="106" fillId="0" borderId="127" xfId="0" applyNumberFormat="1" applyFont="1" applyFill="1" applyBorder="1" applyAlignment="1" applyProtection="1">
      <alignment horizontal="center" wrapText="1"/>
    </xf>
    <xf numFmtId="0" fontId="106" fillId="0" borderId="137" xfId="0" applyFont="1" applyFill="1" applyBorder="1" applyAlignment="1">
      <alignment horizontal="center" wrapText="1"/>
    </xf>
    <xf numFmtId="0" fontId="58" fillId="0" borderId="0" xfId="0" applyNumberFormat="1" applyFont="1" applyFill="1" applyBorder="1" applyAlignment="1" applyProtection="1">
      <alignment horizontal="left" vertical="top" wrapText="1"/>
    </xf>
    <xf numFmtId="0" fontId="56" fillId="0" borderId="75" xfId="32" applyFont="1" applyFill="1" applyBorder="1" applyAlignment="1">
      <alignment horizontal="left" vertical="center" wrapText="1" indent="1"/>
    </xf>
    <xf numFmtId="0" fontId="56" fillId="0" borderId="49" xfId="32" applyFont="1" applyFill="1" applyBorder="1" applyAlignment="1">
      <alignment horizontal="left" vertical="center" wrapText="1" indent="1"/>
    </xf>
    <xf numFmtId="0" fontId="56" fillId="0" borderId="76" xfId="32" applyFont="1" applyFill="1" applyBorder="1" applyAlignment="1">
      <alignment horizontal="left" vertical="center" wrapText="1" indent="1"/>
    </xf>
    <xf numFmtId="0" fontId="58" fillId="0" borderId="18" xfId="0" applyNumberFormat="1" applyFont="1" applyFill="1" applyBorder="1" applyAlignment="1" applyProtection="1">
      <alignment horizontal="left" vertical="top" wrapText="1"/>
    </xf>
    <xf numFmtId="0" fontId="57" fillId="31" borderId="77" xfId="0" applyFont="1" applyFill="1" applyBorder="1" applyAlignment="1">
      <alignment horizontal="center" vertical="center"/>
    </xf>
    <xf numFmtId="0" fontId="57" fillId="31" borderId="15" xfId="0" applyFont="1" applyFill="1" applyBorder="1" applyAlignment="1">
      <alignment horizontal="center" vertical="center"/>
    </xf>
    <xf numFmtId="0" fontId="57" fillId="31" borderId="78" xfId="0" applyFont="1" applyFill="1" applyBorder="1" applyAlignment="1">
      <alignment horizontal="center" vertical="center"/>
    </xf>
    <xf numFmtId="0" fontId="108" fillId="30" borderId="75" xfId="0" applyFont="1" applyFill="1" applyBorder="1" applyAlignment="1">
      <alignment horizontal="center" vertical="center"/>
    </xf>
    <xf numFmtId="0" fontId="108" fillId="30" borderId="49" xfId="0" applyFont="1" applyFill="1" applyBorder="1" applyAlignment="1">
      <alignment horizontal="center" vertical="center"/>
    </xf>
    <xf numFmtId="0" fontId="108" fillId="30" borderId="76" xfId="0" applyFont="1" applyFill="1" applyBorder="1" applyAlignment="1">
      <alignment horizontal="center" vertical="center"/>
    </xf>
    <xf numFmtId="0" fontId="56" fillId="0" borderId="18" xfId="0" applyNumberFormat="1" applyFont="1" applyFill="1" applyBorder="1" applyAlignment="1" applyProtection="1">
      <alignment horizontal="left" vertical="top" wrapText="1"/>
    </xf>
    <xf numFmtId="0" fontId="51" fillId="30" borderId="80" xfId="0" applyFont="1" applyFill="1" applyBorder="1" applyAlignment="1">
      <alignment horizontal="center"/>
    </xf>
    <xf numFmtId="0" fontId="51" fillId="30" borderId="81" xfId="0" applyFont="1" applyFill="1" applyBorder="1" applyAlignment="1">
      <alignment horizontal="center"/>
    </xf>
    <xf numFmtId="0" fontId="51" fillId="30" borderId="82" xfId="0" applyFont="1" applyFill="1" applyBorder="1" applyAlignment="1">
      <alignment horizontal="center"/>
    </xf>
    <xf numFmtId="0" fontId="52" fillId="0" borderId="13" xfId="0" applyFont="1" applyFill="1" applyBorder="1" applyAlignment="1"/>
    <xf numFmtId="0" fontId="55" fillId="0" borderId="13" xfId="0" applyFont="1" applyFill="1" applyBorder="1" applyAlignment="1"/>
    <xf numFmtId="0" fontId="55" fillId="0" borderId="83" xfId="0" applyFont="1" applyFill="1" applyBorder="1" applyAlignment="1"/>
    <xf numFmtId="0" fontId="9" fillId="0" borderId="0" xfId="0" applyFont="1" applyFill="1" applyBorder="1" applyAlignment="1">
      <alignment vertical="top"/>
    </xf>
    <xf numFmtId="0" fontId="9" fillId="0" borderId="39" xfId="0" applyFont="1" applyFill="1" applyBorder="1" applyAlignment="1">
      <alignment vertical="top"/>
    </xf>
    <xf numFmtId="0" fontId="9" fillId="0" borderId="40" xfId="0" applyFont="1" applyFill="1" applyBorder="1" applyAlignment="1">
      <alignment horizontal="left" vertical="top" wrapText="1"/>
    </xf>
    <xf numFmtId="0" fontId="9" fillId="0" borderId="79" xfId="0" applyFont="1" applyFill="1" applyBorder="1" applyAlignment="1">
      <alignment horizontal="left" vertical="top" wrapText="1"/>
    </xf>
    <xf numFmtId="0" fontId="9" fillId="0" borderId="0" xfId="0" applyFont="1" applyFill="1" applyBorder="1" applyAlignment="1">
      <alignment vertical="top" wrapText="1"/>
    </xf>
    <xf numFmtId="0" fontId="9" fillId="0" borderId="39" xfId="0" applyFont="1" applyFill="1" applyBorder="1" applyAlignment="1">
      <alignment vertical="top"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2" xfId="32"/>
    <cellStyle name="Heading 1" xfId="33" builtinId="16" customBuiltin="1"/>
    <cellStyle name="Heading 2" xfId="34" builtinId="17" customBuiltin="1"/>
    <cellStyle name="Heading 3" xfId="35" builtinId="18" customBuiltin="1"/>
    <cellStyle name="Heading 4" xfId="36" builtinId="19" customBuiltin="1"/>
    <cellStyle name="Hyperlink" xfId="47" builtinId="8"/>
    <cellStyle name="Input" xfId="37" builtinId="20" customBuiltin="1"/>
    <cellStyle name="Linked Cell" xfId="38" builtinId="24" customBuiltin="1"/>
    <cellStyle name="Neutral" xfId="39" builtinId="28" customBuiltin="1"/>
    <cellStyle name="Normal" xfId="0" builtinId="0"/>
    <cellStyle name="Normal 2" xfId="48"/>
    <cellStyle name="Note" xfId="40" builtinId="10" customBuiltin="1"/>
    <cellStyle name="Output" xfId="41" builtinId="21" customBuiltin="1"/>
    <cellStyle name="Response" xfId="42"/>
    <cellStyle name="Responses" xfId="43"/>
    <cellStyle name="Title" xfId="44" builtinId="15" customBuiltin="1"/>
    <cellStyle name="Total" xfId="45" builtinId="25" customBuiltin="1"/>
    <cellStyle name="Warning Text" xfId="46" builtinId="11" customBuiltin="1"/>
  </cellStyles>
  <dxfs count="205">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ill>
        <patternFill>
          <bgColor theme="9" tint="0.39994506668294322"/>
        </patternFill>
      </fill>
    </dxf>
    <dxf>
      <fill>
        <patternFill>
          <bgColor rgb="FFFF0000"/>
        </patternFill>
      </fill>
    </dxf>
    <dxf>
      <fill>
        <patternFill>
          <bgColor rgb="FF00B050"/>
        </patternFill>
      </fill>
    </dxf>
    <dxf>
      <fill>
        <patternFill>
          <bgColor rgb="FF00B0F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ill>
        <patternFill>
          <bgColor theme="9" tint="0.39994506668294322"/>
        </patternFill>
      </fill>
    </dxf>
    <dxf>
      <font>
        <b/>
        <i val="0"/>
        <strike val="0"/>
        <color rgb="FFFF0000"/>
      </font>
      <fill>
        <patternFill>
          <bgColor rgb="FFFFFF00"/>
        </patternFill>
      </fill>
    </dxf>
    <dxf>
      <fill>
        <patternFill>
          <bgColor rgb="FFFF0000"/>
        </patternFill>
      </fill>
    </dxf>
    <dxf>
      <fill>
        <patternFill>
          <bgColor rgb="FF00B050"/>
        </patternFill>
      </fill>
    </dxf>
    <dxf>
      <fill>
        <patternFill>
          <bgColor rgb="FF00B0F0"/>
        </patternFill>
      </fill>
    </dxf>
    <dxf>
      <font>
        <b/>
        <i val="0"/>
        <color theme="0"/>
      </font>
      <fill>
        <patternFill>
          <bgColor theme="1"/>
        </patternFill>
      </fill>
    </dxf>
    <dxf>
      <font>
        <b/>
        <i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ill>
        <patternFill>
          <bgColor rgb="FFFF0000"/>
        </patternFill>
      </fill>
    </dxf>
    <dxf>
      <fill>
        <patternFill>
          <bgColor rgb="FF00B050"/>
        </patternFill>
      </fill>
    </dxf>
    <dxf>
      <fill>
        <patternFill>
          <bgColor rgb="FF00B0F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E5D5FF"/>
      <rgbColor rgb="00FFFF00"/>
      <rgbColor rgb="00FF00FF"/>
      <rgbColor rgb="0000FFFF"/>
      <rgbColor rgb="00800000"/>
      <rgbColor rgb="00008000"/>
      <rgbColor rgb="00000080"/>
      <rgbColor rgb="00808000"/>
      <rgbColor rgb="00800080"/>
      <rgbColor rgb="00008080"/>
      <rgbColor rgb="00F8F8F8"/>
      <rgbColor rgb="00B2B2B2"/>
      <rgbColor rgb="009933FF"/>
      <rgbColor rgb="00993366"/>
      <rgbColor rgb="00FFFFE1"/>
      <rgbColor rgb="00D9FFFF"/>
      <rgbColor rgb="00660066"/>
      <rgbColor rgb="00FF8080"/>
      <rgbColor rgb="00CCEC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333399"/>
      <rgbColor rgb="00969696"/>
      <rgbColor rgb="00003366"/>
      <rgbColor rgb="00339966"/>
      <rgbColor rgb="00003300"/>
      <rgbColor rgb="00333300"/>
      <rgbColor rgb="00CC3300"/>
      <rgbColor rgb="00993366"/>
      <rgbColor rgb="00FFE1E1"/>
      <rgbColor rgb="00333333"/>
    </indexedColors>
    <mruColors>
      <color rgb="FFFFCC66"/>
      <color rgb="FF3366FF"/>
      <color rgb="FF0000FF"/>
      <color rgb="FF002060"/>
      <color rgb="FFA0EB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685800</xdr:colOff>
      <xdr:row>0</xdr:row>
      <xdr:rowOff>77789</xdr:rowOff>
    </xdr:from>
    <xdr:to>
      <xdr:col>6</xdr:col>
      <xdr:colOff>638175</xdr:colOff>
      <xdr:row>0</xdr:row>
      <xdr:rowOff>422791</xdr:rowOff>
    </xdr:to>
    <xdr:pic>
      <xdr:nvPicPr>
        <xdr:cNvPr id="2"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3486150" y="77789"/>
          <a:ext cx="2095500" cy="34500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1795527</xdr:colOff>
      <xdr:row>0</xdr:row>
      <xdr:rowOff>162528</xdr:rowOff>
    </xdr:from>
    <xdr:to>
      <xdr:col>4</xdr:col>
      <xdr:colOff>391787</xdr:colOff>
      <xdr:row>0</xdr:row>
      <xdr:rowOff>448879</xdr:rowOff>
    </xdr:to>
    <xdr:pic>
      <xdr:nvPicPr>
        <xdr:cNvPr id="2"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5890182" y="162528"/>
          <a:ext cx="2690915" cy="28635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1247225</xdr:colOff>
      <xdr:row>0</xdr:row>
      <xdr:rowOff>96839</xdr:rowOff>
    </xdr:from>
    <xdr:to>
      <xdr:col>2</xdr:col>
      <xdr:colOff>1744555</xdr:colOff>
      <xdr:row>0</xdr:row>
      <xdr:rowOff>409575</xdr:rowOff>
    </xdr:to>
    <xdr:pic>
      <xdr:nvPicPr>
        <xdr:cNvPr id="3"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3295100" y="96839"/>
          <a:ext cx="2545205" cy="31273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704850</xdr:colOff>
      <xdr:row>20</xdr:row>
      <xdr:rowOff>47625</xdr:rowOff>
    </xdr:from>
    <xdr:to>
      <xdr:col>0</xdr:col>
      <xdr:colOff>904875</xdr:colOff>
      <xdr:row>20</xdr:row>
      <xdr:rowOff>142875</xdr:rowOff>
    </xdr:to>
    <xdr:sp macro="" textlink="">
      <xdr:nvSpPr>
        <xdr:cNvPr id="10347" name="Oval 4"/>
        <xdr:cNvSpPr>
          <a:spLocks noChangeArrowheads="1"/>
        </xdr:cNvSpPr>
      </xdr:nvSpPr>
      <xdr:spPr bwMode="auto">
        <a:xfrm flipV="1">
          <a:off x="704850" y="6657975"/>
          <a:ext cx="200025" cy="95250"/>
        </a:xfrm>
        <a:prstGeom prst="ellipse">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rgb="FFFFFF00"/>
  </sheetPr>
  <dimension ref="A1:W36"/>
  <sheetViews>
    <sheetView showGridLines="0" tabSelected="1" zoomScale="90" zoomScaleNormal="90" workbookViewId="0">
      <selection sqref="A1:I1"/>
    </sheetView>
  </sheetViews>
  <sheetFormatPr defaultColWidth="9.140625" defaultRowHeight="15.75"/>
  <cols>
    <col min="1" max="1" width="8.28515625" style="253" customWidth="1"/>
    <col min="2" max="2" width="5.7109375" style="254" customWidth="1"/>
    <col min="3" max="3" width="23.42578125" style="255" customWidth="1"/>
    <col min="4" max="4" width="4.5703125" style="254" customWidth="1"/>
    <col min="5" max="5" width="27.5703125" style="255" customWidth="1"/>
    <col min="6" max="6" width="4.5703125" style="255" customWidth="1"/>
    <col min="7" max="7" width="31" style="219" customWidth="1"/>
    <col min="8" max="8" width="16.140625" style="219" customWidth="1"/>
    <col min="9" max="9" width="11" style="219" customWidth="1"/>
    <col min="10" max="10" width="5" style="214" hidden="1" customWidth="1"/>
    <col min="11" max="11" width="11" style="215" hidden="1" customWidth="1"/>
    <col min="12" max="12" width="3" style="216" hidden="1" customWidth="1"/>
    <col min="13" max="13" width="4.140625" style="217" hidden="1" customWidth="1"/>
    <col min="14" max="14" width="32.7109375" style="218" hidden="1" customWidth="1"/>
    <col min="15" max="15" width="5.5703125" style="218" hidden="1" customWidth="1"/>
    <col min="16" max="16" width="5.28515625" style="218" hidden="1" customWidth="1"/>
    <col min="17" max="17" width="0" style="218" hidden="1" customWidth="1"/>
    <col min="18" max="22" width="0" style="219" hidden="1" customWidth="1"/>
    <col min="23" max="24" width="0" style="218" hidden="1" customWidth="1"/>
    <col min="25" max="16384" width="9.140625" style="218"/>
  </cols>
  <sheetData>
    <row r="1" spans="1:23" s="39" customFormat="1" ht="34.5" customHeight="1" thickTop="1" thickBot="1">
      <c r="A1" s="362"/>
      <c r="B1" s="363"/>
      <c r="C1" s="363"/>
      <c r="D1" s="363"/>
      <c r="E1" s="363"/>
      <c r="F1" s="363"/>
      <c r="G1" s="363"/>
      <c r="H1" s="363"/>
      <c r="I1" s="364"/>
      <c r="J1" s="38"/>
      <c r="L1" s="351" t="s">
        <v>128</v>
      </c>
      <c r="M1" s="351"/>
      <c r="N1" s="351"/>
      <c r="O1" s="351"/>
      <c r="P1" s="351"/>
      <c r="Q1" s="351"/>
      <c r="R1" s="351"/>
      <c r="S1" s="351"/>
      <c r="T1" s="351"/>
      <c r="U1" s="351"/>
      <c r="V1" s="351" t="s">
        <v>129</v>
      </c>
      <c r="W1" s="361"/>
    </row>
    <row r="2" spans="1:23" ht="44.25" customHeight="1" thickTop="1" thickBot="1">
      <c r="A2" s="345" t="s">
        <v>325</v>
      </c>
      <c r="B2" s="346"/>
      <c r="C2" s="346"/>
      <c r="D2" s="346"/>
      <c r="E2" s="346"/>
      <c r="F2" s="346"/>
      <c r="G2" s="346"/>
      <c r="H2" s="346"/>
      <c r="I2" s="347"/>
    </row>
    <row r="3" spans="1:23" ht="73.5" customHeight="1" thickTop="1" thickBot="1">
      <c r="A3" s="388" t="s">
        <v>291</v>
      </c>
      <c r="B3" s="389"/>
      <c r="C3" s="389"/>
      <c r="D3" s="389"/>
      <c r="E3" s="389"/>
      <c r="F3" s="389"/>
      <c r="G3" s="389"/>
      <c r="H3" s="389"/>
      <c r="I3" s="390"/>
    </row>
    <row r="4" spans="1:23" ht="240.75" customHeight="1" thickTop="1" thickBot="1">
      <c r="A4" s="391" t="s">
        <v>265</v>
      </c>
      <c r="B4" s="392"/>
      <c r="C4" s="392"/>
      <c r="D4" s="392"/>
      <c r="E4" s="392"/>
      <c r="F4" s="392"/>
      <c r="G4" s="392"/>
      <c r="H4" s="392"/>
      <c r="I4" s="393"/>
    </row>
    <row r="5" spans="1:23" ht="120" customHeight="1" thickTop="1">
      <c r="A5" s="348" t="s">
        <v>242</v>
      </c>
      <c r="B5" s="349"/>
      <c r="C5" s="349"/>
      <c r="D5" s="349"/>
      <c r="E5" s="349"/>
      <c r="F5" s="349"/>
      <c r="G5" s="349"/>
      <c r="H5" s="349"/>
      <c r="I5" s="350"/>
    </row>
    <row r="6" spans="1:23" s="220" customFormat="1" ht="25.5" customHeight="1">
      <c r="A6" s="382" t="s">
        <v>65</v>
      </c>
      <c r="B6" s="383"/>
      <c r="C6" s="383"/>
      <c r="D6" s="383"/>
      <c r="E6" s="383"/>
      <c r="F6" s="383"/>
      <c r="G6" s="383"/>
      <c r="H6" s="383"/>
      <c r="I6" s="384"/>
    </row>
    <row r="7" spans="1:23" s="220" customFormat="1" ht="69" customHeight="1">
      <c r="A7" s="385" t="s">
        <v>236</v>
      </c>
      <c r="B7" s="386"/>
      <c r="C7" s="386"/>
      <c r="D7" s="386"/>
      <c r="E7" s="386"/>
      <c r="F7" s="386"/>
      <c r="G7" s="386"/>
      <c r="H7" s="386"/>
      <c r="I7" s="387"/>
    </row>
    <row r="8" spans="1:23" s="220" customFormat="1" ht="166.5" customHeight="1">
      <c r="A8" s="342" t="s">
        <v>347</v>
      </c>
      <c r="B8" s="343"/>
      <c r="C8" s="343"/>
      <c r="D8" s="343"/>
      <c r="E8" s="343"/>
      <c r="F8" s="343"/>
      <c r="G8" s="343"/>
      <c r="H8" s="343"/>
      <c r="I8" s="344"/>
    </row>
    <row r="9" spans="1:23" s="220" customFormat="1" ht="84" customHeight="1">
      <c r="A9" s="365" t="s">
        <v>338</v>
      </c>
      <c r="B9" s="366"/>
      <c r="C9" s="366"/>
      <c r="D9" s="366"/>
      <c r="E9" s="366"/>
      <c r="F9" s="366"/>
      <c r="G9" s="366"/>
      <c r="H9" s="366"/>
      <c r="I9" s="367"/>
    </row>
    <row r="10" spans="1:23" s="220" customFormat="1" ht="82.5" customHeight="1" thickBot="1">
      <c r="A10" s="373" t="s">
        <v>345</v>
      </c>
      <c r="B10" s="374"/>
      <c r="C10" s="374"/>
      <c r="D10" s="374"/>
      <c r="E10" s="374"/>
      <c r="F10" s="374"/>
      <c r="G10" s="374"/>
      <c r="H10" s="374"/>
      <c r="I10" s="375"/>
    </row>
    <row r="11" spans="1:23" s="179" customFormat="1" ht="135.75" customHeight="1" thickTop="1">
      <c r="A11" s="376" t="s">
        <v>341</v>
      </c>
      <c r="B11" s="377"/>
      <c r="C11" s="377"/>
      <c r="D11" s="377"/>
      <c r="E11" s="377"/>
      <c r="F11" s="377"/>
      <c r="G11" s="377"/>
      <c r="H11" s="377"/>
      <c r="I11" s="378"/>
      <c r="J11" s="175"/>
      <c r="K11" s="176"/>
      <c r="L11" s="177"/>
      <c r="M11" s="178"/>
      <c r="R11" s="180"/>
      <c r="S11" s="180"/>
      <c r="T11" s="180"/>
      <c r="U11" s="180"/>
      <c r="V11" s="180"/>
    </row>
    <row r="12" spans="1:23" s="179" customFormat="1" ht="53.25" customHeight="1" thickBot="1">
      <c r="A12" s="379" t="s">
        <v>240</v>
      </c>
      <c r="B12" s="380"/>
      <c r="C12" s="380"/>
      <c r="D12" s="380"/>
      <c r="E12" s="380"/>
      <c r="F12" s="380"/>
      <c r="G12" s="380"/>
      <c r="H12" s="380"/>
      <c r="I12" s="381"/>
      <c r="J12" s="175"/>
      <c r="K12" s="176"/>
      <c r="L12" s="177"/>
      <c r="M12" s="178"/>
      <c r="R12" s="180"/>
      <c r="S12" s="180"/>
      <c r="T12" s="180"/>
      <c r="U12" s="180"/>
      <c r="V12" s="180"/>
    </row>
    <row r="13" spans="1:23" s="220" customFormat="1" ht="24" customHeight="1" thickTop="1" thickBot="1">
      <c r="A13" s="399" t="s">
        <v>241</v>
      </c>
      <c r="B13" s="400"/>
      <c r="C13" s="400"/>
      <c r="D13" s="400"/>
      <c r="E13" s="400"/>
      <c r="F13" s="400"/>
      <c r="G13" s="400"/>
      <c r="H13" s="400"/>
      <c r="I13" s="401"/>
    </row>
    <row r="14" spans="1:23" ht="129" customHeight="1" thickTop="1">
      <c r="A14" s="402" t="s">
        <v>339</v>
      </c>
      <c r="B14" s="403"/>
      <c r="C14" s="403"/>
      <c r="D14" s="403"/>
      <c r="E14" s="403"/>
      <c r="F14" s="403"/>
      <c r="G14" s="403"/>
      <c r="H14" s="403"/>
      <c r="I14" s="404"/>
    </row>
    <row r="15" spans="1:23" s="226" customFormat="1" ht="54" customHeight="1">
      <c r="A15" s="221">
        <v>1</v>
      </c>
      <c r="B15" s="371" t="s">
        <v>86</v>
      </c>
      <c r="C15" s="371"/>
      <c r="D15" s="371"/>
      <c r="E15" s="371"/>
      <c r="F15" s="371"/>
      <c r="G15" s="371"/>
      <c r="H15" s="371"/>
      <c r="I15" s="372"/>
      <c r="J15" s="222"/>
      <c r="K15" s="223"/>
      <c r="L15" s="224"/>
      <c r="M15" s="225"/>
      <c r="R15" s="227"/>
      <c r="S15" s="227"/>
      <c r="T15" s="227"/>
      <c r="U15" s="227"/>
      <c r="V15" s="227"/>
    </row>
    <row r="16" spans="1:23" s="232" customFormat="1" ht="35.25" customHeight="1">
      <c r="A16" s="221">
        <v>2</v>
      </c>
      <c r="B16" s="371" t="s">
        <v>239</v>
      </c>
      <c r="C16" s="371"/>
      <c r="D16" s="371"/>
      <c r="E16" s="371"/>
      <c r="F16" s="371"/>
      <c r="G16" s="371"/>
      <c r="H16" s="371"/>
      <c r="I16" s="372"/>
      <c r="J16" s="228"/>
      <c r="K16" s="229"/>
      <c r="L16" s="230"/>
      <c r="M16" s="231"/>
      <c r="R16" s="233"/>
      <c r="S16" s="233"/>
      <c r="T16" s="233"/>
      <c r="U16" s="233"/>
      <c r="V16" s="233"/>
    </row>
    <row r="17" spans="1:22" s="226" customFormat="1" ht="25.5" customHeight="1">
      <c r="A17" s="221">
        <v>3</v>
      </c>
      <c r="B17" s="371" t="s">
        <v>70</v>
      </c>
      <c r="C17" s="371"/>
      <c r="D17" s="371"/>
      <c r="E17" s="371"/>
      <c r="F17" s="371"/>
      <c r="G17" s="371"/>
      <c r="H17" s="371"/>
      <c r="I17" s="372"/>
      <c r="J17" s="222"/>
      <c r="K17" s="223"/>
      <c r="L17" s="224"/>
      <c r="M17" s="225"/>
      <c r="R17" s="227"/>
      <c r="S17" s="227"/>
      <c r="T17" s="227"/>
      <c r="U17" s="227"/>
      <c r="V17" s="227"/>
    </row>
    <row r="18" spans="1:22" s="226" customFormat="1" ht="32.25" customHeight="1">
      <c r="A18" s="221">
        <v>4</v>
      </c>
      <c r="B18" s="371" t="s">
        <v>0</v>
      </c>
      <c r="C18" s="371"/>
      <c r="D18" s="371"/>
      <c r="E18" s="371"/>
      <c r="F18" s="371"/>
      <c r="G18" s="371"/>
      <c r="H18" s="371"/>
      <c r="I18" s="372"/>
      <c r="J18" s="222"/>
      <c r="K18" s="223"/>
      <c r="L18" s="224"/>
      <c r="M18" s="225"/>
      <c r="R18" s="227"/>
      <c r="S18" s="227"/>
      <c r="T18" s="227"/>
      <c r="U18" s="227"/>
      <c r="V18" s="227"/>
    </row>
    <row r="19" spans="1:22" s="232" customFormat="1" ht="28.5" customHeight="1">
      <c r="A19" s="221">
        <v>5</v>
      </c>
      <c r="B19" s="371" t="s">
        <v>266</v>
      </c>
      <c r="C19" s="371"/>
      <c r="D19" s="371"/>
      <c r="E19" s="371"/>
      <c r="F19" s="371"/>
      <c r="G19" s="371"/>
      <c r="H19" s="371"/>
      <c r="I19" s="372"/>
      <c r="J19" s="228"/>
      <c r="K19" s="229"/>
      <c r="L19" s="230"/>
      <c r="M19" s="231"/>
      <c r="R19" s="233"/>
      <c r="S19" s="233"/>
      <c r="T19" s="233"/>
      <c r="U19" s="233"/>
      <c r="V19" s="233"/>
    </row>
    <row r="20" spans="1:22" s="226" customFormat="1" ht="24.75" customHeight="1">
      <c r="A20" s="221">
        <v>6</v>
      </c>
      <c r="B20" s="371" t="s">
        <v>237</v>
      </c>
      <c r="C20" s="371"/>
      <c r="D20" s="371"/>
      <c r="E20" s="371"/>
      <c r="F20" s="371"/>
      <c r="G20" s="371"/>
      <c r="H20" s="371"/>
      <c r="I20" s="372"/>
      <c r="J20" s="222"/>
      <c r="K20" s="223"/>
      <c r="L20" s="224"/>
      <c r="M20" s="225"/>
      <c r="R20" s="227"/>
      <c r="S20" s="227"/>
      <c r="T20" s="227"/>
      <c r="U20" s="227"/>
      <c r="V20" s="227"/>
    </row>
    <row r="21" spans="1:22" s="226" customFormat="1" ht="26.25" customHeight="1">
      <c r="A21" s="221">
        <v>7</v>
      </c>
      <c r="B21" s="371" t="s">
        <v>53</v>
      </c>
      <c r="C21" s="371"/>
      <c r="D21" s="371"/>
      <c r="E21" s="371"/>
      <c r="F21" s="371"/>
      <c r="G21" s="371"/>
      <c r="H21" s="371"/>
      <c r="I21" s="372"/>
      <c r="J21" s="222"/>
      <c r="K21" s="223"/>
      <c r="L21" s="224"/>
      <c r="M21" s="225"/>
      <c r="R21" s="227"/>
      <c r="S21" s="227"/>
      <c r="T21" s="227"/>
      <c r="U21" s="227"/>
      <c r="V21" s="227"/>
    </row>
    <row r="22" spans="1:22" s="226" customFormat="1" ht="39" customHeight="1">
      <c r="A22" s="221">
        <v>8</v>
      </c>
      <c r="B22" s="371" t="s">
        <v>63</v>
      </c>
      <c r="C22" s="371"/>
      <c r="D22" s="371"/>
      <c r="E22" s="371"/>
      <c r="F22" s="371"/>
      <c r="G22" s="371"/>
      <c r="H22" s="371"/>
      <c r="I22" s="372"/>
      <c r="J22" s="222"/>
      <c r="K22" s="223"/>
      <c r="L22" s="224"/>
      <c r="M22" s="225"/>
      <c r="R22" s="227"/>
      <c r="S22" s="227"/>
      <c r="T22" s="227"/>
      <c r="U22" s="227"/>
      <c r="V22" s="227"/>
    </row>
    <row r="23" spans="1:22" s="226" customFormat="1" ht="31.5" customHeight="1">
      <c r="A23" s="221">
        <v>9</v>
      </c>
      <c r="B23" s="371" t="s">
        <v>85</v>
      </c>
      <c r="C23" s="371"/>
      <c r="D23" s="371"/>
      <c r="E23" s="371"/>
      <c r="F23" s="371"/>
      <c r="G23" s="371"/>
      <c r="H23" s="371"/>
      <c r="I23" s="372"/>
      <c r="J23" s="222"/>
      <c r="K23" s="223"/>
      <c r="L23" s="224"/>
      <c r="M23" s="225"/>
      <c r="R23" s="227"/>
      <c r="S23" s="227"/>
      <c r="T23" s="227"/>
      <c r="U23" s="227"/>
      <c r="V23" s="227"/>
    </row>
    <row r="24" spans="1:22" s="232" customFormat="1" ht="29.25" customHeight="1">
      <c r="A24" s="405" t="s">
        <v>346</v>
      </c>
      <c r="B24" s="406"/>
      <c r="C24" s="406"/>
      <c r="D24" s="406"/>
      <c r="E24" s="406"/>
      <c r="F24" s="406"/>
      <c r="G24" s="406"/>
      <c r="H24" s="406"/>
      <c r="I24" s="407"/>
      <c r="J24" s="228"/>
      <c r="K24" s="229"/>
      <c r="L24" s="230"/>
      <c r="M24" s="231"/>
      <c r="R24" s="233"/>
      <c r="S24" s="233"/>
      <c r="T24" s="233"/>
      <c r="U24" s="233"/>
      <c r="V24" s="233"/>
    </row>
    <row r="25" spans="1:22" s="232" customFormat="1" ht="10.5" customHeight="1" thickBot="1">
      <c r="A25" s="234"/>
      <c r="B25" s="397"/>
      <c r="C25" s="397"/>
      <c r="D25" s="397"/>
      <c r="E25" s="397"/>
      <c r="F25" s="397"/>
      <c r="G25" s="397"/>
      <c r="H25" s="397"/>
      <c r="I25" s="398"/>
      <c r="J25" s="228"/>
      <c r="K25" s="229"/>
      <c r="L25" s="230"/>
      <c r="M25" s="231"/>
      <c r="R25" s="233"/>
      <c r="S25" s="233"/>
      <c r="T25" s="233"/>
      <c r="U25" s="233"/>
      <c r="V25" s="233"/>
    </row>
    <row r="26" spans="1:22" ht="24" thickTop="1">
      <c r="A26" s="368" t="s">
        <v>21</v>
      </c>
      <c r="B26" s="369"/>
      <c r="C26" s="369"/>
      <c r="D26" s="369"/>
      <c r="E26" s="369"/>
      <c r="F26" s="369"/>
      <c r="G26" s="369"/>
      <c r="H26" s="369"/>
      <c r="I26" s="370"/>
    </row>
    <row r="27" spans="1:22" s="239" customFormat="1" ht="24.75" customHeight="1" thickBot="1">
      <c r="A27" s="354" t="s">
        <v>66</v>
      </c>
      <c r="B27" s="355"/>
      <c r="C27" s="355"/>
      <c r="D27" s="355"/>
      <c r="E27" s="355"/>
      <c r="F27" s="355"/>
      <c r="G27" s="355"/>
      <c r="H27" s="355"/>
      <c r="I27" s="356"/>
      <c r="J27" s="235"/>
      <c r="K27" s="236"/>
      <c r="L27" s="237"/>
      <c r="M27" s="238"/>
      <c r="R27" s="240"/>
      <c r="S27" s="240"/>
      <c r="T27" s="240"/>
      <c r="U27" s="240"/>
      <c r="V27" s="240"/>
    </row>
    <row r="28" spans="1:22" s="239" customFormat="1" ht="24.75" customHeight="1" thickTop="1">
      <c r="A28" s="241"/>
      <c r="B28" s="242"/>
      <c r="C28" s="242"/>
      <c r="D28" s="242"/>
      <c r="E28" s="242"/>
      <c r="F28" s="242"/>
      <c r="G28" s="242"/>
      <c r="H28" s="242"/>
      <c r="I28" s="243"/>
      <c r="J28" s="235"/>
      <c r="K28" s="236"/>
      <c r="L28" s="237"/>
      <c r="M28" s="238"/>
      <c r="R28" s="240"/>
      <c r="S28" s="240"/>
      <c r="T28" s="240"/>
      <c r="U28" s="240"/>
      <c r="V28" s="240"/>
    </row>
    <row r="29" spans="1:22" s="245" customFormat="1" ht="39" customHeight="1">
      <c r="A29" s="244" t="s">
        <v>29</v>
      </c>
      <c r="B29" s="357" t="s">
        <v>67</v>
      </c>
      <c r="C29" s="357"/>
      <c r="D29" s="357"/>
      <c r="E29" s="357"/>
      <c r="F29" s="357"/>
      <c r="G29" s="357"/>
      <c r="H29" s="357"/>
      <c r="I29" s="358"/>
      <c r="K29" s="246"/>
      <c r="L29" s="247"/>
      <c r="M29" s="248"/>
      <c r="N29" s="249"/>
      <c r="O29" s="249"/>
      <c r="P29" s="249"/>
      <c r="Q29" s="249"/>
      <c r="R29" s="250"/>
      <c r="S29" s="250"/>
      <c r="T29" s="250"/>
      <c r="U29" s="250"/>
      <c r="V29" s="250"/>
    </row>
    <row r="30" spans="1:22" s="245" customFormat="1" ht="41.25" customHeight="1">
      <c r="A30" s="244" t="s">
        <v>30</v>
      </c>
      <c r="B30" s="359" t="s">
        <v>68</v>
      </c>
      <c r="C30" s="359"/>
      <c r="D30" s="359"/>
      <c r="E30" s="359"/>
      <c r="F30" s="359"/>
      <c r="G30" s="359"/>
      <c r="H30" s="359"/>
      <c r="I30" s="360"/>
      <c r="K30" s="246"/>
      <c r="L30" s="247"/>
      <c r="M30" s="248"/>
      <c r="N30" s="249"/>
      <c r="O30" s="249"/>
      <c r="P30" s="249"/>
      <c r="Q30" s="249"/>
      <c r="R30" s="250"/>
      <c r="S30" s="250"/>
      <c r="T30" s="250"/>
      <c r="U30" s="250"/>
      <c r="V30" s="250"/>
    </row>
    <row r="31" spans="1:22" s="245" customFormat="1" ht="90.75" customHeight="1">
      <c r="A31" s="244" t="s">
        <v>32</v>
      </c>
      <c r="B31" s="359" t="s">
        <v>267</v>
      </c>
      <c r="C31" s="359"/>
      <c r="D31" s="359"/>
      <c r="E31" s="359"/>
      <c r="F31" s="359"/>
      <c r="G31" s="359"/>
      <c r="H31" s="359"/>
      <c r="I31" s="360"/>
      <c r="K31" s="246"/>
      <c r="L31" s="247"/>
      <c r="M31" s="248"/>
      <c r="N31" s="249"/>
      <c r="O31" s="249"/>
      <c r="P31" s="249"/>
      <c r="Q31" s="249"/>
      <c r="R31" s="250"/>
      <c r="S31" s="250"/>
      <c r="T31" s="250"/>
      <c r="U31" s="250"/>
      <c r="V31" s="250"/>
    </row>
    <row r="32" spans="1:22" s="245" customFormat="1" ht="47.25" customHeight="1">
      <c r="A32" s="244" t="s">
        <v>33</v>
      </c>
      <c r="B32" s="357" t="s">
        <v>238</v>
      </c>
      <c r="C32" s="357"/>
      <c r="D32" s="357"/>
      <c r="E32" s="357"/>
      <c r="F32" s="357"/>
      <c r="G32" s="357"/>
      <c r="H32" s="357"/>
      <c r="I32" s="358"/>
      <c r="K32" s="246"/>
      <c r="L32" s="247"/>
      <c r="M32" s="248"/>
      <c r="N32" s="249"/>
      <c r="O32" s="249"/>
      <c r="P32" s="249"/>
      <c r="Q32" s="249"/>
      <c r="R32" s="250"/>
      <c r="S32" s="250"/>
      <c r="T32" s="250"/>
      <c r="U32" s="250"/>
      <c r="V32" s="250"/>
    </row>
    <row r="33" spans="1:22" s="245" customFormat="1" ht="101.25" customHeight="1" thickBot="1">
      <c r="A33" s="251" t="s">
        <v>34</v>
      </c>
      <c r="B33" s="352" t="s">
        <v>326</v>
      </c>
      <c r="C33" s="352"/>
      <c r="D33" s="352"/>
      <c r="E33" s="352"/>
      <c r="F33" s="352"/>
      <c r="G33" s="352"/>
      <c r="H33" s="352"/>
      <c r="I33" s="353"/>
      <c r="K33" s="246"/>
      <c r="L33" s="247"/>
      <c r="M33" s="248"/>
      <c r="N33" s="249"/>
      <c r="O33" s="249"/>
      <c r="P33" s="249"/>
      <c r="Q33" s="249"/>
      <c r="R33" s="250"/>
      <c r="S33" s="250"/>
      <c r="T33" s="250"/>
      <c r="U33" s="250"/>
      <c r="V33" s="250"/>
    </row>
    <row r="34" spans="1:22" s="245" customFormat="1" ht="24" customHeight="1" thickTop="1" thickBot="1">
      <c r="A34" s="408" t="s">
        <v>69</v>
      </c>
      <c r="B34" s="409"/>
      <c r="C34" s="409"/>
      <c r="D34" s="409"/>
      <c r="E34" s="409"/>
      <c r="F34" s="409"/>
      <c r="G34" s="409"/>
      <c r="H34" s="409"/>
      <c r="I34" s="410"/>
      <c r="K34" s="246"/>
      <c r="L34" s="247"/>
      <c r="M34" s="248"/>
      <c r="N34" s="249"/>
      <c r="O34" s="249"/>
      <c r="P34" s="249"/>
      <c r="Q34" s="249"/>
      <c r="R34" s="250"/>
      <c r="S34" s="250"/>
      <c r="T34" s="250"/>
      <c r="U34" s="250"/>
      <c r="V34" s="250"/>
    </row>
    <row r="35" spans="1:22" s="245" customFormat="1" ht="126" customHeight="1" thickTop="1" thickBot="1">
      <c r="A35" s="394" t="s">
        <v>268</v>
      </c>
      <c r="B35" s="395"/>
      <c r="C35" s="395"/>
      <c r="D35" s="395"/>
      <c r="E35" s="395"/>
      <c r="F35" s="395"/>
      <c r="G35" s="395"/>
      <c r="H35" s="395"/>
      <c r="I35" s="396"/>
      <c r="K35" s="252"/>
      <c r="L35" s="247"/>
      <c r="M35" s="248"/>
      <c r="N35" s="249"/>
      <c r="O35" s="249"/>
      <c r="P35" s="249"/>
      <c r="Q35" s="249"/>
      <c r="R35" s="250"/>
      <c r="S35" s="250"/>
      <c r="T35" s="250"/>
      <c r="U35" s="250"/>
      <c r="V35" s="250"/>
    </row>
    <row r="36" spans="1:22" ht="16.5" thickTop="1"/>
  </sheetData>
  <mergeCells count="36">
    <mergeCell ref="A35:I35"/>
    <mergeCell ref="B22:I22"/>
    <mergeCell ref="B25:I25"/>
    <mergeCell ref="A13:I13"/>
    <mergeCell ref="B31:I31"/>
    <mergeCell ref="A14:I14"/>
    <mergeCell ref="A24:I24"/>
    <mergeCell ref="B18:I18"/>
    <mergeCell ref="B19:I19"/>
    <mergeCell ref="B15:I15"/>
    <mergeCell ref="B23:I23"/>
    <mergeCell ref="A34:I34"/>
    <mergeCell ref="V1:W1"/>
    <mergeCell ref="A1:I1"/>
    <mergeCell ref="B29:I29"/>
    <mergeCell ref="A9:I9"/>
    <mergeCell ref="A26:I26"/>
    <mergeCell ref="B21:I21"/>
    <mergeCell ref="B16:I16"/>
    <mergeCell ref="B17:I17"/>
    <mergeCell ref="B20:I20"/>
    <mergeCell ref="A10:I10"/>
    <mergeCell ref="A11:I11"/>
    <mergeCell ref="A12:I12"/>
    <mergeCell ref="A6:I6"/>
    <mergeCell ref="A7:I7"/>
    <mergeCell ref="A3:I3"/>
    <mergeCell ref="A4:I4"/>
    <mergeCell ref="A8:I8"/>
    <mergeCell ref="A2:I2"/>
    <mergeCell ref="A5:I5"/>
    <mergeCell ref="L1:U1"/>
    <mergeCell ref="B33:I33"/>
    <mergeCell ref="A27:I27"/>
    <mergeCell ref="B32:I32"/>
    <mergeCell ref="B30:I30"/>
  </mergeCells>
  <conditionalFormatting sqref="V1">
    <cfRule type="cellIs" dxfId="204" priority="1" operator="equal">
      <formula>",0"</formula>
    </cfRule>
    <cfRule type="cellIs" dxfId="203" priority="2" operator="equal">
      <formula>"C0"</formula>
    </cfRule>
    <cfRule type="cellIs" dxfId="202" priority="3" operator="equal">
      <formula>"F0"</formula>
    </cfRule>
  </conditionalFormatting>
  <conditionalFormatting sqref="L1:U1">
    <cfRule type="colorScale" priority="5">
      <colorScale>
        <cfvo type="num" val="0"/>
        <cfvo type="max" val="0"/>
        <color rgb="FFFF0000"/>
        <color rgb="FFFFEF9C"/>
      </colorScale>
    </cfRule>
  </conditionalFormatting>
  <printOptions horizontalCentered="1"/>
  <pageMargins left="0.65" right="0.6" top="0.7" bottom="0.7" header="0.5" footer="0.5"/>
  <pageSetup scale="62" fitToHeight="2" orientation="portrait" horizontalDpi="300" verticalDpi="300" r:id="rId1"/>
  <headerFooter alignWithMargins="0">
    <oddFooter>&amp;L&amp;"Arial Rounded MT Bold,Bold"Copyright 2015 PSMJ Resources, Inc.&amp;R&amp;"Arial Rounded MT Bold,Bold"For help call 857-255-3206</oddFooter>
  </headerFooter>
  <rowBreaks count="2" manualBreakCount="2">
    <brk id="12" max="8" man="1"/>
    <brk id="33" max="8" man="1"/>
  </rowBreaks>
  <drawing r:id="rId2"/>
</worksheet>
</file>

<file path=xl/worksheets/sheet2.xml><?xml version="1.0" encoding="utf-8"?>
<worksheet xmlns="http://schemas.openxmlformats.org/spreadsheetml/2006/main" xmlns:r="http://schemas.openxmlformats.org/officeDocument/2006/relationships">
  <dimension ref="A1:XEF278"/>
  <sheetViews>
    <sheetView showGridLines="0" showRowColHeaders="0" zoomScale="78" zoomScaleNormal="78" workbookViewId="0">
      <selection activeCell="E10" sqref="E10 D4"/>
    </sheetView>
  </sheetViews>
  <sheetFormatPr defaultColWidth="9.140625" defaultRowHeight="12.75"/>
  <cols>
    <col min="1" max="4" width="30.7109375" style="39" customWidth="1"/>
    <col min="5" max="5" width="14.28515625" style="56" customWidth="1"/>
    <col min="6" max="6" width="14.28515625" style="39" customWidth="1"/>
    <col min="7" max="7" width="14.28515625" style="37" customWidth="1"/>
    <col min="8" max="8" width="14.28515625" style="263" customWidth="1"/>
    <col min="9" max="10" width="14.28515625" style="38" customWidth="1"/>
    <col min="11" max="11" width="9.140625" style="39"/>
    <col min="12" max="17" width="2.28515625" style="39" hidden="1" customWidth="1"/>
    <col min="18" max="18" width="2.42578125" style="39" hidden="1" customWidth="1"/>
    <col min="19" max="19" width="2.28515625" style="39" hidden="1" customWidth="1"/>
    <col min="20" max="21" width="2" style="39" hidden="1" customWidth="1"/>
    <col min="22" max="22" width="2.28515625" style="39" hidden="1" customWidth="1"/>
    <col min="23" max="16384" width="9.140625" style="39"/>
  </cols>
  <sheetData>
    <row r="1" spans="1:22" ht="50.25" customHeight="1">
      <c r="A1" s="485"/>
      <c r="B1" s="486"/>
      <c r="C1" s="486"/>
      <c r="D1" s="486"/>
      <c r="E1" s="486"/>
      <c r="F1" s="486"/>
      <c r="G1" s="486"/>
      <c r="H1" s="486"/>
      <c r="I1" s="486"/>
      <c r="J1" s="486"/>
      <c r="L1" s="39" t="s">
        <v>118</v>
      </c>
      <c r="M1" s="39" t="s">
        <v>119</v>
      </c>
      <c r="N1" s="39" t="s">
        <v>120</v>
      </c>
      <c r="O1" s="39" t="s">
        <v>121</v>
      </c>
      <c r="P1" s="39" t="s">
        <v>122</v>
      </c>
      <c r="Q1" s="39" t="s">
        <v>123</v>
      </c>
      <c r="R1" s="39" t="s">
        <v>124</v>
      </c>
      <c r="S1" s="39" t="s">
        <v>125</v>
      </c>
      <c r="T1" s="39" t="s">
        <v>126</v>
      </c>
      <c r="U1" s="39" t="s">
        <v>127</v>
      </c>
      <c r="V1" s="39" t="s">
        <v>344</v>
      </c>
    </row>
    <row r="2" spans="1:22" ht="51.75" customHeight="1" thickBot="1">
      <c r="A2" s="490" t="s">
        <v>335</v>
      </c>
      <c r="B2" s="491"/>
      <c r="C2" s="491"/>
      <c r="D2" s="491"/>
      <c r="E2" s="491"/>
      <c r="F2" s="491"/>
      <c r="G2" s="491"/>
      <c r="H2" s="491"/>
      <c r="I2" s="491"/>
      <c r="J2" s="491"/>
      <c r="L2" s="39">
        <f ca="1">CELL("protect",A2)</f>
        <v>1</v>
      </c>
      <c r="M2" s="39">
        <f t="shared" ref="M2:V2" ca="1" si="0">CELL("protect",B2)</f>
        <v>1</v>
      </c>
      <c r="N2" s="39">
        <f t="shared" ca="1" si="0"/>
        <v>1</v>
      </c>
      <c r="O2" s="39">
        <f t="shared" ca="1" si="0"/>
        <v>1</v>
      </c>
      <c r="P2" s="39">
        <f t="shared" ca="1" si="0"/>
        <v>1</v>
      </c>
      <c r="Q2" s="39">
        <f t="shared" ca="1" si="0"/>
        <v>1</v>
      </c>
      <c r="R2" s="39">
        <f t="shared" ca="1" si="0"/>
        <v>1</v>
      </c>
      <c r="S2" s="39">
        <f t="shared" ca="1" si="0"/>
        <v>1</v>
      </c>
      <c r="T2" s="39">
        <f t="shared" ca="1" si="0"/>
        <v>1</v>
      </c>
      <c r="U2" s="39">
        <f t="shared" ca="1" si="0"/>
        <v>1</v>
      </c>
      <c r="V2" s="39">
        <f t="shared" ca="1" si="0"/>
        <v>1</v>
      </c>
    </row>
    <row r="3" spans="1:22" ht="75.75" customHeight="1" thickTop="1" thickBot="1">
      <c r="A3" s="492" t="s">
        <v>270</v>
      </c>
      <c r="B3" s="493"/>
      <c r="C3" s="493"/>
      <c r="D3" s="493"/>
      <c r="E3" s="493"/>
      <c r="F3" s="493"/>
      <c r="G3" s="493"/>
      <c r="H3" s="493"/>
      <c r="I3" s="493"/>
      <c r="J3" s="493"/>
      <c r="K3" s="494"/>
      <c r="L3" s="39">
        <f t="shared" ref="L3:L66" ca="1" si="1">CELL("protect",A3)</f>
        <v>1</v>
      </c>
      <c r="M3" s="39">
        <f t="shared" ref="M3:M66" ca="1" si="2">CELL("protect",B3)</f>
        <v>1</v>
      </c>
      <c r="N3" s="39">
        <f t="shared" ref="N3:N66" ca="1" si="3">CELL("protect",C3)</f>
        <v>1</v>
      </c>
      <c r="O3" s="39">
        <f t="shared" ref="O3:O66" ca="1" si="4">CELL("protect",D3)</f>
        <v>1</v>
      </c>
      <c r="P3" s="39">
        <f t="shared" ref="P3:P66" ca="1" si="5">CELL("protect",E3)</f>
        <v>1</v>
      </c>
      <c r="Q3" s="39">
        <f t="shared" ref="Q3:Q66" ca="1" si="6">CELL("protect",F3)</f>
        <v>1</v>
      </c>
      <c r="R3" s="39">
        <f t="shared" ref="R3:R66" ca="1" si="7">CELL("protect",G3)</f>
        <v>1</v>
      </c>
      <c r="S3" s="39">
        <f t="shared" ref="S3:S66" ca="1" si="8">CELL("protect",H3)</f>
        <v>1</v>
      </c>
      <c r="T3" s="39">
        <f t="shared" ref="T3:T66" ca="1" si="9">CELL("protect",I3)</f>
        <v>1</v>
      </c>
      <c r="U3" s="39">
        <f t="shared" ref="U3:U66" ca="1" si="10">CELL("protect",J3)</f>
        <v>1</v>
      </c>
      <c r="V3" s="39">
        <f t="shared" ref="V3:V66" ca="1" si="11">CELL("protect",K3)</f>
        <v>1</v>
      </c>
    </row>
    <row r="4" spans="1:22" ht="14.25" thickTop="1" thickBot="1">
      <c r="A4" s="304"/>
      <c r="B4" s="57"/>
      <c r="C4" s="199"/>
      <c r="D4" s="305" t="str">
        <f>IF(E8&gt;0,IF(E10&gt;0,TRUNC(E10/E8),""),"")</f>
        <v/>
      </c>
      <c r="E4" s="306"/>
      <c r="F4" s="57"/>
      <c r="G4" s="45"/>
      <c r="H4" s="264"/>
      <c r="I4" s="46"/>
      <c r="J4" s="46"/>
      <c r="L4" s="39">
        <f t="shared" ca="1" si="1"/>
        <v>1</v>
      </c>
      <c r="M4" s="39">
        <f t="shared" ca="1" si="2"/>
        <v>1</v>
      </c>
      <c r="N4" s="39">
        <f t="shared" ca="1" si="3"/>
        <v>1</v>
      </c>
      <c r="O4" s="39">
        <f t="shared" ca="1" si="4"/>
        <v>1</v>
      </c>
      <c r="P4" s="39">
        <f t="shared" ca="1" si="5"/>
        <v>1</v>
      </c>
      <c r="Q4" s="39">
        <f t="shared" ca="1" si="6"/>
        <v>1</v>
      </c>
      <c r="R4" s="39">
        <f t="shared" ca="1" si="7"/>
        <v>1</v>
      </c>
      <c r="S4" s="39">
        <f t="shared" ca="1" si="8"/>
        <v>1</v>
      </c>
      <c r="T4" s="39">
        <f t="shared" ca="1" si="9"/>
        <v>1</v>
      </c>
      <c r="U4" s="39">
        <f t="shared" ca="1" si="10"/>
        <v>1</v>
      </c>
      <c r="V4" s="39">
        <f t="shared" ca="1" si="11"/>
        <v>1</v>
      </c>
    </row>
    <row r="5" spans="1:22" ht="16.5" thickBot="1">
      <c r="A5" s="499" t="s">
        <v>102</v>
      </c>
      <c r="B5" s="500"/>
      <c r="C5" s="501" t="str">
        <f>IF(E5&lt;10000,"","Firm code must be between 0001 and 9999 --&gt;")</f>
        <v/>
      </c>
      <c r="D5" s="502"/>
      <c r="E5" s="47"/>
      <c r="F5" s="57"/>
      <c r="G5" s="291"/>
      <c r="L5" s="39">
        <f t="shared" ca="1" si="1"/>
        <v>1</v>
      </c>
      <c r="M5" s="39">
        <f t="shared" ca="1" si="2"/>
        <v>1</v>
      </c>
      <c r="N5" s="39">
        <f t="shared" ca="1" si="3"/>
        <v>1</v>
      </c>
      <c r="O5" s="39">
        <f t="shared" ca="1" si="4"/>
        <v>1</v>
      </c>
      <c r="P5" s="39">
        <f t="shared" ca="1" si="5"/>
        <v>0</v>
      </c>
      <c r="Q5" s="39">
        <f t="shared" ca="1" si="6"/>
        <v>1</v>
      </c>
      <c r="R5" s="39">
        <f t="shared" ca="1" si="7"/>
        <v>1</v>
      </c>
      <c r="S5" s="39">
        <f t="shared" ca="1" si="8"/>
        <v>1</v>
      </c>
      <c r="T5" s="39">
        <f t="shared" ca="1" si="9"/>
        <v>1</v>
      </c>
      <c r="U5" s="39">
        <f t="shared" ca="1" si="10"/>
        <v>1</v>
      </c>
      <c r="V5" s="39">
        <f t="shared" ca="1" si="11"/>
        <v>1</v>
      </c>
    </row>
    <row r="6" spans="1:22" ht="21.75" thickBot="1">
      <c r="A6" s="259" t="s">
        <v>259</v>
      </c>
      <c r="B6" s="495" t="str">
        <f>IF(E10&gt;0,IF(D4&lt;50000,"That's too small --only $"&amp;D4&amp;" revenue per staff.",IF(D4&gt;300000,"That's too big -- $"&amp;D4&amp;" revenue per staff.","")),"")</f>
        <v/>
      </c>
      <c r="C6" s="496"/>
      <c r="D6" s="497"/>
      <c r="E6" s="260"/>
      <c r="F6" s="260"/>
      <c r="G6" s="291"/>
      <c r="L6" s="39">
        <f t="shared" ca="1" si="1"/>
        <v>1</v>
      </c>
      <c r="M6" s="39">
        <f t="shared" ca="1" si="2"/>
        <v>1</v>
      </c>
      <c r="N6" s="39">
        <f t="shared" ca="1" si="3"/>
        <v>1</v>
      </c>
      <c r="O6" s="39">
        <f t="shared" ca="1" si="4"/>
        <v>1</v>
      </c>
      <c r="P6" s="39">
        <f t="shared" ca="1" si="5"/>
        <v>1</v>
      </c>
      <c r="Q6" s="39">
        <f t="shared" ca="1" si="6"/>
        <v>1</v>
      </c>
      <c r="R6" s="39">
        <f t="shared" ca="1" si="7"/>
        <v>1</v>
      </c>
      <c r="S6" s="39">
        <f t="shared" ca="1" si="8"/>
        <v>1</v>
      </c>
      <c r="T6" s="39">
        <f t="shared" ca="1" si="9"/>
        <v>1</v>
      </c>
      <c r="U6" s="39">
        <f t="shared" ca="1" si="10"/>
        <v>1</v>
      </c>
      <c r="V6" s="39">
        <f t="shared" ca="1" si="11"/>
        <v>1</v>
      </c>
    </row>
    <row r="7" spans="1:22" ht="24.75" thickTop="1" thickBot="1">
      <c r="A7" s="79"/>
      <c r="B7" s="289"/>
      <c r="C7" s="445"/>
      <c r="D7" s="498"/>
      <c r="E7" s="42"/>
      <c r="F7" s="299"/>
      <c r="G7" s="291"/>
      <c r="L7" s="39">
        <f t="shared" ca="1" si="1"/>
        <v>1</v>
      </c>
      <c r="M7" s="39">
        <f t="shared" ca="1" si="2"/>
        <v>1</v>
      </c>
      <c r="N7" s="39">
        <f t="shared" ca="1" si="3"/>
        <v>1</v>
      </c>
      <c r="O7" s="39">
        <f t="shared" ca="1" si="4"/>
        <v>1</v>
      </c>
      <c r="P7" s="39">
        <f t="shared" ca="1" si="5"/>
        <v>1</v>
      </c>
      <c r="Q7" s="39">
        <f t="shared" ca="1" si="6"/>
        <v>1</v>
      </c>
      <c r="R7" s="39">
        <f t="shared" ca="1" si="7"/>
        <v>1</v>
      </c>
      <c r="S7" s="39">
        <f t="shared" ca="1" si="8"/>
        <v>1</v>
      </c>
      <c r="T7" s="39">
        <f t="shared" ca="1" si="9"/>
        <v>1</v>
      </c>
      <c r="U7" s="39">
        <f t="shared" ca="1" si="10"/>
        <v>1</v>
      </c>
      <c r="V7" s="39">
        <f t="shared" ca="1" si="11"/>
        <v>1</v>
      </c>
    </row>
    <row r="8" spans="1:22" ht="16.5" thickBot="1">
      <c r="A8" s="458" t="s">
        <v>103</v>
      </c>
      <c r="B8" s="463"/>
      <c r="C8" s="464" t="str">
        <f>IF(E8&lt;20001,"","Total staff can't exceed 20,000--&gt;")</f>
        <v/>
      </c>
      <c r="D8" s="465"/>
      <c r="E8" s="51"/>
      <c r="F8" s="57"/>
      <c r="G8" s="291"/>
      <c r="L8" s="39">
        <f t="shared" ca="1" si="1"/>
        <v>1</v>
      </c>
      <c r="M8" s="39">
        <f t="shared" ca="1" si="2"/>
        <v>1</v>
      </c>
      <c r="N8" s="39">
        <f t="shared" ca="1" si="3"/>
        <v>1</v>
      </c>
      <c r="O8" s="39">
        <f t="shared" ca="1" si="4"/>
        <v>1</v>
      </c>
      <c r="P8" s="39">
        <f t="shared" ca="1" si="5"/>
        <v>0</v>
      </c>
      <c r="Q8" s="39">
        <f t="shared" ca="1" si="6"/>
        <v>1</v>
      </c>
      <c r="R8" s="39">
        <f t="shared" ca="1" si="7"/>
        <v>1</v>
      </c>
      <c r="S8" s="39">
        <f t="shared" ca="1" si="8"/>
        <v>1</v>
      </c>
      <c r="T8" s="39">
        <f t="shared" ca="1" si="9"/>
        <v>1</v>
      </c>
      <c r="U8" s="39">
        <f t="shared" ca="1" si="10"/>
        <v>1</v>
      </c>
      <c r="V8" s="39">
        <f t="shared" ca="1" si="11"/>
        <v>1</v>
      </c>
    </row>
    <row r="9" spans="1:22" ht="24" thickBot="1">
      <c r="A9" s="67"/>
      <c r="B9" s="57"/>
      <c r="C9" s="57"/>
      <c r="D9" s="57"/>
      <c r="E9" s="42"/>
      <c r="F9" s="57"/>
      <c r="G9" s="291"/>
      <c r="L9" s="39">
        <f t="shared" ca="1" si="1"/>
        <v>1</v>
      </c>
      <c r="M9" s="39">
        <f t="shared" ca="1" si="2"/>
        <v>1</v>
      </c>
      <c r="N9" s="39">
        <f t="shared" ca="1" si="3"/>
        <v>1</v>
      </c>
      <c r="O9" s="39">
        <f t="shared" ca="1" si="4"/>
        <v>1</v>
      </c>
      <c r="P9" s="39">
        <f t="shared" ca="1" si="5"/>
        <v>1</v>
      </c>
      <c r="Q9" s="39">
        <f t="shared" ca="1" si="6"/>
        <v>1</v>
      </c>
      <c r="R9" s="39">
        <f t="shared" ca="1" si="7"/>
        <v>1</v>
      </c>
      <c r="S9" s="39">
        <f t="shared" ca="1" si="8"/>
        <v>1</v>
      </c>
      <c r="T9" s="39">
        <f t="shared" ca="1" si="9"/>
        <v>1</v>
      </c>
      <c r="U9" s="39">
        <f t="shared" ca="1" si="10"/>
        <v>1</v>
      </c>
      <c r="V9" s="39">
        <f t="shared" ca="1" si="11"/>
        <v>1</v>
      </c>
    </row>
    <row r="10" spans="1:22" ht="16.5" thickBot="1">
      <c r="A10" s="458" t="s">
        <v>105</v>
      </c>
      <c r="B10" s="463"/>
      <c r="C10" s="464" t="str">
        <f>IF(E10&lt;10000000000,"","Annual net revenue can't exceed $10 billion--&gt;")</f>
        <v/>
      </c>
      <c r="D10" s="465"/>
      <c r="E10" s="52"/>
      <c r="F10" s="294" t="s">
        <v>104</v>
      </c>
      <c r="G10" s="291"/>
      <c r="L10" s="39">
        <f t="shared" ca="1" si="1"/>
        <v>1</v>
      </c>
      <c r="M10" s="39">
        <f t="shared" ca="1" si="2"/>
        <v>1</v>
      </c>
      <c r="N10" s="39">
        <f t="shared" ca="1" si="3"/>
        <v>1</v>
      </c>
      <c r="O10" s="39">
        <f t="shared" ca="1" si="4"/>
        <v>1</v>
      </c>
      <c r="P10" s="39">
        <f t="shared" ca="1" si="5"/>
        <v>0</v>
      </c>
      <c r="Q10" s="39">
        <f t="shared" ca="1" si="6"/>
        <v>1</v>
      </c>
      <c r="R10" s="39">
        <f t="shared" ca="1" si="7"/>
        <v>1</v>
      </c>
      <c r="S10" s="39">
        <f t="shared" ca="1" si="8"/>
        <v>1</v>
      </c>
      <c r="T10" s="39">
        <f t="shared" ca="1" si="9"/>
        <v>1</v>
      </c>
      <c r="U10" s="39">
        <f t="shared" ca="1" si="10"/>
        <v>1</v>
      </c>
      <c r="V10" s="39">
        <f t="shared" ca="1" si="11"/>
        <v>1</v>
      </c>
    </row>
    <row r="11" spans="1:22" ht="24" thickBot="1">
      <c r="A11" s="67"/>
      <c r="B11" s="57"/>
      <c r="C11" s="57"/>
      <c r="D11" s="57"/>
      <c r="E11" s="42"/>
      <c r="F11" s="57"/>
      <c r="G11" s="291"/>
      <c r="L11" s="39">
        <f t="shared" ca="1" si="1"/>
        <v>1</v>
      </c>
      <c r="M11" s="39">
        <f t="shared" ca="1" si="2"/>
        <v>1</v>
      </c>
      <c r="N11" s="39">
        <f t="shared" ca="1" si="3"/>
        <v>1</v>
      </c>
      <c r="O11" s="39">
        <f t="shared" ca="1" si="4"/>
        <v>1</v>
      </c>
      <c r="P11" s="39">
        <f t="shared" ca="1" si="5"/>
        <v>1</v>
      </c>
      <c r="Q11" s="39">
        <f t="shared" ca="1" si="6"/>
        <v>1</v>
      </c>
      <c r="R11" s="39">
        <f t="shared" ca="1" si="7"/>
        <v>1</v>
      </c>
      <c r="S11" s="39">
        <f t="shared" ca="1" si="8"/>
        <v>1</v>
      </c>
      <c r="T11" s="39">
        <f t="shared" ca="1" si="9"/>
        <v>1</v>
      </c>
      <c r="U11" s="39">
        <f t="shared" ca="1" si="10"/>
        <v>1</v>
      </c>
      <c r="V11" s="39">
        <f t="shared" ca="1" si="11"/>
        <v>1</v>
      </c>
    </row>
    <row r="12" spans="1:22" ht="16.5" thickBot="1">
      <c r="A12" s="458" t="s">
        <v>106</v>
      </c>
      <c r="B12" s="463"/>
      <c r="C12" s="464" t="str">
        <f>IF(E12&lt;10000000000,"","Year-end equity can't exceed $10 billion--&gt;")</f>
        <v/>
      </c>
      <c r="D12" s="465"/>
      <c r="E12" s="52"/>
      <c r="F12" s="294" t="s">
        <v>104</v>
      </c>
      <c r="G12" s="291"/>
      <c r="L12" s="39">
        <f t="shared" ca="1" si="1"/>
        <v>1</v>
      </c>
      <c r="M12" s="39">
        <f t="shared" ca="1" si="2"/>
        <v>1</v>
      </c>
      <c r="N12" s="39">
        <f t="shared" ca="1" si="3"/>
        <v>1</v>
      </c>
      <c r="O12" s="39">
        <f t="shared" ca="1" si="4"/>
        <v>1</v>
      </c>
      <c r="P12" s="39">
        <f t="shared" ca="1" si="5"/>
        <v>0</v>
      </c>
      <c r="Q12" s="39">
        <f t="shared" ca="1" si="6"/>
        <v>1</v>
      </c>
      <c r="R12" s="39">
        <f t="shared" ca="1" si="7"/>
        <v>1</v>
      </c>
      <c r="S12" s="39">
        <f t="shared" ca="1" si="8"/>
        <v>1</v>
      </c>
      <c r="T12" s="39">
        <f t="shared" ca="1" si="9"/>
        <v>1</v>
      </c>
      <c r="U12" s="39">
        <f t="shared" ca="1" si="10"/>
        <v>1</v>
      </c>
      <c r="V12" s="39">
        <f t="shared" ca="1" si="11"/>
        <v>1</v>
      </c>
    </row>
    <row r="13" spans="1:22" ht="24" thickBot="1">
      <c r="A13" s="67"/>
      <c r="B13" s="57"/>
      <c r="C13" s="57"/>
      <c r="D13" s="57"/>
      <c r="E13" s="42"/>
      <c r="F13" s="57"/>
      <c r="G13" s="291"/>
      <c r="L13" s="39">
        <f t="shared" ca="1" si="1"/>
        <v>1</v>
      </c>
      <c r="M13" s="39">
        <f t="shared" ca="1" si="2"/>
        <v>1</v>
      </c>
      <c r="N13" s="39">
        <f t="shared" ca="1" si="3"/>
        <v>1</v>
      </c>
      <c r="O13" s="39">
        <f t="shared" ca="1" si="4"/>
        <v>1</v>
      </c>
      <c r="P13" s="39">
        <f t="shared" ca="1" si="5"/>
        <v>1</v>
      </c>
      <c r="Q13" s="39">
        <f t="shared" ca="1" si="6"/>
        <v>1</v>
      </c>
      <c r="R13" s="39">
        <f t="shared" ca="1" si="7"/>
        <v>1</v>
      </c>
      <c r="S13" s="39">
        <f t="shared" ca="1" si="8"/>
        <v>1</v>
      </c>
      <c r="T13" s="39">
        <f t="shared" ca="1" si="9"/>
        <v>1</v>
      </c>
      <c r="U13" s="39">
        <f t="shared" ca="1" si="10"/>
        <v>1</v>
      </c>
      <c r="V13" s="39">
        <f t="shared" ca="1" si="11"/>
        <v>1</v>
      </c>
    </row>
    <row r="14" spans="1:22" ht="16.5" thickBot="1">
      <c r="A14" s="458" t="s">
        <v>250</v>
      </c>
      <c r="B14" s="463"/>
      <c r="C14" s="464" t="str">
        <f>IF(((E14&gt;0)*AND(E14&lt;11)),"",IF(E14="","","Service offered must be 1 to 10--&gt;"))</f>
        <v/>
      </c>
      <c r="D14" s="465"/>
      <c r="E14" s="53"/>
      <c r="F14" s="294" t="s">
        <v>111</v>
      </c>
      <c r="G14" s="291"/>
      <c r="L14" s="39">
        <f t="shared" ca="1" si="1"/>
        <v>1</v>
      </c>
      <c r="M14" s="39">
        <f t="shared" ca="1" si="2"/>
        <v>1</v>
      </c>
      <c r="N14" s="39">
        <f t="shared" ca="1" si="3"/>
        <v>1</v>
      </c>
      <c r="O14" s="39">
        <f t="shared" ca="1" si="4"/>
        <v>1</v>
      </c>
      <c r="P14" s="39">
        <f t="shared" ca="1" si="5"/>
        <v>0</v>
      </c>
      <c r="Q14" s="39">
        <f t="shared" ca="1" si="6"/>
        <v>1</v>
      </c>
      <c r="R14" s="39">
        <f t="shared" ca="1" si="7"/>
        <v>1</v>
      </c>
      <c r="S14" s="39">
        <f t="shared" ca="1" si="8"/>
        <v>1</v>
      </c>
      <c r="T14" s="39">
        <f t="shared" ca="1" si="9"/>
        <v>1</v>
      </c>
      <c r="U14" s="39">
        <f t="shared" ca="1" si="10"/>
        <v>1</v>
      </c>
      <c r="V14" s="39">
        <f t="shared" ca="1" si="11"/>
        <v>1</v>
      </c>
    </row>
    <row r="15" spans="1:22" ht="23.25">
      <c r="A15" s="81"/>
      <c r="B15" s="289"/>
      <c r="C15" s="57"/>
      <c r="D15" s="57"/>
      <c r="E15" s="42"/>
      <c r="F15" s="57"/>
      <c r="G15" s="291"/>
      <c r="L15" s="39">
        <f t="shared" ca="1" si="1"/>
        <v>1</v>
      </c>
      <c r="M15" s="39">
        <f t="shared" ca="1" si="2"/>
        <v>1</v>
      </c>
      <c r="N15" s="39">
        <f t="shared" ca="1" si="3"/>
        <v>1</v>
      </c>
      <c r="O15" s="39">
        <f t="shared" ca="1" si="4"/>
        <v>1</v>
      </c>
      <c r="P15" s="39">
        <f t="shared" ca="1" si="5"/>
        <v>1</v>
      </c>
      <c r="Q15" s="39">
        <f t="shared" ca="1" si="6"/>
        <v>1</v>
      </c>
      <c r="R15" s="39">
        <f t="shared" ca="1" si="7"/>
        <v>1</v>
      </c>
      <c r="S15" s="39">
        <f t="shared" ca="1" si="8"/>
        <v>1</v>
      </c>
      <c r="T15" s="39">
        <f t="shared" ca="1" si="9"/>
        <v>1</v>
      </c>
      <c r="U15" s="39">
        <f t="shared" ca="1" si="10"/>
        <v>1</v>
      </c>
      <c r="V15" s="39">
        <f t="shared" ca="1" si="11"/>
        <v>1</v>
      </c>
    </row>
    <row r="16" spans="1:22">
      <c r="A16" s="66" t="s">
        <v>135</v>
      </c>
      <c r="B16" s="55" t="s">
        <v>257</v>
      </c>
      <c r="C16" s="55" t="s">
        <v>336</v>
      </c>
      <c r="D16" s="55" t="s">
        <v>136</v>
      </c>
      <c r="E16" s="62"/>
      <c r="F16" s="57"/>
      <c r="G16" s="291"/>
      <c r="L16" s="39">
        <f t="shared" ca="1" si="1"/>
        <v>1</v>
      </c>
      <c r="M16" s="39">
        <f t="shared" ca="1" si="2"/>
        <v>1</v>
      </c>
      <c r="N16" s="39">
        <f t="shared" ca="1" si="3"/>
        <v>1</v>
      </c>
      <c r="O16" s="39">
        <f t="shared" ca="1" si="4"/>
        <v>1</v>
      </c>
      <c r="P16" s="39">
        <f t="shared" ca="1" si="5"/>
        <v>1</v>
      </c>
      <c r="Q16" s="39">
        <f t="shared" ca="1" si="6"/>
        <v>1</v>
      </c>
      <c r="R16" s="39">
        <f t="shared" ca="1" si="7"/>
        <v>1</v>
      </c>
      <c r="S16" s="39">
        <f t="shared" ca="1" si="8"/>
        <v>1</v>
      </c>
      <c r="T16" s="39">
        <f t="shared" ca="1" si="9"/>
        <v>1</v>
      </c>
      <c r="U16" s="39">
        <f t="shared" ca="1" si="10"/>
        <v>1</v>
      </c>
      <c r="V16" s="39">
        <f t="shared" ca="1" si="11"/>
        <v>1</v>
      </c>
    </row>
    <row r="17" spans="1:22">
      <c r="A17" s="66" t="s">
        <v>198</v>
      </c>
      <c r="B17" s="55" t="s">
        <v>137</v>
      </c>
      <c r="C17" s="55" t="s">
        <v>138</v>
      </c>
      <c r="D17" s="55" t="s">
        <v>139</v>
      </c>
      <c r="E17" s="62"/>
      <c r="F17" s="57"/>
      <c r="G17" s="291"/>
      <c r="L17" s="39">
        <f t="shared" ca="1" si="1"/>
        <v>1</v>
      </c>
      <c r="M17" s="39">
        <f t="shared" ca="1" si="2"/>
        <v>1</v>
      </c>
      <c r="N17" s="39">
        <f t="shared" ca="1" si="3"/>
        <v>1</v>
      </c>
      <c r="O17" s="39">
        <f t="shared" ca="1" si="4"/>
        <v>1</v>
      </c>
      <c r="P17" s="39">
        <f t="shared" ca="1" si="5"/>
        <v>1</v>
      </c>
      <c r="Q17" s="39">
        <f t="shared" ca="1" si="6"/>
        <v>1</v>
      </c>
      <c r="R17" s="39">
        <f t="shared" ca="1" si="7"/>
        <v>1</v>
      </c>
      <c r="S17" s="39">
        <f t="shared" ca="1" si="8"/>
        <v>1</v>
      </c>
      <c r="T17" s="39">
        <f t="shared" ca="1" si="9"/>
        <v>1</v>
      </c>
      <c r="U17" s="39">
        <f t="shared" ca="1" si="10"/>
        <v>1</v>
      </c>
      <c r="V17" s="39">
        <f t="shared" ca="1" si="11"/>
        <v>1</v>
      </c>
    </row>
    <row r="18" spans="1:22">
      <c r="A18" s="82" t="s">
        <v>140</v>
      </c>
      <c r="B18" s="55" t="s">
        <v>141</v>
      </c>
      <c r="C18" s="54"/>
      <c r="D18" s="54"/>
      <c r="E18" s="62"/>
      <c r="F18" s="57"/>
      <c r="G18" s="291"/>
      <c r="L18" s="39">
        <f t="shared" ca="1" si="1"/>
        <v>1</v>
      </c>
      <c r="M18" s="39">
        <f t="shared" ca="1" si="2"/>
        <v>1</v>
      </c>
      <c r="N18" s="39">
        <f t="shared" ca="1" si="3"/>
        <v>1</v>
      </c>
      <c r="O18" s="39">
        <f t="shared" ca="1" si="4"/>
        <v>1</v>
      </c>
      <c r="P18" s="39">
        <f t="shared" ca="1" si="5"/>
        <v>1</v>
      </c>
      <c r="Q18" s="39">
        <f t="shared" ca="1" si="6"/>
        <v>1</v>
      </c>
      <c r="R18" s="39">
        <f t="shared" ca="1" si="7"/>
        <v>1</v>
      </c>
      <c r="S18" s="39">
        <f t="shared" ca="1" si="8"/>
        <v>1</v>
      </c>
      <c r="T18" s="39">
        <f t="shared" ca="1" si="9"/>
        <v>1</v>
      </c>
      <c r="U18" s="39">
        <f t="shared" ca="1" si="10"/>
        <v>1</v>
      </c>
      <c r="V18" s="39">
        <f t="shared" ca="1" si="11"/>
        <v>1</v>
      </c>
    </row>
    <row r="19" spans="1:22">
      <c r="A19" s="66"/>
      <c r="B19" s="54"/>
      <c r="C19" s="54"/>
      <c r="D19" s="54"/>
      <c r="E19" s="62"/>
      <c r="F19" s="57"/>
      <c r="G19" s="291"/>
      <c r="L19" s="39">
        <f t="shared" ca="1" si="1"/>
        <v>1</v>
      </c>
      <c r="M19" s="39">
        <f t="shared" ca="1" si="2"/>
        <v>1</v>
      </c>
      <c r="N19" s="39">
        <f t="shared" ca="1" si="3"/>
        <v>1</v>
      </c>
      <c r="O19" s="39">
        <f t="shared" ca="1" si="4"/>
        <v>1</v>
      </c>
      <c r="P19" s="39">
        <f t="shared" ca="1" si="5"/>
        <v>1</v>
      </c>
      <c r="Q19" s="39">
        <f t="shared" ca="1" si="6"/>
        <v>1</v>
      </c>
      <c r="R19" s="39">
        <f t="shared" ca="1" si="7"/>
        <v>1</v>
      </c>
      <c r="S19" s="39">
        <f t="shared" ca="1" si="8"/>
        <v>1</v>
      </c>
      <c r="T19" s="39">
        <f t="shared" ca="1" si="9"/>
        <v>1</v>
      </c>
      <c r="U19" s="39">
        <f t="shared" ca="1" si="10"/>
        <v>1</v>
      </c>
      <c r="V19" s="39">
        <f t="shared" ca="1" si="11"/>
        <v>1</v>
      </c>
    </row>
    <row r="20" spans="1:22" ht="13.5" thickBot="1">
      <c r="A20" s="67"/>
      <c r="B20" s="57"/>
      <c r="C20" s="57"/>
      <c r="D20" s="57"/>
      <c r="E20" s="62"/>
      <c r="F20" s="57"/>
      <c r="G20" s="291"/>
      <c r="L20" s="39">
        <f t="shared" ca="1" si="1"/>
        <v>1</v>
      </c>
      <c r="M20" s="39">
        <f t="shared" ca="1" si="2"/>
        <v>1</v>
      </c>
      <c r="N20" s="39">
        <f t="shared" ca="1" si="3"/>
        <v>1</v>
      </c>
      <c r="O20" s="39">
        <f t="shared" ca="1" si="4"/>
        <v>1</v>
      </c>
      <c r="P20" s="39">
        <f t="shared" ca="1" si="5"/>
        <v>1</v>
      </c>
      <c r="Q20" s="39">
        <f t="shared" ca="1" si="6"/>
        <v>1</v>
      </c>
      <c r="R20" s="39">
        <f t="shared" ca="1" si="7"/>
        <v>1</v>
      </c>
      <c r="S20" s="39">
        <f t="shared" ca="1" si="8"/>
        <v>1</v>
      </c>
      <c r="T20" s="39">
        <f t="shared" ca="1" si="9"/>
        <v>1</v>
      </c>
      <c r="U20" s="39">
        <f t="shared" ca="1" si="10"/>
        <v>1</v>
      </c>
      <c r="V20" s="39">
        <f t="shared" ca="1" si="11"/>
        <v>1</v>
      </c>
    </row>
    <row r="21" spans="1:22" ht="16.5" thickBot="1">
      <c r="A21" s="458" t="s">
        <v>196</v>
      </c>
      <c r="B21" s="463"/>
      <c r="C21" s="464" t="str">
        <f>IF(((E21&gt;0)*AND(E21&lt;10)),"",IF(E21="","","Geographic region be 1 to 9--&gt;"))</f>
        <v/>
      </c>
      <c r="D21" s="465"/>
      <c r="E21" s="53"/>
      <c r="F21" s="294" t="s">
        <v>324</v>
      </c>
      <c r="G21" s="291"/>
      <c r="L21" s="39">
        <f t="shared" ca="1" si="1"/>
        <v>1</v>
      </c>
      <c r="M21" s="39">
        <f t="shared" ca="1" si="2"/>
        <v>1</v>
      </c>
      <c r="N21" s="39">
        <f t="shared" ca="1" si="3"/>
        <v>1</v>
      </c>
      <c r="O21" s="39">
        <f t="shared" ca="1" si="4"/>
        <v>1</v>
      </c>
      <c r="P21" s="39">
        <f t="shared" ca="1" si="5"/>
        <v>0</v>
      </c>
      <c r="Q21" s="39">
        <f t="shared" ca="1" si="6"/>
        <v>1</v>
      </c>
      <c r="R21" s="39">
        <f t="shared" ca="1" si="7"/>
        <v>1</v>
      </c>
      <c r="S21" s="39">
        <f t="shared" ca="1" si="8"/>
        <v>1</v>
      </c>
      <c r="T21" s="39">
        <f t="shared" ca="1" si="9"/>
        <v>1</v>
      </c>
      <c r="U21" s="39">
        <f t="shared" ca="1" si="10"/>
        <v>1</v>
      </c>
      <c r="V21" s="39">
        <f t="shared" ca="1" si="11"/>
        <v>1</v>
      </c>
    </row>
    <row r="22" spans="1:22" ht="15.75">
      <c r="A22" s="81"/>
      <c r="B22" s="289"/>
      <c r="C22" s="287"/>
      <c r="D22" s="288"/>
      <c r="E22" s="60"/>
      <c r="F22" s="57"/>
      <c r="G22" s="291"/>
      <c r="L22" s="39">
        <f t="shared" ca="1" si="1"/>
        <v>1</v>
      </c>
      <c r="M22" s="39">
        <f t="shared" ca="1" si="2"/>
        <v>1</v>
      </c>
      <c r="N22" s="39">
        <f t="shared" ca="1" si="3"/>
        <v>1</v>
      </c>
      <c r="O22" s="39">
        <f t="shared" ca="1" si="4"/>
        <v>1</v>
      </c>
      <c r="P22" s="39">
        <f t="shared" ca="1" si="5"/>
        <v>1</v>
      </c>
      <c r="Q22" s="39">
        <f t="shared" ca="1" si="6"/>
        <v>1</v>
      </c>
      <c r="R22" s="39">
        <f t="shared" ca="1" si="7"/>
        <v>1</v>
      </c>
      <c r="S22" s="39">
        <f t="shared" ca="1" si="8"/>
        <v>1</v>
      </c>
      <c r="T22" s="39">
        <f t="shared" ca="1" si="9"/>
        <v>1</v>
      </c>
      <c r="U22" s="39">
        <f t="shared" ca="1" si="10"/>
        <v>1</v>
      </c>
      <c r="V22" s="39">
        <f t="shared" ca="1" si="11"/>
        <v>1</v>
      </c>
    </row>
    <row r="23" spans="1:22">
      <c r="A23" s="67" t="s">
        <v>142</v>
      </c>
      <c r="B23" s="54" t="s">
        <v>143</v>
      </c>
      <c r="C23" s="54" t="s">
        <v>144</v>
      </c>
      <c r="D23" s="54"/>
      <c r="E23" s="62"/>
      <c r="F23" s="57"/>
      <c r="G23" s="291"/>
      <c r="L23" s="39">
        <f t="shared" ca="1" si="1"/>
        <v>1</v>
      </c>
      <c r="M23" s="39">
        <f t="shared" ca="1" si="2"/>
        <v>1</v>
      </c>
      <c r="N23" s="39">
        <f t="shared" ca="1" si="3"/>
        <v>1</v>
      </c>
      <c r="O23" s="39">
        <f t="shared" ca="1" si="4"/>
        <v>1</v>
      </c>
      <c r="P23" s="39">
        <f t="shared" ca="1" si="5"/>
        <v>1</v>
      </c>
      <c r="Q23" s="39">
        <f t="shared" ca="1" si="6"/>
        <v>1</v>
      </c>
      <c r="R23" s="39">
        <f t="shared" ca="1" si="7"/>
        <v>1</v>
      </c>
      <c r="S23" s="39">
        <f t="shared" ca="1" si="8"/>
        <v>1</v>
      </c>
      <c r="T23" s="39">
        <f t="shared" ca="1" si="9"/>
        <v>1</v>
      </c>
      <c r="U23" s="39">
        <f t="shared" ca="1" si="10"/>
        <v>1</v>
      </c>
      <c r="V23" s="39">
        <f t="shared" ca="1" si="11"/>
        <v>1</v>
      </c>
    </row>
    <row r="24" spans="1:22">
      <c r="A24" s="67" t="s">
        <v>145</v>
      </c>
      <c r="B24" s="54" t="s">
        <v>146</v>
      </c>
      <c r="C24" s="54" t="s">
        <v>322</v>
      </c>
      <c r="D24" s="54"/>
      <c r="E24" s="62"/>
      <c r="F24" s="57"/>
      <c r="G24" s="291"/>
      <c r="L24" s="39">
        <f t="shared" ca="1" si="1"/>
        <v>1</v>
      </c>
      <c r="M24" s="39">
        <f t="shared" ca="1" si="2"/>
        <v>1</v>
      </c>
      <c r="N24" s="39">
        <f t="shared" ca="1" si="3"/>
        <v>1</v>
      </c>
      <c r="O24" s="39">
        <f t="shared" ca="1" si="4"/>
        <v>1</v>
      </c>
      <c r="P24" s="39">
        <f t="shared" ca="1" si="5"/>
        <v>1</v>
      </c>
      <c r="Q24" s="39">
        <f t="shared" ca="1" si="6"/>
        <v>1</v>
      </c>
      <c r="R24" s="39">
        <f t="shared" ca="1" si="7"/>
        <v>1</v>
      </c>
      <c r="S24" s="39">
        <f t="shared" ca="1" si="8"/>
        <v>1</v>
      </c>
      <c r="T24" s="39">
        <f t="shared" ca="1" si="9"/>
        <v>1</v>
      </c>
      <c r="U24" s="39">
        <f t="shared" ca="1" si="10"/>
        <v>1</v>
      </c>
      <c r="V24" s="39">
        <f t="shared" ca="1" si="11"/>
        <v>1</v>
      </c>
    </row>
    <row r="25" spans="1:22">
      <c r="A25" s="66" t="s">
        <v>147</v>
      </c>
      <c r="B25" s="54" t="s">
        <v>148</v>
      </c>
      <c r="C25" s="54" t="s">
        <v>323</v>
      </c>
      <c r="D25" s="57"/>
      <c r="E25" s="62"/>
      <c r="F25" s="57"/>
      <c r="G25" s="291"/>
      <c r="L25" s="39">
        <f t="shared" ca="1" si="1"/>
        <v>1</v>
      </c>
      <c r="M25" s="39">
        <f t="shared" ca="1" si="2"/>
        <v>1</v>
      </c>
      <c r="N25" s="39">
        <f t="shared" ca="1" si="3"/>
        <v>1</v>
      </c>
      <c r="O25" s="39">
        <f t="shared" ca="1" si="4"/>
        <v>1</v>
      </c>
      <c r="P25" s="39">
        <f t="shared" ca="1" si="5"/>
        <v>1</v>
      </c>
      <c r="Q25" s="39">
        <f t="shared" ca="1" si="6"/>
        <v>1</v>
      </c>
      <c r="R25" s="39">
        <f t="shared" ca="1" si="7"/>
        <v>1</v>
      </c>
      <c r="S25" s="39">
        <f t="shared" ca="1" si="8"/>
        <v>1</v>
      </c>
      <c r="T25" s="39">
        <f t="shared" ca="1" si="9"/>
        <v>1</v>
      </c>
      <c r="U25" s="39">
        <f t="shared" ca="1" si="10"/>
        <v>1</v>
      </c>
      <c r="V25" s="39">
        <f t="shared" ca="1" si="11"/>
        <v>1</v>
      </c>
    </row>
    <row r="26" spans="1:22" ht="16.5" thickBot="1">
      <c r="A26" s="458" t="s">
        <v>262</v>
      </c>
      <c r="B26" s="459"/>
      <c r="C26" s="459"/>
      <c r="D26" s="459"/>
      <c r="E26" s="62"/>
      <c r="F26" s="57"/>
      <c r="G26" s="291"/>
      <c r="L26" s="39">
        <f t="shared" ca="1" si="1"/>
        <v>1</v>
      </c>
      <c r="M26" s="39">
        <f t="shared" ca="1" si="2"/>
        <v>1</v>
      </c>
      <c r="N26" s="39">
        <f t="shared" ca="1" si="3"/>
        <v>1</v>
      </c>
      <c r="O26" s="39">
        <f t="shared" ca="1" si="4"/>
        <v>1</v>
      </c>
      <c r="P26" s="39">
        <f t="shared" ca="1" si="5"/>
        <v>1</v>
      </c>
      <c r="Q26" s="39">
        <f t="shared" ca="1" si="6"/>
        <v>1</v>
      </c>
      <c r="R26" s="39">
        <f t="shared" ca="1" si="7"/>
        <v>1</v>
      </c>
      <c r="S26" s="39">
        <f t="shared" ca="1" si="8"/>
        <v>1</v>
      </c>
      <c r="T26" s="39">
        <f t="shared" ca="1" si="9"/>
        <v>1</v>
      </c>
      <c r="U26" s="39">
        <f t="shared" ca="1" si="10"/>
        <v>1</v>
      </c>
      <c r="V26" s="39">
        <f t="shared" ca="1" si="11"/>
        <v>1</v>
      </c>
    </row>
    <row r="27" spans="1:22">
      <c r="A27" s="460" t="s">
        <v>260</v>
      </c>
      <c r="B27" s="445"/>
      <c r="C27" s="461" t="str">
        <f>IF(((E27&gt;-1)*AND(E27&lt;101)),"","Percentage of revenue must be between 0 and 100--&gt;")</f>
        <v/>
      </c>
      <c r="D27" s="454"/>
      <c r="E27" s="269"/>
      <c r="F27" s="294" t="s">
        <v>107</v>
      </c>
      <c r="G27" s="291"/>
      <c r="H27" s="276"/>
      <c r="L27" s="39">
        <f t="shared" ca="1" si="1"/>
        <v>1</v>
      </c>
      <c r="M27" s="39">
        <f t="shared" ca="1" si="2"/>
        <v>1</v>
      </c>
      <c r="N27" s="39">
        <f t="shared" ca="1" si="3"/>
        <v>1</v>
      </c>
      <c r="O27" s="39">
        <f t="shared" ca="1" si="4"/>
        <v>1</v>
      </c>
      <c r="P27" s="39">
        <f t="shared" ca="1" si="5"/>
        <v>0</v>
      </c>
      <c r="Q27" s="39">
        <f t="shared" ca="1" si="6"/>
        <v>1</v>
      </c>
      <c r="R27" s="39">
        <f t="shared" ca="1" si="7"/>
        <v>1</v>
      </c>
      <c r="S27" s="39">
        <f t="shared" ca="1" si="8"/>
        <v>1</v>
      </c>
      <c r="T27" s="39">
        <f t="shared" ca="1" si="9"/>
        <v>1</v>
      </c>
      <c r="U27" s="39">
        <f t="shared" ca="1" si="10"/>
        <v>1</v>
      </c>
      <c r="V27" s="39">
        <f t="shared" ca="1" si="11"/>
        <v>1</v>
      </c>
    </row>
    <row r="28" spans="1:22" ht="13.5" thickBot="1">
      <c r="A28" s="460" t="s">
        <v>261</v>
      </c>
      <c r="B28" s="445"/>
      <c r="C28" s="461" t="str">
        <f>IF(((E28&gt;-1)*AND(E28&lt;101)),"","Percentage of revenue must be between 0 and 100--&gt;")</f>
        <v/>
      </c>
      <c r="D28" s="462"/>
      <c r="E28" s="270"/>
      <c r="F28" s="294" t="s">
        <v>107</v>
      </c>
      <c r="G28" s="291"/>
      <c r="H28" s="276"/>
      <c r="L28" s="39">
        <f t="shared" ca="1" si="1"/>
        <v>1</v>
      </c>
      <c r="M28" s="39">
        <f t="shared" ca="1" si="2"/>
        <v>1</v>
      </c>
      <c r="N28" s="39">
        <f t="shared" ca="1" si="3"/>
        <v>1</v>
      </c>
      <c r="O28" s="39">
        <f t="shared" ca="1" si="4"/>
        <v>1</v>
      </c>
      <c r="P28" s="39">
        <f t="shared" ca="1" si="5"/>
        <v>0</v>
      </c>
      <c r="Q28" s="39">
        <f t="shared" ca="1" si="6"/>
        <v>1</v>
      </c>
      <c r="R28" s="39">
        <f t="shared" ca="1" si="7"/>
        <v>1</v>
      </c>
      <c r="S28" s="39">
        <f t="shared" ca="1" si="8"/>
        <v>1</v>
      </c>
      <c r="T28" s="39">
        <f t="shared" ca="1" si="9"/>
        <v>1</v>
      </c>
      <c r="U28" s="39">
        <f t="shared" ca="1" si="10"/>
        <v>1</v>
      </c>
      <c r="V28" s="39">
        <f t="shared" ca="1" si="11"/>
        <v>1</v>
      </c>
    </row>
    <row r="29" spans="1:22" ht="13.5" thickBot="1">
      <c r="A29" s="67"/>
      <c r="B29" s="57"/>
      <c r="C29" s="453" t="str">
        <f>IF(E29="","",IF(E29=100,"","Percent private and government must add to 100.00% --&gt;"))</f>
        <v/>
      </c>
      <c r="D29" s="454"/>
      <c r="E29" s="271" t="str">
        <f>IF(E27+E28=0,"",E27+E28)</f>
        <v/>
      </c>
      <c r="F29" s="57"/>
      <c r="G29" s="291"/>
      <c r="L29" s="39">
        <f t="shared" ca="1" si="1"/>
        <v>1</v>
      </c>
      <c r="M29" s="39">
        <f t="shared" ca="1" si="2"/>
        <v>1</v>
      </c>
      <c r="N29" s="39">
        <f t="shared" ca="1" si="3"/>
        <v>1</v>
      </c>
      <c r="O29" s="39">
        <f t="shared" ca="1" si="4"/>
        <v>1</v>
      </c>
      <c r="P29" s="39">
        <f t="shared" ca="1" si="5"/>
        <v>1</v>
      </c>
      <c r="Q29" s="39">
        <f t="shared" ca="1" si="6"/>
        <v>1</v>
      </c>
      <c r="R29" s="39">
        <f t="shared" ca="1" si="7"/>
        <v>1</v>
      </c>
      <c r="S29" s="39">
        <f t="shared" ca="1" si="8"/>
        <v>1</v>
      </c>
      <c r="T29" s="39">
        <f t="shared" ca="1" si="9"/>
        <v>1</v>
      </c>
      <c r="U29" s="39">
        <f t="shared" ca="1" si="10"/>
        <v>1</v>
      </c>
      <c r="V29" s="39">
        <f t="shared" ca="1" si="11"/>
        <v>1</v>
      </c>
    </row>
    <row r="30" spans="1:22">
      <c r="A30" s="67"/>
      <c r="B30" s="57"/>
      <c r="C30" s="287"/>
      <c r="D30" s="288"/>
      <c r="E30" s="83"/>
      <c r="F30" s="57"/>
      <c r="G30" s="291"/>
      <c r="L30" s="39">
        <f t="shared" ca="1" si="1"/>
        <v>1</v>
      </c>
      <c r="M30" s="39">
        <f t="shared" ca="1" si="2"/>
        <v>1</v>
      </c>
      <c r="N30" s="39">
        <f t="shared" ca="1" si="3"/>
        <v>1</v>
      </c>
      <c r="O30" s="39">
        <f t="shared" ca="1" si="4"/>
        <v>1</v>
      </c>
      <c r="P30" s="39">
        <f t="shared" ca="1" si="5"/>
        <v>1</v>
      </c>
      <c r="Q30" s="39">
        <f t="shared" ca="1" si="6"/>
        <v>1</v>
      </c>
      <c r="R30" s="39">
        <f t="shared" ca="1" si="7"/>
        <v>1</v>
      </c>
      <c r="S30" s="39">
        <f t="shared" ca="1" si="8"/>
        <v>1</v>
      </c>
      <c r="T30" s="39">
        <f t="shared" ca="1" si="9"/>
        <v>1</v>
      </c>
      <c r="U30" s="39">
        <f t="shared" ca="1" si="10"/>
        <v>1</v>
      </c>
      <c r="V30" s="39">
        <f t="shared" ca="1" si="11"/>
        <v>1</v>
      </c>
    </row>
    <row r="31" spans="1:22" ht="16.5" thickBot="1">
      <c r="A31" s="458" t="s">
        <v>108</v>
      </c>
      <c r="B31" s="463"/>
      <c r="C31" s="463"/>
      <c r="D31" s="463"/>
      <c r="E31" s="61"/>
      <c r="F31" s="57"/>
      <c r="G31" s="291"/>
      <c r="H31" s="292"/>
      <c r="I31" s="293"/>
      <c r="J31" s="293"/>
      <c r="L31" s="39">
        <f t="shared" ca="1" si="1"/>
        <v>1</v>
      </c>
      <c r="M31" s="39">
        <f t="shared" ca="1" si="2"/>
        <v>1</v>
      </c>
      <c r="N31" s="39">
        <f t="shared" ca="1" si="3"/>
        <v>1</v>
      </c>
      <c r="O31" s="39">
        <f t="shared" ca="1" si="4"/>
        <v>1</v>
      </c>
      <c r="P31" s="39">
        <f t="shared" ca="1" si="5"/>
        <v>1</v>
      </c>
      <c r="Q31" s="39">
        <f t="shared" ca="1" si="6"/>
        <v>1</v>
      </c>
      <c r="R31" s="39">
        <f t="shared" ca="1" si="7"/>
        <v>1</v>
      </c>
      <c r="S31" s="39">
        <f t="shared" ca="1" si="8"/>
        <v>1</v>
      </c>
      <c r="T31" s="39">
        <f t="shared" ca="1" si="9"/>
        <v>1</v>
      </c>
      <c r="U31" s="39">
        <f t="shared" ca="1" si="10"/>
        <v>1</v>
      </c>
      <c r="V31" s="39">
        <f t="shared" ca="1" si="11"/>
        <v>1</v>
      </c>
    </row>
    <row r="32" spans="1:22" ht="15">
      <c r="A32" s="419" t="s">
        <v>43</v>
      </c>
      <c r="B32" s="446"/>
      <c r="C32" s="451" t="str">
        <f>IF(((E32&gt;-1)*AND(E32&lt;101)),"","Percentage must be between 0 and 100.00--&gt;")</f>
        <v/>
      </c>
      <c r="D32" s="452"/>
      <c r="E32" s="272"/>
      <c r="F32" s="294" t="s">
        <v>107</v>
      </c>
      <c r="G32" s="291"/>
      <c r="H32" s="295"/>
      <c r="I32" s="293"/>
      <c r="J32" s="293"/>
      <c r="L32" s="39">
        <f t="shared" ca="1" si="1"/>
        <v>1</v>
      </c>
      <c r="M32" s="39">
        <f t="shared" ca="1" si="2"/>
        <v>1</v>
      </c>
      <c r="N32" s="39">
        <f t="shared" ca="1" si="3"/>
        <v>1</v>
      </c>
      <c r="O32" s="39">
        <f t="shared" ca="1" si="4"/>
        <v>1</v>
      </c>
      <c r="P32" s="39">
        <f t="shared" ca="1" si="5"/>
        <v>0</v>
      </c>
      <c r="Q32" s="39">
        <f t="shared" ca="1" si="6"/>
        <v>1</v>
      </c>
      <c r="R32" s="39">
        <f t="shared" ca="1" si="7"/>
        <v>1</v>
      </c>
      <c r="S32" s="39">
        <f t="shared" ca="1" si="8"/>
        <v>1</v>
      </c>
      <c r="T32" s="39">
        <f t="shared" ca="1" si="9"/>
        <v>1</v>
      </c>
      <c r="U32" s="39">
        <f t="shared" ca="1" si="10"/>
        <v>1</v>
      </c>
      <c r="V32" s="39">
        <f t="shared" ca="1" si="11"/>
        <v>1</v>
      </c>
    </row>
    <row r="33" spans="1:16360" ht="15">
      <c r="A33" s="423" t="s">
        <v>55</v>
      </c>
      <c r="B33" s="450"/>
      <c r="C33" s="451" t="str">
        <f t="shared" ref="C33:C42" si="12">IF(((E33&gt;-1)*AND(E33&lt;101)),"","Percentage must be between 0 and 100.00--&gt;")</f>
        <v/>
      </c>
      <c r="D33" s="452"/>
      <c r="E33" s="272"/>
      <c r="F33" s="294" t="s">
        <v>107</v>
      </c>
      <c r="G33" s="291"/>
      <c r="H33" s="295"/>
      <c r="I33" s="293"/>
      <c r="J33" s="293"/>
      <c r="L33" s="39">
        <f t="shared" ca="1" si="1"/>
        <v>1</v>
      </c>
      <c r="M33" s="39">
        <f t="shared" ca="1" si="2"/>
        <v>1</v>
      </c>
      <c r="N33" s="39">
        <f t="shared" ca="1" si="3"/>
        <v>1</v>
      </c>
      <c r="O33" s="39">
        <f t="shared" ca="1" si="4"/>
        <v>1</v>
      </c>
      <c r="P33" s="39">
        <f t="shared" ca="1" si="5"/>
        <v>0</v>
      </c>
      <c r="Q33" s="39">
        <f t="shared" ca="1" si="6"/>
        <v>1</v>
      </c>
      <c r="R33" s="39">
        <f t="shared" ca="1" si="7"/>
        <v>1</v>
      </c>
      <c r="S33" s="39">
        <f t="shared" ca="1" si="8"/>
        <v>1</v>
      </c>
      <c r="T33" s="39">
        <f t="shared" ca="1" si="9"/>
        <v>1</v>
      </c>
      <c r="U33" s="39">
        <f t="shared" ca="1" si="10"/>
        <v>1</v>
      </c>
      <c r="V33" s="39">
        <f t="shared" ca="1" si="11"/>
        <v>1</v>
      </c>
    </row>
    <row r="34" spans="1:16360" ht="15">
      <c r="A34" s="423" t="s">
        <v>56</v>
      </c>
      <c r="B34" s="450"/>
      <c r="C34" s="451" t="str">
        <f t="shared" si="12"/>
        <v/>
      </c>
      <c r="D34" s="452"/>
      <c r="E34" s="272"/>
      <c r="F34" s="294" t="s">
        <v>107</v>
      </c>
      <c r="G34" s="291"/>
      <c r="H34" s="295"/>
      <c r="I34" s="293"/>
      <c r="J34" s="293"/>
      <c r="L34" s="39">
        <f t="shared" ca="1" si="1"/>
        <v>1</v>
      </c>
      <c r="M34" s="39">
        <f t="shared" ca="1" si="2"/>
        <v>1</v>
      </c>
      <c r="N34" s="39">
        <f t="shared" ca="1" si="3"/>
        <v>1</v>
      </c>
      <c r="O34" s="39">
        <f t="shared" ca="1" si="4"/>
        <v>1</v>
      </c>
      <c r="P34" s="39">
        <f t="shared" ca="1" si="5"/>
        <v>0</v>
      </c>
      <c r="Q34" s="39">
        <f t="shared" ca="1" si="6"/>
        <v>1</v>
      </c>
      <c r="R34" s="39">
        <f t="shared" ca="1" si="7"/>
        <v>1</v>
      </c>
      <c r="S34" s="39">
        <f t="shared" ca="1" si="8"/>
        <v>1</v>
      </c>
      <c r="T34" s="39">
        <f t="shared" ca="1" si="9"/>
        <v>1</v>
      </c>
      <c r="U34" s="39">
        <f t="shared" ca="1" si="10"/>
        <v>1</v>
      </c>
      <c r="V34" s="39">
        <f t="shared" ca="1" si="11"/>
        <v>1</v>
      </c>
    </row>
    <row r="35" spans="1:16360" ht="15">
      <c r="A35" s="423" t="s">
        <v>57</v>
      </c>
      <c r="B35" s="450"/>
      <c r="C35" s="451" t="str">
        <f t="shared" si="12"/>
        <v/>
      </c>
      <c r="D35" s="452"/>
      <c r="E35" s="272"/>
      <c r="F35" s="294" t="s">
        <v>107</v>
      </c>
      <c r="G35" s="291"/>
      <c r="H35" s="295"/>
      <c r="I35" s="293"/>
      <c r="J35" s="293"/>
      <c r="L35" s="39">
        <f t="shared" ca="1" si="1"/>
        <v>1</v>
      </c>
      <c r="M35" s="39">
        <f t="shared" ca="1" si="2"/>
        <v>1</v>
      </c>
      <c r="N35" s="39">
        <f t="shared" ca="1" si="3"/>
        <v>1</v>
      </c>
      <c r="O35" s="39">
        <f t="shared" ca="1" si="4"/>
        <v>1</v>
      </c>
      <c r="P35" s="39">
        <f t="shared" ca="1" si="5"/>
        <v>0</v>
      </c>
      <c r="Q35" s="39">
        <f t="shared" ca="1" si="6"/>
        <v>1</v>
      </c>
      <c r="R35" s="39">
        <f t="shared" ca="1" si="7"/>
        <v>1</v>
      </c>
      <c r="S35" s="39">
        <f t="shared" ca="1" si="8"/>
        <v>1</v>
      </c>
      <c r="T35" s="39">
        <f t="shared" ca="1" si="9"/>
        <v>1</v>
      </c>
      <c r="U35" s="39">
        <f t="shared" ca="1" si="10"/>
        <v>1</v>
      </c>
      <c r="V35" s="39">
        <f t="shared" ca="1" si="11"/>
        <v>1</v>
      </c>
    </row>
    <row r="36" spans="1:16360" ht="15">
      <c r="A36" s="423" t="s">
        <v>46</v>
      </c>
      <c r="B36" s="450"/>
      <c r="C36" s="451" t="str">
        <f t="shared" si="12"/>
        <v/>
      </c>
      <c r="D36" s="452"/>
      <c r="E36" s="272"/>
      <c r="F36" s="294" t="s">
        <v>107</v>
      </c>
      <c r="G36" s="291"/>
      <c r="H36" s="295"/>
      <c r="I36" s="293"/>
      <c r="J36" s="293"/>
      <c r="L36" s="39">
        <f t="shared" ca="1" si="1"/>
        <v>1</v>
      </c>
      <c r="M36" s="39">
        <f t="shared" ca="1" si="2"/>
        <v>1</v>
      </c>
      <c r="N36" s="39">
        <f t="shared" ca="1" si="3"/>
        <v>1</v>
      </c>
      <c r="O36" s="39">
        <f t="shared" ca="1" si="4"/>
        <v>1</v>
      </c>
      <c r="P36" s="39">
        <f t="shared" ca="1" si="5"/>
        <v>0</v>
      </c>
      <c r="Q36" s="39">
        <f t="shared" ca="1" si="6"/>
        <v>1</v>
      </c>
      <c r="R36" s="39">
        <f t="shared" ca="1" si="7"/>
        <v>1</v>
      </c>
      <c r="S36" s="39">
        <f t="shared" ca="1" si="8"/>
        <v>1</v>
      </c>
      <c r="T36" s="39">
        <f t="shared" ca="1" si="9"/>
        <v>1</v>
      </c>
      <c r="U36" s="39">
        <f t="shared" ca="1" si="10"/>
        <v>1</v>
      </c>
      <c r="V36" s="39">
        <f t="shared" ca="1" si="11"/>
        <v>1</v>
      </c>
    </row>
    <row r="37" spans="1:16360" ht="15">
      <c r="A37" s="423" t="s">
        <v>44</v>
      </c>
      <c r="B37" s="450"/>
      <c r="C37" s="451" t="str">
        <f t="shared" si="12"/>
        <v/>
      </c>
      <c r="D37" s="452"/>
      <c r="E37" s="272"/>
      <c r="F37" s="294" t="s">
        <v>107</v>
      </c>
      <c r="G37" s="291"/>
      <c r="H37" s="295"/>
      <c r="I37" s="293"/>
      <c r="J37" s="293"/>
      <c r="L37" s="39">
        <f t="shared" ca="1" si="1"/>
        <v>1</v>
      </c>
      <c r="M37" s="39">
        <f t="shared" ca="1" si="2"/>
        <v>1</v>
      </c>
      <c r="N37" s="39">
        <f t="shared" ca="1" si="3"/>
        <v>1</v>
      </c>
      <c r="O37" s="39">
        <f t="shared" ca="1" si="4"/>
        <v>1</v>
      </c>
      <c r="P37" s="39">
        <f t="shared" ca="1" si="5"/>
        <v>0</v>
      </c>
      <c r="Q37" s="39">
        <f t="shared" ca="1" si="6"/>
        <v>1</v>
      </c>
      <c r="R37" s="39">
        <f t="shared" ca="1" si="7"/>
        <v>1</v>
      </c>
      <c r="S37" s="39">
        <f t="shared" ca="1" si="8"/>
        <v>1</v>
      </c>
      <c r="T37" s="39">
        <f t="shared" ca="1" si="9"/>
        <v>1</v>
      </c>
      <c r="U37" s="39">
        <f t="shared" ca="1" si="10"/>
        <v>1</v>
      </c>
      <c r="V37" s="39">
        <f t="shared" ca="1" si="11"/>
        <v>1</v>
      </c>
    </row>
    <row r="38" spans="1:16360" ht="15">
      <c r="A38" s="423" t="s">
        <v>58</v>
      </c>
      <c r="B38" s="450"/>
      <c r="C38" s="451" t="str">
        <f t="shared" si="12"/>
        <v/>
      </c>
      <c r="D38" s="452"/>
      <c r="E38" s="272"/>
      <c r="F38" s="294" t="s">
        <v>107</v>
      </c>
      <c r="G38" s="291"/>
      <c r="H38" s="295"/>
      <c r="I38" s="293"/>
      <c r="J38" s="293"/>
      <c r="L38" s="39">
        <f t="shared" ca="1" si="1"/>
        <v>1</v>
      </c>
      <c r="M38" s="39">
        <f t="shared" ca="1" si="2"/>
        <v>1</v>
      </c>
      <c r="N38" s="39">
        <f t="shared" ca="1" si="3"/>
        <v>1</v>
      </c>
      <c r="O38" s="39">
        <f t="shared" ca="1" si="4"/>
        <v>1</v>
      </c>
      <c r="P38" s="39">
        <f t="shared" ca="1" si="5"/>
        <v>0</v>
      </c>
      <c r="Q38" s="39">
        <f t="shared" ca="1" si="6"/>
        <v>1</v>
      </c>
      <c r="R38" s="39">
        <f t="shared" ca="1" si="7"/>
        <v>1</v>
      </c>
      <c r="S38" s="39">
        <f t="shared" ca="1" si="8"/>
        <v>1</v>
      </c>
      <c r="T38" s="39">
        <f t="shared" ca="1" si="9"/>
        <v>1</v>
      </c>
      <c r="U38" s="39">
        <f t="shared" ca="1" si="10"/>
        <v>1</v>
      </c>
      <c r="V38" s="39">
        <f t="shared" ca="1" si="11"/>
        <v>1</v>
      </c>
    </row>
    <row r="39" spans="1:16360" ht="15">
      <c r="A39" s="423" t="s">
        <v>59</v>
      </c>
      <c r="B39" s="450"/>
      <c r="C39" s="451" t="str">
        <f t="shared" si="12"/>
        <v/>
      </c>
      <c r="D39" s="452"/>
      <c r="E39" s="272"/>
      <c r="F39" s="447" t="s">
        <v>107</v>
      </c>
      <c r="G39" s="449"/>
      <c r="H39" s="449"/>
      <c r="I39" s="449"/>
      <c r="J39" s="449"/>
      <c r="L39" s="39">
        <f t="shared" ca="1" si="1"/>
        <v>1</v>
      </c>
      <c r="M39" s="39">
        <f t="shared" ca="1" si="2"/>
        <v>1</v>
      </c>
      <c r="N39" s="39">
        <f t="shared" ca="1" si="3"/>
        <v>1</v>
      </c>
      <c r="O39" s="39">
        <f t="shared" ca="1" si="4"/>
        <v>1</v>
      </c>
      <c r="P39" s="39">
        <f t="shared" ca="1" si="5"/>
        <v>0</v>
      </c>
      <c r="Q39" s="39">
        <f t="shared" ca="1" si="6"/>
        <v>1</v>
      </c>
      <c r="R39" s="39">
        <f t="shared" ca="1" si="7"/>
        <v>1</v>
      </c>
      <c r="S39" s="39">
        <f t="shared" ca="1" si="8"/>
        <v>1</v>
      </c>
      <c r="T39" s="39">
        <f t="shared" ca="1" si="9"/>
        <v>1</v>
      </c>
      <c r="U39" s="39">
        <f t="shared" ca="1" si="10"/>
        <v>1</v>
      </c>
      <c r="V39" s="39">
        <f t="shared" ca="1" si="11"/>
        <v>1</v>
      </c>
    </row>
    <row r="40" spans="1:16360" ht="15">
      <c r="A40" s="423" t="s">
        <v>45</v>
      </c>
      <c r="B40" s="450"/>
      <c r="C40" s="451" t="str">
        <f t="shared" si="12"/>
        <v/>
      </c>
      <c r="D40" s="452"/>
      <c r="E40" s="272"/>
      <c r="F40" s="447" t="s">
        <v>107</v>
      </c>
      <c r="G40" s="449"/>
      <c r="H40" s="449"/>
      <c r="I40" s="449"/>
      <c r="J40" s="449"/>
      <c r="K40" s="449"/>
      <c r="L40" s="39">
        <f t="shared" ca="1" si="1"/>
        <v>1</v>
      </c>
      <c r="M40" s="39">
        <f t="shared" ca="1" si="2"/>
        <v>1</v>
      </c>
      <c r="N40" s="39">
        <f t="shared" ca="1" si="3"/>
        <v>1</v>
      </c>
      <c r="O40" s="39">
        <f t="shared" ca="1" si="4"/>
        <v>1</v>
      </c>
      <c r="P40" s="39">
        <f t="shared" ca="1" si="5"/>
        <v>0</v>
      </c>
      <c r="Q40" s="39">
        <f t="shared" ca="1" si="6"/>
        <v>1</v>
      </c>
      <c r="R40" s="39">
        <f t="shared" ca="1" si="7"/>
        <v>1</v>
      </c>
      <c r="S40" s="39">
        <f t="shared" ca="1" si="8"/>
        <v>1</v>
      </c>
      <c r="T40" s="39">
        <f t="shared" ca="1" si="9"/>
        <v>1</v>
      </c>
      <c r="U40" s="39">
        <f t="shared" ca="1" si="10"/>
        <v>1</v>
      </c>
      <c r="V40" s="39">
        <f t="shared" ca="1" si="11"/>
        <v>1</v>
      </c>
    </row>
    <row r="41" spans="1:16360" ht="15">
      <c r="A41" s="423" t="s">
        <v>134</v>
      </c>
      <c r="B41" s="450"/>
      <c r="C41" s="451" t="str">
        <f t="shared" si="12"/>
        <v/>
      </c>
      <c r="D41" s="452"/>
      <c r="E41" s="272"/>
      <c r="F41" s="447" t="s">
        <v>107</v>
      </c>
      <c r="G41" s="448"/>
      <c r="H41" s="448"/>
      <c r="I41" s="448"/>
      <c r="J41" s="448"/>
      <c r="L41" s="39">
        <f t="shared" ca="1" si="1"/>
        <v>1</v>
      </c>
      <c r="M41" s="39">
        <f t="shared" ca="1" si="2"/>
        <v>1</v>
      </c>
      <c r="N41" s="39">
        <f t="shared" ca="1" si="3"/>
        <v>1</v>
      </c>
      <c r="O41" s="39">
        <f t="shared" ca="1" si="4"/>
        <v>1</v>
      </c>
      <c r="P41" s="39">
        <f t="shared" ca="1" si="5"/>
        <v>0</v>
      </c>
      <c r="Q41" s="39">
        <f t="shared" ca="1" si="6"/>
        <v>1</v>
      </c>
      <c r="R41" s="39">
        <f t="shared" ca="1" si="7"/>
        <v>1</v>
      </c>
      <c r="S41" s="39">
        <f t="shared" ca="1" si="8"/>
        <v>1</v>
      </c>
      <c r="T41" s="39">
        <f t="shared" ca="1" si="9"/>
        <v>1</v>
      </c>
      <c r="U41" s="39">
        <f t="shared" ca="1" si="10"/>
        <v>1</v>
      </c>
      <c r="V41" s="39">
        <f t="shared" ca="1" si="11"/>
        <v>1</v>
      </c>
    </row>
    <row r="42" spans="1:16360" ht="15.75" thickBot="1">
      <c r="A42" s="423" t="s">
        <v>60</v>
      </c>
      <c r="B42" s="450"/>
      <c r="C42" s="451" t="str">
        <f t="shared" si="12"/>
        <v/>
      </c>
      <c r="D42" s="452"/>
      <c r="E42" s="274"/>
      <c r="F42" s="447" t="s">
        <v>107</v>
      </c>
      <c r="G42" s="448"/>
      <c r="H42" s="448"/>
      <c r="I42" s="448"/>
      <c r="J42" s="448"/>
      <c r="K42" s="448"/>
      <c r="L42" s="39">
        <f t="shared" ca="1" si="1"/>
        <v>1</v>
      </c>
      <c r="M42" s="39">
        <f t="shared" ca="1" si="2"/>
        <v>1</v>
      </c>
      <c r="N42" s="39">
        <f t="shared" ca="1" si="3"/>
        <v>1</v>
      </c>
      <c r="O42" s="39">
        <f t="shared" ca="1" si="4"/>
        <v>1</v>
      </c>
      <c r="P42" s="39">
        <f t="shared" ca="1" si="5"/>
        <v>0</v>
      </c>
      <c r="Q42" s="39">
        <f t="shared" ca="1" si="6"/>
        <v>1</v>
      </c>
      <c r="R42" s="39">
        <f t="shared" ca="1" si="7"/>
        <v>1</v>
      </c>
      <c r="S42" s="39">
        <f t="shared" ca="1" si="8"/>
        <v>1</v>
      </c>
      <c r="T42" s="39">
        <f t="shared" ca="1" si="9"/>
        <v>1</v>
      </c>
      <c r="U42" s="39">
        <f t="shared" ca="1" si="10"/>
        <v>1</v>
      </c>
      <c r="V42" s="39">
        <f t="shared" ca="1" si="11"/>
        <v>1</v>
      </c>
    </row>
    <row r="43" spans="1:16360" ht="13.5" thickBot="1">
      <c r="A43" s="67"/>
      <c r="B43" s="57"/>
      <c r="C43" s="453" t="str">
        <f>IF(E43="","",IF(E43=100,"","Percentages must add to 100.00% --&gt;"))</f>
        <v/>
      </c>
      <c r="D43" s="454"/>
      <c r="E43" s="271" t="str">
        <f>IF(SUM(E32:E42)=0,"",SUM(E32:E42))</f>
        <v/>
      </c>
      <c r="F43" s="57"/>
      <c r="G43" s="291"/>
      <c r="H43" s="292"/>
      <c r="I43" s="293"/>
      <c r="J43" s="293"/>
      <c r="L43" s="39">
        <f t="shared" ca="1" si="1"/>
        <v>1</v>
      </c>
      <c r="M43" s="39">
        <f t="shared" ca="1" si="2"/>
        <v>1</v>
      </c>
      <c r="N43" s="39">
        <f t="shared" ca="1" si="3"/>
        <v>1</v>
      </c>
      <c r="O43" s="39">
        <f t="shared" ca="1" si="4"/>
        <v>1</v>
      </c>
      <c r="P43" s="39">
        <f t="shared" ca="1" si="5"/>
        <v>1</v>
      </c>
      <c r="Q43" s="39">
        <f t="shared" ca="1" si="6"/>
        <v>1</v>
      </c>
      <c r="R43" s="39">
        <f t="shared" ca="1" si="7"/>
        <v>1</v>
      </c>
      <c r="S43" s="39">
        <f t="shared" ca="1" si="8"/>
        <v>1</v>
      </c>
      <c r="T43" s="39">
        <f t="shared" ca="1" si="9"/>
        <v>1</v>
      </c>
      <c r="U43" s="39">
        <f t="shared" ca="1" si="10"/>
        <v>1</v>
      </c>
      <c r="V43" s="39">
        <f t="shared" ca="1" si="11"/>
        <v>1</v>
      </c>
    </row>
    <row r="44" spans="1:16360" s="57" customFormat="1" ht="31.5" customHeight="1" thickBot="1">
      <c r="A44" s="455" t="s">
        <v>343</v>
      </c>
      <c r="B44" s="456"/>
      <c r="C44" s="456"/>
      <c r="D44" s="457"/>
      <c r="E44" s="284"/>
      <c r="F44" s="289"/>
      <c r="G44" s="289"/>
      <c r="H44" s="289"/>
      <c r="I44" s="290"/>
      <c r="J44" s="289"/>
      <c r="K44" s="284"/>
      <c r="L44" s="39">
        <f t="shared" ca="1" si="1"/>
        <v>1</v>
      </c>
      <c r="M44" s="39">
        <f t="shared" ca="1" si="2"/>
        <v>1</v>
      </c>
      <c r="N44" s="39">
        <f t="shared" ca="1" si="3"/>
        <v>1</v>
      </c>
      <c r="O44" s="39">
        <f t="shared" ca="1" si="4"/>
        <v>1</v>
      </c>
      <c r="P44" s="39">
        <f t="shared" ca="1" si="5"/>
        <v>1</v>
      </c>
      <c r="Q44" s="39">
        <f t="shared" ca="1" si="6"/>
        <v>1</v>
      </c>
      <c r="R44" s="39">
        <f t="shared" ca="1" si="7"/>
        <v>1</v>
      </c>
      <c r="S44" s="39">
        <f t="shared" ca="1" si="8"/>
        <v>1</v>
      </c>
      <c r="T44" s="39">
        <f t="shared" ca="1" si="9"/>
        <v>1</v>
      </c>
      <c r="U44" s="39">
        <f t="shared" ca="1" si="10"/>
        <v>1</v>
      </c>
      <c r="V44" s="39">
        <f t="shared" ca="1" si="11"/>
        <v>1</v>
      </c>
      <c r="W44" s="444"/>
      <c r="X44" s="445"/>
      <c r="Y44" s="445"/>
      <c r="Z44" s="445"/>
      <c r="AA44" s="444"/>
      <c r="AB44" s="445"/>
      <c r="AC44" s="445"/>
      <c r="AD44" s="445"/>
      <c r="AE44" s="444"/>
      <c r="AF44" s="445"/>
      <c r="AG44" s="445"/>
      <c r="AH44" s="445"/>
      <c r="AI44" s="444"/>
      <c r="AJ44" s="445"/>
      <c r="AK44" s="445"/>
      <c r="AL44" s="445"/>
      <c r="AM44" s="444"/>
      <c r="AN44" s="445"/>
      <c r="AO44" s="445"/>
      <c r="AP44" s="445"/>
      <c r="AQ44" s="444"/>
      <c r="AR44" s="445"/>
      <c r="AS44" s="445"/>
      <c r="AT44" s="445"/>
      <c r="AU44" s="444"/>
      <c r="AV44" s="445"/>
      <c r="AW44" s="445"/>
      <c r="AX44" s="445"/>
      <c r="AY44" s="444"/>
      <c r="AZ44" s="445"/>
      <c r="BA44" s="445"/>
      <c r="BB44" s="445"/>
      <c r="BC44" s="444"/>
      <c r="BD44" s="445"/>
      <c r="BE44" s="445"/>
      <c r="BF44" s="445"/>
      <c r="BG44" s="444"/>
      <c r="BH44" s="445"/>
      <c r="BI44" s="445"/>
      <c r="BJ44" s="445"/>
      <c r="BK44" s="444"/>
      <c r="BL44" s="445"/>
      <c r="BM44" s="445"/>
      <c r="BN44" s="445"/>
      <c r="BO44" s="444"/>
      <c r="BP44" s="445"/>
      <c r="BQ44" s="445"/>
      <c r="BR44" s="445"/>
      <c r="BS44" s="444"/>
      <c r="BT44" s="445"/>
      <c r="BU44" s="445"/>
      <c r="BV44" s="445"/>
      <c r="BW44" s="444"/>
      <c r="BX44" s="445"/>
      <c r="BY44" s="445"/>
      <c r="BZ44" s="445"/>
      <c r="CA44" s="444"/>
      <c r="CB44" s="445"/>
      <c r="CC44" s="445"/>
      <c r="CD44" s="445"/>
      <c r="CE44" s="444"/>
      <c r="CF44" s="445"/>
      <c r="CG44" s="445"/>
      <c r="CH44" s="445"/>
      <c r="CI44" s="444"/>
      <c r="CJ44" s="445"/>
      <c r="CK44" s="445"/>
      <c r="CL44" s="445"/>
      <c r="CM44" s="444"/>
      <c r="CN44" s="445"/>
      <c r="CO44" s="445"/>
      <c r="CP44" s="445"/>
      <c r="CQ44" s="444"/>
      <c r="CR44" s="445"/>
      <c r="CS44" s="445"/>
      <c r="CT44" s="445"/>
      <c r="CU44" s="444"/>
      <c r="CV44" s="445"/>
      <c r="CW44" s="445"/>
      <c r="CX44" s="445"/>
      <c r="CY44" s="444"/>
      <c r="CZ44" s="445"/>
      <c r="DA44" s="445"/>
      <c r="DB44" s="445"/>
      <c r="DC44" s="444"/>
      <c r="DD44" s="445"/>
      <c r="DE44" s="445"/>
      <c r="DF44" s="445"/>
      <c r="DG44" s="444"/>
      <c r="DH44" s="445"/>
      <c r="DI44" s="445"/>
      <c r="DJ44" s="445"/>
      <c r="DK44" s="444"/>
      <c r="DL44" s="445"/>
      <c r="DM44" s="445"/>
      <c r="DN44" s="445"/>
      <c r="DO44" s="444"/>
      <c r="DP44" s="445"/>
      <c r="DQ44" s="445"/>
      <c r="DR44" s="445"/>
      <c r="DS44" s="444"/>
      <c r="DT44" s="445"/>
      <c r="DU44" s="445"/>
      <c r="DV44" s="445"/>
      <c r="DW44" s="444"/>
      <c r="DX44" s="445"/>
      <c r="DY44" s="445"/>
      <c r="DZ44" s="445"/>
      <c r="EA44" s="444"/>
      <c r="EB44" s="445"/>
      <c r="EC44" s="445"/>
      <c r="ED44" s="445"/>
      <c r="EE44" s="444"/>
      <c r="EF44" s="445"/>
      <c r="EG44" s="445"/>
      <c r="EH44" s="445"/>
      <c r="EI44" s="444"/>
      <c r="EJ44" s="445"/>
      <c r="EK44" s="445"/>
      <c r="EL44" s="445"/>
      <c r="EM44" s="444"/>
      <c r="EN44" s="445"/>
      <c r="EO44" s="445"/>
      <c r="EP44" s="445"/>
      <c r="EQ44" s="444"/>
      <c r="ER44" s="445"/>
      <c r="ES44" s="445"/>
      <c r="ET44" s="445"/>
      <c r="EU44" s="444"/>
      <c r="EV44" s="445"/>
      <c r="EW44" s="445"/>
      <c r="EX44" s="445"/>
      <c r="EY44" s="444"/>
      <c r="EZ44" s="445"/>
      <c r="FA44" s="445"/>
      <c r="FB44" s="445"/>
      <c r="FC44" s="444"/>
      <c r="FD44" s="445"/>
      <c r="FE44" s="445"/>
      <c r="FF44" s="445"/>
      <c r="FG44" s="444"/>
      <c r="FH44" s="445"/>
      <c r="FI44" s="445"/>
      <c r="FJ44" s="445"/>
      <c r="FK44" s="444"/>
      <c r="FL44" s="445"/>
      <c r="FM44" s="445"/>
      <c r="FN44" s="445"/>
      <c r="FO44" s="444"/>
      <c r="FP44" s="445"/>
      <c r="FQ44" s="445"/>
      <c r="FR44" s="445"/>
      <c r="FS44" s="444"/>
      <c r="FT44" s="445"/>
      <c r="FU44" s="445"/>
      <c r="FV44" s="445"/>
      <c r="FW44" s="444"/>
      <c r="FX44" s="445"/>
      <c r="FY44" s="445"/>
      <c r="FZ44" s="445"/>
      <c r="GA44" s="444"/>
      <c r="GB44" s="445"/>
      <c r="GC44" s="445"/>
      <c r="GD44" s="445"/>
      <c r="GE44" s="444"/>
      <c r="GF44" s="445"/>
      <c r="GG44" s="445"/>
      <c r="GH44" s="445"/>
      <c r="GI44" s="444"/>
      <c r="GJ44" s="445"/>
      <c r="GK44" s="445"/>
      <c r="GL44" s="445"/>
      <c r="GM44" s="444"/>
      <c r="GN44" s="445"/>
      <c r="GO44" s="445"/>
      <c r="GP44" s="445"/>
      <c r="GQ44" s="444"/>
      <c r="GR44" s="445"/>
      <c r="GS44" s="445"/>
      <c r="GT44" s="445"/>
      <c r="GU44" s="444"/>
      <c r="GV44" s="445"/>
      <c r="GW44" s="445"/>
      <c r="GX44" s="445"/>
      <c r="GY44" s="444"/>
      <c r="GZ44" s="445"/>
      <c r="HA44" s="445"/>
      <c r="HB44" s="445"/>
      <c r="HC44" s="444"/>
      <c r="HD44" s="445"/>
      <c r="HE44" s="445"/>
      <c r="HF44" s="445"/>
      <c r="HG44" s="444"/>
      <c r="HH44" s="445"/>
      <c r="HI44" s="445"/>
      <c r="HJ44" s="445"/>
      <c r="HK44" s="444"/>
      <c r="HL44" s="445"/>
      <c r="HM44" s="445"/>
      <c r="HN44" s="445"/>
      <c r="HO44" s="444"/>
      <c r="HP44" s="445"/>
      <c r="HQ44" s="445"/>
      <c r="HR44" s="445"/>
      <c r="HS44" s="444"/>
      <c r="HT44" s="445"/>
      <c r="HU44" s="445"/>
      <c r="HV44" s="445"/>
      <c r="HW44" s="444"/>
      <c r="HX44" s="445"/>
      <c r="HY44" s="445"/>
      <c r="HZ44" s="445"/>
      <c r="IA44" s="444"/>
      <c r="IB44" s="445"/>
      <c r="IC44" s="445"/>
      <c r="ID44" s="445"/>
      <c r="IE44" s="444"/>
      <c r="IF44" s="445"/>
      <c r="IG44" s="445"/>
      <c r="IH44" s="445"/>
      <c r="II44" s="444"/>
      <c r="IJ44" s="445"/>
      <c r="IK44" s="445"/>
      <c r="IL44" s="445"/>
      <c r="IM44" s="444"/>
      <c r="IN44" s="445"/>
      <c r="IO44" s="445"/>
      <c r="IP44" s="445"/>
      <c r="IQ44" s="444"/>
      <c r="IR44" s="445"/>
      <c r="IS44" s="445"/>
      <c r="IT44" s="445"/>
      <c r="IU44" s="444"/>
      <c r="IV44" s="445"/>
      <c r="IW44" s="445"/>
      <c r="IX44" s="445"/>
      <c r="IY44" s="444"/>
      <c r="IZ44" s="445"/>
      <c r="JA44" s="445"/>
      <c r="JB44" s="445"/>
      <c r="JC44" s="444"/>
      <c r="JD44" s="445"/>
      <c r="JE44" s="445"/>
      <c r="JF44" s="445"/>
      <c r="JG44" s="444"/>
      <c r="JH44" s="445"/>
      <c r="JI44" s="445"/>
      <c r="JJ44" s="445"/>
      <c r="JK44" s="444"/>
      <c r="JL44" s="445"/>
      <c r="JM44" s="445"/>
      <c r="JN44" s="445"/>
      <c r="JO44" s="444"/>
      <c r="JP44" s="445"/>
      <c r="JQ44" s="445"/>
      <c r="JR44" s="445"/>
      <c r="JS44" s="444"/>
      <c r="JT44" s="445"/>
      <c r="JU44" s="445"/>
      <c r="JV44" s="445"/>
      <c r="JW44" s="444"/>
      <c r="JX44" s="445"/>
      <c r="JY44" s="445"/>
      <c r="JZ44" s="445"/>
      <c r="KA44" s="444"/>
      <c r="KB44" s="445"/>
      <c r="KC44" s="445"/>
      <c r="KD44" s="445"/>
      <c r="KE44" s="444"/>
      <c r="KF44" s="445"/>
      <c r="KG44" s="445"/>
      <c r="KH44" s="445"/>
      <c r="KI44" s="444"/>
      <c r="KJ44" s="445"/>
      <c r="KK44" s="445"/>
      <c r="KL44" s="445"/>
      <c r="KM44" s="444"/>
      <c r="KN44" s="445"/>
      <c r="KO44" s="445"/>
      <c r="KP44" s="445"/>
      <c r="KQ44" s="444"/>
      <c r="KR44" s="445"/>
      <c r="KS44" s="445"/>
      <c r="KT44" s="445"/>
      <c r="KU44" s="444"/>
      <c r="KV44" s="445"/>
      <c r="KW44" s="445"/>
      <c r="KX44" s="445"/>
      <c r="KY44" s="444"/>
      <c r="KZ44" s="445"/>
      <c r="LA44" s="445"/>
      <c r="LB44" s="445"/>
      <c r="LC44" s="444"/>
      <c r="LD44" s="445"/>
      <c r="LE44" s="445"/>
      <c r="LF44" s="445"/>
      <c r="LG44" s="444"/>
      <c r="LH44" s="445"/>
      <c r="LI44" s="445"/>
      <c r="LJ44" s="445"/>
      <c r="LK44" s="444"/>
      <c r="LL44" s="445"/>
      <c r="LM44" s="445"/>
      <c r="LN44" s="445"/>
      <c r="LO44" s="444"/>
      <c r="LP44" s="445"/>
      <c r="LQ44" s="445"/>
      <c r="LR44" s="445"/>
      <c r="LS44" s="444"/>
      <c r="LT44" s="445"/>
      <c r="LU44" s="445"/>
      <c r="LV44" s="445"/>
      <c r="LW44" s="444"/>
      <c r="LX44" s="445"/>
      <c r="LY44" s="445"/>
      <c r="LZ44" s="445"/>
      <c r="MA44" s="444"/>
      <c r="MB44" s="445"/>
      <c r="MC44" s="445"/>
      <c r="MD44" s="445"/>
      <c r="ME44" s="444"/>
      <c r="MF44" s="445"/>
      <c r="MG44" s="445"/>
      <c r="MH44" s="445"/>
      <c r="MI44" s="444"/>
      <c r="MJ44" s="445"/>
      <c r="MK44" s="445"/>
      <c r="ML44" s="445"/>
      <c r="MM44" s="444"/>
      <c r="MN44" s="445"/>
      <c r="MO44" s="445"/>
      <c r="MP44" s="445"/>
      <c r="MQ44" s="444"/>
      <c r="MR44" s="445"/>
      <c r="MS44" s="445"/>
      <c r="MT44" s="445"/>
      <c r="MU44" s="444"/>
      <c r="MV44" s="445"/>
      <c r="MW44" s="445"/>
      <c r="MX44" s="445"/>
      <c r="MY44" s="444"/>
      <c r="MZ44" s="445"/>
      <c r="NA44" s="445"/>
      <c r="NB44" s="445"/>
      <c r="NC44" s="444"/>
      <c r="ND44" s="445"/>
      <c r="NE44" s="445"/>
      <c r="NF44" s="445"/>
      <c r="NG44" s="444"/>
      <c r="NH44" s="445"/>
      <c r="NI44" s="445"/>
      <c r="NJ44" s="445"/>
      <c r="NK44" s="444"/>
      <c r="NL44" s="445"/>
      <c r="NM44" s="445"/>
      <c r="NN44" s="445"/>
      <c r="NO44" s="444"/>
      <c r="NP44" s="445"/>
      <c r="NQ44" s="445"/>
      <c r="NR44" s="445"/>
      <c r="NS44" s="444"/>
      <c r="NT44" s="445"/>
      <c r="NU44" s="445"/>
      <c r="NV44" s="445"/>
      <c r="NW44" s="444"/>
      <c r="NX44" s="445"/>
      <c r="NY44" s="445"/>
      <c r="NZ44" s="445"/>
      <c r="OA44" s="444"/>
      <c r="OB44" s="445"/>
      <c r="OC44" s="445"/>
      <c r="OD44" s="445"/>
      <c r="OE44" s="444"/>
      <c r="OF44" s="445"/>
      <c r="OG44" s="445"/>
      <c r="OH44" s="445"/>
      <c r="OI44" s="444"/>
      <c r="OJ44" s="445"/>
      <c r="OK44" s="445"/>
      <c r="OL44" s="445"/>
      <c r="OM44" s="444"/>
      <c r="ON44" s="445"/>
      <c r="OO44" s="445"/>
      <c r="OP44" s="445"/>
      <c r="OQ44" s="444"/>
      <c r="OR44" s="445"/>
      <c r="OS44" s="445"/>
      <c r="OT44" s="445"/>
      <c r="OU44" s="444"/>
      <c r="OV44" s="445"/>
      <c r="OW44" s="445"/>
      <c r="OX44" s="445"/>
      <c r="OY44" s="444"/>
      <c r="OZ44" s="445"/>
      <c r="PA44" s="445"/>
      <c r="PB44" s="445"/>
      <c r="PC44" s="444"/>
      <c r="PD44" s="445"/>
      <c r="PE44" s="445"/>
      <c r="PF44" s="445"/>
      <c r="PG44" s="444"/>
      <c r="PH44" s="445"/>
      <c r="PI44" s="445"/>
      <c r="PJ44" s="445"/>
      <c r="PK44" s="444"/>
      <c r="PL44" s="445"/>
      <c r="PM44" s="445"/>
      <c r="PN44" s="445"/>
      <c r="PO44" s="444"/>
      <c r="PP44" s="445"/>
      <c r="PQ44" s="445"/>
      <c r="PR44" s="445"/>
      <c r="PS44" s="444"/>
      <c r="PT44" s="445"/>
      <c r="PU44" s="445"/>
      <c r="PV44" s="445"/>
      <c r="PW44" s="444"/>
      <c r="PX44" s="445"/>
      <c r="PY44" s="445"/>
      <c r="PZ44" s="445"/>
      <c r="QA44" s="444"/>
      <c r="QB44" s="445"/>
      <c r="QC44" s="445"/>
      <c r="QD44" s="445"/>
      <c r="QE44" s="444"/>
      <c r="QF44" s="445"/>
      <c r="QG44" s="445"/>
      <c r="QH44" s="445"/>
      <c r="QI44" s="444"/>
      <c r="QJ44" s="445"/>
      <c r="QK44" s="445"/>
      <c r="QL44" s="445"/>
      <c r="QM44" s="444"/>
      <c r="QN44" s="445"/>
      <c r="QO44" s="445"/>
      <c r="QP44" s="445"/>
      <c r="QQ44" s="444"/>
      <c r="QR44" s="445"/>
      <c r="QS44" s="445"/>
      <c r="QT44" s="445"/>
      <c r="QU44" s="444"/>
      <c r="QV44" s="445"/>
      <c r="QW44" s="445"/>
      <c r="QX44" s="445"/>
      <c r="QY44" s="444"/>
      <c r="QZ44" s="445"/>
      <c r="RA44" s="445"/>
      <c r="RB44" s="445"/>
      <c r="RC44" s="444"/>
      <c r="RD44" s="445"/>
      <c r="RE44" s="445"/>
      <c r="RF44" s="445"/>
      <c r="RG44" s="444"/>
      <c r="RH44" s="445"/>
      <c r="RI44" s="445"/>
      <c r="RJ44" s="445"/>
      <c r="RK44" s="444"/>
      <c r="RL44" s="445"/>
      <c r="RM44" s="445"/>
      <c r="RN44" s="445"/>
      <c r="RO44" s="444"/>
      <c r="RP44" s="445"/>
      <c r="RQ44" s="445"/>
      <c r="RR44" s="445"/>
      <c r="RS44" s="444"/>
      <c r="RT44" s="445"/>
      <c r="RU44" s="445"/>
      <c r="RV44" s="445"/>
      <c r="RW44" s="444"/>
      <c r="RX44" s="445"/>
      <c r="RY44" s="445"/>
      <c r="RZ44" s="445"/>
      <c r="SA44" s="444"/>
      <c r="SB44" s="445"/>
      <c r="SC44" s="445"/>
      <c r="SD44" s="445"/>
      <c r="SE44" s="444"/>
      <c r="SF44" s="445"/>
      <c r="SG44" s="445"/>
      <c r="SH44" s="445"/>
      <c r="SI44" s="444"/>
      <c r="SJ44" s="445"/>
      <c r="SK44" s="445"/>
      <c r="SL44" s="445"/>
      <c r="SM44" s="444"/>
      <c r="SN44" s="445"/>
      <c r="SO44" s="445"/>
      <c r="SP44" s="445"/>
      <c r="SQ44" s="444"/>
      <c r="SR44" s="445"/>
      <c r="SS44" s="445"/>
      <c r="ST44" s="445"/>
      <c r="SU44" s="444"/>
      <c r="SV44" s="445"/>
      <c r="SW44" s="445"/>
      <c r="SX44" s="445"/>
      <c r="SY44" s="444"/>
      <c r="SZ44" s="445"/>
      <c r="TA44" s="445"/>
      <c r="TB44" s="445"/>
      <c r="TC44" s="444"/>
      <c r="TD44" s="445"/>
      <c r="TE44" s="445"/>
      <c r="TF44" s="445"/>
      <c r="TG44" s="444"/>
      <c r="TH44" s="445"/>
      <c r="TI44" s="445"/>
      <c r="TJ44" s="445"/>
      <c r="TK44" s="444"/>
      <c r="TL44" s="445"/>
      <c r="TM44" s="445"/>
      <c r="TN44" s="445"/>
      <c r="TO44" s="444"/>
      <c r="TP44" s="445"/>
      <c r="TQ44" s="445"/>
      <c r="TR44" s="445"/>
      <c r="TS44" s="444"/>
      <c r="TT44" s="445"/>
      <c r="TU44" s="445"/>
      <c r="TV44" s="445"/>
      <c r="TW44" s="444"/>
      <c r="TX44" s="445"/>
      <c r="TY44" s="445"/>
      <c r="TZ44" s="445"/>
      <c r="UA44" s="444"/>
      <c r="UB44" s="445"/>
      <c r="UC44" s="445"/>
      <c r="UD44" s="445"/>
      <c r="UE44" s="444"/>
      <c r="UF44" s="445"/>
      <c r="UG44" s="445"/>
      <c r="UH44" s="445"/>
      <c r="UI44" s="444"/>
      <c r="UJ44" s="445"/>
      <c r="UK44" s="445"/>
      <c r="UL44" s="445"/>
      <c r="UM44" s="444"/>
      <c r="UN44" s="445"/>
      <c r="UO44" s="445"/>
      <c r="UP44" s="445"/>
      <c r="UQ44" s="444"/>
      <c r="UR44" s="445"/>
      <c r="US44" s="445"/>
      <c r="UT44" s="445"/>
      <c r="UU44" s="444"/>
      <c r="UV44" s="445"/>
      <c r="UW44" s="445"/>
      <c r="UX44" s="445"/>
      <c r="UY44" s="444"/>
      <c r="UZ44" s="445"/>
      <c r="VA44" s="445"/>
      <c r="VB44" s="445"/>
      <c r="VC44" s="444"/>
      <c r="VD44" s="445"/>
      <c r="VE44" s="445"/>
      <c r="VF44" s="445"/>
      <c r="VG44" s="444"/>
      <c r="VH44" s="445"/>
      <c r="VI44" s="445"/>
      <c r="VJ44" s="445"/>
      <c r="VK44" s="444"/>
      <c r="VL44" s="445"/>
      <c r="VM44" s="445"/>
      <c r="VN44" s="445"/>
      <c r="VO44" s="444"/>
      <c r="VP44" s="445"/>
      <c r="VQ44" s="445"/>
      <c r="VR44" s="445"/>
      <c r="VS44" s="444"/>
      <c r="VT44" s="445"/>
      <c r="VU44" s="445"/>
      <c r="VV44" s="445"/>
      <c r="VW44" s="444"/>
      <c r="VX44" s="445"/>
      <c r="VY44" s="445"/>
      <c r="VZ44" s="445"/>
      <c r="WA44" s="444"/>
      <c r="WB44" s="445"/>
      <c r="WC44" s="445"/>
      <c r="WD44" s="445"/>
      <c r="WE44" s="444"/>
      <c r="WF44" s="445"/>
      <c r="WG44" s="445"/>
      <c r="WH44" s="445"/>
      <c r="WI44" s="444"/>
      <c r="WJ44" s="445"/>
      <c r="WK44" s="445"/>
      <c r="WL44" s="445"/>
      <c r="WM44" s="444"/>
      <c r="WN44" s="445"/>
      <c r="WO44" s="445"/>
      <c r="WP44" s="445"/>
      <c r="WQ44" s="444"/>
      <c r="WR44" s="445"/>
      <c r="WS44" s="445"/>
      <c r="WT44" s="445"/>
      <c r="WU44" s="444"/>
      <c r="WV44" s="445"/>
      <c r="WW44" s="445"/>
      <c r="WX44" s="445"/>
      <c r="WY44" s="444"/>
      <c r="WZ44" s="445"/>
      <c r="XA44" s="445"/>
      <c r="XB44" s="445"/>
      <c r="XC44" s="444"/>
      <c r="XD44" s="445"/>
      <c r="XE44" s="445"/>
      <c r="XF44" s="445"/>
      <c r="XG44" s="444"/>
      <c r="XH44" s="445"/>
      <c r="XI44" s="445"/>
      <c r="XJ44" s="445"/>
      <c r="XK44" s="444"/>
      <c r="XL44" s="445"/>
      <c r="XM44" s="445"/>
      <c r="XN44" s="445"/>
      <c r="XO44" s="444"/>
      <c r="XP44" s="445"/>
      <c r="XQ44" s="445"/>
      <c r="XR44" s="445"/>
      <c r="XS44" s="444"/>
      <c r="XT44" s="445"/>
      <c r="XU44" s="445"/>
      <c r="XV44" s="445"/>
      <c r="XW44" s="444"/>
      <c r="XX44" s="445"/>
      <c r="XY44" s="445"/>
      <c r="XZ44" s="445"/>
      <c r="YA44" s="444"/>
      <c r="YB44" s="445"/>
      <c r="YC44" s="445"/>
      <c r="YD44" s="445"/>
      <c r="YE44" s="444"/>
      <c r="YF44" s="445"/>
      <c r="YG44" s="445"/>
      <c r="YH44" s="445"/>
      <c r="YI44" s="444"/>
      <c r="YJ44" s="445"/>
      <c r="YK44" s="445"/>
      <c r="YL44" s="445"/>
      <c r="YM44" s="444"/>
      <c r="YN44" s="445"/>
      <c r="YO44" s="445"/>
      <c r="YP44" s="445"/>
      <c r="YQ44" s="444"/>
      <c r="YR44" s="445"/>
      <c r="YS44" s="445"/>
      <c r="YT44" s="445"/>
      <c r="YU44" s="444"/>
      <c r="YV44" s="445"/>
      <c r="YW44" s="445"/>
      <c r="YX44" s="445"/>
      <c r="YY44" s="444"/>
      <c r="YZ44" s="445"/>
      <c r="ZA44" s="445"/>
      <c r="ZB44" s="445"/>
      <c r="ZC44" s="444"/>
      <c r="ZD44" s="445"/>
      <c r="ZE44" s="445"/>
      <c r="ZF44" s="445"/>
      <c r="ZG44" s="444"/>
      <c r="ZH44" s="445"/>
      <c r="ZI44" s="445"/>
      <c r="ZJ44" s="445"/>
      <c r="ZK44" s="444"/>
      <c r="ZL44" s="445"/>
      <c r="ZM44" s="445"/>
      <c r="ZN44" s="445"/>
      <c r="ZO44" s="444"/>
      <c r="ZP44" s="445"/>
      <c r="ZQ44" s="445"/>
      <c r="ZR44" s="445"/>
      <c r="ZS44" s="444"/>
      <c r="ZT44" s="445"/>
      <c r="ZU44" s="445"/>
      <c r="ZV44" s="445"/>
      <c r="ZW44" s="444"/>
      <c r="ZX44" s="445"/>
      <c r="ZY44" s="445"/>
      <c r="ZZ44" s="445"/>
      <c r="AAA44" s="444"/>
      <c r="AAB44" s="445"/>
      <c r="AAC44" s="445"/>
      <c r="AAD44" s="445"/>
      <c r="AAE44" s="444"/>
      <c r="AAF44" s="445"/>
      <c r="AAG44" s="445"/>
      <c r="AAH44" s="445"/>
      <c r="AAI44" s="444"/>
      <c r="AAJ44" s="445"/>
      <c r="AAK44" s="445"/>
      <c r="AAL44" s="445"/>
      <c r="AAM44" s="444"/>
      <c r="AAN44" s="445"/>
      <c r="AAO44" s="445"/>
      <c r="AAP44" s="445"/>
      <c r="AAQ44" s="444"/>
      <c r="AAR44" s="445"/>
      <c r="AAS44" s="445"/>
      <c r="AAT44" s="445"/>
      <c r="AAU44" s="444"/>
      <c r="AAV44" s="445"/>
      <c r="AAW44" s="445"/>
      <c r="AAX44" s="445"/>
      <c r="AAY44" s="444"/>
      <c r="AAZ44" s="445"/>
      <c r="ABA44" s="445"/>
      <c r="ABB44" s="445"/>
      <c r="ABC44" s="444"/>
      <c r="ABD44" s="445"/>
      <c r="ABE44" s="445"/>
      <c r="ABF44" s="445"/>
      <c r="ABG44" s="444"/>
      <c r="ABH44" s="445"/>
      <c r="ABI44" s="445"/>
      <c r="ABJ44" s="445"/>
      <c r="ABK44" s="444"/>
      <c r="ABL44" s="445"/>
      <c r="ABM44" s="445"/>
      <c r="ABN44" s="445"/>
      <c r="ABO44" s="444"/>
      <c r="ABP44" s="445"/>
      <c r="ABQ44" s="445"/>
      <c r="ABR44" s="445"/>
      <c r="ABS44" s="444"/>
      <c r="ABT44" s="445"/>
      <c r="ABU44" s="445"/>
      <c r="ABV44" s="445"/>
      <c r="ABW44" s="444"/>
      <c r="ABX44" s="445"/>
      <c r="ABY44" s="445"/>
      <c r="ABZ44" s="445"/>
      <c r="ACA44" s="444"/>
      <c r="ACB44" s="445"/>
      <c r="ACC44" s="445"/>
      <c r="ACD44" s="445"/>
      <c r="ACE44" s="444"/>
      <c r="ACF44" s="445"/>
      <c r="ACG44" s="445"/>
      <c r="ACH44" s="445"/>
      <c r="ACI44" s="444"/>
      <c r="ACJ44" s="445"/>
      <c r="ACK44" s="445"/>
      <c r="ACL44" s="445"/>
      <c r="ACM44" s="444"/>
      <c r="ACN44" s="445"/>
      <c r="ACO44" s="445"/>
      <c r="ACP44" s="445"/>
      <c r="ACQ44" s="444"/>
      <c r="ACR44" s="445"/>
      <c r="ACS44" s="445"/>
      <c r="ACT44" s="445"/>
      <c r="ACU44" s="444"/>
      <c r="ACV44" s="445"/>
      <c r="ACW44" s="445"/>
      <c r="ACX44" s="445"/>
      <c r="ACY44" s="444"/>
      <c r="ACZ44" s="445"/>
      <c r="ADA44" s="445"/>
      <c r="ADB44" s="445"/>
      <c r="ADC44" s="444"/>
      <c r="ADD44" s="445"/>
      <c r="ADE44" s="445"/>
      <c r="ADF44" s="445"/>
      <c r="ADG44" s="444"/>
      <c r="ADH44" s="445"/>
      <c r="ADI44" s="445"/>
      <c r="ADJ44" s="445"/>
      <c r="ADK44" s="444"/>
      <c r="ADL44" s="445"/>
      <c r="ADM44" s="445"/>
      <c r="ADN44" s="445"/>
      <c r="ADO44" s="444"/>
      <c r="ADP44" s="445"/>
      <c r="ADQ44" s="445"/>
      <c r="ADR44" s="445"/>
      <c r="ADS44" s="444"/>
      <c r="ADT44" s="445"/>
      <c r="ADU44" s="445"/>
      <c r="ADV44" s="445"/>
      <c r="ADW44" s="444"/>
      <c r="ADX44" s="445"/>
      <c r="ADY44" s="445"/>
      <c r="ADZ44" s="445"/>
      <c r="AEA44" s="444"/>
      <c r="AEB44" s="445"/>
      <c r="AEC44" s="445"/>
      <c r="AED44" s="445"/>
      <c r="AEE44" s="444"/>
      <c r="AEF44" s="445"/>
      <c r="AEG44" s="445"/>
      <c r="AEH44" s="445"/>
      <c r="AEI44" s="444"/>
      <c r="AEJ44" s="445"/>
      <c r="AEK44" s="445"/>
      <c r="AEL44" s="445"/>
      <c r="AEM44" s="444"/>
      <c r="AEN44" s="445"/>
      <c r="AEO44" s="445"/>
      <c r="AEP44" s="445"/>
      <c r="AEQ44" s="444"/>
      <c r="AER44" s="445"/>
      <c r="AES44" s="445"/>
      <c r="AET44" s="445"/>
      <c r="AEU44" s="444"/>
      <c r="AEV44" s="445"/>
      <c r="AEW44" s="445"/>
      <c r="AEX44" s="445"/>
      <c r="AEY44" s="444"/>
      <c r="AEZ44" s="445"/>
      <c r="AFA44" s="445"/>
      <c r="AFB44" s="445"/>
      <c r="AFC44" s="444"/>
      <c r="AFD44" s="445"/>
      <c r="AFE44" s="445"/>
      <c r="AFF44" s="445"/>
      <c r="AFG44" s="444"/>
      <c r="AFH44" s="445"/>
      <c r="AFI44" s="445"/>
      <c r="AFJ44" s="445"/>
      <c r="AFK44" s="444"/>
      <c r="AFL44" s="445"/>
      <c r="AFM44" s="445"/>
      <c r="AFN44" s="445"/>
      <c r="AFO44" s="444"/>
      <c r="AFP44" s="445"/>
      <c r="AFQ44" s="445"/>
      <c r="AFR44" s="445"/>
      <c r="AFS44" s="444"/>
      <c r="AFT44" s="445"/>
      <c r="AFU44" s="445"/>
      <c r="AFV44" s="445"/>
      <c r="AFW44" s="444"/>
      <c r="AFX44" s="445"/>
      <c r="AFY44" s="445"/>
      <c r="AFZ44" s="445"/>
      <c r="AGA44" s="444"/>
      <c r="AGB44" s="445"/>
      <c r="AGC44" s="445"/>
      <c r="AGD44" s="445"/>
      <c r="AGE44" s="444"/>
      <c r="AGF44" s="445"/>
      <c r="AGG44" s="445"/>
      <c r="AGH44" s="445"/>
      <c r="AGI44" s="444"/>
      <c r="AGJ44" s="445"/>
      <c r="AGK44" s="445"/>
      <c r="AGL44" s="445"/>
      <c r="AGM44" s="444"/>
      <c r="AGN44" s="445"/>
      <c r="AGO44" s="445"/>
      <c r="AGP44" s="445"/>
      <c r="AGQ44" s="444"/>
      <c r="AGR44" s="445"/>
      <c r="AGS44" s="445"/>
      <c r="AGT44" s="445"/>
      <c r="AGU44" s="444"/>
      <c r="AGV44" s="445"/>
      <c r="AGW44" s="445"/>
      <c r="AGX44" s="445"/>
      <c r="AGY44" s="444"/>
      <c r="AGZ44" s="445"/>
      <c r="AHA44" s="445"/>
      <c r="AHB44" s="445"/>
      <c r="AHC44" s="444"/>
      <c r="AHD44" s="445"/>
      <c r="AHE44" s="445"/>
      <c r="AHF44" s="445"/>
      <c r="AHG44" s="444"/>
      <c r="AHH44" s="445"/>
      <c r="AHI44" s="445"/>
      <c r="AHJ44" s="445"/>
      <c r="AHK44" s="444"/>
      <c r="AHL44" s="445"/>
      <c r="AHM44" s="445"/>
      <c r="AHN44" s="445"/>
      <c r="AHO44" s="444"/>
      <c r="AHP44" s="445"/>
      <c r="AHQ44" s="445"/>
      <c r="AHR44" s="445"/>
      <c r="AHS44" s="444"/>
      <c r="AHT44" s="445"/>
      <c r="AHU44" s="445"/>
      <c r="AHV44" s="445"/>
      <c r="AHW44" s="444"/>
      <c r="AHX44" s="445"/>
      <c r="AHY44" s="445"/>
      <c r="AHZ44" s="445"/>
      <c r="AIA44" s="444"/>
      <c r="AIB44" s="445"/>
      <c r="AIC44" s="445"/>
      <c r="AID44" s="445"/>
      <c r="AIE44" s="444"/>
      <c r="AIF44" s="445"/>
      <c r="AIG44" s="445"/>
      <c r="AIH44" s="445"/>
      <c r="AII44" s="444"/>
      <c r="AIJ44" s="445"/>
      <c r="AIK44" s="445"/>
      <c r="AIL44" s="445"/>
      <c r="AIM44" s="444"/>
      <c r="AIN44" s="445"/>
      <c r="AIO44" s="445"/>
      <c r="AIP44" s="445"/>
      <c r="AIQ44" s="444"/>
      <c r="AIR44" s="445"/>
      <c r="AIS44" s="445"/>
      <c r="AIT44" s="445"/>
      <c r="AIU44" s="444"/>
      <c r="AIV44" s="445"/>
      <c r="AIW44" s="445"/>
      <c r="AIX44" s="445"/>
      <c r="AIY44" s="444"/>
      <c r="AIZ44" s="445"/>
      <c r="AJA44" s="445"/>
      <c r="AJB44" s="445"/>
      <c r="AJC44" s="444"/>
      <c r="AJD44" s="445"/>
      <c r="AJE44" s="445"/>
      <c r="AJF44" s="445"/>
      <c r="AJG44" s="444"/>
      <c r="AJH44" s="445"/>
      <c r="AJI44" s="445"/>
      <c r="AJJ44" s="445"/>
      <c r="AJK44" s="444"/>
      <c r="AJL44" s="445"/>
      <c r="AJM44" s="445"/>
      <c r="AJN44" s="445"/>
      <c r="AJO44" s="444"/>
      <c r="AJP44" s="445"/>
      <c r="AJQ44" s="445"/>
      <c r="AJR44" s="445"/>
      <c r="AJS44" s="444"/>
      <c r="AJT44" s="445"/>
      <c r="AJU44" s="445"/>
      <c r="AJV44" s="445"/>
      <c r="AJW44" s="444"/>
      <c r="AJX44" s="445"/>
      <c r="AJY44" s="445"/>
      <c r="AJZ44" s="445"/>
      <c r="AKA44" s="444"/>
      <c r="AKB44" s="445"/>
      <c r="AKC44" s="445"/>
      <c r="AKD44" s="445"/>
      <c r="AKE44" s="444"/>
      <c r="AKF44" s="445"/>
      <c r="AKG44" s="445"/>
      <c r="AKH44" s="445"/>
      <c r="AKI44" s="444"/>
      <c r="AKJ44" s="445"/>
      <c r="AKK44" s="445"/>
      <c r="AKL44" s="445"/>
      <c r="AKM44" s="444"/>
      <c r="AKN44" s="445"/>
      <c r="AKO44" s="445"/>
      <c r="AKP44" s="445"/>
      <c r="AKQ44" s="444"/>
      <c r="AKR44" s="445"/>
      <c r="AKS44" s="445"/>
      <c r="AKT44" s="445"/>
      <c r="AKU44" s="444"/>
      <c r="AKV44" s="445"/>
      <c r="AKW44" s="445"/>
      <c r="AKX44" s="445"/>
      <c r="AKY44" s="444"/>
      <c r="AKZ44" s="445"/>
      <c r="ALA44" s="445"/>
      <c r="ALB44" s="445"/>
      <c r="ALC44" s="444"/>
      <c r="ALD44" s="445"/>
      <c r="ALE44" s="445"/>
      <c r="ALF44" s="445"/>
      <c r="ALG44" s="444"/>
      <c r="ALH44" s="445"/>
      <c r="ALI44" s="445"/>
      <c r="ALJ44" s="445"/>
      <c r="ALK44" s="444"/>
      <c r="ALL44" s="445"/>
      <c r="ALM44" s="445"/>
      <c r="ALN44" s="445"/>
      <c r="ALO44" s="444"/>
      <c r="ALP44" s="445"/>
      <c r="ALQ44" s="445"/>
      <c r="ALR44" s="445"/>
      <c r="ALS44" s="444"/>
      <c r="ALT44" s="445"/>
      <c r="ALU44" s="445"/>
      <c r="ALV44" s="445"/>
      <c r="ALW44" s="444"/>
      <c r="ALX44" s="445"/>
      <c r="ALY44" s="445"/>
      <c r="ALZ44" s="445"/>
      <c r="AMA44" s="444"/>
      <c r="AMB44" s="445"/>
      <c r="AMC44" s="445"/>
      <c r="AMD44" s="445"/>
      <c r="AME44" s="444"/>
      <c r="AMF44" s="445"/>
      <c r="AMG44" s="445"/>
      <c r="AMH44" s="445"/>
      <c r="AMI44" s="444"/>
      <c r="AMJ44" s="445"/>
      <c r="AMK44" s="445"/>
      <c r="AML44" s="445"/>
      <c r="AMM44" s="444"/>
      <c r="AMN44" s="445"/>
      <c r="AMO44" s="445"/>
      <c r="AMP44" s="445"/>
      <c r="AMQ44" s="444"/>
      <c r="AMR44" s="445"/>
      <c r="AMS44" s="445"/>
      <c r="AMT44" s="445"/>
      <c r="AMU44" s="444"/>
      <c r="AMV44" s="445"/>
      <c r="AMW44" s="445"/>
      <c r="AMX44" s="445"/>
      <c r="AMY44" s="444"/>
      <c r="AMZ44" s="445"/>
      <c r="ANA44" s="445"/>
      <c r="ANB44" s="445"/>
      <c r="ANC44" s="444"/>
      <c r="AND44" s="445"/>
      <c r="ANE44" s="445"/>
      <c r="ANF44" s="445"/>
      <c r="ANG44" s="444"/>
      <c r="ANH44" s="445"/>
      <c r="ANI44" s="445"/>
      <c r="ANJ44" s="445"/>
      <c r="ANK44" s="444"/>
      <c r="ANL44" s="445"/>
      <c r="ANM44" s="445"/>
      <c r="ANN44" s="445"/>
      <c r="ANO44" s="444"/>
      <c r="ANP44" s="445"/>
      <c r="ANQ44" s="445"/>
      <c r="ANR44" s="445"/>
      <c r="ANS44" s="444"/>
      <c r="ANT44" s="445"/>
      <c r="ANU44" s="445"/>
      <c r="ANV44" s="445"/>
      <c r="ANW44" s="444"/>
      <c r="ANX44" s="445"/>
      <c r="ANY44" s="445"/>
      <c r="ANZ44" s="445"/>
      <c r="AOA44" s="444"/>
      <c r="AOB44" s="445"/>
      <c r="AOC44" s="445"/>
      <c r="AOD44" s="445"/>
      <c r="AOE44" s="444"/>
      <c r="AOF44" s="445"/>
      <c r="AOG44" s="445"/>
      <c r="AOH44" s="445"/>
      <c r="AOI44" s="444"/>
      <c r="AOJ44" s="445"/>
      <c r="AOK44" s="445"/>
      <c r="AOL44" s="445"/>
      <c r="AOM44" s="444"/>
      <c r="AON44" s="445"/>
      <c r="AOO44" s="445"/>
      <c r="AOP44" s="445"/>
      <c r="AOQ44" s="444"/>
      <c r="AOR44" s="445"/>
      <c r="AOS44" s="445"/>
      <c r="AOT44" s="445"/>
      <c r="AOU44" s="444"/>
      <c r="AOV44" s="445"/>
      <c r="AOW44" s="445"/>
      <c r="AOX44" s="445"/>
      <c r="AOY44" s="444"/>
      <c r="AOZ44" s="445"/>
      <c r="APA44" s="445"/>
      <c r="APB44" s="445"/>
      <c r="APC44" s="444"/>
      <c r="APD44" s="445"/>
      <c r="APE44" s="445"/>
      <c r="APF44" s="445"/>
      <c r="APG44" s="444"/>
      <c r="APH44" s="445"/>
      <c r="API44" s="445"/>
      <c r="APJ44" s="445"/>
      <c r="APK44" s="444"/>
      <c r="APL44" s="445"/>
      <c r="APM44" s="445"/>
      <c r="APN44" s="445"/>
      <c r="APO44" s="444"/>
      <c r="APP44" s="445"/>
      <c r="APQ44" s="445"/>
      <c r="APR44" s="445"/>
      <c r="APS44" s="444"/>
      <c r="APT44" s="445"/>
      <c r="APU44" s="445"/>
      <c r="APV44" s="445"/>
      <c r="APW44" s="444"/>
      <c r="APX44" s="445"/>
      <c r="APY44" s="445"/>
      <c r="APZ44" s="445"/>
      <c r="AQA44" s="444"/>
      <c r="AQB44" s="445"/>
      <c r="AQC44" s="445"/>
      <c r="AQD44" s="445"/>
      <c r="AQE44" s="444"/>
      <c r="AQF44" s="445"/>
      <c r="AQG44" s="445"/>
      <c r="AQH44" s="445"/>
      <c r="AQI44" s="444"/>
      <c r="AQJ44" s="445"/>
      <c r="AQK44" s="445"/>
      <c r="AQL44" s="445"/>
      <c r="AQM44" s="444"/>
      <c r="AQN44" s="445"/>
      <c r="AQO44" s="445"/>
      <c r="AQP44" s="445"/>
      <c r="AQQ44" s="444"/>
      <c r="AQR44" s="445"/>
      <c r="AQS44" s="445"/>
      <c r="AQT44" s="445"/>
      <c r="AQU44" s="444"/>
      <c r="AQV44" s="445"/>
      <c r="AQW44" s="445"/>
      <c r="AQX44" s="445"/>
      <c r="AQY44" s="444"/>
      <c r="AQZ44" s="445"/>
      <c r="ARA44" s="445"/>
      <c r="ARB44" s="445"/>
      <c r="ARC44" s="444"/>
      <c r="ARD44" s="445"/>
      <c r="ARE44" s="445"/>
      <c r="ARF44" s="445"/>
      <c r="ARG44" s="444"/>
      <c r="ARH44" s="445"/>
      <c r="ARI44" s="445"/>
      <c r="ARJ44" s="445"/>
      <c r="ARK44" s="444"/>
      <c r="ARL44" s="445"/>
      <c r="ARM44" s="445"/>
      <c r="ARN44" s="445"/>
      <c r="ARO44" s="444"/>
      <c r="ARP44" s="445"/>
      <c r="ARQ44" s="445"/>
      <c r="ARR44" s="445"/>
      <c r="ARS44" s="444"/>
      <c r="ART44" s="445"/>
      <c r="ARU44" s="445"/>
      <c r="ARV44" s="445"/>
      <c r="ARW44" s="444"/>
      <c r="ARX44" s="445"/>
      <c r="ARY44" s="445"/>
      <c r="ARZ44" s="445"/>
      <c r="ASA44" s="444"/>
      <c r="ASB44" s="445"/>
      <c r="ASC44" s="445"/>
      <c r="ASD44" s="445"/>
      <c r="ASE44" s="444"/>
      <c r="ASF44" s="445"/>
      <c r="ASG44" s="445"/>
      <c r="ASH44" s="445"/>
      <c r="ASI44" s="444"/>
      <c r="ASJ44" s="445"/>
      <c r="ASK44" s="445"/>
      <c r="ASL44" s="445"/>
      <c r="ASM44" s="444"/>
      <c r="ASN44" s="445"/>
      <c r="ASO44" s="445"/>
      <c r="ASP44" s="445"/>
      <c r="ASQ44" s="444"/>
      <c r="ASR44" s="445"/>
      <c r="ASS44" s="445"/>
      <c r="AST44" s="445"/>
      <c r="ASU44" s="444"/>
      <c r="ASV44" s="445"/>
      <c r="ASW44" s="445"/>
      <c r="ASX44" s="445"/>
      <c r="ASY44" s="444"/>
      <c r="ASZ44" s="445"/>
      <c r="ATA44" s="445"/>
      <c r="ATB44" s="445"/>
      <c r="ATC44" s="444"/>
      <c r="ATD44" s="445"/>
      <c r="ATE44" s="445"/>
      <c r="ATF44" s="445"/>
      <c r="ATG44" s="444"/>
      <c r="ATH44" s="445"/>
      <c r="ATI44" s="445"/>
      <c r="ATJ44" s="445"/>
      <c r="ATK44" s="444"/>
      <c r="ATL44" s="445"/>
      <c r="ATM44" s="445"/>
      <c r="ATN44" s="445"/>
      <c r="ATO44" s="444"/>
      <c r="ATP44" s="445"/>
      <c r="ATQ44" s="445"/>
      <c r="ATR44" s="445"/>
      <c r="ATS44" s="444"/>
      <c r="ATT44" s="445"/>
      <c r="ATU44" s="445"/>
      <c r="ATV44" s="445"/>
      <c r="ATW44" s="444"/>
      <c r="ATX44" s="445"/>
      <c r="ATY44" s="445"/>
      <c r="ATZ44" s="445"/>
      <c r="AUA44" s="444"/>
      <c r="AUB44" s="445"/>
      <c r="AUC44" s="445"/>
      <c r="AUD44" s="445"/>
      <c r="AUE44" s="444"/>
      <c r="AUF44" s="445"/>
      <c r="AUG44" s="445"/>
      <c r="AUH44" s="445"/>
      <c r="AUI44" s="444"/>
      <c r="AUJ44" s="445"/>
      <c r="AUK44" s="445"/>
      <c r="AUL44" s="445"/>
      <c r="AUM44" s="444"/>
      <c r="AUN44" s="445"/>
      <c r="AUO44" s="445"/>
      <c r="AUP44" s="445"/>
      <c r="AUQ44" s="444"/>
      <c r="AUR44" s="445"/>
      <c r="AUS44" s="445"/>
      <c r="AUT44" s="445"/>
      <c r="AUU44" s="444"/>
      <c r="AUV44" s="445"/>
      <c r="AUW44" s="445"/>
      <c r="AUX44" s="445"/>
      <c r="AUY44" s="444"/>
      <c r="AUZ44" s="445"/>
      <c r="AVA44" s="445"/>
      <c r="AVB44" s="445"/>
      <c r="AVC44" s="444"/>
      <c r="AVD44" s="445"/>
      <c r="AVE44" s="445"/>
      <c r="AVF44" s="445"/>
      <c r="AVG44" s="444"/>
      <c r="AVH44" s="445"/>
      <c r="AVI44" s="445"/>
      <c r="AVJ44" s="445"/>
      <c r="AVK44" s="444"/>
      <c r="AVL44" s="445"/>
      <c r="AVM44" s="445"/>
      <c r="AVN44" s="445"/>
      <c r="AVO44" s="444"/>
      <c r="AVP44" s="445"/>
      <c r="AVQ44" s="445"/>
      <c r="AVR44" s="445"/>
      <c r="AVS44" s="444"/>
      <c r="AVT44" s="445"/>
      <c r="AVU44" s="445"/>
      <c r="AVV44" s="445"/>
      <c r="AVW44" s="444"/>
      <c r="AVX44" s="445"/>
      <c r="AVY44" s="445"/>
      <c r="AVZ44" s="445"/>
      <c r="AWA44" s="444"/>
      <c r="AWB44" s="445"/>
      <c r="AWC44" s="445"/>
      <c r="AWD44" s="445"/>
      <c r="AWE44" s="444"/>
      <c r="AWF44" s="445"/>
      <c r="AWG44" s="445"/>
      <c r="AWH44" s="445"/>
      <c r="AWI44" s="444"/>
      <c r="AWJ44" s="445"/>
      <c r="AWK44" s="445"/>
      <c r="AWL44" s="445"/>
      <c r="AWM44" s="444"/>
      <c r="AWN44" s="445"/>
      <c r="AWO44" s="445"/>
      <c r="AWP44" s="445"/>
      <c r="AWQ44" s="444"/>
      <c r="AWR44" s="445"/>
      <c r="AWS44" s="445"/>
      <c r="AWT44" s="445"/>
      <c r="AWU44" s="444"/>
      <c r="AWV44" s="445"/>
      <c r="AWW44" s="445"/>
      <c r="AWX44" s="445"/>
      <c r="AWY44" s="444"/>
      <c r="AWZ44" s="445"/>
      <c r="AXA44" s="445"/>
      <c r="AXB44" s="445"/>
      <c r="AXC44" s="444"/>
      <c r="AXD44" s="445"/>
      <c r="AXE44" s="445"/>
      <c r="AXF44" s="445"/>
      <c r="AXG44" s="444"/>
      <c r="AXH44" s="445"/>
      <c r="AXI44" s="445"/>
      <c r="AXJ44" s="445"/>
      <c r="AXK44" s="444"/>
      <c r="AXL44" s="445"/>
      <c r="AXM44" s="445"/>
      <c r="AXN44" s="445"/>
      <c r="AXO44" s="444"/>
      <c r="AXP44" s="445"/>
      <c r="AXQ44" s="445"/>
      <c r="AXR44" s="445"/>
      <c r="AXS44" s="444"/>
      <c r="AXT44" s="445"/>
      <c r="AXU44" s="445"/>
      <c r="AXV44" s="445"/>
      <c r="AXW44" s="444"/>
      <c r="AXX44" s="445"/>
      <c r="AXY44" s="445"/>
      <c r="AXZ44" s="445"/>
      <c r="AYA44" s="444"/>
      <c r="AYB44" s="445"/>
      <c r="AYC44" s="445"/>
      <c r="AYD44" s="445"/>
      <c r="AYE44" s="444"/>
      <c r="AYF44" s="445"/>
      <c r="AYG44" s="445"/>
      <c r="AYH44" s="445"/>
      <c r="AYI44" s="444"/>
      <c r="AYJ44" s="445"/>
      <c r="AYK44" s="445"/>
      <c r="AYL44" s="445"/>
      <c r="AYM44" s="444"/>
      <c r="AYN44" s="445"/>
      <c r="AYO44" s="445"/>
      <c r="AYP44" s="445"/>
      <c r="AYQ44" s="444"/>
      <c r="AYR44" s="445"/>
      <c r="AYS44" s="445"/>
      <c r="AYT44" s="445"/>
      <c r="AYU44" s="444"/>
      <c r="AYV44" s="445"/>
      <c r="AYW44" s="445"/>
      <c r="AYX44" s="445"/>
      <c r="AYY44" s="444"/>
      <c r="AYZ44" s="445"/>
      <c r="AZA44" s="445"/>
      <c r="AZB44" s="445"/>
      <c r="AZC44" s="444"/>
      <c r="AZD44" s="445"/>
      <c r="AZE44" s="445"/>
      <c r="AZF44" s="445"/>
      <c r="AZG44" s="444"/>
      <c r="AZH44" s="445"/>
      <c r="AZI44" s="445"/>
      <c r="AZJ44" s="445"/>
      <c r="AZK44" s="444"/>
      <c r="AZL44" s="445"/>
      <c r="AZM44" s="445"/>
      <c r="AZN44" s="445"/>
      <c r="AZO44" s="444"/>
      <c r="AZP44" s="445"/>
      <c r="AZQ44" s="445"/>
      <c r="AZR44" s="445"/>
      <c r="AZS44" s="444"/>
      <c r="AZT44" s="445"/>
      <c r="AZU44" s="445"/>
      <c r="AZV44" s="445"/>
      <c r="AZW44" s="444"/>
      <c r="AZX44" s="445"/>
      <c r="AZY44" s="445"/>
      <c r="AZZ44" s="445"/>
      <c r="BAA44" s="444"/>
      <c r="BAB44" s="445"/>
      <c r="BAC44" s="445"/>
      <c r="BAD44" s="445"/>
      <c r="BAE44" s="444"/>
      <c r="BAF44" s="445"/>
      <c r="BAG44" s="445"/>
      <c r="BAH44" s="445"/>
      <c r="BAI44" s="444"/>
      <c r="BAJ44" s="445"/>
      <c r="BAK44" s="445"/>
      <c r="BAL44" s="445"/>
      <c r="BAM44" s="444"/>
      <c r="BAN44" s="445"/>
      <c r="BAO44" s="445"/>
      <c r="BAP44" s="445"/>
      <c r="BAQ44" s="444"/>
      <c r="BAR44" s="445"/>
      <c r="BAS44" s="445"/>
      <c r="BAT44" s="445"/>
      <c r="BAU44" s="444"/>
      <c r="BAV44" s="445"/>
      <c r="BAW44" s="445"/>
      <c r="BAX44" s="445"/>
      <c r="BAY44" s="444"/>
      <c r="BAZ44" s="445"/>
      <c r="BBA44" s="445"/>
      <c r="BBB44" s="445"/>
      <c r="BBC44" s="444"/>
      <c r="BBD44" s="445"/>
      <c r="BBE44" s="445"/>
      <c r="BBF44" s="445"/>
      <c r="BBG44" s="444"/>
      <c r="BBH44" s="445"/>
      <c r="BBI44" s="445"/>
      <c r="BBJ44" s="445"/>
      <c r="BBK44" s="444"/>
      <c r="BBL44" s="445"/>
      <c r="BBM44" s="445"/>
      <c r="BBN44" s="445"/>
      <c r="BBO44" s="444"/>
      <c r="BBP44" s="445"/>
      <c r="BBQ44" s="445"/>
      <c r="BBR44" s="445"/>
      <c r="BBS44" s="444"/>
      <c r="BBT44" s="445"/>
      <c r="BBU44" s="445"/>
      <c r="BBV44" s="445"/>
      <c r="BBW44" s="444"/>
      <c r="BBX44" s="445"/>
      <c r="BBY44" s="445"/>
      <c r="BBZ44" s="445"/>
      <c r="BCA44" s="444"/>
      <c r="BCB44" s="445"/>
      <c r="BCC44" s="445"/>
      <c r="BCD44" s="445"/>
      <c r="BCE44" s="444"/>
      <c r="BCF44" s="445"/>
      <c r="BCG44" s="445"/>
      <c r="BCH44" s="445"/>
      <c r="BCI44" s="444"/>
      <c r="BCJ44" s="445"/>
      <c r="BCK44" s="445"/>
      <c r="BCL44" s="445"/>
      <c r="BCM44" s="444"/>
      <c r="BCN44" s="445"/>
      <c r="BCO44" s="445"/>
      <c r="BCP44" s="445"/>
      <c r="BCQ44" s="444"/>
      <c r="BCR44" s="445"/>
      <c r="BCS44" s="445"/>
      <c r="BCT44" s="445"/>
      <c r="BCU44" s="444"/>
      <c r="BCV44" s="445"/>
      <c r="BCW44" s="445"/>
      <c r="BCX44" s="445"/>
      <c r="BCY44" s="444"/>
      <c r="BCZ44" s="445"/>
      <c r="BDA44" s="445"/>
      <c r="BDB44" s="445"/>
      <c r="BDC44" s="444"/>
      <c r="BDD44" s="445"/>
      <c r="BDE44" s="445"/>
      <c r="BDF44" s="445"/>
      <c r="BDG44" s="444"/>
      <c r="BDH44" s="445"/>
      <c r="BDI44" s="445"/>
      <c r="BDJ44" s="445"/>
      <c r="BDK44" s="444"/>
      <c r="BDL44" s="445"/>
      <c r="BDM44" s="445"/>
      <c r="BDN44" s="445"/>
      <c r="BDO44" s="444"/>
      <c r="BDP44" s="445"/>
      <c r="BDQ44" s="445"/>
      <c r="BDR44" s="445"/>
      <c r="BDS44" s="444"/>
      <c r="BDT44" s="445"/>
      <c r="BDU44" s="445"/>
      <c r="BDV44" s="445"/>
      <c r="BDW44" s="444"/>
      <c r="BDX44" s="445"/>
      <c r="BDY44" s="445"/>
      <c r="BDZ44" s="445"/>
      <c r="BEA44" s="444"/>
      <c r="BEB44" s="445"/>
      <c r="BEC44" s="445"/>
      <c r="BED44" s="445"/>
      <c r="BEE44" s="444"/>
      <c r="BEF44" s="445"/>
      <c r="BEG44" s="445"/>
      <c r="BEH44" s="445"/>
      <c r="BEI44" s="444"/>
      <c r="BEJ44" s="445"/>
      <c r="BEK44" s="445"/>
      <c r="BEL44" s="445"/>
      <c r="BEM44" s="444"/>
      <c r="BEN44" s="445"/>
      <c r="BEO44" s="445"/>
      <c r="BEP44" s="445"/>
      <c r="BEQ44" s="444"/>
      <c r="BER44" s="445"/>
      <c r="BES44" s="445"/>
      <c r="BET44" s="445"/>
      <c r="BEU44" s="444"/>
      <c r="BEV44" s="445"/>
      <c r="BEW44" s="445"/>
      <c r="BEX44" s="445"/>
      <c r="BEY44" s="444"/>
      <c r="BEZ44" s="445"/>
      <c r="BFA44" s="445"/>
      <c r="BFB44" s="445"/>
      <c r="BFC44" s="444"/>
      <c r="BFD44" s="445"/>
      <c r="BFE44" s="445"/>
      <c r="BFF44" s="445"/>
      <c r="BFG44" s="444"/>
      <c r="BFH44" s="445"/>
      <c r="BFI44" s="445"/>
      <c r="BFJ44" s="445"/>
      <c r="BFK44" s="444"/>
      <c r="BFL44" s="445"/>
      <c r="BFM44" s="445"/>
      <c r="BFN44" s="445"/>
      <c r="BFO44" s="444"/>
      <c r="BFP44" s="445"/>
      <c r="BFQ44" s="445"/>
      <c r="BFR44" s="445"/>
      <c r="BFS44" s="444"/>
      <c r="BFT44" s="445"/>
      <c r="BFU44" s="445"/>
      <c r="BFV44" s="445"/>
      <c r="BFW44" s="444"/>
      <c r="BFX44" s="445"/>
      <c r="BFY44" s="445"/>
      <c r="BFZ44" s="445"/>
      <c r="BGA44" s="444"/>
      <c r="BGB44" s="445"/>
      <c r="BGC44" s="445"/>
      <c r="BGD44" s="445"/>
      <c r="BGE44" s="444"/>
      <c r="BGF44" s="445"/>
      <c r="BGG44" s="445"/>
      <c r="BGH44" s="445"/>
      <c r="BGI44" s="444"/>
      <c r="BGJ44" s="445"/>
      <c r="BGK44" s="445"/>
      <c r="BGL44" s="445"/>
      <c r="BGM44" s="444"/>
      <c r="BGN44" s="445"/>
      <c r="BGO44" s="445"/>
      <c r="BGP44" s="445"/>
      <c r="BGQ44" s="444"/>
      <c r="BGR44" s="445"/>
      <c r="BGS44" s="445"/>
      <c r="BGT44" s="445"/>
      <c r="BGU44" s="444"/>
      <c r="BGV44" s="445"/>
      <c r="BGW44" s="445"/>
      <c r="BGX44" s="445"/>
      <c r="BGY44" s="444"/>
      <c r="BGZ44" s="445"/>
      <c r="BHA44" s="445"/>
      <c r="BHB44" s="445"/>
      <c r="BHC44" s="444"/>
      <c r="BHD44" s="445"/>
      <c r="BHE44" s="445"/>
      <c r="BHF44" s="445"/>
      <c r="BHG44" s="444"/>
      <c r="BHH44" s="445"/>
      <c r="BHI44" s="445"/>
      <c r="BHJ44" s="445"/>
      <c r="BHK44" s="444"/>
      <c r="BHL44" s="445"/>
      <c r="BHM44" s="445"/>
      <c r="BHN44" s="445"/>
      <c r="BHO44" s="444"/>
      <c r="BHP44" s="445"/>
      <c r="BHQ44" s="445"/>
      <c r="BHR44" s="445"/>
      <c r="BHS44" s="444"/>
      <c r="BHT44" s="445"/>
      <c r="BHU44" s="445"/>
      <c r="BHV44" s="445"/>
      <c r="BHW44" s="444"/>
      <c r="BHX44" s="445"/>
      <c r="BHY44" s="445"/>
      <c r="BHZ44" s="445"/>
      <c r="BIA44" s="444"/>
      <c r="BIB44" s="445"/>
      <c r="BIC44" s="445"/>
      <c r="BID44" s="445"/>
      <c r="BIE44" s="444"/>
      <c r="BIF44" s="445"/>
      <c r="BIG44" s="445"/>
      <c r="BIH44" s="445"/>
      <c r="BII44" s="444"/>
      <c r="BIJ44" s="445"/>
      <c r="BIK44" s="445"/>
      <c r="BIL44" s="445"/>
      <c r="BIM44" s="444"/>
      <c r="BIN44" s="445"/>
      <c r="BIO44" s="445"/>
      <c r="BIP44" s="445"/>
      <c r="BIQ44" s="444"/>
      <c r="BIR44" s="445"/>
      <c r="BIS44" s="445"/>
      <c r="BIT44" s="445"/>
      <c r="BIU44" s="444"/>
      <c r="BIV44" s="445"/>
      <c r="BIW44" s="445"/>
      <c r="BIX44" s="445"/>
      <c r="BIY44" s="444"/>
      <c r="BIZ44" s="445"/>
      <c r="BJA44" s="445"/>
      <c r="BJB44" s="445"/>
      <c r="BJC44" s="444"/>
      <c r="BJD44" s="445"/>
      <c r="BJE44" s="445"/>
      <c r="BJF44" s="445"/>
      <c r="BJG44" s="444"/>
      <c r="BJH44" s="445"/>
      <c r="BJI44" s="445"/>
      <c r="BJJ44" s="445"/>
      <c r="BJK44" s="444"/>
      <c r="BJL44" s="445"/>
      <c r="BJM44" s="445"/>
      <c r="BJN44" s="445"/>
      <c r="BJO44" s="444"/>
      <c r="BJP44" s="445"/>
      <c r="BJQ44" s="445"/>
      <c r="BJR44" s="445"/>
      <c r="BJS44" s="444"/>
      <c r="BJT44" s="445"/>
      <c r="BJU44" s="445"/>
      <c r="BJV44" s="445"/>
      <c r="BJW44" s="444"/>
      <c r="BJX44" s="445"/>
      <c r="BJY44" s="445"/>
      <c r="BJZ44" s="445"/>
      <c r="BKA44" s="444"/>
      <c r="BKB44" s="445"/>
      <c r="BKC44" s="445"/>
      <c r="BKD44" s="445"/>
      <c r="BKE44" s="444"/>
      <c r="BKF44" s="445"/>
      <c r="BKG44" s="445"/>
      <c r="BKH44" s="445"/>
      <c r="BKI44" s="444"/>
      <c r="BKJ44" s="445"/>
      <c r="BKK44" s="445"/>
      <c r="BKL44" s="445"/>
      <c r="BKM44" s="444"/>
      <c r="BKN44" s="445"/>
      <c r="BKO44" s="445"/>
      <c r="BKP44" s="445"/>
      <c r="BKQ44" s="444"/>
      <c r="BKR44" s="445"/>
      <c r="BKS44" s="445"/>
      <c r="BKT44" s="445"/>
      <c r="BKU44" s="444"/>
      <c r="BKV44" s="445"/>
      <c r="BKW44" s="445"/>
      <c r="BKX44" s="445"/>
      <c r="BKY44" s="444"/>
      <c r="BKZ44" s="445"/>
      <c r="BLA44" s="445"/>
      <c r="BLB44" s="445"/>
      <c r="BLC44" s="444"/>
      <c r="BLD44" s="445"/>
      <c r="BLE44" s="445"/>
      <c r="BLF44" s="445"/>
      <c r="BLG44" s="444"/>
      <c r="BLH44" s="445"/>
      <c r="BLI44" s="445"/>
      <c r="BLJ44" s="445"/>
      <c r="BLK44" s="444"/>
      <c r="BLL44" s="445"/>
      <c r="BLM44" s="445"/>
      <c r="BLN44" s="445"/>
      <c r="BLO44" s="444"/>
      <c r="BLP44" s="445"/>
      <c r="BLQ44" s="445"/>
      <c r="BLR44" s="445"/>
      <c r="BLS44" s="444"/>
      <c r="BLT44" s="445"/>
      <c r="BLU44" s="445"/>
      <c r="BLV44" s="445"/>
      <c r="BLW44" s="444"/>
      <c r="BLX44" s="445"/>
      <c r="BLY44" s="445"/>
      <c r="BLZ44" s="445"/>
      <c r="BMA44" s="444"/>
      <c r="BMB44" s="445"/>
      <c r="BMC44" s="445"/>
      <c r="BMD44" s="445"/>
      <c r="BME44" s="444"/>
      <c r="BMF44" s="445"/>
      <c r="BMG44" s="445"/>
      <c r="BMH44" s="445"/>
      <c r="BMI44" s="444"/>
      <c r="BMJ44" s="445"/>
      <c r="BMK44" s="445"/>
      <c r="BML44" s="445"/>
      <c r="BMM44" s="444"/>
      <c r="BMN44" s="445"/>
      <c r="BMO44" s="445"/>
      <c r="BMP44" s="445"/>
      <c r="BMQ44" s="444"/>
      <c r="BMR44" s="445"/>
      <c r="BMS44" s="445"/>
      <c r="BMT44" s="445"/>
      <c r="BMU44" s="444"/>
      <c r="BMV44" s="445"/>
      <c r="BMW44" s="445"/>
      <c r="BMX44" s="445"/>
      <c r="BMY44" s="444"/>
      <c r="BMZ44" s="445"/>
      <c r="BNA44" s="445"/>
      <c r="BNB44" s="445"/>
      <c r="BNC44" s="444"/>
      <c r="BND44" s="445"/>
      <c r="BNE44" s="445"/>
      <c r="BNF44" s="445"/>
      <c r="BNG44" s="444"/>
      <c r="BNH44" s="445"/>
      <c r="BNI44" s="445"/>
      <c r="BNJ44" s="445"/>
      <c r="BNK44" s="444"/>
      <c r="BNL44" s="445"/>
      <c r="BNM44" s="445"/>
      <c r="BNN44" s="445"/>
      <c r="BNO44" s="444"/>
      <c r="BNP44" s="445"/>
      <c r="BNQ44" s="445"/>
      <c r="BNR44" s="445"/>
      <c r="BNS44" s="444"/>
      <c r="BNT44" s="445"/>
      <c r="BNU44" s="445"/>
      <c r="BNV44" s="445"/>
      <c r="BNW44" s="444"/>
      <c r="BNX44" s="445"/>
      <c r="BNY44" s="445"/>
      <c r="BNZ44" s="445"/>
      <c r="BOA44" s="444"/>
      <c r="BOB44" s="445"/>
      <c r="BOC44" s="445"/>
      <c r="BOD44" s="445"/>
      <c r="BOE44" s="444"/>
      <c r="BOF44" s="445"/>
      <c r="BOG44" s="445"/>
      <c r="BOH44" s="445"/>
      <c r="BOI44" s="444"/>
      <c r="BOJ44" s="445"/>
      <c r="BOK44" s="445"/>
      <c r="BOL44" s="445"/>
      <c r="BOM44" s="444"/>
      <c r="BON44" s="445"/>
      <c r="BOO44" s="445"/>
      <c r="BOP44" s="445"/>
      <c r="BOQ44" s="444"/>
      <c r="BOR44" s="445"/>
      <c r="BOS44" s="445"/>
      <c r="BOT44" s="445"/>
      <c r="BOU44" s="444"/>
      <c r="BOV44" s="445"/>
      <c r="BOW44" s="445"/>
      <c r="BOX44" s="445"/>
      <c r="BOY44" s="444"/>
      <c r="BOZ44" s="445"/>
      <c r="BPA44" s="445"/>
      <c r="BPB44" s="445"/>
      <c r="BPC44" s="444"/>
      <c r="BPD44" s="445"/>
      <c r="BPE44" s="445"/>
      <c r="BPF44" s="445"/>
      <c r="BPG44" s="444"/>
      <c r="BPH44" s="445"/>
      <c r="BPI44" s="445"/>
      <c r="BPJ44" s="445"/>
      <c r="BPK44" s="444"/>
      <c r="BPL44" s="445"/>
      <c r="BPM44" s="445"/>
      <c r="BPN44" s="445"/>
      <c r="BPO44" s="444"/>
      <c r="BPP44" s="445"/>
      <c r="BPQ44" s="445"/>
      <c r="BPR44" s="445"/>
      <c r="BPS44" s="444"/>
      <c r="BPT44" s="445"/>
      <c r="BPU44" s="445"/>
      <c r="BPV44" s="445"/>
      <c r="BPW44" s="444"/>
      <c r="BPX44" s="445"/>
      <c r="BPY44" s="445"/>
      <c r="BPZ44" s="445"/>
      <c r="BQA44" s="444"/>
      <c r="BQB44" s="445"/>
      <c r="BQC44" s="445"/>
      <c r="BQD44" s="445"/>
      <c r="BQE44" s="444"/>
      <c r="BQF44" s="445"/>
      <c r="BQG44" s="445"/>
      <c r="BQH44" s="445"/>
      <c r="BQI44" s="444"/>
      <c r="BQJ44" s="445"/>
      <c r="BQK44" s="445"/>
      <c r="BQL44" s="445"/>
      <c r="BQM44" s="444"/>
      <c r="BQN44" s="445"/>
      <c r="BQO44" s="445"/>
      <c r="BQP44" s="445"/>
      <c r="BQQ44" s="444"/>
      <c r="BQR44" s="445"/>
      <c r="BQS44" s="445"/>
      <c r="BQT44" s="445"/>
      <c r="BQU44" s="444"/>
      <c r="BQV44" s="445"/>
      <c r="BQW44" s="445"/>
      <c r="BQX44" s="445"/>
      <c r="BQY44" s="444"/>
      <c r="BQZ44" s="445"/>
      <c r="BRA44" s="445"/>
      <c r="BRB44" s="445"/>
      <c r="BRC44" s="444"/>
      <c r="BRD44" s="445"/>
      <c r="BRE44" s="445"/>
      <c r="BRF44" s="445"/>
      <c r="BRG44" s="444"/>
      <c r="BRH44" s="445"/>
      <c r="BRI44" s="445"/>
      <c r="BRJ44" s="445"/>
      <c r="BRK44" s="444"/>
      <c r="BRL44" s="445"/>
      <c r="BRM44" s="445"/>
      <c r="BRN44" s="445"/>
      <c r="BRO44" s="444"/>
      <c r="BRP44" s="445"/>
      <c r="BRQ44" s="445"/>
      <c r="BRR44" s="445"/>
      <c r="BRS44" s="444"/>
      <c r="BRT44" s="445"/>
      <c r="BRU44" s="445"/>
      <c r="BRV44" s="445"/>
      <c r="BRW44" s="444"/>
      <c r="BRX44" s="445"/>
      <c r="BRY44" s="445"/>
      <c r="BRZ44" s="445"/>
      <c r="BSA44" s="444"/>
      <c r="BSB44" s="445"/>
      <c r="BSC44" s="445"/>
      <c r="BSD44" s="445"/>
      <c r="BSE44" s="444"/>
      <c r="BSF44" s="445"/>
      <c r="BSG44" s="445"/>
      <c r="BSH44" s="445"/>
      <c r="BSI44" s="444"/>
      <c r="BSJ44" s="445"/>
      <c r="BSK44" s="445"/>
      <c r="BSL44" s="445"/>
      <c r="BSM44" s="444"/>
      <c r="BSN44" s="445"/>
      <c r="BSO44" s="445"/>
      <c r="BSP44" s="445"/>
      <c r="BSQ44" s="444"/>
      <c r="BSR44" s="445"/>
      <c r="BSS44" s="445"/>
      <c r="BST44" s="445"/>
      <c r="BSU44" s="444"/>
      <c r="BSV44" s="445"/>
      <c r="BSW44" s="445"/>
      <c r="BSX44" s="445"/>
      <c r="BSY44" s="444"/>
      <c r="BSZ44" s="445"/>
      <c r="BTA44" s="445"/>
      <c r="BTB44" s="445"/>
      <c r="BTC44" s="444"/>
      <c r="BTD44" s="445"/>
      <c r="BTE44" s="445"/>
      <c r="BTF44" s="445"/>
      <c r="BTG44" s="444"/>
      <c r="BTH44" s="445"/>
      <c r="BTI44" s="445"/>
      <c r="BTJ44" s="445"/>
      <c r="BTK44" s="444"/>
      <c r="BTL44" s="445"/>
      <c r="BTM44" s="445"/>
      <c r="BTN44" s="445"/>
      <c r="BTO44" s="444"/>
      <c r="BTP44" s="445"/>
      <c r="BTQ44" s="445"/>
      <c r="BTR44" s="445"/>
      <c r="BTS44" s="444"/>
      <c r="BTT44" s="445"/>
      <c r="BTU44" s="445"/>
      <c r="BTV44" s="445"/>
      <c r="BTW44" s="444"/>
      <c r="BTX44" s="445"/>
      <c r="BTY44" s="445"/>
      <c r="BTZ44" s="445"/>
      <c r="BUA44" s="444"/>
      <c r="BUB44" s="445"/>
      <c r="BUC44" s="445"/>
      <c r="BUD44" s="445"/>
      <c r="BUE44" s="444"/>
      <c r="BUF44" s="445"/>
      <c r="BUG44" s="445"/>
      <c r="BUH44" s="445"/>
      <c r="BUI44" s="444"/>
      <c r="BUJ44" s="445"/>
      <c r="BUK44" s="445"/>
      <c r="BUL44" s="445"/>
      <c r="BUM44" s="444"/>
      <c r="BUN44" s="445"/>
      <c r="BUO44" s="445"/>
      <c r="BUP44" s="445"/>
      <c r="BUQ44" s="444"/>
      <c r="BUR44" s="445"/>
      <c r="BUS44" s="445"/>
      <c r="BUT44" s="445"/>
      <c r="BUU44" s="444"/>
      <c r="BUV44" s="445"/>
      <c r="BUW44" s="445"/>
      <c r="BUX44" s="445"/>
      <c r="BUY44" s="444"/>
      <c r="BUZ44" s="445"/>
      <c r="BVA44" s="445"/>
      <c r="BVB44" s="445"/>
      <c r="BVC44" s="444"/>
      <c r="BVD44" s="445"/>
      <c r="BVE44" s="445"/>
      <c r="BVF44" s="445"/>
      <c r="BVG44" s="444"/>
      <c r="BVH44" s="445"/>
      <c r="BVI44" s="445"/>
      <c r="BVJ44" s="445"/>
      <c r="BVK44" s="444"/>
      <c r="BVL44" s="445"/>
      <c r="BVM44" s="445"/>
      <c r="BVN44" s="445"/>
      <c r="BVO44" s="444"/>
      <c r="BVP44" s="445"/>
      <c r="BVQ44" s="445"/>
      <c r="BVR44" s="445"/>
      <c r="BVS44" s="444"/>
      <c r="BVT44" s="445"/>
      <c r="BVU44" s="445"/>
      <c r="BVV44" s="445"/>
      <c r="BVW44" s="444"/>
      <c r="BVX44" s="445"/>
      <c r="BVY44" s="445"/>
      <c r="BVZ44" s="445"/>
      <c r="BWA44" s="444"/>
      <c r="BWB44" s="445"/>
      <c r="BWC44" s="445"/>
      <c r="BWD44" s="445"/>
      <c r="BWE44" s="444"/>
      <c r="BWF44" s="445"/>
      <c r="BWG44" s="445"/>
      <c r="BWH44" s="445"/>
      <c r="BWI44" s="444"/>
      <c r="BWJ44" s="445"/>
      <c r="BWK44" s="445"/>
      <c r="BWL44" s="445"/>
      <c r="BWM44" s="444"/>
      <c r="BWN44" s="445"/>
      <c r="BWO44" s="445"/>
      <c r="BWP44" s="445"/>
      <c r="BWQ44" s="444"/>
      <c r="BWR44" s="445"/>
      <c r="BWS44" s="445"/>
      <c r="BWT44" s="445"/>
      <c r="BWU44" s="444"/>
      <c r="BWV44" s="445"/>
      <c r="BWW44" s="445"/>
      <c r="BWX44" s="445"/>
      <c r="BWY44" s="444"/>
      <c r="BWZ44" s="445"/>
      <c r="BXA44" s="445"/>
      <c r="BXB44" s="445"/>
      <c r="BXC44" s="444"/>
      <c r="BXD44" s="445"/>
      <c r="BXE44" s="445"/>
      <c r="BXF44" s="445"/>
      <c r="BXG44" s="444"/>
      <c r="BXH44" s="445"/>
      <c r="BXI44" s="445"/>
      <c r="BXJ44" s="445"/>
      <c r="BXK44" s="444"/>
      <c r="BXL44" s="445"/>
      <c r="BXM44" s="445"/>
      <c r="BXN44" s="445"/>
      <c r="BXO44" s="444"/>
      <c r="BXP44" s="445"/>
      <c r="BXQ44" s="445"/>
      <c r="BXR44" s="445"/>
      <c r="BXS44" s="444"/>
      <c r="BXT44" s="445"/>
      <c r="BXU44" s="445"/>
      <c r="BXV44" s="445"/>
      <c r="BXW44" s="444"/>
      <c r="BXX44" s="445"/>
      <c r="BXY44" s="445"/>
      <c r="BXZ44" s="445"/>
      <c r="BYA44" s="444"/>
      <c r="BYB44" s="445"/>
      <c r="BYC44" s="445"/>
      <c r="BYD44" s="445"/>
      <c r="BYE44" s="444"/>
      <c r="BYF44" s="445"/>
      <c r="BYG44" s="445"/>
      <c r="BYH44" s="445"/>
      <c r="BYI44" s="444"/>
      <c r="BYJ44" s="445"/>
      <c r="BYK44" s="445"/>
      <c r="BYL44" s="445"/>
      <c r="BYM44" s="444"/>
      <c r="BYN44" s="445"/>
      <c r="BYO44" s="445"/>
      <c r="BYP44" s="445"/>
      <c r="BYQ44" s="444"/>
      <c r="BYR44" s="445"/>
      <c r="BYS44" s="445"/>
      <c r="BYT44" s="445"/>
      <c r="BYU44" s="444"/>
      <c r="BYV44" s="445"/>
      <c r="BYW44" s="445"/>
      <c r="BYX44" s="445"/>
      <c r="BYY44" s="444"/>
      <c r="BYZ44" s="445"/>
      <c r="BZA44" s="445"/>
      <c r="BZB44" s="445"/>
      <c r="BZC44" s="444"/>
      <c r="BZD44" s="445"/>
      <c r="BZE44" s="445"/>
      <c r="BZF44" s="445"/>
      <c r="BZG44" s="444"/>
      <c r="BZH44" s="445"/>
      <c r="BZI44" s="445"/>
      <c r="BZJ44" s="445"/>
      <c r="BZK44" s="444"/>
      <c r="BZL44" s="445"/>
      <c r="BZM44" s="445"/>
      <c r="BZN44" s="445"/>
      <c r="BZO44" s="444"/>
      <c r="BZP44" s="445"/>
      <c r="BZQ44" s="445"/>
      <c r="BZR44" s="445"/>
      <c r="BZS44" s="444"/>
      <c r="BZT44" s="445"/>
      <c r="BZU44" s="445"/>
      <c r="BZV44" s="445"/>
      <c r="BZW44" s="444"/>
      <c r="BZX44" s="445"/>
      <c r="BZY44" s="445"/>
      <c r="BZZ44" s="445"/>
      <c r="CAA44" s="444"/>
      <c r="CAB44" s="445"/>
      <c r="CAC44" s="445"/>
      <c r="CAD44" s="445"/>
      <c r="CAE44" s="444"/>
      <c r="CAF44" s="445"/>
      <c r="CAG44" s="445"/>
      <c r="CAH44" s="445"/>
      <c r="CAI44" s="444"/>
      <c r="CAJ44" s="445"/>
      <c r="CAK44" s="445"/>
      <c r="CAL44" s="445"/>
      <c r="CAM44" s="444"/>
      <c r="CAN44" s="445"/>
      <c r="CAO44" s="445"/>
      <c r="CAP44" s="445"/>
      <c r="CAQ44" s="444"/>
      <c r="CAR44" s="445"/>
      <c r="CAS44" s="445"/>
      <c r="CAT44" s="445"/>
      <c r="CAU44" s="444"/>
      <c r="CAV44" s="445"/>
      <c r="CAW44" s="445"/>
      <c r="CAX44" s="445"/>
      <c r="CAY44" s="444"/>
      <c r="CAZ44" s="445"/>
      <c r="CBA44" s="445"/>
      <c r="CBB44" s="445"/>
      <c r="CBC44" s="444"/>
      <c r="CBD44" s="445"/>
      <c r="CBE44" s="445"/>
      <c r="CBF44" s="445"/>
      <c r="CBG44" s="444"/>
      <c r="CBH44" s="445"/>
      <c r="CBI44" s="445"/>
      <c r="CBJ44" s="445"/>
      <c r="CBK44" s="444"/>
      <c r="CBL44" s="445"/>
      <c r="CBM44" s="445"/>
      <c r="CBN44" s="445"/>
      <c r="CBO44" s="444"/>
      <c r="CBP44" s="445"/>
      <c r="CBQ44" s="445"/>
      <c r="CBR44" s="445"/>
      <c r="CBS44" s="444"/>
      <c r="CBT44" s="445"/>
      <c r="CBU44" s="445"/>
      <c r="CBV44" s="445"/>
      <c r="CBW44" s="444"/>
      <c r="CBX44" s="445"/>
      <c r="CBY44" s="445"/>
      <c r="CBZ44" s="445"/>
      <c r="CCA44" s="444"/>
      <c r="CCB44" s="445"/>
      <c r="CCC44" s="445"/>
      <c r="CCD44" s="445"/>
      <c r="CCE44" s="444"/>
      <c r="CCF44" s="445"/>
      <c r="CCG44" s="445"/>
      <c r="CCH44" s="445"/>
      <c r="CCI44" s="444"/>
      <c r="CCJ44" s="445"/>
      <c r="CCK44" s="445"/>
      <c r="CCL44" s="445"/>
      <c r="CCM44" s="444"/>
      <c r="CCN44" s="445"/>
      <c r="CCO44" s="445"/>
      <c r="CCP44" s="445"/>
      <c r="CCQ44" s="444"/>
      <c r="CCR44" s="445"/>
      <c r="CCS44" s="445"/>
      <c r="CCT44" s="445"/>
      <c r="CCU44" s="444"/>
      <c r="CCV44" s="445"/>
      <c r="CCW44" s="445"/>
      <c r="CCX44" s="445"/>
      <c r="CCY44" s="444"/>
      <c r="CCZ44" s="445"/>
      <c r="CDA44" s="445"/>
      <c r="CDB44" s="445"/>
      <c r="CDC44" s="444"/>
      <c r="CDD44" s="445"/>
      <c r="CDE44" s="445"/>
      <c r="CDF44" s="445"/>
      <c r="CDG44" s="444"/>
      <c r="CDH44" s="445"/>
      <c r="CDI44" s="445"/>
      <c r="CDJ44" s="445"/>
      <c r="CDK44" s="444"/>
      <c r="CDL44" s="445"/>
      <c r="CDM44" s="445"/>
      <c r="CDN44" s="445"/>
      <c r="CDO44" s="444"/>
      <c r="CDP44" s="445"/>
      <c r="CDQ44" s="445"/>
      <c r="CDR44" s="445"/>
      <c r="CDS44" s="444"/>
      <c r="CDT44" s="445"/>
      <c r="CDU44" s="445"/>
      <c r="CDV44" s="445"/>
      <c r="CDW44" s="444"/>
      <c r="CDX44" s="445"/>
      <c r="CDY44" s="445"/>
      <c r="CDZ44" s="445"/>
      <c r="CEA44" s="444"/>
      <c r="CEB44" s="445"/>
      <c r="CEC44" s="445"/>
      <c r="CED44" s="445"/>
      <c r="CEE44" s="444"/>
      <c r="CEF44" s="445"/>
      <c r="CEG44" s="445"/>
      <c r="CEH44" s="445"/>
      <c r="CEI44" s="444"/>
      <c r="CEJ44" s="445"/>
      <c r="CEK44" s="445"/>
      <c r="CEL44" s="445"/>
      <c r="CEM44" s="444"/>
      <c r="CEN44" s="445"/>
      <c r="CEO44" s="445"/>
      <c r="CEP44" s="445"/>
      <c r="CEQ44" s="444"/>
      <c r="CER44" s="445"/>
      <c r="CES44" s="445"/>
      <c r="CET44" s="445"/>
      <c r="CEU44" s="444"/>
      <c r="CEV44" s="445"/>
      <c r="CEW44" s="445"/>
      <c r="CEX44" s="445"/>
      <c r="CEY44" s="444"/>
      <c r="CEZ44" s="445"/>
      <c r="CFA44" s="445"/>
      <c r="CFB44" s="445"/>
      <c r="CFC44" s="444"/>
      <c r="CFD44" s="445"/>
      <c r="CFE44" s="445"/>
      <c r="CFF44" s="445"/>
      <c r="CFG44" s="444"/>
      <c r="CFH44" s="445"/>
      <c r="CFI44" s="445"/>
      <c r="CFJ44" s="445"/>
      <c r="CFK44" s="444"/>
      <c r="CFL44" s="445"/>
      <c r="CFM44" s="445"/>
      <c r="CFN44" s="445"/>
      <c r="CFO44" s="444"/>
      <c r="CFP44" s="445"/>
      <c r="CFQ44" s="445"/>
      <c r="CFR44" s="445"/>
      <c r="CFS44" s="444"/>
      <c r="CFT44" s="445"/>
      <c r="CFU44" s="445"/>
      <c r="CFV44" s="445"/>
      <c r="CFW44" s="444"/>
      <c r="CFX44" s="445"/>
      <c r="CFY44" s="445"/>
      <c r="CFZ44" s="445"/>
      <c r="CGA44" s="444"/>
      <c r="CGB44" s="445"/>
      <c r="CGC44" s="445"/>
      <c r="CGD44" s="445"/>
      <c r="CGE44" s="444"/>
      <c r="CGF44" s="445"/>
      <c r="CGG44" s="445"/>
      <c r="CGH44" s="445"/>
      <c r="CGI44" s="444"/>
      <c r="CGJ44" s="445"/>
      <c r="CGK44" s="445"/>
      <c r="CGL44" s="445"/>
      <c r="CGM44" s="444"/>
      <c r="CGN44" s="445"/>
      <c r="CGO44" s="445"/>
      <c r="CGP44" s="445"/>
      <c r="CGQ44" s="444"/>
      <c r="CGR44" s="445"/>
      <c r="CGS44" s="445"/>
      <c r="CGT44" s="445"/>
      <c r="CGU44" s="444"/>
      <c r="CGV44" s="445"/>
      <c r="CGW44" s="445"/>
      <c r="CGX44" s="445"/>
      <c r="CGY44" s="444"/>
      <c r="CGZ44" s="445"/>
      <c r="CHA44" s="445"/>
      <c r="CHB44" s="445"/>
      <c r="CHC44" s="444"/>
      <c r="CHD44" s="445"/>
      <c r="CHE44" s="445"/>
      <c r="CHF44" s="445"/>
      <c r="CHG44" s="444"/>
      <c r="CHH44" s="445"/>
      <c r="CHI44" s="445"/>
      <c r="CHJ44" s="445"/>
      <c r="CHK44" s="444"/>
      <c r="CHL44" s="445"/>
      <c r="CHM44" s="445"/>
      <c r="CHN44" s="445"/>
      <c r="CHO44" s="444"/>
      <c r="CHP44" s="445"/>
      <c r="CHQ44" s="445"/>
      <c r="CHR44" s="445"/>
      <c r="CHS44" s="444"/>
      <c r="CHT44" s="445"/>
      <c r="CHU44" s="445"/>
      <c r="CHV44" s="445"/>
      <c r="CHW44" s="444"/>
      <c r="CHX44" s="445"/>
      <c r="CHY44" s="445"/>
      <c r="CHZ44" s="445"/>
      <c r="CIA44" s="444"/>
      <c r="CIB44" s="445"/>
      <c r="CIC44" s="445"/>
      <c r="CID44" s="445"/>
      <c r="CIE44" s="444"/>
      <c r="CIF44" s="445"/>
      <c r="CIG44" s="445"/>
      <c r="CIH44" s="445"/>
      <c r="CII44" s="444"/>
      <c r="CIJ44" s="445"/>
      <c r="CIK44" s="445"/>
      <c r="CIL44" s="445"/>
      <c r="CIM44" s="444"/>
      <c r="CIN44" s="445"/>
      <c r="CIO44" s="445"/>
      <c r="CIP44" s="445"/>
      <c r="CIQ44" s="444"/>
      <c r="CIR44" s="445"/>
      <c r="CIS44" s="445"/>
      <c r="CIT44" s="445"/>
      <c r="CIU44" s="444"/>
      <c r="CIV44" s="445"/>
      <c r="CIW44" s="445"/>
      <c r="CIX44" s="445"/>
      <c r="CIY44" s="444"/>
      <c r="CIZ44" s="445"/>
      <c r="CJA44" s="445"/>
      <c r="CJB44" s="445"/>
      <c r="CJC44" s="444"/>
      <c r="CJD44" s="445"/>
      <c r="CJE44" s="445"/>
      <c r="CJF44" s="445"/>
      <c r="CJG44" s="444"/>
      <c r="CJH44" s="445"/>
      <c r="CJI44" s="445"/>
      <c r="CJJ44" s="445"/>
      <c r="CJK44" s="444"/>
      <c r="CJL44" s="445"/>
      <c r="CJM44" s="445"/>
      <c r="CJN44" s="445"/>
      <c r="CJO44" s="444"/>
      <c r="CJP44" s="445"/>
      <c r="CJQ44" s="445"/>
      <c r="CJR44" s="445"/>
      <c r="CJS44" s="444"/>
      <c r="CJT44" s="445"/>
      <c r="CJU44" s="445"/>
      <c r="CJV44" s="445"/>
      <c r="CJW44" s="444"/>
      <c r="CJX44" s="445"/>
      <c r="CJY44" s="445"/>
      <c r="CJZ44" s="445"/>
      <c r="CKA44" s="444"/>
      <c r="CKB44" s="445"/>
      <c r="CKC44" s="445"/>
      <c r="CKD44" s="445"/>
      <c r="CKE44" s="444"/>
      <c r="CKF44" s="445"/>
      <c r="CKG44" s="445"/>
      <c r="CKH44" s="445"/>
      <c r="CKI44" s="444"/>
      <c r="CKJ44" s="445"/>
      <c r="CKK44" s="445"/>
      <c r="CKL44" s="445"/>
      <c r="CKM44" s="444"/>
      <c r="CKN44" s="445"/>
      <c r="CKO44" s="445"/>
      <c r="CKP44" s="445"/>
      <c r="CKQ44" s="444"/>
      <c r="CKR44" s="445"/>
      <c r="CKS44" s="445"/>
      <c r="CKT44" s="445"/>
      <c r="CKU44" s="444"/>
      <c r="CKV44" s="445"/>
      <c r="CKW44" s="445"/>
      <c r="CKX44" s="445"/>
      <c r="CKY44" s="444"/>
      <c r="CKZ44" s="445"/>
      <c r="CLA44" s="445"/>
      <c r="CLB44" s="445"/>
      <c r="CLC44" s="444"/>
      <c r="CLD44" s="445"/>
      <c r="CLE44" s="445"/>
      <c r="CLF44" s="445"/>
      <c r="CLG44" s="444"/>
      <c r="CLH44" s="445"/>
      <c r="CLI44" s="445"/>
      <c r="CLJ44" s="445"/>
      <c r="CLK44" s="444"/>
      <c r="CLL44" s="445"/>
      <c r="CLM44" s="445"/>
      <c r="CLN44" s="445"/>
      <c r="CLO44" s="444"/>
      <c r="CLP44" s="445"/>
      <c r="CLQ44" s="445"/>
      <c r="CLR44" s="445"/>
      <c r="CLS44" s="444"/>
      <c r="CLT44" s="445"/>
      <c r="CLU44" s="445"/>
      <c r="CLV44" s="445"/>
      <c r="CLW44" s="444"/>
      <c r="CLX44" s="445"/>
      <c r="CLY44" s="445"/>
      <c r="CLZ44" s="445"/>
      <c r="CMA44" s="444"/>
      <c r="CMB44" s="445"/>
      <c r="CMC44" s="445"/>
      <c r="CMD44" s="445"/>
      <c r="CME44" s="444"/>
      <c r="CMF44" s="445"/>
      <c r="CMG44" s="445"/>
      <c r="CMH44" s="445"/>
      <c r="CMI44" s="444"/>
      <c r="CMJ44" s="445"/>
      <c r="CMK44" s="445"/>
      <c r="CML44" s="445"/>
      <c r="CMM44" s="444"/>
      <c r="CMN44" s="445"/>
      <c r="CMO44" s="445"/>
      <c r="CMP44" s="445"/>
      <c r="CMQ44" s="444"/>
      <c r="CMR44" s="445"/>
      <c r="CMS44" s="445"/>
      <c r="CMT44" s="445"/>
      <c r="CMU44" s="444"/>
      <c r="CMV44" s="445"/>
      <c r="CMW44" s="445"/>
      <c r="CMX44" s="445"/>
      <c r="CMY44" s="444"/>
      <c r="CMZ44" s="445"/>
      <c r="CNA44" s="445"/>
      <c r="CNB44" s="445"/>
      <c r="CNC44" s="444"/>
      <c r="CND44" s="445"/>
      <c r="CNE44" s="445"/>
      <c r="CNF44" s="445"/>
      <c r="CNG44" s="444"/>
      <c r="CNH44" s="445"/>
      <c r="CNI44" s="445"/>
      <c r="CNJ44" s="445"/>
      <c r="CNK44" s="444"/>
      <c r="CNL44" s="445"/>
      <c r="CNM44" s="445"/>
      <c r="CNN44" s="445"/>
      <c r="CNO44" s="444"/>
      <c r="CNP44" s="445"/>
      <c r="CNQ44" s="445"/>
      <c r="CNR44" s="445"/>
      <c r="CNS44" s="444"/>
      <c r="CNT44" s="445"/>
      <c r="CNU44" s="445"/>
      <c r="CNV44" s="445"/>
      <c r="CNW44" s="444"/>
      <c r="CNX44" s="445"/>
      <c r="CNY44" s="445"/>
      <c r="CNZ44" s="445"/>
      <c r="COA44" s="444"/>
      <c r="COB44" s="445"/>
      <c r="COC44" s="445"/>
      <c r="COD44" s="445"/>
      <c r="COE44" s="444"/>
      <c r="COF44" s="445"/>
      <c r="COG44" s="445"/>
      <c r="COH44" s="445"/>
      <c r="COI44" s="444"/>
      <c r="COJ44" s="445"/>
      <c r="COK44" s="445"/>
      <c r="COL44" s="445"/>
      <c r="COM44" s="444"/>
      <c r="CON44" s="445"/>
      <c r="COO44" s="445"/>
      <c r="COP44" s="445"/>
      <c r="COQ44" s="444"/>
      <c r="COR44" s="445"/>
      <c r="COS44" s="445"/>
      <c r="COT44" s="445"/>
      <c r="COU44" s="444"/>
      <c r="COV44" s="445"/>
      <c r="COW44" s="445"/>
      <c r="COX44" s="445"/>
      <c r="COY44" s="444"/>
      <c r="COZ44" s="445"/>
      <c r="CPA44" s="445"/>
      <c r="CPB44" s="445"/>
      <c r="CPC44" s="444"/>
      <c r="CPD44" s="445"/>
      <c r="CPE44" s="445"/>
      <c r="CPF44" s="445"/>
      <c r="CPG44" s="444"/>
      <c r="CPH44" s="445"/>
      <c r="CPI44" s="445"/>
      <c r="CPJ44" s="445"/>
      <c r="CPK44" s="444"/>
      <c r="CPL44" s="445"/>
      <c r="CPM44" s="445"/>
      <c r="CPN44" s="445"/>
      <c r="CPO44" s="444"/>
      <c r="CPP44" s="445"/>
      <c r="CPQ44" s="445"/>
      <c r="CPR44" s="445"/>
      <c r="CPS44" s="444"/>
      <c r="CPT44" s="445"/>
      <c r="CPU44" s="445"/>
      <c r="CPV44" s="445"/>
      <c r="CPW44" s="444"/>
      <c r="CPX44" s="445"/>
      <c r="CPY44" s="445"/>
      <c r="CPZ44" s="445"/>
      <c r="CQA44" s="444"/>
      <c r="CQB44" s="445"/>
      <c r="CQC44" s="445"/>
      <c r="CQD44" s="445"/>
      <c r="CQE44" s="444"/>
      <c r="CQF44" s="445"/>
      <c r="CQG44" s="445"/>
      <c r="CQH44" s="445"/>
      <c r="CQI44" s="444"/>
      <c r="CQJ44" s="445"/>
      <c r="CQK44" s="445"/>
      <c r="CQL44" s="445"/>
      <c r="CQM44" s="444"/>
      <c r="CQN44" s="445"/>
      <c r="CQO44" s="445"/>
      <c r="CQP44" s="445"/>
      <c r="CQQ44" s="444"/>
      <c r="CQR44" s="445"/>
      <c r="CQS44" s="445"/>
      <c r="CQT44" s="445"/>
      <c r="CQU44" s="444"/>
      <c r="CQV44" s="445"/>
      <c r="CQW44" s="445"/>
      <c r="CQX44" s="445"/>
      <c r="CQY44" s="444"/>
      <c r="CQZ44" s="445"/>
      <c r="CRA44" s="445"/>
      <c r="CRB44" s="445"/>
      <c r="CRC44" s="444"/>
      <c r="CRD44" s="445"/>
      <c r="CRE44" s="445"/>
      <c r="CRF44" s="445"/>
      <c r="CRG44" s="444"/>
      <c r="CRH44" s="445"/>
      <c r="CRI44" s="445"/>
      <c r="CRJ44" s="445"/>
      <c r="CRK44" s="444"/>
      <c r="CRL44" s="445"/>
      <c r="CRM44" s="445"/>
      <c r="CRN44" s="445"/>
      <c r="CRO44" s="444"/>
      <c r="CRP44" s="445"/>
      <c r="CRQ44" s="445"/>
      <c r="CRR44" s="445"/>
      <c r="CRS44" s="444"/>
      <c r="CRT44" s="445"/>
      <c r="CRU44" s="445"/>
      <c r="CRV44" s="445"/>
      <c r="CRW44" s="444"/>
      <c r="CRX44" s="445"/>
      <c r="CRY44" s="445"/>
      <c r="CRZ44" s="445"/>
      <c r="CSA44" s="444"/>
      <c r="CSB44" s="445"/>
      <c r="CSC44" s="445"/>
      <c r="CSD44" s="445"/>
      <c r="CSE44" s="444"/>
      <c r="CSF44" s="445"/>
      <c r="CSG44" s="445"/>
      <c r="CSH44" s="445"/>
      <c r="CSI44" s="444"/>
      <c r="CSJ44" s="445"/>
      <c r="CSK44" s="445"/>
      <c r="CSL44" s="445"/>
      <c r="CSM44" s="444"/>
      <c r="CSN44" s="445"/>
      <c r="CSO44" s="445"/>
      <c r="CSP44" s="445"/>
      <c r="CSQ44" s="444"/>
      <c r="CSR44" s="445"/>
      <c r="CSS44" s="445"/>
      <c r="CST44" s="445"/>
      <c r="CSU44" s="444"/>
      <c r="CSV44" s="445"/>
      <c r="CSW44" s="445"/>
      <c r="CSX44" s="445"/>
      <c r="CSY44" s="444"/>
      <c r="CSZ44" s="445"/>
      <c r="CTA44" s="445"/>
      <c r="CTB44" s="445"/>
      <c r="CTC44" s="444"/>
      <c r="CTD44" s="445"/>
      <c r="CTE44" s="445"/>
      <c r="CTF44" s="445"/>
      <c r="CTG44" s="444"/>
      <c r="CTH44" s="445"/>
      <c r="CTI44" s="445"/>
      <c r="CTJ44" s="445"/>
      <c r="CTK44" s="444"/>
      <c r="CTL44" s="445"/>
      <c r="CTM44" s="445"/>
      <c r="CTN44" s="445"/>
      <c r="CTO44" s="444"/>
      <c r="CTP44" s="445"/>
      <c r="CTQ44" s="445"/>
      <c r="CTR44" s="445"/>
      <c r="CTS44" s="444"/>
      <c r="CTT44" s="445"/>
      <c r="CTU44" s="445"/>
      <c r="CTV44" s="445"/>
      <c r="CTW44" s="444"/>
      <c r="CTX44" s="445"/>
      <c r="CTY44" s="445"/>
      <c r="CTZ44" s="445"/>
      <c r="CUA44" s="444"/>
      <c r="CUB44" s="445"/>
      <c r="CUC44" s="445"/>
      <c r="CUD44" s="445"/>
      <c r="CUE44" s="444"/>
      <c r="CUF44" s="445"/>
      <c r="CUG44" s="445"/>
      <c r="CUH44" s="445"/>
      <c r="CUI44" s="444"/>
      <c r="CUJ44" s="445"/>
      <c r="CUK44" s="445"/>
      <c r="CUL44" s="445"/>
      <c r="CUM44" s="444"/>
      <c r="CUN44" s="445"/>
      <c r="CUO44" s="445"/>
      <c r="CUP44" s="445"/>
      <c r="CUQ44" s="444"/>
      <c r="CUR44" s="445"/>
      <c r="CUS44" s="445"/>
      <c r="CUT44" s="445"/>
      <c r="CUU44" s="444"/>
      <c r="CUV44" s="445"/>
      <c r="CUW44" s="445"/>
      <c r="CUX44" s="445"/>
      <c r="CUY44" s="444"/>
      <c r="CUZ44" s="445"/>
      <c r="CVA44" s="445"/>
      <c r="CVB44" s="445"/>
      <c r="CVC44" s="444"/>
      <c r="CVD44" s="445"/>
      <c r="CVE44" s="445"/>
      <c r="CVF44" s="445"/>
      <c r="CVG44" s="444"/>
      <c r="CVH44" s="445"/>
      <c r="CVI44" s="445"/>
      <c r="CVJ44" s="445"/>
      <c r="CVK44" s="444"/>
      <c r="CVL44" s="445"/>
      <c r="CVM44" s="445"/>
      <c r="CVN44" s="445"/>
      <c r="CVO44" s="444"/>
      <c r="CVP44" s="445"/>
      <c r="CVQ44" s="445"/>
      <c r="CVR44" s="445"/>
      <c r="CVS44" s="444"/>
      <c r="CVT44" s="445"/>
      <c r="CVU44" s="445"/>
      <c r="CVV44" s="445"/>
      <c r="CVW44" s="444"/>
      <c r="CVX44" s="445"/>
      <c r="CVY44" s="445"/>
      <c r="CVZ44" s="445"/>
      <c r="CWA44" s="444"/>
      <c r="CWB44" s="445"/>
      <c r="CWC44" s="445"/>
      <c r="CWD44" s="445"/>
      <c r="CWE44" s="444"/>
      <c r="CWF44" s="445"/>
      <c r="CWG44" s="445"/>
      <c r="CWH44" s="445"/>
      <c r="CWI44" s="444"/>
      <c r="CWJ44" s="445"/>
      <c r="CWK44" s="445"/>
      <c r="CWL44" s="445"/>
      <c r="CWM44" s="444"/>
      <c r="CWN44" s="445"/>
      <c r="CWO44" s="445"/>
      <c r="CWP44" s="445"/>
      <c r="CWQ44" s="444"/>
      <c r="CWR44" s="445"/>
      <c r="CWS44" s="445"/>
      <c r="CWT44" s="445"/>
      <c r="CWU44" s="444"/>
      <c r="CWV44" s="445"/>
      <c r="CWW44" s="445"/>
      <c r="CWX44" s="445"/>
      <c r="CWY44" s="444"/>
      <c r="CWZ44" s="445"/>
      <c r="CXA44" s="445"/>
      <c r="CXB44" s="445"/>
      <c r="CXC44" s="444"/>
      <c r="CXD44" s="445"/>
      <c r="CXE44" s="445"/>
      <c r="CXF44" s="445"/>
      <c r="CXG44" s="444"/>
      <c r="CXH44" s="445"/>
      <c r="CXI44" s="445"/>
      <c r="CXJ44" s="445"/>
      <c r="CXK44" s="444"/>
      <c r="CXL44" s="445"/>
      <c r="CXM44" s="445"/>
      <c r="CXN44" s="445"/>
      <c r="CXO44" s="444"/>
      <c r="CXP44" s="445"/>
      <c r="CXQ44" s="445"/>
      <c r="CXR44" s="445"/>
      <c r="CXS44" s="444"/>
      <c r="CXT44" s="445"/>
      <c r="CXU44" s="445"/>
      <c r="CXV44" s="445"/>
      <c r="CXW44" s="444"/>
      <c r="CXX44" s="445"/>
      <c r="CXY44" s="445"/>
      <c r="CXZ44" s="445"/>
      <c r="CYA44" s="444"/>
      <c r="CYB44" s="445"/>
      <c r="CYC44" s="445"/>
      <c r="CYD44" s="445"/>
      <c r="CYE44" s="444"/>
      <c r="CYF44" s="445"/>
      <c r="CYG44" s="445"/>
      <c r="CYH44" s="445"/>
      <c r="CYI44" s="444"/>
      <c r="CYJ44" s="445"/>
      <c r="CYK44" s="445"/>
      <c r="CYL44" s="445"/>
      <c r="CYM44" s="444"/>
      <c r="CYN44" s="445"/>
      <c r="CYO44" s="445"/>
      <c r="CYP44" s="445"/>
      <c r="CYQ44" s="444"/>
      <c r="CYR44" s="445"/>
      <c r="CYS44" s="445"/>
      <c r="CYT44" s="445"/>
      <c r="CYU44" s="444"/>
      <c r="CYV44" s="445"/>
      <c r="CYW44" s="445"/>
      <c r="CYX44" s="445"/>
      <c r="CYY44" s="444"/>
      <c r="CYZ44" s="445"/>
      <c r="CZA44" s="445"/>
      <c r="CZB44" s="445"/>
      <c r="CZC44" s="444"/>
      <c r="CZD44" s="445"/>
      <c r="CZE44" s="445"/>
      <c r="CZF44" s="445"/>
      <c r="CZG44" s="444"/>
      <c r="CZH44" s="445"/>
      <c r="CZI44" s="445"/>
      <c r="CZJ44" s="445"/>
      <c r="CZK44" s="444"/>
      <c r="CZL44" s="445"/>
      <c r="CZM44" s="445"/>
      <c r="CZN44" s="445"/>
      <c r="CZO44" s="444"/>
      <c r="CZP44" s="445"/>
      <c r="CZQ44" s="445"/>
      <c r="CZR44" s="445"/>
      <c r="CZS44" s="444"/>
      <c r="CZT44" s="445"/>
      <c r="CZU44" s="445"/>
      <c r="CZV44" s="445"/>
      <c r="CZW44" s="444"/>
      <c r="CZX44" s="445"/>
      <c r="CZY44" s="445"/>
      <c r="CZZ44" s="445"/>
      <c r="DAA44" s="444"/>
      <c r="DAB44" s="445"/>
      <c r="DAC44" s="445"/>
      <c r="DAD44" s="445"/>
      <c r="DAE44" s="444"/>
      <c r="DAF44" s="445"/>
      <c r="DAG44" s="445"/>
      <c r="DAH44" s="445"/>
      <c r="DAI44" s="444"/>
      <c r="DAJ44" s="445"/>
      <c r="DAK44" s="445"/>
      <c r="DAL44" s="445"/>
      <c r="DAM44" s="444"/>
      <c r="DAN44" s="445"/>
      <c r="DAO44" s="445"/>
      <c r="DAP44" s="445"/>
      <c r="DAQ44" s="444"/>
      <c r="DAR44" s="445"/>
      <c r="DAS44" s="445"/>
      <c r="DAT44" s="445"/>
      <c r="DAU44" s="444"/>
      <c r="DAV44" s="445"/>
      <c r="DAW44" s="445"/>
      <c r="DAX44" s="445"/>
      <c r="DAY44" s="444"/>
      <c r="DAZ44" s="445"/>
      <c r="DBA44" s="445"/>
      <c r="DBB44" s="445"/>
      <c r="DBC44" s="444"/>
      <c r="DBD44" s="445"/>
      <c r="DBE44" s="445"/>
      <c r="DBF44" s="445"/>
      <c r="DBG44" s="444"/>
      <c r="DBH44" s="445"/>
      <c r="DBI44" s="445"/>
      <c r="DBJ44" s="445"/>
      <c r="DBK44" s="444"/>
      <c r="DBL44" s="445"/>
      <c r="DBM44" s="445"/>
      <c r="DBN44" s="445"/>
      <c r="DBO44" s="444"/>
      <c r="DBP44" s="445"/>
      <c r="DBQ44" s="445"/>
      <c r="DBR44" s="445"/>
      <c r="DBS44" s="444"/>
      <c r="DBT44" s="445"/>
      <c r="DBU44" s="445"/>
      <c r="DBV44" s="445"/>
      <c r="DBW44" s="444"/>
      <c r="DBX44" s="445"/>
      <c r="DBY44" s="445"/>
      <c r="DBZ44" s="445"/>
      <c r="DCA44" s="444"/>
      <c r="DCB44" s="445"/>
      <c r="DCC44" s="445"/>
      <c r="DCD44" s="445"/>
      <c r="DCE44" s="444"/>
      <c r="DCF44" s="445"/>
      <c r="DCG44" s="445"/>
      <c r="DCH44" s="445"/>
      <c r="DCI44" s="444"/>
      <c r="DCJ44" s="445"/>
      <c r="DCK44" s="445"/>
      <c r="DCL44" s="445"/>
      <c r="DCM44" s="444"/>
      <c r="DCN44" s="445"/>
      <c r="DCO44" s="445"/>
      <c r="DCP44" s="445"/>
      <c r="DCQ44" s="444"/>
      <c r="DCR44" s="445"/>
      <c r="DCS44" s="445"/>
      <c r="DCT44" s="445"/>
      <c r="DCU44" s="444"/>
      <c r="DCV44" s="445"/>
      <c r="DCW44" s="445"/>
      <c r="DCX44" s="445"/>
      <c r="DCY44" s="444"/>
      <c r="DCZ44" s="445"/>
      <c r="DDA44" s="445"/>
      <c r="DDB44" s="445"/>
      <c r="DDC44" s="444"/>
      <c r="DDD44" s="445"/>
      <c r="DDE44" s="445"/>
      <c r="DDF44" s="445"/>
      <c r="DDG44" s="444"/>
      <c r="DDH44" s="445"/>
      <c r="DDI44" s="445"/>
      <c r="DDJ44" s="445"/>
      <c r="DDK44" s="444"/>
      <c r="DDL44" s="445"/>
      <c r="DDM44" s="445"/>
      <c r="DDN44" s="445"/>
      <c r="DDO44" s="444"/>
      <c r="DDP44" s="445"/>
      <c r="DDQ44" s="445"/>
      <c r="DDR44" s="445"/>
      <c r="DDS44" s="444"/>
      <c r="DDT44" s="445"/>
      <c r="DDU44" s="445"/>
      <c r="DDV44" s="445"/>
      <c r="DDW44" s="444"/>
      <c r="DDX44" s="445"/>
      <c r="DDY44" s="445"/>
      <c r="DDZ44" s="445"/>
      <c r="DEA44" s="444"/>
      <c r="DEB44" s="445"/>
      <c r="DEC44" s="445"/>
      <c r="DED44" s="445"/>
      <c r="DEE44" s="444"/>
      <c r="DEF44" s="445"/>
      <c r="DEG44" s="445"/>
      <c r="DEH44" s="445"/>
      <c r="DEI44" s="444"/>
      <c r="DEJ44" s="445"/>
      <c r="DEK44" s="445"/>
      <c r="DEL44" s="445"/>
      <c r="DEM44" s="444"/>
      <c r="DEN44" s="445"/>
      <c r="DEO44" s="445"/>
      <c r="DEP44" s="445"/>
      <c r="DEQ44" s="444"/>
      <c r="DER44" s="445"/>
      <c r="DES44" s="445"/>
      <c r="DET44" s="445"/>
      <c r="DEU44" s="444"/>
      <c r="DEV44" s="445"/>
      <c r="DEW44" s="445"/>
      <c r="DEX44" s="445"/>
      <c r="DEY44" s="444"/>
      <c r="DEZ44" s="445"/>
      <c r="DFA44" s="445"/>
      <c r="DFB44" s="445"/>
      <c r="DFC44" s="444"/>
      <c r="DFD44" s="445"/>
      <c r="DFE44" s="445"/>
      <c r="DFF44" s="445"/>
      <c r="DFG44" s="444"/>
      <c r="DFH44" s="445"/>
      <c r="DFI44" s="445"/>
      <c r="DFJ44" s="445"/>
      <c r="DFK44" s="444"/>
      <c r="DFL44" s="445"/>
      <c r="DFM44" s="445"/>
      <c r="DFN44" s="445"/>
      <c r="DFO44" s="444"/>
      <c r="DFP44" s="445"/>
      <c r="DFQ44" s="445"/>
      <c r="DFR44" s="445"/>
      <c r="DFS44" s="444"/>
      <c r="DFT44" s="445"/>
      <c r="DFU44" s="445"/>
      <c r="DFV44" s="445"/>
      <c r="DFW44" s="444"/>
      <c r="DFX44" s="445"/>
      <c r="DFY44" s="445"/>
      <c r="DFZ44" s="445"/>
      <c r="DGA44" s="444"/>
      <c r="DGB44" s="445"/>
      <c r="DGC44" s="445"/>
      <c r="DGD44" s="445"/>
      <c r="DGE44" s="444"/>
      <c r="DGF44" s="445"/>
      <c r="DGG44" s="445"/>
      <c r="DGH44" s="445"/>
      <c r="DGI44" s="444"/>
      <c r="DGJ44" s="445"/>
      <c r="DGK44" s="445"/>
      <c r="DGL44" s="445"/>
      <c r="DGM44" s="444"/>
      <c r="DGN44" s="445"/>
      <c r="DGO44" s="445"/>
      <c r="DGP44" s="445"/>
      <c r="DGQ44" s="444"/>
      <c r="DGR44" s="445"/>
      <c r="DGS44" s="445"/>
      <c r="DGT44" s="445"/>
      <c r="DGU44" s="444"/>
      <c r="DGV44" s="445"/>
      <c r="DGW44" s="445"/>
      <c r="DGX44" s="445"/>
      <c r="DGY44" s="444"/>
      <c r="DGZ44" s="445"/>
      <c r="DHA44" s="445"/>
      <c r="DHB44" s="445"/>
      <c r="DHC44" s="444"/>
      <c r="DHD44" s="445"/>
      <c r="DHE44" s="445"/>
      <c r="DHF44" s="445"/>
      <c r="DHG44" s="444"/>
      <c r="DHH44" s="445"/>
      <c r="DHI44" s="445"/>
      <c r="DHJ44" s="445"/>
      <c r="DHK44" s="444"/>
      <c r="DHL44" s="445"/>
      <c r="DHM44" s="445"/>
      <c r="DHN44" s="445"/>
      <c r="DHO44" s="444"/>
      <c r="DHP44" s="445"/>
      <c r="DHQ44" s="445"/>
      <c r="DHR44" s="445"/>
      <c r="DHS44" s="444"/>
      <c r="DHT44" s="445"/>
      <c r="DHU44" s="445"/>
      <c r="DHV44" s="445"/>
      <c r="DHW44" s="444"/>
      <c r="DHX44" s="445"/>
      <c r="DHY44" s="445"/>
      <c r="DHZ44" s="445"/>
      <c r="DIA44" s="444"/>
      <c r="DIB44" s="445"/>
      <c r="DIC44" s="445"/>
      <c r="DID44" s="445"/>
      <c r="DIE44" s="444"/>
      <c r="DIF44" s="445"/>
      <c r="DIG44" s="445"/>
      <c r="DIH44" s="445"/>
      <c r="DII44" s="444"/>
      <c r="DIJ44" s="445"/>
      <c r="DIK44" s="445"/>
      <c r="DIL44" s="445"/>
      <c r="DIM44" s="444"/>
      <c r="DIN44" s="445"/>
      <c r="DIO44" s="445"/>
      <c r="DIP44" s="445"/>
      <c r="DIQ44" s="444"/>
      <c r="DIR44" s="445"/>
      <c r="DIS44" s="445"/>
      <c r="DIT44" s="445"/>
      <c r="DIU44" s="444"/>
      <c r="DIV44" s="445"/>
      <c r="DIW44" s="445"/>
      <c r="DIX44" s="445"/>
      <c r="DIY44" s="444"/>
      <c r="DIZ44" s="445"/>
      <c r="DJA44" s="445"/>
      <c r="DJB44" s="445"/>
      <c r="DJC44" s="444"/>
      <c r="DJD44" s="445"/>
      <c r="DJE44" s="445"/>
      <c r="DJF44" s="445"/>
      <c r="DJG44" s="444"/>
      <c r="DJH44" s="445"/>
      <c r="DJI44" s="445"/>
      <c r="DJJ44" s="445"/>
      <c r="DJK44" s="444"/>
      <c r="DJL44" s="445"/>
      <c r="DJM44" s="445"/>
      <c r="DJN44" s="445"/>
      <c r="DJO44" s="444"/>
      <c r="DJP44" s="445"/>
      <c r="DJQ44" s="445"/>
      <c r="DJR44" s="445"/>
      <c r="DJS44" s="444"/>
      <c r="DJT44" s="445"/>
      <c r="DJU44" s="445"/>
      <c r="DJV44" s="445"/>
      <c r="DJW44" s="444"/>
      <c r="DJX44" s="445"/>
      <c r="DJY44" s="445"/>
      <c r="DJZ44" s="445"/>
      <c r="DKA44" s="444"/>
      <c r="DKB44" s="445"/>
      <c r="DKC44" s="445"/>
      <c r="DKD44" s="445"/>
      <c r="DKE44" s="444"/>
      <c r="DKF44" s="445"/>
      <c r="DKG44" s="445"/>
      <c r="DKH44" s="445"/>
      <c r="DKI44" s="444"/>
      <c r="DKJ44" s="445"/>
      <c r="DKK44" s="445"/>
      <c r="DKL44" s="445"/>
      <c r="DKM44" s="444"/>
      <c r="DKN44" s="445"/>
      <c r="DKO44" s="445"/>
      <c r="DKP44" s="445"/>
      <c r="DKQ44" s="444"/>
      <c r="DKR44" s="445"/>
      <c r="DKS44" s="445"/>
      <c r="DKT44" s="445"/>
      <c r="DKU44" s="444"/>
      <c r="DKV44" s="445"/>
      <c r="DKW44" s="445"/>
      <c r="DKX44" s="445"/>
      <c r="DKY44" s="444"/>
      <c r="DKZ44" s="445"/>
      <c r="DLA44" s="445"/>
      <c r="DLB44" s="445"/>
      <c r="DLC44" s="444"/>
      <c r="DLD44" s="445"/>
      <c r="DLE44" s="445"/>
      <c r="DLF44" s="445"/>
      <c r="DLG44" s="444"/>
      <c r="DLH44" s="445"/>
      <c r="DLI44" s="445"/>
      <c r="DLJ44" s="445"/>
      <c r="DLK44" s="444"/>
      <c r="DLL44" s="445"/>
      <c r="DLM44" s="445"/>
      <c r="DLN44" s="445"/>
      <c r="DLO44" s="444"/>
      <c r="DLP44" s="445"/>
      <c r="DLQ44" s="445"/>
      <c r="DLR44" s="445"/>
      <c r="DLS44" s="444"/>
      <c r="DLT44" s="445"/>
      <c r="DLU44" s="445"/>
      <c r="DLV44" s="445"/>
      <c r="DLW44" s="444"/>
      <c r="DLX44" s="445"/>
      <c r="DLY44" s="445"/>
      <c r="DLZ44" s="445"/>
      <c r="DMA44" s="444"/>
      <c r="DMB44" s="445"/>
      <c r="DMC44" s="445"/>
      <c r="DMD44" s="445"/>
      <c r="DME44" s="444"/>
      <c r="DMF44" s="445"/>
      <c r="DMG44" s="445"/>
      <c r="DMH44" s="445"/>
      <c r="DMI44" s="444"/>
      <c r="DMJ44" s="445"/>
      <c r="DMK44" s="445"/>
      <c r="DML44" s="445"/>
      <c r="DMM44" s="444"/>
      <c r="DMN44" s="445"/>
      <c r="DMO44" s="445"/>
      <c r="DMP44" s="445"/>
      <c r="DMQ44" s="444"/>
      <c r="DMR44" s="445"/>
      <c r="DMS44" s="445"/>
      <c r="DMT44" s="445"/>
      <c r="DMU44" s="444"/>
      <c r="DMV44" s="445"/>
      <c r="DMW44" s="445"/>
      <c r="DMX44" s="445"/>
      <c r="DMY44" s="444"/>
      <c r="DMZ44" s="445"/>
      <c r="DNA44" s="445"/>
      <c r="DNB44" s="445"/>
      <c r="DNC44" s="444"/>
      <c r="DND44" s="445"/>
      <c r="DNE44" s="445"/>
      <c r="DNF44" s="445"/>
      <c r="DNG44" s="444"/>
      <c r="DNH44" s="445"/>
      <c r="DNI44" s="445"/>
      <c r="DNJ44" s="445"/>
      <c r="DNK44" s="444"/>
      <c r="DNL44" s="445"/>
      <c r="DNM44" s="445"/>
      <c r="DNN44" s="445"/>
      <c r="DNO44" s="444"/>
      <c r="DNP44" s="445"/>
      <c r="DNQ44" s="445"/>
      <c r="DNR44" s="445"/>
      <c r="DNS44" s="444"/>
      <c r="DNT44" s="445"/>
      <c r="DNU44" s="445"/>
      <c r="DNV44" s="445"/>
      <c r="DNW44" s="444"/>
      <c r="DNX44" s="445"/>
      <c r="DNY44" s="445"/>
      <c r="DNZ44" s="445"/>
      <c r="DOA44" s="444"/>
      <c r="DOB44" s="445"/>
      <c r="DOC44" s="445"/>
      <c r="DOD44" s="445"/>
      <c r="DOE44" s="444"/>
      <c r="DOF44" s="445"/>
      <c r="DOG44" s="445"/>
      <c r="DOH44" s="445"/>
      <c r="DOI44" s="444"/>
      <c r="DOJ44" s="445"/>
      <c r="DOK44" s="445"/>
      <c r="DOL44" s="445"/>
      <c r="DOM44" s="444"/>
      <c r="DON44" s="445"/>
      <c r="DOO44" s="445"/>
      <c r="DOP44" s="445"/>
      <c r="DOQ44" s="444"/>
      <c r="DOR44" s="445"/>
      <c r="DOS44" s="445"/>
      <c r="DOT44" s="445"/>
      <c r="DOU44" s="444"/>
      <c r="DOV44" s="445"/>
      <c r="DOW44" s="445"/>
      <c r="DOX44" s="445"/>
      <c r="DOY44" s="444"/>
      <c r="DOZ44" s="445"/>
      <c r="DPA44" s="445"/>
      <c r="DPB44" s="445"/>
      <c r="DPC44" s="444"/>
      <c r="DPD44" s="445"/>
      <c r="DPE44" s="445"/>
      <c r="DPF44" s="445"/>
      <c r="DPG44" s="444"/>
      <c r="DPH44" s="445"/>
      <c r="DPI44" s="445"/>
      <c r="DPJ44" s="445"/>
      <c r="DPK44" s="444"/>
      <c r="DPL44" s="445"/>
      <c r="DPM44" s="445"/>
      <c r="DPN44" s="445"/>
      <c r="DPO44" s="444"/>
      <c r="DPP44" s="445"/>
      <c r="DPQ44" s="445"/>
      <c r="DPR44" s="445"/>
      <c r="DPS44" s="444"/>
      <c r="DPT44" s="445"/>
      <c r="DPU44" s="445"/>
      <c r="DPV44" s="445"/>
      <c r="DPW44" s="444"/>
      <c r="DPX44" s="445"/>
      <c r="DPY44" s="445"/>
      <c r="DPZ44" s="445"/>
      <c r="DQA44" s="444"/>
      <c r="DQB44" s="445"/>
      <c r="DQC44" s="445"/>
      <c r="DQD44" s="445"/>
      <c r="DQE44" s="444"/>
      <c r="DQF44" s="445"/>
      <c r="DQG44" s="445"/>
      <c r="DQH44" s="445"/>
      <c r="DQI44" s="444"/>
      <c r="DQJ44" s="445"/>
      <c r="DQK44" s="445"/>
      <c r="DQL44" s="445"/>
      <c r="DQM44" s="444"/>
      <c r="DQN44" s="445"/>
      <c r="DQO44" s="445"/>
      <c r="DQP44" s="445"/>
      <c r="DQQ44" s="444"/>
      <c r="DQR44" s="445"/>
      <c r="DQS44" s="445"/>
      <c r="DQT44" s="445"/>
      <c r="DQU44" s="444"/>
      <c r="DQV44" s="445"/>
      <c r="DQW44" s="445"/>
      <c r="DQX44" s="445"/>
      <c r="DQY44" s="444"/>
      <c r="DQZ44" s="445"/>
      <c r="DRA44" s="445"/>
      <c r="DRB44" s="445"/>
      <c r="DRC44" s="444"/>
      <c r="DRD44" s="445"/>
      <c r="DRE44" s="445"/>
      <c r="DRF44" s="445"/>
      <c r="DRG44" s="444"/>
      <c r="DRH44" s="445"/>
      <c r="DRI44" s="445"/>
      <c r="DRJ44" s="445"/>
      <c r="DRK44" s="444"/>
      <c r="DRL44" s="445"/>
      <c r="DRM44" s="445"/>
      <c r="DRN44" s="445"/>
      <c r="DRO44" s="444"/>
      <c r="DRP44" s="445"/>
      <c r="DRQ44" s="445"/>
      <c r="DRR44" s="445"/>
      <c r="DRS44" s="444"/>
      <c r="DRT44" s="445"/>
      <c r="DRU44" s="445"/>
      <c r="DRV44" s="445"/>
      <c r="DRW44" s="444"/>
      <c r="DRX44" s="445"/>
      <c r="DRY44" s="445"/>
      <c r="DRZ44" s="445"/>
      <c r="DSA44" s="444"/>
      <c r="DSB44" s="445"/>
      <c r="DSC44" s="445"/>
      <c r="DSD44" s="445"/>
      <c r="DSE44" s="444"/>
      <c r="DSF44" s="445"/>
      <c r="DSG44" s="445"/>
      <c r="DSH44" s="445"/>
      <c r="DSI44" s="444"/>
      <c r="DSJ44" s="445"/>
      <c r="DSK44" s="445"/>
      <c r="DSL44" s="445"/>
      <c r="DSM44" s="444"/>
      <c r="DSN44" s="445"/>
      <c r="DSO44" s="445"/>
      <c r="DSP44" s="445"/>
      <c r="DSQ44" s="444"/>
      <c r="DSR44" s="445"/>
      <c r="DSS44" s="445"/>
      <c r="DST44" s="445"/>
      <c r="DSU44" s="444"/>
      <c r="DSV44" s="445"/>
      <c r="DSW44" s="445"/>
      <c r="DSX44" s="445"/>
      <c r="DSY44" s="444"/>
      <c r="DSZ44" s="445"/>
      <c r="DTA44" s="445"/>
      <c r="DTB44" s="445"/>
      <c r="DTC44" s="444"/>
      <c r="DTD44" s="445"/>
      <c r="DTE44" s="445"/>
      <c r="DTF44" s="445"/>
      <c r="DTG44" s="444"/>
      <c r="DTH44" s="445"/>
      <c r="DTI44" s="445"/>
      <c r="DTJ44" s="445"/>
      <c r="DTK44" s="444"/>
      <c r="DTL44" s="445"/>
      <c r="DTM44" s="445"/>
      <c r="DTN44" s="445"/>
      <c r="DTO44" s="444"/>
      <c r="DTP44" s="445"/>
      <c r="DTQ44" s="445"/>
      <c r="DTR44" s="445"/>
      <c r="DTS44" s="444"/>
      <c r="DTT44" s="445"/>
      <c r="DTU44" s="445"/>
      <c r="DTV44" s="445"/>
      <c r="DTW44" s="444"/>
      <c r="DTX44" s="445"/>
      <c r="DTY44" s="445"/>
      <c r="DTZ44" s="445"/>
      <c r="DUA44" s="444"/>
      <c r="DUB44" s="445"/>
      <c r="DUC44" s="445"/>
      <c r="DUD44" s="445"/>
      <c r="DUE44" s="444"/>
      <c r="DUF44" s="445"/>
      <c r="DUG44" s="445"/>
      <c r="DUH44" s="445"/>
      <c r="DUI44" s="444"/>
      <c r="DUJ44" s="445"/>
      <c r="DUK44" s="445"/>
      <c r="DUL44" s="445"/>
      <c r="DUM44" s="444"/>
      <c r="DUN44" s="445"/>
      <c r="DUO44" s="445"/>
      <c r="DUP44" s="445"/>
      <c r="DUQ44" s="444"/>
      <c r="DUR44" s="445"/>
      <c r="DUS44" s="445"/>
      <c r="DUT44" s="445"/>
      <c r="DUU44" s="444"/>
      <c r="DUV44" s="445"/>
      <c r="DUW44" s="445"/>
      <c r="DUX44" s="445"/>
      <c r="DUY44" s="444"/>
      <c r="DUZ44" s="445"/>
      <c r="DVA44" s="445"/>
      <c r="DVB44" s="445"/>
      <c r="DVC44" s="444"/>
      <c r="DVD44" s="445"/>
      <c r="DVE44" s="445"/>
      <c r="DVF44" s="445"/>
      <c r="DVG44" s="444"/>
      <c r="DVH44" s="445"/>
      <c r="DVI44" s="445"/>
      <c r="DVJ44" s="445"/>
      <c r="DVK44" s="444"/>
      <c r="DVL44" s="445"/>
      <c r="DVM44" s="445"/>
      <c r="DVN44" s="445"/>
      <c r="DVO44" s="444"/>
      <c r="DVP44" s="445"/>
      <c r="DVQ44" s="445"/>
      <c r="DVR44" s="445"/>
      <c r="DVS44" s="444"/>
      <c r="DVT44" s="445"/>
      <c r="DVU44" s="445"/>
      <c r="DVV44" s="445"/>
      <c r="DVW44" s="444"/>
      <c r="DVX44" s="445"/>
      <c r="DVY44" s="445"/>
      <c r="DVZ44" s="445"/>
      <c r="DWA44" s="444"/>
      <c r="DWB44" s="445"/>
      <c r="DWC44" s="445"/>
      <c r="DWD44" s="445"/>
      <c r="DWE44" s="444"/>
      <c r="DWF44" s="445"/>
      <c r="DWG44" s="445"/>
      <c r="DWH44" s="445"/>
      <c r="DWI44" s="444"/>
      <c r="DWJ44" s="445"/>
      <c r="DWK44" s="445"/>
      <c r="DWL44" s="445"/>
      <c r="DWM44" s="444"/>
      <c r="DWN44" s="445"/>
      <c r="DWO44" s="445"/>
      <c r="DWP44" s="445"/>
      <c r="DWQ44" s="444"/>
      <c r="DWR44" s="445"/>
      <c r="DWS44" s="445"/>
      <c r="DWT44" s="445"/>
      <c r="DWU44" s="444"/>
      <c r="DWV44" s="445"/>
      <c r="DWW44" s="445"/>
      <c r="DWX44" s="445"/>
      <c r="DWY44" s="444"/>
      <c r="DWZ44" s="445"/>
      <c r="DXA44" s="445"/>
      <c r="DXB44" s="445"/>
      <c r="DXC44" s="444"/>
      <c r="DXD44" s="445"/>
      <c r="DXE44" s="445"/>
      <c r="DXF44" s="445"/>
      <c r="DXG44" s="444"/>
      <c r="DXH44" s="445"/>
      <c r="DXI44" s="445"/>
      <c r="DXJ44" s="445"/>
      <c r="DXK44" s="444"/>
      <c r="DXL44" s="445"/>
      <c r="DXM44" s="445"/>
      <c r="DXN44" s="445"/>
      <c r="DXO44" s="444"/>
      <c r="DXP44" s="445"/>
      <c r="DXQ44" s="445"/>
      <c r="DXR44" s="445"/>
      <c r="DXS44" s="444"/>
      <c r="DXT44" s="445"/>
      <c r="DXU44" s="445"/>
      <c r="DXV44" s="445"/>
      <c r="DXW44" s="444"/>
      <c r="DXX44" s="445"/>
      <c r="DXY44" s="445"/>
      <c r="DXZ44" s="445"/>
      <c r="DYA44" s="444"/>
      <c r="DYB44" s="445"/>
      <c r="DYC44" s="445"/>
      <c r="DYD44" s="445"/>
      <c r="DYE44" s="444"/>
      <c r="DYF44" s="445"/>
      <c r="DYG44" s="445"/>
      <c r="DYH44" s="445"/>
      <c r="DYI44" s="444"/>
      <c r="DYJ44" s="445"/>
      <c r="DYK44" s="445"/>
      <c r="DYL44" s="445"/>
      <c r="DYM44" s="444"/>
      <c r="DYN44" s="445"/>
      <c r="DYO44" s="445"/>
      <c r="DYP44" s="445"/>
      <c r="DYQ44" s="444"/>
      <c r="DYR44" s="445"/>
      <c r="DYS44" s="445"/>
      <c r="DYT44" s="445"/>
      <c r="DYU44" s="444"/>
      <c r="DYV44" s="445"/>
      <c r="DYW44" s="445"/>
      <c r="DYX44" s="445"/>
      <c r="DYY44" s="444"/>
      <c r="DYZ44" s="445"/>
      <c r="DZA44" s="445"/>
      <c r="DZB44" s="445"/>
      <c r="DZC44" s="444"/>
      <c r="DZD44" s="445"/>
      <c r="DZE44" s="445"/>
      <c r="DZF44" s="445"/>
      <c r="DZG44" s="444"/>
      <c r="DZH44" s="445"/>
      <c r="DZI44" s="445"/>
      <c r="DZJ44" s="445"/>
      <c r="DZK44" s="444"/>
      <c r="DZL44" s="445"/>
      <c r="DZM44" s="445"/>
      <c r="DZN44" s="445"/>
      <c r="DZO44" s="444"/>
      <c r="DZP44" s="445"/>
      <c r="DZQ44" s="445"/>
      <c r="DZR44" s="445"/>
      <c r="DZS44" s="444"/>
      <c r="DZT44" s="445"/>
      <c r="DZU44" s="445"/>
      <c r="DZV44" s="445"/>
      <c r="DZW44" s="444"/>
      <c r="DZX44" s="445"/>
      <c r="DZY44" s="445"/>
      <c r="DZZ44" s="445"/>
      <c r="EAA44" s="444"/>
      <c r="EAB44" s="445"/>
      <c r="EAC44" s="445"/>
      <c r="EAD44" s="445"/>
      <c r="EAE44" s="444"/>
      <c r="EAF44" s="445"/>
      <c r="EAG44" s="445"/>
      <c r="EAH44" s="445"/>
      <c r="EAI44" s="444"/>
      <c r="EAJ44" s="445"/>
      <c r="EAK44" s="445"/>
      <c r="EAL44" s="445"/>
      <c r="EAM44" s="444"/>
      <c r="EAN44" s="445"/>
      <c r="EAO44" s="445"/>
      <c r="EAP44" s="445"/>
      <c r="EAQ44" s="444"/>
      <c r="EAR44" s="445"/>
      <c r="EAS44" s="445"/>
      <c r="EAT44" s="445"/>
      <c r="EAU44" s="444"/>
      <c r="EAV44" s="445"/>
      <c r="EAW44" s="445"/>
      <c r="EAX44" s="445"/>
      <c r="EAY44" s="444"/>
      <c r="EAZ44" s="445"/>
      <c r="EBA44" s="445"/>
      <c r="EBB44" s="445"/>
      <c r="EBC44" s="444"/>
      <c r="EBD44" s="445"/>
      <c r="EBE44" s="445"/>
      <c r="EBF44" s="445"/>
      <c r="EBG44" s="444"/>
      <c r="EBH44" s="445"/>
      <c r="EBI44" s="445"/>
      <c r="EBJ44" s="445"/>
      <c r="EBK44" s="444"/>
      <c r="EBL44" s="445"/>
      <c r="EBM44" s="445"/>
      <c r="EBN44" s="445"/>
      <c r="EBO44" s="444"/>
      <c r="EBP44" s="445"/>
      <c r="EBQ44" s="445"/>
      <c r="EBR44" s="445"/>
      <c r="EBS44" s="444"/>
      <c r="EBT44" s="445"/>
      <c r="EBU44" s="445"/>
      <c r="EBV44" s="445"/>
      <c r="EBW44" s="444"/>
      <c r="EBX44" s="445"/>
      <c r="EBY44" s="445"/>
      <c r="EBZ44" s="445"/>
      <c r="ECA44" s="444"/>
      <c r="ECB44" s="445"/>
      <c r="ECC44" s="445"/>
      <c r="ECD44" s="445"/>
      <c r="ECE44" s="444"/>
      <c r="ECF44" s="445"/>
      <c r="ECG44" s="445"/>
      <c r="ECH44" s="445"/>
      <c r="ECI44" s="444"/>
      <c r="ECJ44" s="445"/>
      <c r="ECK44" s="445"/>
      <c r="ECL44" s="445"/>
      <c r="ECM44" s="444"/>
      <c r="ECN44" s="445"/>
      <c r="ECO44" s="445"/>
      <c r="ECP44" s="445"/>
      <c r="ECQ44" s="444"/>
      <c r="ECR44" s="445"/>
      <c r="ECS44" s="445"/>
      <c r="ECT44" s="445"/>
      <c r="ECU44" s="444"/>
      <c r="ECV44" s="445"/>
      <c r="ECW44" s="445"/>
      <c r="ECX44" s="445"/>
      <c r="ECY44" s="444"/>
      <c r="ECZ44" s="445"/>
      <c r="EDA44" s="445"/>
      <c r="EDB44" s="445"/>
      <c r="EDC44" s="444"/>
      <c r="EDD44" s="445"/>
      <c r="EDE44" s="445"/>
      <c r="EDF44" s="445"/>
      <c r="EDG44" s="444"/>
      <c r="EDH44" s="445"/>
      <c r="EDI44" s="445"/>
      <c r="EDJ44" s="445"/>
      <c r="EDK44" s="444"/>
      <c r="EDL44" s="445"/>
      <c r="EDM44" s="445"/>
      <c r="EDN44" s="445"/>
      <c r="EDO44" s="444"/>
      <c r="EDP44" s="445"/>
      <c r="EDQ44" s="445"/>
      <c r="EDR44" s="445"/>
      <c r="EDS44" s="444"/>
      <c r="EDT44" s="445"/>
      <c r="EDU44" s="445"/>
      <c r="EDV44" s="445"/>
      <c r="EDW44" s="444"/>
      <c r="EDX44" s="445"/>
      <c r="EDY44" s="445"/>
      <c r="EDZ44" s="445"/>
      <c r="EEA44" s="444"/>
      <c r="EEB44" s="445"/>
      <c r="EEC44" s="445"/>
      <c r="EED44" s="445"/>
      <c r="EEE44" s="444"/>
      <c r="EEF44" s="445"/>
      <c r="EEG44" s="445"/>
      <c r="EEH44" s="445"/>
      <c r="EEI44" s="444"/>
      <c r="EEJ44" s="445"/>
      <c r="EEK44" s="445"/>
      <c r="EEL44" s="445"/>
      <c r="EEM44" s="444"/>
      <c r="EEN44" s="445"/>
      <c r="EEO44" s="445"/>
      <c r="EEP44" s="445"/>
      <c r="EEQ44" s="444"/>
      <c r="EER44" s="445"/>
      <c r="EES44" s="445"/>
      <c r="EET44" s="445"/>
      <c r="EEU44" s="444"/>
      <c r="EEV44" s="445"/>
      <c r="EEW44" s="445"/>
      <c r="EEX44" s="445"/>
      <c r="EEY44" s="444"/>
      <c r="EEZ44" s="445"/>
      <c r="EFA44" s="445"/>
      <c r="EFB44" s="445"/>
      <c r="EFC44" s="444"/>
      <c r="EFD44" s="445"/>
      <c r="EFE44" s="445"/>
      <c r="EFF44" s="445"/>
      <c r="EFG44" s="444"/>
      <c r="EFH44" s="445"/>
      <c r="EFI44" s="445"/>
      <c r="EFJ44" s="445"/>
      <c r="EFK44" s="444"/>
      <c r="EFL44" s="445"/>
      <c r="EFM44" s="445"/>
      <c r="EFN44" s="445"/>
      <c r="EFO44" s="444"/>
      <c r="EFP44" s="445"/>
      <c r="EFQ44" s="445"/>
      <c r="EFR44" s="445"/>
      <c r="EFS44" s="444"/>
      <c r="EFT44" s="445"/>
      <c r="EFU44" s="445"/>
      <c r="EFV44" s="445"/>
      <c r="EFW44" s="444"/>
      <c r="EFX44" s="445"/>
      <c r="EFY44" s="445"/>
      <c r="EFZ44" s="445"/>
      <c r="EGA44" s="444"/>
      <c r="EGB44" s="445"/>
      <c r="EGC44" s="445"/>
      <c r="EGD44" s="445"/>
      <c r="EGE44" s="444"/>
      <c r="EGF44" s="445"/>
      <c r="EGG44" s="445"/>
      <c r="EGH44" s="445"/>
      <c r="EGI44" s="444"/>
      <c r="EGJ44" s="445"/>
      <c r="EGK44" s="445"/>
      <c r="EGL44" s="445"/>
      <c r="EGM44" s="444"/>
      <c r="EGN44" s="445"/>
      <c r="EGO44" s="445"/>
      <c r="EGP44" s="445"/>
      <c r="EGQ44" s="444"/>
      <c r="EGR44" s="445"/>
      <c r="EGS44" s="445"/>
      <c r="EGT44" s="445"/>
      <c r="EGU44" s="444"/>
      <c r="EGV44" s="445"/>
      <c r="EGW44" s="445"/>
      <c r="EGX44" s="445"/>
      <c r="EGY44" s="444"/>
      <c r="EGZ44" s="445"/>
      <c r="EHA44" s="445"/>
      <c r="EHB44" s="445"/>
      <c r="EHC44" s="444"/>
      <c r="EHD44" s="445"/>
      <c r="EHE44" s="445"/>
      <c r="EHF44" s="445"/>
      <c r="EHG44" s="444"/>
      <c r="EHH44" s="445"/>
      <c r="EHI44" s="445"/>
      <c r="EHJ44" s="445"/>
      <c r="EHK44" s="444"/>
      <c r="EHL44" s="445"/>
      <c r="EHM44" s="445"/>
      <c r="EHN44" s="445"/>
      <c r="EHO44" s="444"/>
      <c r="EHP44" s="445"/>
      <c r="EHQ44" s="445"/>
      <c r="EHR44" s="445"/>
      <c r="EHS44" s="444"/>
      <c r="EHT44" s="445"/>
      <c r="EHU44" s="445"/>
      <c r="EHV44" s="445"/>
      <c r="EHW44" s="444"/>
      <c r="EHX44" s="445"/>
      <c r="EHY44" s="445"/>
      <c r="EHZ44" s="445"/>
      <c r="EIA44" s="444"/>
      <c r="EIB44" s="445"/>
      <c r="EIC44" s="445"/>
      <c r="EID44" s="445"/>
      <c r="EIE44" s="444"/>
      <c r="EIF44" s="445"/>
      <c r="EIG44" s="445"/>
      <c r="EIH44" s="445"/>
      <c r="EII44" s="444"/>
      <c r="EIJ44" s="445"/>
      <c r="EIK44" s="445"/>
      <c r="EIL44" s="445"/>
      <c r="EIM44" s="444"/>
      <c r="EIN44" s="445"/>
      <c r="EIO44" s="445"/>
      <c r="EIP44" s="445"/>
      <c r="EIQ44" s="444"/>
      <c r="EIR44" s="445"/>
      <c r="EIS44" s="445"/>
      <c r="EIT44" s="445"/>
      <c r="EIU44" s="444"/>
      <c r="EIV44" s="445"/>
      <c r="EIW44" s="445"/>
      <c r="EIX44" s="445"/>
      <c r="EIY44" s="444"/>
      <c r="EIZ44" s="445"/>
      <c r="EJA44" s="445"/>
      <c r="EJB44" s="445"/>
      <c r="EJC44" s="444"/>
      <c r="EJD44" s="445"/>
      <c r="EJE44" s="445"/>
      <c r="EJF44" s="445"/>
      <c r="EJG44" s="444"/>
      <c r="EJH44" s="445"/>
      <c r="EJI44" s="445"/>
      <c r="EJJ44" s="445"/>
      <c r="EJK44" s="444"/>
      <c r="EJL44" s="445"/>
      <c r="EJM44" s="445"/>
      <c r="EJN44" s="445"/>
      <c r="EJO44" s="444"/>
      <c r="EJP44" s="445"/>
      <c r="EJQ44" s="445"/>
      <c r="EJR44" s="445"/>
      <c r="EJS44" s="444"/>
      <c r="EJT44" s="445"/>
      <c r="EJU44" s="445"/>
      <c r="EJV44" s="445"/>
      <c r="EJW44" s="444"/>
      <c r="EJX44" s="445"/>
      <c r="EJY44" s="445"/>
      <c r="EJZ44" s="445"/>
      <c r="EKA44" s="444"/>
      <c r="EKB44" s="445"/>
      <c r="EKC44" s="445"/>
      <c r="EKD44" s="445"/>
      <c r="EKE44" s="444"/>
      <c r="EKF44" s="445"/>
      <c r="EKG44" s="445"/>
      <c r="EKH44" s="445"/>
      <c r="EKI44" s="444"/>
      <c r="EKJ44" s="445"/>
      <c r="EKK44" s="445"/>
      <c r="EKL44" s="445"/>
      <c r="EKM44" s="444"/>
      <c r="EKN44" s="445"/>
      <c r="EKO44" s="445"/>
      <c r="EKP44" s="445"/>
      <c r="EKQ44" s="444"/>
      <c r="EKR44" s="445"/>
      <c r="EKS44" s="445"/>
      <c r="EKT44" s="445"/>
      <c r="EKU44" s="444"/>
      <c r="EKV44" s="445"/>
      <c r="EKW44" s="445"/>
      <c r="EKX44" s="445"/>
      <c r="EKY44" s="444"/>
      <c r="EKZ44" s="445"/>
      <c r="ELA44" s="445"/>
      <c r="ELB44" s="445"/>
      <c r="ELC44" s="444"/>
      <c r="ELD44" s="445"/>
      <c r="ELE44" s="445"/>
      <c r="ELF44" s="445"/>
      <c r="ELG44" s="444"/>
      <c r="ELH44" s="445"/>
      <c r="ELI44" s="445"/>
      <c r="ELJ44" s="445"/>
      <c r="ELK44" s="444"/>
      <c r="ELL44" s="445"/>
      <c r="ELM44" s="445"/>
      <c r="ELN44" s="445"/>
      <c r="ELO44" s="444"/>
      <c r="ELP44" s="445"/>
      <c r="ELQ44" s="445"/>
      <c r="ELR44" s="445"/>
      <c r="ELS44" s="444"/>
      <c r="ELT44" s="445"/>
      <c r="ELU44" s="445"/>
      <c r="ELV44" s="445"/>
      <c r="ELW44" s="444"/>
      <c r="ELX44" s="445"/>
      <c r="ELY44" s="445"/>
      <c r="ELZ44" s="445"/>
      <c r="EMA44" s="444"/>
      <c r="EMB44" s="445"/>
      <c r="EMC44" s="445"/>
      <c r="EMD44" s="445"/>
      <c r="EME44" s="444"/>
      <c r="EMF44" s="445"/>
      <c r="EMG44" s="445"/>
      <c r="EMH44" s="445"/>
      <c r="EMI44" s="444"/>
      <c r="EMJ44" s="445"/>
      <c r="EMK44" s="445"/>
      <c r="EML44" s="445"/>
      <c r="EMM44" s="444"/>
      <c r="EMN44" s="445"/>
      <c r="EMO44" s="445"/>
      <c r="EMP44" s="445"/>
      <c r="EMQ44" s="444"/>
      <c r="EMR44" s="445"/>
      <c r="EMS44" s="445"/>
      <c r="EMT44" s="445"/>
      <c r="EMU44" s="444"/>
      <c r="EMV44" s="445"/>
      <c r="EMW44" s="445"/>
      <c r="EMX44" s="445"/>
      <c r="EMY44" s="444"/>
      <c r="EMZ44" s="445"/>
      <c r="ENA44" s="445"/>
      <c r="ENB44" s="445"/>
      <c r="ENC44" s="444"/>
      <c r="END44" s="445"/>
      <c r="ENE44" s="445"/>
      <c r="ENF44" s="445"/>
      <c r="ENG44" s="444"/>
      <c r="ENH44" s="445"/>
      <c r="ENI44" s="445"/>
      <c r="ENJ44" s="445"/>
      <c r="ENK44" s="444"/>
      <c r="ENL44" s="445"/>
      <c r="ENM44" s="445"/>
      <c r="ENN44" s="445"/>
      <c r="ENO44" s="444"/>
      <c r="ENP44" s="445"/>
      <c r="ENQ44" s="445"/>
      <c r="ENR44" s="445"/>
      <c r="ENS44" s="444"/>
      <c r="ENT44" s="445"/>
      <c r="ENU44" s="445"/>
      <c r="ENV44" s="445"/>
      <c r="ENW44" s="444"/>
      <c r="ENX44" s="445"/>
      <c r="ENY44" s="445"/>
      <c r="ENZ44" s="445"/>
      <c r="EOA44" s="444"/>
      <c r="EOB44" s="445"/>
      <c r="EOC44" s="445"/>
      <c r="EOD44" s="445"/>
      <c r="EOE44" s="444"/>
      <c r="EOF44" s="445"/>
      <c r="EOG44" s="445"/>
      <c r="EOH44" s="445"/>
      <c r="EOI44" s="444"/>
      <c r="EOJ44" s="445"/>
      <c r="EOK44" s="445"/>
      <c r="EOL44" s="445"/>
      <c r="EOM44" s="444"/>
      <c r="EON44" s="445"/>
      <c r="EOO44" s="445"/>
      <c r="EOP44" s="445"/>
      <c r="EOQ44" s="444"/>
      <c r="EOR44" s="445"/>
      <c r="EOS44" s="445"/>
      <c r="EOT44" s="445"/>
      <c r="EOU44" s="444"/>
      <c r="EOV44" s="445"/>
      <c r="EOW44" s="445"/>
      <c r="EOX44" s="445"/>
      <c r="EOY44" s="444"/>
      <c r="EOZ44" s="445"/>
      <c r="EPA44" s="445"/>
      <c r="EPB44" s="445"/>
      <c r="EPC44" s="444"/>
      <c r="EPD44" s="445"/>
      <c r="EPE44" s="445"/>
      <c r="EPF44" s="445"/>
      <c r="EPG44" s="444"/>
      <c r="EPH44" s="445"/>
      <c r="EPI44" s="445"/>
      <c r="EPJ44" s="445"/>
      <c r="EPK44" s="444"/>
      <c r="EPL44" s="445"/>
      <c r="EPM44" s="445"/>
      <c r="EPN44" s="445"/>
      <c r="EPO44" s="444"/>
      <c r="EPP44" s="445"/>
      <c r="EPQ44" s="445"/>
      <c r="EPR44" s="445"/>
      <c r="EPS44" s="444"/>
      <c r="EPT44" s="445"/>
      <c r="EPU44" s="445"/>
      <c r="EPV44" s="445"/>
      <c r="EPW44" s="444"/>
      <c r="EPX44" s="445"/>
      <c r="EPY44" s="445"/>
      <c r="EPZ44" s="445"/>
      <c r="EQA44" s="444"/>
      <c r="EQB44" s="445"/>
      <c r="EQC44" s="445"/>
      <c r="EQD44" s="445"/>
      <c r="EQE44" s="444"/>
      <c r="EQF44" s="445"/>
      <c r="EQG44" s="445"/>
      <c r="EQH44" s="445"/>
      <c r="EQI44" s="444"/>
      <c r="EQJ44" s="445"/>
      <c r="EQK44" s="445"/>
      <c r="EQL44" s="445"/>
      <c r="EQM44" s="444"/>
      <c r="EQN44" s="445"/>
      <c r="EQO44" s="445"/>
      <c r="EQP44" s="445"/>
      <c r="EQQ44" s="444"/>
      <c r="EQR44" s="445"/>
      <c r="EQS44" s="445"/>
      <c r="EQT44" s="445"/>
      <c r="EQU44" s="444"/>
      <c r="EQV44" s="445"/>
      <c r="EQW44" s="445"/>
      <c r="EQX44" s="445"/>
      <c r="EQY44" s="444"/>
      <c r="EQZ44" s="445"/>
      <c r="ERA44" s="445"/>
      <c r="ERB44" s="445"/>
      <c r="ERC44" s="444"/>
      <c r="ERD44" s="445"/>
      <c r="ERE44" s="445"/>
      <c r="ERF44" s="445"/>
      <c r="ERG44" s="444"/>
      <c r="ERH44" s="445"/>
      <c r="ERI44" s="445"/>
      <c r="ERJ44" s="445"/>
      <c r="ERK44" s="444"/>
      <c r="ERL44" s="445"/>
      <c r="ERM44" s="445"/>
      <c r="ERN44" s="445"/>
      <c r="ERO44" s="444"/>
      <c r="ERP44" s="445"/>
      <c r="ERQ44" s="445"/>
      <c r="ERR44" s="445"/>
      <c r="ERS44" s="444"/>
      <c r="ERT44" s="445"/>
      <c r="ERU44" s="445"/>
      <c r="ERV44" s="445"/>
      <c r="ERW44" s="444"/>
      <c r="ERX44" s="445"/>
      <c r="ERY44" s="445"/>
      <c r="ERZ44" s="445"/>
      <c r="ESA44" s="444"/>
      <c r="ESB44" s="445"/>
      <c r="ESC44" s="445"/>
      <c r="ESD44" s="445"/>
      <c r="ESE44" s="444"/>
      <c r="ESF44" s="445"/>
      <c r="ESG44" s="445"/>
      <c r="ESH44" s="445"/>
      <c r="ESI44" s="444"/>
      <c r="ESJ44" s="445"/>
      <c r="ESK44" s="445"/>
      <c r="ESL44" s="445"/>
      <c r="ESM44" s="444"/>
      <c r="ESN44" s="445"/>
      <c r="ESO44" s="445"/>
      <c r="ESP44" s="445"/>
      <c r="ESQ44" s="444"/>
      <c r="ESR44" s="445"/>
      <c r="ESS44" s="445"/>
      <c r="EST44" s="445"/>
      <c r="ESU44" s="444"/>
      <c r="ESV44" s="445"/>
      <c r="ESW44" s="445"/>
      <c r="ESX44" s="445"/>
      <c r="ESY44" s="444"/>
      <c r="ESZ44" s="445"/>
      <c r="ETA44" s="445"/>
      <c r="ETB44" s="445"/>
      <c r="ETC44" s="444"/>
      <c r="ETD44" s="445"/>
      <c r="ETE44" s="445"/>
      <c r="ETF44" s="445"/>
      <c r="ETG44" s="444"/>
      <c r="ETH44" s="445"/>
      <c r="ETI44" s="445"/>
      <c r="ETJ44" s="445"/>
      <c r="ETK44" s="444"/>
      <c r="ETL44" s="445"/>
      <c r="ETM44" s="445"/>
      <c r="ETN44" s="445"/>
      <c r="ETO44" s="444"/>
      <c r="ETP44" s="445"/>
      <c r="ETQ44" s="445"/>
      <c r="ETR44" s="445"/>
      <c r="ETS44" s="444"/>
      <c r="ETT44" s="445"/>
      <c r="ETU44" s="445"/>
      <c r="ETV44" s="445"/>
      <c r="ETW44" s="444"/>
      <c r="ETX44" s="445"/>
      <c r="ETY44" s="445"/>
      <c r="ETZ44" s="445"/>
      <c r="EUA44" s="444"/>
      <c r="EUB44" s="445"/>
      <c r="EUC44" s="445"/>
      <c r="EUD44" s="445"/>
      <c r="EUE44" s="444"/>
      <c r="EUF44" s="445"/>
      <c r="EUG44" s="445"/>
      <c r="EUH44" s="445"/>
      <c r="EUI44" s="444"/>
      <c r="EUJ44" s="445"/>
      <c r="EUK44" s="445"/>
      <c r="EUL44" s="445"/>
      <c r="EUM44" s="444"/>
      <c r="EUN44" s="445"/>
      <c r="EUO44" s="445"/>
      <c r="EUP44" s="445"/>
      <c r="EUQ44" s="444"/>
      <c r="EUR44" s="445"/>
      <c r="EUS44" s="445"/>
      <c r="EUT44" s="445"/>
      <c r="EUU44" s="444"/>
      <c r="EUV44" s="445"/>
      <c r="EUW44" s="445"/>
      <c r="EUX44" s="445"/>
      <c r="EUY44" s="444"/>
      <c r="EUZ44" s="445"/>
      <c r="EVA44" s="445"/>
      <c r="EVB44" s="445"/>
      <c r="EVC44" s="444"/>
      <c r="EVD44" s="445"/>
      <c r="EVE44" s="445"/>
      <c r="EVF44" s="445"/>
      <c r="EVG44" s="444"/>
      <c r="EVH44" s="445"/>
      <c r="EVI44" s="445"/>
      <c r="EVJ44" s="445"/>
      <c r="EVK44" s="444"/>
      <c r="EVL44" s="445"/>
      <c r="EVM44" s="445"/>
      <c r="EVN44" s="445"/>
      <c r="EVO44" s="444"/>
      <c r="EVP44" s="445"/>
      <c r="EVQ44" s="445"/>
      <c r="EVR44" s="445"/>
      <c r="EVS44" s="444"/>
      <c r="EVT44" s="445"/>
      <c r="EVU44" s="445"/>
      <c r="EVV44" s="445"/>
      <c r="EVW44" s="444"/>
      <c r="EVX44" s="445"/>
      <c r="EVY44" s="445"/>
      <c r="EVZ44" s="445"/>
      <c r="EWA44" s="444"/>
      <c r="EWB44" s="445"/>
      <c r="EWC44" s="445"/>
      <c r="EWD44" s="445"/>
      <c r="EWE44" s="444"/>
      <c r="EWF44" s="445"/>
      <c r="EWG44" s="445"/>
      <c r="EWH44" s="445"/>
      <c r="EWI44" s="444"/>
      <c r="EWJ44" s="445"/>
      <c r="EWK44" s="445"/>
      <c r="EWL44" s="445"/>
      <c r="EWM44" s="444"/>
      <c r="EWN44" s="445"/>
      <c r="EWO44" s="445"/>
      <c r="EWP44" s="445"/>
      <c r="EWQ44" s="444"/>
      <c r="EWR44" s="445"/>
      <c r="EWS44" s="445"/>
      <c r="EWT44" s="445"/>
      <c r="EWU44" s="444"/>
      <c r="EWV44" s="445"/>
      <c r="EWW44" s="445"/>
      <c r="EWX44" s="445"/>
      <c r="EWY44" s="444"/>
      <c r="EWZ44" s="445"/>
      <c r="EXA44" s="445"/>
      <c r="EXB44" s="445"/>
      <c r="EXC44" s="444"/>
      <c r="EXD44" s="445"/>
      <c r="EXE44" s="445"/>
      <c r="EXF44" s="445"/>
      <c r="EXG44" s="444"/>
      <c r="EXH44" s="445"/>
      <c r="EXI44" s="445"/>
      <c r="EXJ44" s="445"/>
      <c r="EXK44" s="444"/>
      <c r="EXL44" s="445"/>
      <c r="EXM44" s="445"/>
      <c r="EXN44" s="445"/>
      <c r="EXO44" s="444"/>
      <c r="EXP44" s="445"/>
      <c r="EXQ44" s="445"/>
      <c r="EXR44" s="445"/>
      <c r="EXS44" s="444"/>
      <c r="EXT44" s="445"/>
      <c r="EXU44" s="445"/>
      <c r="EXV44" s="445"/>
      <c r="EXW44" s="444"/>
      <c r="EXX44" s="445"/>
      <c r="EXY44" s="445"/>
      <c r="EXZ44" s="445"/>
      <c r="EYA44" s="444"/>
      <c r="EYB44" s="445"/>
      <c r="EYC44" s="445"/>
      <c r="EYD44" s="445"/>
      <c r="EYE44" s="444"/>
      <c r="EYF44" s="445"/>
      <c r="EYG44" s="445"/>
      <c r="EYH44" s="445"/>
      <c r="EYI44" s="444"/>
      <c r="EYJ44" s="445"/>
      <c r="EYK44" s="445"/>
      <c r="EYL44" s="445"/>
      <c r="EYM44" s="444"/>
      <c r="EYN44" s="445"/>
      <c r="EYO44" s="445"/>
      <c r="EYP44" s="445"/>
      <c r="EYQ44" s="444"/>
      <c r="EYR44" s="445"/>
      <c r="EYS44" s="445"/>
      <c r="EYT44" s="445"/>
      <c r="EYU44" s="444"/>
      <c r="EYV44" s="445"/>
      <c r="EYW44" s="445"/>
      <c r="EYX44" s="445"/>
      <c r="EYY44" s="444"/>
      <c r="EYZ44" s="445"/>
      <c r="EZA44" s="445"/>
      <c r="EZB44" s="445"/>
      <c r="EZC44" s="444"/>
      <c r="EZD44" s="445"/>
      <c r="EZE44" s="445"/>
      <c r="EZF44" s="445"/>
      <c r="EZG44" s="444"/>
      <c r="EZH44" s="445"/>
      <c r="EZI44" s="445"/>
      <c r="EZJ44" s="445"/>
      <c r="EZK44" s="444"/>
      <c r="EZL44" s="445"/>
      <c r="EZM44" s="445"/>
      <c r="EZN44" s="445"/>
      <c r="EZO44" s="444"/>
      <c r="EZP44" s="445"/>
      <c r="EZQ44" s="445"/>
      <c r="EZR44" s="445"/>
      <c r="EZS44" s="444"/>
      <c r="EZT44" s="445"/>
      <c r="EZU44" s="445"/>
      <c r="EZV44" s="445"/>
      <c r="EZW44" s="444"/>
      <c r="EZX44" s="445"/>
      <c r="EZY44" s="445"/>
      <c r="EZZ44" s="445"/>
      <c r="FAA44" s="444"/>
      <c r="FAB44" s="445"/>
      <c r="FAC44" s="445"/>
      <c r="FAD44" s="445"/>
      <c r="FAE44" s="444"/>
      <c r="FAF44" s="445"/>
      <c r="FAG44" s="445"/>
      <c r="FAH44" s="445"/>
      <c r="FAI44" s="444"/>
      <c r="FAJ44" s="445"/>
      <c r="FAK44" s="445"/>
      <c r="FAL44" s="445"/>
      <c r="FAM44" s="444"/>
      <c r="FAN44" s="445"/>
      <c r="FAO44" s="445"/>
      <c r="FAP44" s="445"/>
      <c r="FAQ44" s="444"/>
      <c r="FAR44" s="445"/>
      <c r="FAS44" s="445"/>
      <c r="FAT44" s="445"/>
      <c r="FAU44" s="444"/>
      <c r="FAV44" s="445"/>
      <c r="FAW44" s="445"/>
      <c r="FAX44" s="445"/>
      <c r="FAY44" s="444"/>
      <c r="FAZ44" s="445"/>
      <c r="FBA44" s="445"/>
      <c r="FBB44" s="445"/>
      <c r="FBC44" s="444"/>
      <c r="FBD44" s="445"/>
      <c r="FBE44" s="445"/>
      <c r="FBF44" s="445"/>
      <c r="FBG44" s="444"/>
      <c r="FBH44" s="445"/>
      <c r="FBI44" s="445"/>
      <c r="FBJ44" s="445"/>
      <c r="FBK44" s="444"/>
      <c r="FBL44" s="445"/>
      <c r="FBM44" s="445"/>
      <c r="FBN44" s="445"/>
      <c r="FBO44" s="444"/>
      <c r="FBP44" s="445"/>
      <c r="FBQ44" s="445"/>
      <c r="FBR44" s="445"/>
      <c r="FBS44" s="444"/>
      <c r="FBT44" s="445"/>
      <c r="FBU44" s="445"/>
      <c r="FBV44" s="445"/>
      <c r="FBW44" s="444"/>
      <c r="FBX44" s="445"/>
      <c r="FBY44" s="445"/>
      <c r="FBZ44" s="445"/>
      <c r="FCA44" s="444"/>
      <c r="FCB44" s="445"/>
      <c r="FCC44" s="445"/>
      <c r="FCD44" s="445"/>
      <c r="FCE44" s="444"/>
      <c r="FCF44" s="445"/>
      <c r="FCG44" s="445"/>
      <c r="FCH44" s="445"/>
      <c r="FCI44" s="444"/>
      <c r="FCJ44" s="445"/>
      <c r="FCK44" s="445"/>
      <c r="FCL44" s="445"/>
      <c r="FCM44" s="444"/>
      <c r="FCN44" s="445"/>
      <c r="FCO44" s="445"/>
      <c r="FCP44" s="445"/>
      <c r="FCQ44" s="444"/>
      <c r="FCR44" s="445"/>
      <c r="FCS44" s="445"/>
      <c r="FCT44" s="445"/>
      <c r="FCU44" s="444"/>
      <c r="FCV44" s="445"/>
      <c r="FCW44" s="445"/>
      <c r="FCX44" s="445"/>
      <c r="FCY44" s="444"/>
      <c r="FCZ44" s="445"/>
      <c r="FDA44" s="445"/>
      <c r="FDB44" s="445"/>
      <c r="FDC44" s="444"/>
      <c r="FDD44" s="445"/>
      <c r="FDE44" s="445"/>
      <c r="FDF44" s="445"/>
      <c r="FDG44" s="444"/>
      <c r="FDH44" s="445"/>
      <c r="FDI44" s="445"/>
      <c r="FDJ44" s="445"/>
      <c r="FDK44" s="444"/>
      <c r="FDL44" s="445"/>
      <c r="FDM44" s="445"/>
      <c r="FDN44" s="445"/>
      <c r="FDO44" s="444"/>
      <c r="FDP44" s="445"/>
      <c r="FDQ44" s="445"/>
      <c r="FDR44" s="445"/>
      <c r="FDS44" s="444"/>
      <c r="FDT44" s="445"/>
      <c r="FDU44" s="445"/>
      <c r="FDV44" s="445"/>
      <c r="FDW44" s="444"/>
      <c r="FDX44" s="445"/>
      <c r="FDY44" s="445"/>
      <c r="FDZ44" s="445"/>
      <c r="FEA44" s="444"/>
      <c r="FEB44" s="445"/>
      <c r="FEC44" s="445"/>
      <c r="FED44" s="445"/>
      <c r="FEE44" s="444"/>
      <c r="FEF44" s="445"/>
      <c r="FEG44" s="445"/>
      <c r="FEH44" s="445"/>
      <c r="FEI44" s="444"/>
      <c r="FEJ44" s="445"/>
      <c r="FEK44" s="445"/>
      <c r="FEL44" s="445"/>
      <c r="FEM44" s="444"/>
      <c r="FEN44" s="445"/>
      <c r="FEO44" s="445"/>
      <c r="FEP44" s="445"/>
      <c r="FEQ44" s="444"/>
      <c r="FER44" s="445"/>
      <c r="FES44" s="445"/>
      <c r="FET44" s="445"/>
      <c r="FEU44" s="444"/>
      <c r="FEV44" s="445"/>
      <c r="FEW44" s="445"/>
      <c r="FEX44" s="445"/>
      <c r="FEY44" s="444"/>
      <c r="FEZ44" s="445"/>
      <c r="FFA44" s="445"/>
      <c r="FFB44" s="445"/>
      <c r="FFC44" s="444"/>
      <c r="FFD44" s="445"/>
      <c r="FFE44" s="445"/>
      <c r="FFF44" s="445"/>
      <c r="FFG44" s="444"/>
      <c r="FFH44" s="445"/>
      <c r="FFI44" s="445"/>
      <c r="FFJ44" s="445"/>
      <c r="FFK44" s="444"/>
      <c r="FFL44" s="445"/>
      <c r="FFM44" s="445"/>
      <c r="FFN44" s="445"/>
      <c r="FFO44" s="444"/>
      <c r="FFP44" s="445"/>
      <c r="FFQ44" s="445"/>
      <c r="FFR44" s="445"/>
      <c r="FFS44" s="444"/>
      <c r="FFT44" s="445"/>
      <c r="FFU44" s="445"/>
      <c r="FFV44" s="445"/>
      <c r="FFW44" s="444"/>
      <c r="FFX44" s="445"/>
      <c r="FFY44" s="445"/>
      <c r="FFZ44" s="445"/>
      <c r="FGA44" s="444"/>
      <c r="FGB44" s="445"/>
      <c r="FGC44" s="445"/>
      <c r="FGD44" s="445"/>
      <c r="FGE44" s="444"/>
      <c r="FGF44" s="445"/>
      <c r="FGG44" s="445"/>
      <c r="FGH44" s="445"/>
      <c r="FGI44" s="444"/>
      <c r="FGJ44" s="445"/>
      <c r="FGK44" s="445"/>
      <c r="FGL44" s="445"/>
      <c r="FGM44" s="444"/>
      <c r="FGN44" s="445"/>
      <c r="FGO44" s="445"/>
      <c r="FGP44" s="445"/>
      <c r="FGQ44" s="444"/>
      <c r="FGR44" s="445"/>
      <c r="FGS44" s="445"/>
      <c r="FGT44" s="445"/>
      <c r="FGU44" s="444"/>
      <c r="FGV44" s="445"/>
      <c r="FGW44" s="445"/>
      <c r="FGX44" s="445"/>
      <c r="FGY44" s="444"/>
      <c r="FGZ44" s="445"/>
      <c r="FHA44" s="445"/>
      <c r="FHB44" s="445"/>
      <c r="FHC44" s="444"/>
      <c r="FHD44" s="445"/>
      <c r="FHE44" s="445"/>
      <c r="FHF44" s="445"/>
      <c r="FHG44" s="444"/>
      <c r="FHH44" s="445"/>
      <c r="FHI44" s="445"/>
      <c r="FHJ44" s="445"/>
      <c r="FHK44" s="444"/>
      <c r="FHL44" s="445"/>
      <c r="FHM44" s="445"/>
      <c r="FHN44" s="445"/>
      <c r="FHO44" s="444"/>
      <c r="FHP44" s="445"/>
      <c r="FHQ44" s="445"/>
      <c r="FHR44" s="445"/>
      <c r="FHS44" s="444"/>
      <c r="FHT44" s="445"/>
      <c r="FHU44" s="445"/>
      <c r="FHV44" s="445"/>
      <c r="FHW44" s="444"/>
      <c r="FHX44" s="445"/>
      <c r="FHY44" s="445"/>
      <c r="FHZ44" s="445"/>
      <c r="FIA44" s="444"/>
      <c r="FIB44" s="445"/>
      <c r="FIC44" s="445"/>
      <c r="FID44" s="445"/>
      <c r="FIE44" s="444"/>
      <c r="FIF44" s="445"/>
      <c r="FIG44" s="445"/>
      <c r="FIH44" s="445"/>
      <c r="FII44" s="444"/>
      <c r="FIJ44" s="445"/>
      <c r="FIK44" s="445"/>
      <c r="FIL44" s="445"/>
      <c r="FIM44" s="444"/>
      <c r="FIN44" s="445"/>
      <c r="FIO44" s="445"/>
      <c r="FIP44" s="445"/>
      <c r="FIQ44" s="444"/>
      <c r="FIR44" s="445"/>
      <c r="FIS44" s="445"/>
      <c r="FIT44" s="445"/>
      <c r="FIU44" s="444"/>
      <c r="FIV44" s="445"/>
      <c r="FIW44" s="445"/>
      <c r="FIX44" s="445"/>
      <c r="FIY44" s="444"/>
      <c r="FIZ44" s="445"/>
      <c r="FJA44" s="445"/>
      <c r="FJB44" s="445"/>
      <c r="FJC44" s="444"/>
      <c r="FJD44" s="445"/>
      <c r="FJE44" s="445"/>
      <c r="FJF44" s="445"/>
      <c r="FJG44" s="444"/>
      <c r="FJH44" s="445"/>
      <c r="FJI44" s="445"/>
      <c r="FJJ44" s="445"/>
      <c r="FJK44" s="444"/>
      <c r="FJL44" s="445"/>
      <c r="FJM44" s="445"/>
      <c r="FJN44" s="445"/>
      <c r="FJO44" s="444"/>
      <c r="FJP44" s="445"/>
      <c r="FJQ44" s="445"/>
      <c r="FJR44" s="445"/>
      <c r="FJS44" s="444"/>
      <c r="FJT44" s="445"/>
      <c r="FJU44" s="445"/>
      <c r="FJV44" s="445"/>
      <c r="FJW44" s="444"/>
      <c r="FJX44" s="445"/>
      <c r="FJY44" s="445"/>
      <c r="FJZ44" s="445"/>
      <c r="FKA44" s="444"/>
      <c r="FKB44" s="445"/>
      <c r="FKC44" s="445"/>
      <c r="FKD44" s="445"/>
      <c r="FKE44" s="444"/>
      <c r="FKF44" s="445"/>
      <c r="FKG44" s="445"/>
      <c r="FKH44" s="445"/>
      <c r="FKI44" s="444"/>
      <c r="FKJ44" s="445"/>
      <c r="FKK44" s="445"/>
      <c r="FKL44" s="445"/>
      <c r="FKM44" s="444"/>
      <c r="FKN44" s="445"/>
      <c r="FKO44" s="445"/>
      <c r="FKP44" s="445"/>
      <c r="FKQ44" s="444"/>
      <c r="FKR44" s="445"/>
      <c r="FKS44" s="445"/>
      <c r="FKT44" s="445"/>
      <c r="FKU44" s="444"/>
      <c r="FKV44" s="445"/>
      <c r="FKW44" s="445"/>
      <c r="FKX44" s="445"/>
      <c r="FKY44" s="444"/>
      <c r="FKZ44" s="445"/>
      <c r="FLA44" s="445"/>
      <c r="FLB44" s="445"/>
      <c r="FLC44" s="444"/>
      <c r="FLD44" s="445"/>
      <c r="FLE44" s="445"/>
      <c r="FLF44" s="445"/>
      <c r="FLG44" s="444"/>
      <c r="FLH44" s="445"/>
      <c r="FLI44" s="445"/>
      <c r="FLJ44" s="445"/>
      <c r="FLK44" s="444"/>
      <c r="FLL44" s="445"/>
      <c r="FLM44" s="445"/>
      <c r="FLN44" s="445"/>
      <c r="FLO44" s="444"/>
      <c r="FLP44" s="445"/>
      <c r="FLQ44" s="445"/>
      <c r="FLR44" s="445"/>
      <c r="FLS44" s="444"/>
      <c r="FLT44" s="445"/>
      <c r="FLU44" s="445"/>
      <c r="FLV44" s="445"/>
      <c r="FLW44" s="444"/>
      <c r="FLX44" s="445"/>
      <c r="FLY44" s="445"/>
      <c r="FLZ44" s="445"/>
      <c r="FMA44" s="444"/>
      <c r="FMB44" s="445"/>
      <c r="FMC44" s="445"/>
      <c r="FMD44" s="445"/>
      <c r="FME44" s="444"/>
      <c r="FMF44" s="445"/>
      <c r="FMG44" s="445"/>
      <c r="FMH44" s="445"/>
      <c r="FMI44" s="444"/>
      <c r="FMJ44" s="445"/>
      <c r="FMK44" s="445"/>
      <c r="FML44" s="445"/>
      <c r="FMM44" s="444"/>
      <c r="FMN44" s="445"/>
      <c r="FMO44" s="445"/>
      <c r="FMP44" s="445"/>
      <c r="FMQ44" s="444"/>
      <c r="FMR44" s="445"/>
      <c r="FMS44" s="445"/>
      <c r="FMT44" s="445"/>
      <c r="FMU44" s="444"/>
      <c r="FMV44" s="445"/>
      <c r="FMW44" s="445"/>
      <c r="FMX44" s="445"/>
      <c r="FMY44" s="444"/>
      <c r="FMZ44" s="445"/>
      <c r="FNA44" s="445"/>
      <c r="FNB44" s="445"/>
      <c r="FNC44" s="444"/>
      <c r="FND44" s="445"/>
      <c r="FNE44" s="445"/>
      <c r="FNF44" s="445"/>
      <c r="FNG44" s="444"/>
      <c r="FNH44" s="445"/>
      <c r="FNI44" s="445"/>
      <c r="FNJ44" s="445"/>
      <c r="FNK44" s="444"/>
      <c r="FNL44" s="445"/>
      <c r="FNM44" s="445"/>
      <c r="FNN44" s="445"/>
      <c r="FNO44" s="444"/>
      <c r="FNP44" s="445"/>
      <c r="FNQ44" s="445"/>
      <c r="FNR44" s="445"/>
      <c r="FNS44" s="444"/>
      <c r="FNT44" s="445"/>
      <c r="FNU44" s="445"/>
      <c r="FNV44" s="445"/>
      <c r="FNW44" s="444"/>
      <c r="FNX44" s="445"/>
      <c r="FNY44" s="445"/>
      <c r="FNZ44" s="445"/>
      <c r="FOA44" s="444"/>
      <c r="FOB44" s="445"/>
      <c r="FOC44" s="445"/>
      <c r="FOD44" s="445"/>
      <c r="FOE44" s="444"/>
      <c r="FOF44" s="445"/>
      <c r="FOG44" s="445"/>
      <c r="FOH44" s="445"/>
      <c r="FOI44" s="444"/>
      <c r="FOJ44" s="445"/>
      <c r="FOK44" s="445"/>
      <c r="FOL44" s="445"/>
      <c r="FOM44" s="444"/>
      <c r="FON44" s="445"/>
      <c r="FOO44" s="445"/>
      <c r="FOP44" s="445"/>
      <c r="FOQ44" s="444"/>
      <c r="FOR44" s="445"/>
      <c r="FOS44" s="445"/>
      <c r="FOT44" s="445"/>
      <c r="FOU44" s="444"/>
      <c r="FOV44" s="445"/>
      <c r="FOW44" s="445"/>
      <c r="FOX44" s="445"/>
      <c r="FOY44" s="444"/>
      <c r="FOZ44" s="445"/>
      <c r="FPA44" s="445"/>
      <c r="FPB44" s="445"/>
      <c r="FPC44" s="444"/>
      <c r="FPD44" s="445"/>
      <c r="FPE44" s="445"/>
      <c r="FPF44" s="445"/>
      <c r="FPG44" s="444"/>
      <c r="FPH44" s="445"/>
      <c r="FPI44" s="445"/>
      <c r="FPJ44" s="445"/>
      <c r="FPK44" s="444"/>
      <c r="FPL44" s="445"/>
      <c r="FPM44" s="445"/>
      <c r="FPN44" s="445"/>
      <c r="FPO44" s="444"/>
      <c r="FPP44" s="445"/>
      <c r="FPQ44" s="445"/>
      <c r="FPR44" s="445"/>
      <c r="FPS44" s="444"/>
      <c r="FPT44" s="445"/>
      <c r="FPU44" s="445"/>
      <c r="FPV44" s="445"/>
      <c r="FPW44" s="444"/>
      <c r="FPX44" s="445"/>
      <c r="FPY44" s="445"/>
      <c r="FPZ44" s="445"/>
      <c r="FQA44" s="444"/>
      <c r="FQB44" s="445"/>
      <c r="FQC44" s="445"/>
      <c r="FQD44" s="445"/>
      <c r="FQE44" s="444"/>
      <c r="FQF44" s="445"/>
      <c r="FQG44" s="445"/>
      <c r="FQH44" s="445"/>
      <c r="FQI44" s="444"/>
      <c r="FQJ44" s="445"/>
      <c r="FQK44" s="445"/>
      <c r="FQL44" s="445"/>
      <c r="FQM44" s="444"/>
      <c r="FQN44" s="445"/>
      <c r="FQO44" s="445"/>
      <c r="FQP44" s="445"/>
      <c r="FQQ44" s="444"/>
      <c r="FQR44" s="445"/>
      <c r="FQS44" s="445"/>
      <c r="FQT44" s="445"/>
      <c r="FQU44" s="444"/>
      <c r="FQV44" s="445"/>
      <c r="FQW44" s="445"/>
      <c r="FQX44" s="445"/>
      <c r="FQY44" s="444"/>
      <c r="FQZ44" s="445"/>
      <c r="FRA44" s="445"/>
      <c r="FRB44" s="445"/>
      <c r="FRC44" s="444"/>
      <c r="FRD44" s="445"/>
      <c r="FRE44" s="445"/>
      <c r="FRF44" s="445"/>
      <c r="FRG44" s="444"/>
      <c r="FRH44" s="445"/>
      <c r="FRI44" s="445"/>
      <c r="FRJ44" s="445"/>
      <c r="FRK44" s="444"/>
      <c r="FRL44" s="445"/>
      <c r="FRM44" s="445"/>
      <c r="FRN44" s="445"/>
      <c r="FRO44" s="444"/>
      <c r="FRP44" s="445"/>
      <c r="FRQ44" s="445"/>
      <c r="FRR44" s="445"/>
      <c r="FRS44" s="444"/>
      <c r="FRT44" s="445"/>
      <c r="FRU44" s="445"/>
      <c r="FRV44" s="445"/>
      <c r="FRW44" s="444"/>
      <c r="FRX44" s="445"/>
      <c r="FRY44" s="445"/>
      <c r="FRZ44" s="445"/>
      <c r="FSA44" s="444"/>
      <c r="FSB44" s="445"/>
      <c r="FSC44" s="445"/>
      <c r="FSD44" s="445"/>
      <c r="FSE44" s="444"/>
      <c r="FSF44" s="445"/>
      <c r="FSG44" s="445"/>
      <c r="FSH44" s="445"/>
      <c r="FSI44" s="444"/>
      <c r="FSJ44" s="445"/>
      <c r="FSK44" s="445"/>
      <c r="FSL44" s="445"/>
      <c r="FSM44" s="444"/>
      <c r="FSN44" s="445"/>
      <c r="FSO44" s="445"/>
      <c r="FSP44" s="445"/>
      <c r="FSQ44" s="444"/>
      <c r="FSR44" s="445"/>
      <c r="FSS44" s="445"/>
      <c r="FST44" s="445"/>
      <c r="FSU44" s="444"/>
      <c r="FSV44" s="445"/>
      <c r="FSW44" s="445"/>
      <c r="FSX44" s="445"/>
      <c r="FSY44" s="444"/>
      <c r="FSZ44" s="445"/>
      <c r="FTA44" s="445"/>
      <c r="FTB44" s="445"/>
      <c r="FTC44" s="444"/>
      <c r="FTD44" s="445"/>
      <c r="FTE44" s="445"/>
      <c r="FTF44" s="445"/>
      <c r="FTG44" s="444"/>
      <c r="FTH44" s="445"/>
      <c r="FTI44" s="445"/>
      <c r="FTJ44" s="445"/>
      <c r="FTK44" s="444"/>
      <c r="FTL44" s="445"/>
      <c r="FTM44" s="445"/>
      <c r="FTN44" s="445"/>
      <c r="FTO44" s="444"/>
      <c r="FTP44" s="445"/>
      <c r="FTQ44" s="445"/>
      <c r="FTR44" s="445"/>
      <c r="FTS44" s="444"/>
      <c r="FTT44" s="445"/>
      <c r="FTU44" s="445"/>
      <c r="FTV44" s="445"/>
      <c r="FTW44" s="444"/>
      <c r="FTX44" s="445"/>
      <c r="FTY44" s="445"/>
      <c r="FTZ44" s="445"/>
      <c r="FUA44" s="444"/>
      <c r="FUB44" s="445"/>
      <c r="FUC44" s="445"/>
      <c r="FUD44" s="445"/>
      <c r="FUE44" s="444"/>
      <c r="FUF44" s="445"/>
      <c r="FUG44" s="445"/>
      <c r="FUH44" s="445"/>
      <c r="FUI44" s="444"/>
      <c r="FUJ44" s="445"/>
      <c r="FUK44" s="445"/>
      <c r="FUL44" s="445"/>
      <c r="FUM44" s="444"/>
      <c r="FUN44" s="445"/>
      <c r="FUO44" s="445"/>
      <c r="FUP44" s="445"/>
      <c r="FUQ44" s="444"/>
      <c r="FUR44" s="445"/>
      <c r="FUS44" s="445"/>
      <c r="FUT44" s="445"/>
      <c r="FUU44" s="444"/>
      <c r="FUV44" s="445"/>
      <c r="FUW44" s="445"/>
      <c r="FUX44" s="445"/>
      <c r="FUY44" s="444"/>
      <c r="FUZ44" s="445"/>
      <c r="FVA44" s="445"/>
      <c r="FVB44" s="445"/>
      <c r="FVC44" s="444"/>
      <c r="FVD44" s="445"/>
      <c r="FVE44" s="445"/>
      <c r="FVF44" s="445"/>
      <c r="FVG44" s="444"/>
      <c r="FVH44" s="445"/>
      <c r="FVI44" s="445"/>
      <c r="FVJ44" s="445"/>
      <c r="FVK44" s="444"/>
      <c r="FVL44" s="445"/>
      <c r="FVM44" s="445"/>
      <c r="FVN44" s="445"/>
      <c r="FVO44" s="444"/>
      <c r="FVP44" s="445"/>
      <c r="FVQ44" s="445"/>
      <c r="FVR44" s="445"/>
      <c r="FVS44" s="444"/>
      <c r="FVT44" s="445"/>
      <c r="FVU44" s="445"/>
      <c r="FVV44" s="445"/>
      <c r="FVW44" s="444"/>
      <c r="FVX44" s="445"/>
      <c r="FVY44" s="445"/>
      <c r="FVZ44" s="445"/>
      <c r="FWA44" s="444"/>
      <c r="FWB44" s="445"/>
      <c r="FWC44" s="445"/>
      <c r="FWD44" s="445"/>
      <c r="FWE44" s="444"/>
      <c r="FWF44" s="445"/>
      <c r="FWG44" s="445"/>
      <c r="FWH44" s="445"/>
      <c r="FWI44" s="444"/>
      <c r="FWJ44" s="445"/>
      <c r="FWK44" s="445"/>
      <c r="FWL44" s="445"/>
      <c r="FWM44" s="444"/>
      <c r="FWN44" s="445"/>
      <c r="FWO44" s="445"/>
      <c r="FWP44" s="445"/>
      <c r="FWQ44" s="444"/>
      <c r="FWR44" s="445"/>
      <c r="FWS44" s="445"/>
      <c r="FWT44" s="445"/>
      <c r="FWU44" s="444"/>
      <c r="FWV44" s="445"/>
      <c r="FWW44" s="445"/>
      <c r="FWX44" s="445"/>
      <c r="FWY44" s="444"/>
      <c r="FWZ44" s="445"/>
      <c r="FXA44" s="445"/>
      <c r="FXB44" s="445"/>
      <c r="FXC44" s="444"/>
      <c r="FXD44" s="445"/>
      <c r="FXE44" s="445"/>
      <c r="FXF44" s="445"/>
      <c r="FXG44" s="444"/>
      <c r="FXH44" s="445"/>
      <c r="FXI44" s="445"/>
      <c r="FXJ44" s="445"/>
      <c r="FXK44" s="444"/>
      <c r="FXL44" s="445"/>
      <c r="FXM44" s="445"/>
      <c r="FXN44" s="445"/>
      <c r="FXO44" s="444"/>
      <c r="FXP44" s="445"/>
      <c r="FXQ44" s="445"/>
      <c r="FXR44" s="445"/>
      <c r="FXS44" s="444"/>
      <c r="FXT44" s="445"/>
      <c r="FXU44" s="445"/>
      <c r="FXV44" s="445"/>
      <c r="FXW44" s="444"/>
      <c r="FXX44" s="445"/>
      <c r="FXY44" s="445"/>
      <c r="FXZ44" s="445"/>
      <c r="FYA44" s="444"/>
      <c r="FYB44" s="445"/>
      <c r="FYC44" s="445"/>
      <c r="FYD44" s="445"/>
      <c r="FYE44" s="444"/>
      <c r="FYF44" s="445"/>
      <c r="FYG44" s="445"/>
      <c r="FYH44" s="445"/>
      <c r="FYI44" s="444"/>
      <c r="FYJ44" s="445"/>
      <c r="FYK44" s="445"/>
      <c r="FYL44" s="445"/>
      <c r="FYM44" s="444"/>
      <c r="FYN44" s="445"/>
      <c r="FYO44" s="445"/>
      <c r="FYP44" s="445"/>
      <c r="FYQ44" s="444"/>
      <c r="FYR44" s="445"/>
      <c r="FYS44" s="445"/>
      <c r="FYT44" s="445"/>
      <c r="FYU44" s="444"/>
      <c r="FYV44" s="445"/>
      <c r="FYW44" s="445"/>
      <c r="FYX44" s="445"/>
      <c r="FYY44" s="444"/>
      <c r="FYZ44" s="445"/>
      <c r="FZA44" s="445"/>
      <c r="FZB44" s="445"/>
      <c r="FZC44" s="444"/>
      <c r="FZD44" s="445"/>
      <c r="FZE44" s="445"/>
      <c r="FZF44" s="445"/>
      <c r="FZG44" s="444"/>
      <c r="FZH44" s="445"/>
      <c r="FZI44" s="445"/>
      <c r="FZJ44" s="445"/>
      <c r="FZK44" s="444"/>
      <c r="FZL44" s="445"/>
      <c r="FZM44" s="445"/>
      <c r="FZN44" s="445"/>
      <c r="FZO44" s="444"/>
      <c r="FZP44" s="445"/>
      <c r="FZQ44" s="445"/>
      <c r="FZR44" s="445"/>
      <c r="FZS44" s="444"/>
      <c r="FZT44" s="445"/>
      <c r="FZU44" s="445"/>
      <c r="FZV44" s="445"/>
      <c r="FZW44" s="444"/>
      <c r="FZX44" s="445"/>
      <c r="FZY44" s="445"/>
      <c r="FZZ44" s="445"/>
      <c r="GAA44" s="444"/>
      <c r="GAB44" s="445"/>
      <c r="GAC44" s="445"/>
      <c r="GAD44" s="445"/>
      <c r="GAE44" s="444"/>
      <c r="GAF44" s="445"/>
      <c r="GAG44" s="445"/>
      <c r="GAH44" s="445"/>
      <c r="GAI44" s="444"/>
      <c r="GAJ44" s="445"/>
      <c r="GAK44" s="445"/>
      <c r="GAL44" s="445"/>
      <c r="GAM44" s="444"/>
      <c r="GAN44" s="445"/>
      <c r="GAO44" s="445"/>
      <c r="GAP44" s="445"/>
      <c r="GAQ44" s="444"/>
      <c r="GAR44" s="445"/>
      <c r="GAS44" s="445"/>
      <c r="GAT44" s="445"/>
      <c r="GAU44" s="444"/>
      <c r="GAV44" s="445"/>
      <c r="GAW44" s="445"/>
      <c r="GAX44" s="445"/>
      <c r="GAY44" s="444"/>
      <c r="GAZ44" s="445"/>
      <c r="GBA44" s="445"/>
      <c r="GBB44" s="445"/>
      <c r="GBC44" s="444"/>
      <c r="GBD44" s="445"/>
      <c r="GBE44" s="445"/>
      <c r="GBF44" s="445"/>
      <c r="GBG44" s="444"/>
      <c r="GBH44" s="445"/>
      <c r="GBI44" s="445"/>
      <c r="GBJ44" s="445"/>
      <c r="GBK44" s="444"/>
      <c r="GBL44" s="445"/>
      <c r="GBM44" s="445"/>
      <c r="GBN44" s="445"/>
      <c r="GBO44" s="444"/>
      <c r="GBP44" s="445"/>
      <c r="GBQ44" s="445"/>
      <c r="GBR44" s="445"/>
      <c r="GBS44" s="444"/>
      <c r="GBT44" s="445"/>
      <c r="GBU44" s="445"/>
      <c r="GBV44" s="445"/>
      <c r="GBW44" s="444"/>
      <c r="GBX44" s="445"/>
      <c r="GBY44" s="445"/>
      <c r="GBZ44" s="445"/>
      <c r="GCA44" s="444"/>
      <c r="GCB44" s="445"/>
      <c r="GCC44" s="445"/>
      <c r="GCD44" s="445"/>
      <c r="GCE44" s="444"/>
      <c r="GCF44" s="445"/>
      <c r="GCG44" s="445"/>
      <c r="GCH44" s="445"/>
      <c r="GCI44" s="444"/>
      <c r="GCJ44" s="445"/>
      <c r="GCK44" s="445"/>
      <c r="GCL44" s="445"/>
      <c r="GCM44" s="444"/>
      <c r="GCN44" s="445"/>
      <c r="GCO44" s="445"/>
      <c r="GCP44" s="445"/>
      <c r="GCQ44" s="444"/>
      <c r="GCR44" s="445"/>
      <c r="GCS44" s="445"/>
      <c r="GCT44" s="445"/>
      <c r="GCU44" s="444"/>
      <c r="GCV44" s="445"/>
      <c r="GCW44" s="445"/>
      <c r="GCX44" s="445"/>
      <c r="GCY44" s="444"/>
      <c r="GCZ44" s="445"/>
      <c r="GDA44" s="445"/>
      <c r="GDB44" s="445"/>
      <c r="GDC44" s="444"/>
      <c r="GDD44" s="445"/>
      <c r="GDE44" s="445"/>
      <c r="GDF44" s="445"/>
      <c r="GDG44" s="444"/>
      <c r="GDH44" s="445"/>
      <c r="GDI44" s="445"/>
      <c r="GDJ44" s="445"/>
      <c r="GDK44" s="444"/>
      <c r="GDL44" s="445"/>
      <c r="GDM44" s="445"/>
      <c r="GDN44" s="445"/>
      <c r="GDO44" s="444"/>
      <c r="GDP44" s="445"/>
      <c r="GDQ44" s="445"/>
      <c r="GDR44" s="445"/>
      <c r="GDS44" s="444"/>
      <c r="GDT44" s="445"/>
      <c r="GDU44" s="445"/>
      <c r="GDV44" s="445"/>
      <c r="GDW44" s="444"/>
      <c r="GDX44" s="445"/>
      <c r="GDY44" s="445"/>
      <c r="GDZ44" s="445"/>
      <c r="GEA44" s="444"/>
      <c r="GEB44" s="445"/>
      <c r="GEC44" s="445"/>
      <c r="GED44" s="445"/>
      <c r="GEE44" s="444"/>
      <c r="GEF44" s="445"/>
      <c r="GEG44" s="445"/>
      <c r="GEH44" s="445"/>
      <c r="GEI44" s="444"/>
      <c r="GEJ44" s="445"/>
      <c r="GEK44" s="445"/>
      <c r="GEL44" s="445"/>
      <c r="GEM44" s="444"/>
      <c r="GEN44" s="445"/>
      <c r="GEO44" s="445"/>
      <c r="GEP44" s="445"/>
      <c r="GEQ44" s="444"/>
      <c r="GER44" s="445"/>
      <c r="GES44" s="445"/>
      <c r="GET44" s="445"/>
      <c r="GEU44" s="444"/>
      <c r="GEV44" s="445"/>
      <c r="GEW44" s="445"/>
      <c r="GEX44" s="445"/>
      <c r="GEY44" s="444"/>
      <c r="GEZ44" s="445"/>
      <c r="GFA44" s="445"/>
      <c r="GFB44" s="445"/>
      <c r="GFC44" s="444"/>
      <c r="GFD44" s="445"/>
      <c r="GFE44" s="445"/>
      <c r="GFF44" s="445"/>
      <c r="GFG44" s="444"/>
      <c r="GFH44" s="445"/>
      <c r="GFI44" s="445"/>
      <c r="GFJ44" s="445"/>
      <c r="GFK44" s="444"/>
      <c r="GFL44" s="445"/>
      <c r="GFM44" s="445"/>
      <c r="GFN44" s="445"/>
      <c r="GFO44" s="444"/>
      <c r="GFP44" s="445"/>
      <c r="GFQ44" s="445"/>
      <c r="GFR44" s="445"/>
      <c r="GFS44" s="444"/>
      <c r="GFT44" s="445"/>
      <c r="GFU44" s="445"/>
      <c r="GFV44" s="445"/>
      <c r="GFW44" s="444"/>
      <c r="GFX44" s="445"/>
      <c r="GFY44" s="445"/>
      <c r="GFZ44" s="445"/>
      <c r="GGA44" s="444"/>
      <c r="GGB44" s="445"/>
      <c r="GGC44" s="445"/>
      <c r="GGD44" s="445"/>
      <c r="GGE44" s="444"/>
      <c r="GGF44" s="445"/>
      <c r="GGG44" s="445"/>
      <c r="GGH44" s="445"/>
      <c r="GGI44" s="444"/>
      <c r="GGJ44" s="445"/>
      <c r="GGK44" s="445"/>
      <c r="GGL44" s="445"/>
      <c r="GGM44" s="444"/>
      <c r="GGN44" s="445"/>
      <c r="GGO44" s="445"/>
      <c r="GGP44" s="445"/>
      <c r="GGQ44" s="444"/>
      <c r="GGR44" s="445"/>
      <c r="GGS44" s="445"/>
      <c r="GGT44" s="445"/>
      <c r="GGU44" s="444"/>
      <c r="GGV44" s="445"/>
      <c r="GGW44" s="445"/>
      <c r="GGX44" s="445"/>
      <c r="GGY44" s="444"/>
      <c r="GGZ44" s="445"/>
      <c r="GHA44" s="445"/>
      <c r="GHB44" s="445"/>
      <c r="GHC44" s="444"/>
      <c r="GHD44" s="445"/>
      <c r="GHE44" s="445"/>
      <c r="GHF44" s="445"/>
      <c r="GHG44" s="444"/>
      <c r="GHH44" s="445"/>
      <c r="GHI44" s="445"/>
      <c r="GHJ44" s="445"/>
      <c r="GHK44" s="444"/>
      <c r="GHL44" s="445"/>
      <c r="GHM44" s="445"/>
      <c r="GHN44" s="445"/>
      <c r="GHO44" s="444"/>
      <c r="GHP44" s="445"/>
      <c r="GHQ44" s="445"/>
      <c r="GHR44" s="445"/>
      <c r="GHS44" s="444"/>
      <c r="GHT44" s="445"/>
      <c r="GHU44" s="445"/>
      <c r="GHV44" s="445"/>
      <c r="GHW44" s="444"/>
      <c r="GHX44" s="445"/>
      <c r="GHY44" s="445"/>
      <c r="GHZ44" s="445"/>
      <c r="GIA44" s="444"/>
      <c r="GIB44" s="445"/>
      <c r="GIC44" s="445"/>
      <c r="GID44" s="445"/>
      <c r="GIE44" s="444"/>
      <c r="GIF44" s="445"/>
      <c r="GIG44" s="445"/>
      <c r="GIH44" s="445"/>
      <c r="GII44" s="444"/>
      <c r="GIJ44" s="445"/>
      <c r="GIK44" s="445"/>
      <c r="GIL44" s="445"/>
      <c r="GIM44" s="444"/>
      <c r="GIN44" s="445"/>
      <c r="GIO44" s="445"/>
      <c r="GIP44" s="445"/>
      <c r="GIQ44" s="444"/>
      <c r="GIR44" s="445"/>
      <c r="GIS44" s="445"/>
      <c r="GIT44" s="445"/>
      <c r="GIU44" s="444"/>
      <c r="GIV44" s="445"/>
      <c r="GIW44" s="445"/>
      <c r="GIX44" s="445"/>
      <c r="GIY44" s="444"/>
      <c r="GIZ44" s="445"/>
      <c r="GJA44" s="445"/>
      <c r="GJB44" s="445"/>
      <c r="GJC44" s="444"/>
      <c r="GJD44" s="445"/>
      <c r="GJE44" s="445"/>
      <c r="GJF44" s="445"/>
      <c r="GJG44" s="444"/>
      <c r="GJH44" s="445"/>
      <c r="GJI44" s="445"/>
      <c r="GJJ44" s="445"/>
      <c r="GJK44" s="444"/>
      <c r="GJL44" s="445"/>
      <c r="GJM44" s="445"/>
      <c r="GJN44" s="445"/>
      <c r="GJO44" s="444"/>
      <c r="GJP44" s="445"/>
      <c r="GJQ44" s="445"/>
      <c r="GJR44" s="445"/>
      <c r="GJS44" s="444"/>
      <c r="GJT44" s="445"/>
      <c r="GJU44" s="445"/>
      <c r="GJV44" s="445"/>
      <c r="GJW44" s="444"/>
      <c r="GJX44" s="445"/>
      <c r="GJY44" s="445"/>
      <c r="GJZ44" s="445"/>
      <c r="GKA44" s="444"/>
      <c r="GKB44" s="445"/>
      <c r="GKC44" s="445"/>
      <c r="GKD44" s="445"/>
      <c r="GKE44" s="444"/>
      <c r="GKF44" s="445"/>
      <c r="GKG44" s="445"/>
      <c r="GKH44" s="445"/>
      <c r="GKI44" s="444"/>
      <c r="GKJ44" s="445"/>
      <c r="GKK44" s="445"/>
      <c r="GKL44" s="445"/>
      <c r="GKM44" s="444"/>
      <c r="GKN44" s="445"/>
      <c r="GKO44" s="445"/>
      <c r="GKP44" s="445"/>
      <c r="GKQ44" s="444"/>
      <c r="GKR44" s="445"/>
      <c r="GKS44" s="445"/>
      <c r="GKT44" s="445"/>
      <c r="GKU44" s="444"/>
      <c r="GKV44" s="445"/>
      <c r="GKW44" s="445"/>
      <c r="GKX44" s="445"/>
      <c r="GKY44" s="444"/>
      <c r="GKZ44" s="445"/>
      <c r="GLA44" s="445"/>
      <c r="GLB44" s="445"/>
      <c r="GLC44" s="444"/>
      <c r="GLD44" s="445"/>
      <c r="GLE44" s="445"/>
      <c r="GLF44" s="445"/>
      <c r="GLG44" s="444"/>
      <c r="GLH44" s="445"/>
      <c r="GLI44" s="445"/>
      <c r="GLJ44" s="445"/>
      <c r="GLK44" s="444"/>
      <c r="GLL44" s="445"/>
      <c r="GLM44" s="445"/>
      <c r="GLN44" s="445"/>
      <c r="GLO44" s="444"/>
      <c r="GLP44" s="445"/>
      <c r="GLQ44" s="445"/>
      <c r="GLR44" s="445"/>
      <c r="GLS44" s="444"/>
      <c r="GLT44" s="445"/>
      <c r="GLU44" s="445"/>
      <c r="GLV44" s="445"/>
      <c r="GLW44" s="444"/>
      <c r="GLX44" s="445"/>
      <c r="GLY44" s="445"/>
      <c r="GLZ44" s="445"/>
      <c r="GMA44" s="444"/>
      <c r="GMB44" s="445"/>
      <c r="GMC44" s="445"/>
      <c r="GMD44" s="445"/>
      <c r="GME44" s="444"/>
      <c r="GMF44" s="445"/>
      <c r="GMG44" s="445"/>
      <c r="GMH44" s="445"/>
      <c r="GMI44" s="444"/>
      <c r="GMJ44" s="445"/>
      <c r="GMK44" s="445"/>
      <c r="GML44" s="445"/>
      <c r="GMM44" s="444"/>
      <c r="GMN44" s="445"/>
      <c r="GMO44" s="445"/>
      <c r="GMP44" s="445"/>
      <c r="GMQ44" s="444"/>
      <c r="GMR44" s="445"/>
      <c r="GMS44" s="445"/>
      <c r="GMT44" s="445"/>
      <c r="GMU44" s="444"/>
      <c r="GMV44" s="445"/>
      <c r="GMW44" s="445"/>
      <c r="GMX44" s="445"/>
      <c r="GMY44" s="444"/>
      <c r="GMZ44" s="445"/>
      <c r="GNA44" s="445"/>
      <c r="GNB44" s="445"/>
      <c r="GNC44" s="444"/>
      <c r="GND44" s="445"/>
      <c r="GNE44" s="445"/>
      <c r="GNF44" s="445"/>
      <c r="GNG44" s="444"/>
      <c r="GNH44" s="445"/>
      <c r="GNI44" s="445"/>
      <c r="GNJ44" s="445"/>
      <c r="GNK44" s="444"/>
      <c r="GNL44" s="445"/>
      <c r="GNM44" s="445"/>
      <c r="GNN44" s="445"/>
      <c r="GNO44" s="444"/>
      <c r="GNP44" s="445"/>
      <c r="GNQ44" s="445"/>
      <c r="GNR44" s="445"/>
      <c r="GNS44" s="444"/>
      <c r="GNT44" s="445"/>
      <c r="GNU44" s="445"/>
      <c r="GNV44" s="445"/>
      <c r="GNW44" s="444"/>
      <c r="GNX44" s="445"/>
      <c r="GNY44" s="445"/>
      <c r="GNZ44" s="445"/>
      <c r="GOA44" s="444"/>
      <c r="GOB44" s="445"/>
      <c r="GOC44" s="445"/>
      <c r="GOD44" s="445"/>
      <c r="GOE44" s="444"/>
      <c r="GOF44" s="445"/>
      <c r="GOG44" s="445"/>
      <c r="GOH44" s="445"/>
      <c r="GOI44" s="444"/>
      <c r="GOJ44" s="445"/>
      <c r="GOK44" s="445"/>
      <c r="GOL44" s="445"/>
      <c r="GOM44" s="444"/>
      <c r="GON44" s="445"/>
      <c r="GOO44" s="445"/>
      <c r="GOP44" s="445"/>
      <c r="GOQ44" s="444"/>
      <c r="GOR44" s="445"/>
      <c r="GOS44" s="445"/>
      <c r="GOT44" s="445"/>
      <c r="GOU44" s="444"/>
      <c r="GOV44" s="445"/>
      <c r="GOW44" s="445"/>
      <c r="GOX44" s="445"/>
      <c r="GOY44" s="444"/>
      <c r="GOZ44" s="445"/>
      <c r="GPA44" s="445"/>
      <c r="GPB44" s="445"/>
      <c r="GPC44" s="444"/>
      <c r="GPD44" s="445"/>
      <c r="GPE44" s="445"/>
      <c r="GPF44" s="445"/>
      <c r="GPG44" s="444"/>
      <c r="GPH44" s="445"/>
      <c r="GPI44" s="445"/>
      <c r="GPJ44" s="445"/>
      <c r="GPK44" s="444"/>
      <c r="GPL44" s="445"/>
      <c r="GPM44" s="445"/>
      <c r="GPN44" s="445"/>
      <c r="GPO44" s="444"/>
      <c r="GPP44" s="445"/>
      <c r="GPQ44" s="445"/>
      <c r="GPR44" s="445"/>
      <c r="GPS44" s="444"/>
      <c r="GPT44" s="445"/>
      <c r="GPU44" s="445"/>
      <c r="GPV44" s="445"/>
      <c r="GPW44" s="444"/>
      <c r="GPX44" s="445"/>
      <c r="GPY44" s="445"/>
      <c r="GPZ44" s="445"/>
      <c r="GQA44" s="444"/>
      <c r="GQB44" s="445"/>
      <c r="GQC44" s="445"/>
      <c r="GQD44" s="445"/>
      <c r="GQE44" s="444"/>
      <c r="GQF44" s="445"/>
      <c r="GQG44" s="445"/>
      <c r="GQH44" s="445"/>
      <c r="GQI44" s="444"/>
      <c r="GQJ44" s="445"/>
      <c r="GQK44" s="445"/>
      <c r="GQL44" s="445"/>
      <c r="GQM44" s="444"/>
      <c r="GQN44" s="445"/>
      <c r="GQO44" s="445"/>
      <c r="GQP44" s="445"/>
      <c r="GQQ44" s="444"/>
      <c r="GQR44" s="445"/>
      <c r="GQS44" s="445"/>
      <c r="GQT44" s="445"/>
      <c r="GQU44" s="444"/>
      <c r="GQV44" s="445"/>
      <c r="GQW44" s="445"/>
      <c r="GQX44" s="445"/>
      <c r="GQY44" s="444"/>
      <c r="GQZ44" s="445"/>
      <c r="GRA44" s="445"/>
      <c r="GRB44" s="445"/>
      <c r="GRC44" s="444"/>
      <c r="GRD44" s="445"/>
      <c r="GRE44" s="445"/>
      <c r="GRF44" s="445"/>
      <c r="GRG44" s="444"/>
      <c r="GRH44" s="445"/>
      <c r="GRI44" s="445"/>
      <c r="GRJ44" s="445"/>
      <c r="GRK44" s="444"/>
      <c r="GRL44" s="445"/>
      <c r="GRM44" s="445"/>
      <c r="GRN44" s="445"/>
      <c r="GRO44" s="444"/>
      <c r="GRP44" s="445"/>
      <c r="GRQ44" s="445"/>
      <c r="GRR44" s="445"/>
      <c r="GRS44" s="444"/>
      <c r="GRT44" s="445"/>
      <c r="GRU44" s="445"/>
      <c r="GRV44" s="445"/>
      <c r="GRW44" s="444"/>
      <c r="GRX44" s="445"/>
      <c r="GRY44" s="445"/>
      <c r="GRZ44" s="445"/>
      <c r="GSA44" s="444"/>
      <c r="GSB44" s="445"/>
      <c r="GSC44" s="445"/>
      <c r="GSD44" s="445"/>
      <c r="GSE44" s="444"/>
      <c r="GSF44" s="445"/>
      <c r="GSG44" s="445"/>
      <c r="GSH44" s="445"/>
      <c r="GSI44" s="444"/>
      <c r="GSJ44" s="445"/>
      <c r="GSK44" s="445"/>
      <c r="GSL44" s="445"/>
      <c r="GSM44" s="444"/>
      <c r="GSN44" s="445"/>
      <c r="GSO44" s="445"/>
      <c r="GSP44" s="445"/>
      <c r="GSQ44" s="444"/>
      <c r="GSR44" s="445"/>
      <c r="GSS44" s="445"/>
      <c r="GST44" s="445"/>
      <c r="GSU44" s="444"/>
      <c r="GSV44" s="445"/>
      <c r="GSW44" s="445"/>
      <c r="GSX44" s="445"/>
      <c r="GSY44" s="444"/>
      <c r="GSZ44" s="445"/>
      <c r="GTA44" s="445"/>
      <c r="GTB44" s="445"/>
      <c r="GTC44" s="444"/>
      <c r="GTD44" s="445"/>
      <c r="GTE44" s="445"/>
      <c r="GTF44" s="445"/>
      <c r="GTG44" s="444"/>
      <c r="GTH44" s="445"/>
      <c r="GTI44" s="445"/>
      <c r="GTJ44" s="445"/>
      <c r="GTK44" s="444"/>
      <c r="GTL44" s="445"/>
      <c r="GTM44" s="445"/>
      <c r="GTN44" s="445"/>
      <c r="GTO44" s="444"/>
      <c r="GTP44" s="445"/>
      <c r="GTQ44" s="445"/>
      <c r="GTR44" s="445"/>
      <c r="GTS44" s="444"/>
      <c r="GTT44" s="445"/>
      <c r="GTU44" s="445"/>
      <c r="GTV44" s="445"/>
      <c r="GTW44" s="444"/>
      <c r="GTX44" s="445"/>
      <c r="GTY44" s="445"/>
      <c r="GTZ44" s="445"/>
      <c r="GUA44" s="444"/>
      <c r="GUB44" s="445"/>
      <c r="GUC44" s="445"/>
      <c r="GUD44" s="445"/>
      <c r="GUE44" s="444"/>
      <c r="GUF44" s="445"/>
      <c r="GUG44" s="445"/>
      <c r="GUH44" s="445"/>
      <c r="GUI44" s="444"/>
      <c r="GUJ44" s="445"/>
      <c r="GUK44" s="445"/>
      <c r="GUL44" s="445"/>
      <c r="GUM44" s="444"/>
      <c r="GUN44" s="445"/>
      <c r="GUO44" s="445"/>
      <c r="GUP44" s="445"/>
      <c r="GUQ44" s="444"/>
      <c r="GUR44" s="445"/>
      <c r="GUS44" s="445"/>
      <c r="GUT44" s="445"/>
      <c r="GUU44" s="444"/>
      <c r="GUV44" s="445"/>
      <c r="GUW44" s="445"/>
      <c r="GUX44" s="445"/>
      <c r="GUY44" s="444"/>
      <c r="GUZ44" s="445"/>
      <c r="GVA44" s="445"/>
      <c r="GVB44" s="445"/>
      <c r="GVC44" s="444"/>
      <c r="GVD44" s="445"/>
      <c r="GVE44" s="445"/>
      <c r="GVF44" s="445"/>
      <c r="GVG44" s="444"/>
      <c r="GVH44" s="445"/>
      <c r="GVI44" s="445"/>
      <c r="GVJ44" s="445"/>
      <c r="GVK44" s="444"/>
      <c r="GVL44" s="445"/>
      <c r="GVM44" s="445"/>
      <c r="GVN44" s="445"/>
      <c r="GVO44" s="444"/>
      <c r="GVP44" s="445"/>
      <c r="GVQ44" s="445"/>
      <c r="GVR44" s="445"/>
      <c r="GVS44" s="444"/>
      <c r="GVT44" s="445"/>
      <c r="GVU44" s="445"/>
      <c r="GVV44" s="445"/>
      <c r="GVW44" s="444"/>
      <c r="GVX44" s="445"/>
      <c r="GVY44" s="445"/>
      <c r="GVZ44" s="445"/>
      <c r="GWA44" s="444"/>
      <c r="GWB44" s="445"/>
      <c r="GWC44" s="445"/>
      <c r="GWD44" s="445"/>
      <c r="GWE44" s="444"/>
      <c r="GWF44" s="445"/>
      <c r="GWG44" s="445"/>
      <c r="GWH44" s="445"/>
      <c r="GWI44" s="444"/>
      <c r="GWJ44" s="445"/>
      <c r="GWK44" s="445"/>
      <c r="GWL44" s="445"/>
      <c r="GWM44" s="444"/>
      <c r="GWN44" s="445"/>
      <c r="GWO44" s="445"/>
      <c r="GWP44" s="445"/>
      <c r="GWQ44" s="444"/>
      <c r="GWR44" s="445"/>
      <c r="GWS44" s="445"/>
      <c r="GWT44" s="445"/>
      <c r="GWU44" s="444"/>
      <c r="GWV44" s="445"/>
      <c r="GWW44" s="445"/>
      <c r="GWX44" s="445"/>
      <c r="GWY44" s="444"/>
      <c r="GWZ44" s="445"/>
      <c r="GXA44" s="445"/>
      <c r="GXB44" s="445"/>
      <c r="GXC44" s="444"/>
      <c r="GXD44" s="445"/>
      <c r="GXE44" s="445"/>
      <c r="GXF44" s="445"/>
      <c r="GXG44" s="444"/>
      <c r="GXH44" s="445"/>
      <c r="GXI44" s="445"/>
      <c r="GXJ44" s="445"/>
      <c r="GXK44" s="444"/>
      <c r="GXL44" s="445"/>
      <c r="GXM44" s="445"/>
      <c r="GXN44" s="445"/>
      <c r="GXO44" s="444"/>
      <c r="GXP44" s="445"/>
      <c r="GXQ44" s="445"/>
      <c r="GXR44" s="445"/>
      <c r="GXS44" s="444"/>
      <c r="GXT44" s="445"/>
      <c r="GXU44" s="445"/>
      <c r="GXV44" s="445"/>
      <c r="GXW44" s="444"/>
      <c r="GXX44" s="445"/>
      <c r="GXY44" s="445"/>
      <c r="GXZ44" s="445"/>
      <c r="GYA44" s="444"/>
      <c r="GYB44" s="445"/>
      <c r="GYC44" s="445"/>
      <c r="GYD44" s="445"/>
      <c r="GYE44" s="444"/>
      <c r="GYF44" s="445"/>
      <c r="GYG44" s="445"/>
      <c r="GYH44" s="445"/>
      <c r="GYI44" s="444"/>
      <c r="GYJ44" s="445"/>
      <c r="GYK44" s="445"/>
      <c r="GYL44" s="445"/>
      <c r="GYM44" s="444"/>
      <c r="GYN44" s="445"/>
      <c r="GYO44" s="445"/>
      <c r="GYP44" s="445"/>
      <c r="GYQ44" s="444"/>
      <c r="GYR44" s="445"/>
      <c r="GYS44" s="445"/>
      <c r="GYT44" s="445"/>
      <c r="GYU44" s="444"/>
      <c r="GYV44" s="445"/>
      <c r="GYW44" s="445"/>
      <c r="GYX44" s="445"/>
      <c r="GYY44" s="444"/>
      <c r="GYZ44" s="445"/>
      <c r="GZA44" s="445"/>
      <c r="GZB44" s="445"/>
      <c r="GZC44" s="444"/>
      <c r="GZD44" s="445"/>
      <c r="GZE44" s="445"/>
      <c r="GZF44" s="445"/>
      <c r="GZG44" s="444"/>
      <c r="GZH44" s="445"/>
      <c r="GZI44" s="445"/>
      <c r="GZJ44" s="445"/>
      <c r="GZK44" s="444"/>
      <c r="GZL44" s="445"/>
      <c r="GZM44" s="445"/>
      <c r="GZN44" s="445"/>
      <c r="GZO44" s="444"/>
      <c r="GZP44" s="445"/>
      <c r="GZQ44" s="445"/>
      <c r="GZR44" s="445"/>
      <c r="GZS44" s="444"/>
      <c r="GZT44" s="445"/>
      <c r="GZU44" s="445"/>
      <c r="GZV44" s="445"/>
      <c r="GZW44" s="444"/>
      <c r="GZX44" s="445"/>
      <c r="GZY44" s="445"/>
      <c r="GZZ44" s="445"/>
      <c r="HAA44" s="444"/>
      <c r="HAB44" s="445"/>
      <c r="HAC44" s="445"/>
      <c r="HAD44" s="445"/>
      <c r="HAE44" s="444"/>
      <c r="HAF44" s="445"/>
      <c r="HAG44" s="445"/>
      <c r="HAH44" s="445"/>
      <c r="HAI44" s="444"/>
      <c r="HAJ44" s="445"/>
      <c r="HAK44" s="445"/>
      <c r="HAL44" s="445"/>
      <c r="HAM44" s="444"/>
      <c r="HAN44" s="445"/>
      <c r="HAO44" s="445"/>
      <c r="HAP44" s="445"/>
      <c r="HAQ44" s="444"/>
      <c r="HAR44" s="445"/>
      <c r="HAS44" s="445"/>
      <c r="HAT44" s="445"/>
      <c r="HAU44" s="444"/>
      <c r="HAV44" s="445"/>
      <c r="HAW44" s="445"/>
      <c r="HAX44" s="445"/>
      <c r="HAY44" s="444"/>
      <c r="HAZ44" s="445"/>
      <c r="HBA44" s="445"/>
      <c r="HBB44" s="445"/>
      <c r="HBC44" s="444"/>
      <c r="HBD44" s="445"/>
      <c r="HBE44" s="445"/>
      <c r="HBF44" s="445"/>
      <c r="HBG44" s="444"/>
      <c r="HBH44" s="445"/>
      <c r="HBI44" s="445"/>
      <c r="HBJ44" s="445"/>
      <c r="HBK44" s="444"/>
      <c r="HBL44" s="445"/>
      <c r="HBM44" s="445"/>
      <c r="HBN44" s="445"/>
      <c r="HBO44" s="444"/>
      <c r="HBP44" s="445"/>
      <c r="HBQ44" s="445"/>
      <c r="HBR44" s="445"/>
      <c r="HBS44" s="444"/>
      <c r="HBT44" s="445"/>
      <c r="HBU44" s="445"/>
      <c r="HBV44" s="445"/>
      <c r="HBW44" s="444"/>
      <c r="HBX44" s="445"/>
      <c r="HBY44" s="445"/>
      <c r="HBZ44" s="445"/>
      <c r="HCA44" s="444"/>
      <c r="HCB44" s="445"/>
      <c r="HCC44" s="445"/>
      <c r="HCD44" s="445"/>
      <c r="HCE44" s="444"/>
      <c r="HCF44" s="445"/>
      <c r="HCG44" s="445"/>
      <c r="HCH44" s="445"/>
      <c r="HCI44" s="444"/>
      <c r="HCJ44" s="445"/>
      <c r="HCK44" s="445"/>
      <c r="HCL44" s="445"/>
      <c r="HCM44" s="444"/>
      <c r="HCN44" s="445"/>
      <c r="HCO44" s="445"/>
      <c r="HCP44" s="445"/>
      <c r="HCQ44" s="444"/>
      <c r="HCR44" s="445"/>
      <c r="HCS44" s="445"/>
      <c r="HCT44" s="445"/>
      <c r="HCU44" s="444"/>
      <c r="HCV44" s="445"/>
      <c r="HCW44" s="445"/>
      <c r="HCX44" s="445"/>
      <c r="HCY44" s="444"/>
      <c r="HCZ44" s="445"/>
      <c r="HDA44" s="445"/>
      <c r="HDB44" s="445"/>
      <c r="HDC44" s="444"/>
      <c r="HDD44" s="445"/>
      <c r="HDE44" s="445"/>
      <c r="HDF44" s="445"/>
      <c r="HDG44" s="444"/>
      <c r="HDH44" s="445"/>
      <c r="HDI44" s="445"/>
      <c r="HDJ44" s="445"/>
      <c r="HDK44" s="444"/>
      <c r="HDL44" s="445"/>
      <c r="HDM44" s="445"/>
      <c r="HDN44" s="445"/>
      <c r="HDO44" s="444"/>
      <c r="HDP44" s="445"/>
      <c r="HDQ44" s="445"/>
      <c r="HDR44" s="445"/>
      <c r="HDS44" s="444"/>
      <c r="HDT44" s="445"/>
      <c r="HDU44" s="445"/>
      <c r="HDV44" s="445"/>
      <c r="HDW44" s="444"/>
      <c r="HDX44" s="445"/>
      <c r="HDY44" s="445"/>
      <c r="HDZ44" s="445"/>
      <c r="HEA44" s="444"/>
      <c r="HEB44" s="445"/>
      <c r="HEC44" s="445"/>
      <c r="HED44" s="445"/>
      <c r="HEE44" s="444"/>
      <c r="HEF44" s="445"/>
      <c r="HEG44" s="445"/>
      <c r="HEH44" s="445"/>
      <c r="HEI44" s="444"/>
      <c r="HEJ44" s="445"/>
      <c r="HEK44" s="445"/>
      <c r="HEL44" s="445"/>
      <c r="HEM44" s="444"/>
      <c r="HEN44" s="445"/>
      <c r="HEO44" s="445"/>
      <c r="HEP44" s="445"/>
      <c r="HEQ44" s="444"/>
      <c r="HER44" s="445"/>
      <c r="HES44" s="445"/>
      <c r="HET44" s="445"/>
      <c r="HEU44" s="444"/>
      <c r="HEV44" s="445"/>
      <c r="HEW44" s="445"/>
      <c r="HEX44" s="445"/>
      <c r="HEY44" s="444"/>
      <c r="HEZ44" s="445"/>
      <c r="HFA44" s="445"/>
      <c r="HFB44" s="445"/>
      <c r="HFC44" s="444"/>
      <c r="HFD44" s="445"/>
      <c r="HFE44" s="445"/>
      <c r="HFF44" s="445"/>
      <c r="HFG44" s="444"/>
      <c r="HFH44" s="445"/>
      <c r="HFI44" s="445"/>
      <c r="HFJ44" s="445"/>
      <c r="HFK44" s="444"/>
      <c r="HFL44" s="445"/>
      <c r="HFM44" s="445"/>
      <c r="HFN44" s="445"/>
      <c r="HFO44" s="444"/>
      <c r="HFP44" s="445"/>
      <c r="HFQ44" s="445"/>
      <c r="HFR44" s="445"/>
      <c r="HFS44" s="444"/>
      <c r="HFT44" s="445"/>
      <c r="HFU44" s="445"/>
      <c r="HFV44" s="445"/>
      <c r="HFW44" s="444"/>
      <c r="HFX44" s="445"/>
      <c r="HFY44" s="445"/>
      <c r="HFZ44" s="445"/>
      <c r="HGA44" s="444"/>
      <c r="HGB44" s="445"/>
      <c r="HGC44" s="445"/>
      <c r="HGD44" s="445"/>
      <c r="HGE44" s="444"/>
      <c r="HGF44" s="445"/>
      <c r="HGG44" s="445"/>
      <c r="HGH44" s="445"/>
      <c r="HGI44" s="444"/>
      <c r="HGJ44" s="445"/>
      <c r="HGK44" s="445"/>
      <c r="HGL44" s="445"/>
      <c r="HGM44" s="444"/>
      <c r="HGN44" s="445"/>
      <c r="HGO44" s="445"/>
      <c r="HGP44" s="445"/>
      <c r="HGQ44" s="444"/>
      <c r="HGR44" s="445"/>
      <c r="HGS44" s="445"/>
      <c r="HGT44" s="445"/>
      <c r="HGU44" s="444"/>
      <c r="HGV44" s="445"/>
      <c r="HGW44" s="445"/>
      <c r="HGX44" s="445"/>
      <c r="HGY44" s="444"/>
      <c r="HGZ44" s="445"/>
      <c r="HHA44" s="445"/>
      <c r="HHB44" s="445"/>
      <c r="HHC44" s="444"/>
      <c r="HHD44" s="445"/>
      <c r="HHE44" s="445"/>
      <c r="HHF44" s="445"/>
      <c r="HHG44" s="444"/>
      <c r="HHH44" s="445"/>
      <c r="HHI44" s="445"/>
      <c r="HHJ44" s="445"/>
      <c r="HHK44" s="444"/>
      <c r="HHL44" s="445"/>
      <c r="HHM44" s="445"/>
      <c r="HHN44" s="445"/>
      <c r="HHO44" s="444"/>
      <c r="HHP44" s="445"/>
      <c r="HHQ44" s="445"/>
      <c r="HHR44" s="445"/>
      <c r="HHS44" s="444"/>
      <c r="HHT44" s="445"/>
      <c r="HHU44" s="445"/>
      <c r="HHV44" s="445"/>
      <c r="HHW44" s="444"/>
      <c r="HHX44" s="445"/>
      <c r="HHY44" s="445"/>
      <c r="HHZ44" s="445"/>
      <c r="HIA44" s="444"/>
      <c r="HIB44" s="445"/>
      <c r="HIC44" s="445"/>
      <c r="HID44" s="445"/>
      <c r="HIE44" s="444"/>
      <c r="HIF44" s="445"/>
      <c r="HIG44" s="445"/>
      <c r="HIH44" s="445"/>
      <c r="HII44" s="444"/>
      <c r="HIJ44" s="445"/>
      <c r="HIK44" s="445"/>
      <c r="HIL44" s="445"/>
      <c r="HIM44" s="444"/>
      <c r="HIN44" s="445"/>
      <c r="HIO44" s="445"/>
      <c r="HIP44" s="445"/>
      <c r="HIQ44" s="444"/>
      <c r="HIR44" s="445"/>
      <c r="HIS44" s="445"/>
      <c r="HIT44" s="445"/>
      <c r="HIU44" s="444"/>
      <c r="HIV44" s="445"/>
      <c r="HIW44" s="445"/>
      <c r="HIX44" s="445"/>
      <c r="HIY44" s="444"/>
      <c r="HIZ44" s="445"/>
      <c r="HJA44" s="445"/>
      <c r="HJB44" s="445"/>
      <c r="HJC44" s="444"/>
      <c r="HJD44" s="445"/>
      <c r="HJE44" s="445"/>
      <c r="HJF44" s="445"/>
      <c r="HJG44" s="444"/>
      <c r="HJH44" s="445"/>
      <c r="HJI44" s="445"/>
      <c r="HJJ44" s="445"/>
      <c r="HJK44" s="444"/>
      <c r="HJL44" s="445"/>
      <c r="HJM44" s="445"/>
      <c r="HJN44" s="445"/>
      <c r="HJO44" s="444"/>
      <c r="HJP44" s="445"/>
      <c r="HJQ44" s="445"/>
      <c r="HJR44" s="445"/>
      <c r="HJS44" s="444"/>
      <c r="HJT44" s="445"/>
      <c r="HJU44" s="445"/>
      <c r="HJV44" s="445"/>
      <c r="HJW44" s="444"/>
      <c r="HJX44" s="445"/>
      <c r="HJY44" s="445"/>
      <c r="HJZ44" s="445"/>
      <c r="HKA44" s="444"/>
      <c r="HKB44" s="445"/>
      <c r="HKC44" s="445"/>
      <c r="HKD44" s="445"/>
      <c r="HKE44" s="444"/>
      <c r="HKF44" s="445"/>
      <c r="HKG44" s="445"/>
      <c r="HKH44" s="445"/>
      <c r="HKI44" s="444"/>
      <c r="HKJ44" s="445"/>
      <c r="HKK44" s="445"/>
      <c r="HKL44" s="445"/>
      <c r="HKM44" s="444"/>
      <c r="HKN44" s="445"/>
      <c r="HKO44" s="445"/>
      <c r="HKP44" s="445"/>
      <c r="HKQ44" s="444"/>
      <c r="HKR44" s="445"/>
      <c r="HKS44" s="445"/>
      <c r="HKT44" s="445"/>
      <c r="HKU44" s="444"/>
      <c r="HKV44" s="445"/>
      <c r="HKW44" s="445"/>
      <c r="HKX44" s="445"/>
      <c r="HKY44" s="444"/>
      <c r="HKZ44" s="445"/>
      <c r="HLA44" s="445"/>
      <c r="HLB44" s="445"/>
      <c r="HLC44" s="444"/>
      <c r="HLD44" s="445"/>
      <c r="HLE44" s="445"/>
      <c r="HLF44" s="445"/>
      <c r="HLG44" s="444"/>
      <c r="HLH44" s="445"/>
      <c r="HLI44" s="445"/>
      <c r="HLJ44" s="445"/>
      <c r="HLK44" s="444"/>
      <c r="HLL44" s="445"/>
      <c r="HLM44" s="445"/>
      <c r="HLN44" s="445"/>
      <c r="HLO44" s="444"/>
      <c r="HLP44" s="445"/>
      <c r="HLQ44" s="445"/>
      <c r="HLR44" s="445"/>
      <c r="HLS44" s="444"/>
      <c r="HLT44" s="445"/>
      <c r="HLU44" s="445"/>
      <c r="HLV44" s="445"/>
      <c r="HLW44" s="444"/>
      <c r="HLX44" s="445"/>
      <c r="HLY44" s="445"/>
      <c r="HLZ44" s="445"/>
      <c r="HMA44" s="444"/>
      <c r="HMB44" s="445"/>
      <c r="HMC44" s="445"/>
      <c r="HMD44" s="445"/>
      <c r="HME44" s="444"/>
      <c r="HMF44" s="445"/>
      <c r="HMG44" s="445"/>
      <c r="HMH44" s="445"/>
      <c r="HMI44" s="444"/>
      <c r="HMJ44" s="445"/>
      <c r="HMK44" s="445"/>
      <c r="HML44" s="445"/>
      <c r="HMM44" s="444"/>
      <c r="HMN44" s="445"/>
      <c r="HMO44" s="445"/>
      <c r="HMP44" s="445"/>
      <c r="HMQ44" s="444"/>
      <c r="HMR44" s="445"/>
      <c r="HMS44" s="445"/>
      <c r="HMT44" s="445"/>
      <c r="HMU44" s="444"/>
      <c r="HMV44" s="445"/>
      <c r="HMW44" s="445"/>
      <c r="HMX44" s="445"/>
      <c r="HMY44" s="444"/>
      <c r="HMZ44" s="445"/>
      <c r="HNA44" s="445"/>
      <c r="HNB44" s="445"/>
      <c r="HNC44" s="444"/>
      <c r="HND44" s="445"/>
      <c r="HNE44" s="445"/>
      <c r="HNF44" s="445"/>
      <c r="HNG44" s="444"/>
      <c r="HNH44" s="445"/>
      <c r="HNI44" s="445"/>
      <c r="HNJ44" s="445"/>
      <c r="HNK44" s="444"/>
      <c r="HNL44" s="445"/>
      <c r="HNM44" s="445"/>
      <c r="HNN44" s="445"/>
      <c r="HNO44" s="444"/>
      <c r="HNP44" s="445"/>
      <c r="HNQ44" s="445"/>
      <c r="HNR44" s="445"/>
      <c r="HNS44" s="444"/>
      <c r="HNT44" s="445"/>
      <c r="HNU44" s="445"/>
      <c r="HNV44" s="445"/>
      <c r="HNW44" s="444"/>
      <c r="HNX44" s="445"/>
      <c r="HNY44" s="445"/>
      <c r="HNZ44" s="445"/>
      <c r="HOA44" s="444"/>
      <c r="HOB44" s="445"/>
      <c r="HOC44" s="445"/>
      <c r="HOD44" s="445"/>
      <c r="HOE44" s="444"/>
      <c r="HOF44" s="445"/>
      <c r="HOG44" s="445"/>
      <c r="HOH44" s="445"/>
      <c r="HOI44" s="444"/>
      <c r="HOJ44" s="445"/>
      <c r="HOK44" s="445"/>
      <c r="HOL44" s="445"/>
      <c r="HOM44" s="444"/>
      <c r="HON44" s="445"/>
      <c r="HOO44" s="445"/>
      <c r="HOP44" s="445"/>
      <c r="HOQ44" s="444"/>
      <c r="HOR44" s="445"/>
      <c r="HOS44" s="445"/>
      <c r="HOT44" s="445"/>
      <c r="HOU44" s="444"/>
      <c r="HOV44" s="445"/>
      <c r="HOW44" s="445"/>
      <c r="HOX44" s="445"/>
      <c r="HOY44" s="444"/>
      <c r="HOZ44" s="445"/>
      <c r="HPA44" s="445"/>
      <c r="HPB44" s="445"/>
      <c r="HPC44" s="444"/>
      <c r="HPD44" s="445"/>
      <c r="HPE44" s="445"/>
      <c r="HPF44" s="445"/>
      <c r="HPG44" s="444"/>
      <c r="HPH44" s="445"/>
      <c r="HPI44" s="445"/>
      <c r="HPJ44" s="445"/>
      <c r="HPK44" s="444"/>
      <c r="HPL44" s="445"/>
      <c r="HPM44" s="445"/>
      <c r="HPN44" s="445"/>
      <c r="HPO44" s="444"/>
      <c r="HPP44" s="445"/>
      <c r="HPQ44" s="445"/>
      <c r="HPR44" s="445"/>
      <c r="HPS44" s="444"/>
      <c r="HPT44" s="445"/>
      <c r="HPU44" s="445"/>
      <c r="HPV44" s="445"/>
      <c r="HPW44" s="444"/>
      <c r="HPX44" s="445"/>
      <c r="HPY44" s="445"/>
      <c r="HPZ44" s="445"/>
      <c r="HQA44" s="444"/>
      <c r="HQB44" s="445"/>
      <c r="HQC44" s="445"/>
      <c r="HQD44" s="445"/>
      <c r="HQE44" s="444"/>
      <c r="HQF44" s="445"/>
      <c r="HQG44" s="445"/>
      <c r="HQH44" s="445"/>
      <c r="HQI44" s="444"/>
      <c r="HQJ44" s="445"/>
      <c r="HQK44" s="445"/>
      <c r="HQL44" s="445"/>
      <c r="HQM44" s="444"/>
      <c r="HQN44" s="445"/>
      <c r="HQO44" s="445"/>
      <c r="HQP44" s="445"/>
      <c r="HQQ44" s="444"/>
      <c r="HQR44" s="445"/>
      <c r="HQS44" s="445"/>
      <c r="HQT44" s="445"/>
      <c r="HQU44" s="444"/>
      <c r="HQV44" s="445"/>
      <c r="HQW44" s="445"/>
      <c r="HQX44" s="445"/>
      <c r="HQY44" s="444"/>
      <c r="HQZ44" s="445"/>
      <c r="HRA44" s="445"/>
      <c r="HRB44" s="445"/>
      <c r="HRC44" s="444"/>
      <c r="HRD44" s="445"/>
      <c r="HRE44" s="445"/>
      <c r="HRF44" s="445"/>
      <c r="HRG44" s="444"/>
      <c r="HRH44" s="445"/>
      <c r="HRI44" s="445"/>
      <c r="HRJ44" s="445"/>
      <c r="HRK44" s="444"/>
      <c r="HRL44" s="445"/>
      <c r="HRM44" s="445"/>
      <c r="HRN44" s="445"/>
      <c r="HRO44" s="444"/>
      <c r="HRP44" s="445"/>
      <c r="HRQ44" s="445"/>
      <c r="HRR44" s="445"/>
      <c r="HRS44" s="444"/>
      <c r="HRT44" s="445"/>
      <c r="HRU44" s="445"/>
      <c r="HRV44" s="445"/>
      <c r="HRW44" s="444"/>
      <c r="HRX44" s="445"/>
      <c r="HRY44" s="445"/>
      <c r="HRZ44" s="445"/>
      <c r="HSA44" s="444"/>
      <c r="HSB44" s="445"/>
      <c r="HSC44" s="445"/>
      <c r="HSD44" s="445"/>
      <c r="HSE44" s="444"/>
      <c r="HSF44" s="445"/>
      <c r="HSG44" s="445"/>
      <c r="HSH44" s="445"/>
      <c r="HSI44" s="444"/>
      <c r="HSJ44" s="445"/>
      <c r="HSK44" s="445"/>
      <c r="HSL44" s="445"/>
      <c r="HSM44" s="444"/>
      <c r="HSN44" s="445"/>
      <c r="HSO44" s="445"/>
      <c r="HSP44" s="445"/>
      <c r="HSQ44" s="444"/>
      <c r="HSR44" s="445"/>
      <c r="HSS44" s="445"/>
      <c r="HST44" s="445"/>
      <c r="HSU44" s="444"/>
      <c r="HSV44" s="445"/>
      <c r="HSW44" s="445"/>
      <c r="HSX44" s="445"/>
      <c r="HSY44" s="444"/>
      <c r="HSZ44" s="445"/>
      <c r="HTA44" s="445"/>
      <c r="HTB44" s="445"/>
      <c r="HTC44" s="444"/>
      <c r="HTD44" s="445"/>
      <c r="HTE44" s="445"/>
      <c r="HTF44" s="445"/>
      <c r="HTG44" s="444"/>
      <c r="HTH44" s="445"/>
      <c r="HTI44" s="445"/>
      <c r="HTJ44" s="445"/>
      <c r="HTK44" s="444"/>
      <c r="HTL44" s="445"/>
      <c r="HTM44" s="445"/>
      <c r="HTN44" s="445"/>
      <c r="HTO44" s="444"/>
      <c r="HTP44" s="445"/>
      <c r="HTQ44" s="445"/>
      <c r="HTR44" s="445"/>
      <c r="HTS44" s="444"/>
      <c r="HTT44" s="445"/>
      <c r="HTU44" s="445"/>
      <c r="HTV44" s="445"/>
      <c r="HTW44" s="444"/>
      <c r="HTX44" s="445"/>
      <c r="HTY44" s="445"/>
      <c r="HTZ44" s="445"/>
      <c r="HUA44" s="444"/>
      <c r="HUB44" s="445"/>
      <c r="HUC44" s="445"/>
      <c r="HUD44" s="445"/>
      <c r="HUE44" s="444"/>
      <c r="HUF44" s="445"/>
      <c r="HUG44" s="445"/>
      <c r="HUH44" s="445"/>
      <c r="HUI44" s="444"/>
      <c r="HUJ44" s="445"/>
      <c r="HUK44" s="445"/>
      <c r="HUL44" s="445"/>
      <c r="HUM44" s="444"/>
      <c r="HUN44" s="445"/>
      <c r="HUO44" s="445"/>
      <c r="HUP44" s="445"/>
      <c r="HUQ44" s="444"/>
      <c r="HUR44" s="445"/>
      <c r="HUS44" s="445"/>
      <c r="HUT44" s="445"/>
      <c r="HUU44" s="444"/>
      <c r="HUV44" s="445"/>
      <c r="HUW44" s="445"/>
      <c r="HUX44" s="445"/>
      <c r="HUY44" s="444"/>
      <c r="HUZ44" s="445"/>
      <c r="HVA44" s="445"/>
      <c r="HVB44" s="445"/>
      <c r="HVC44" s="444"/>
      <c r="HVD44" s="445"/>
      <c r="HVE44" s="445"/>
      <c r="HVF44" s="445"/>
      <c r="HVG44" s="444"/>
      <c r="HVH44" s="445"/>
      <c r="HVI44" s="445"/>
      <c r="HVJ44" s="445"/>
      <c r="HVK44" s="444"/>
      <c r="HVL44" s="445"/>
      <c r="HVM44" s="445"/>
      <c r="HVN44" s="445"/>
      <c r="HVO44" s="444"/>
      <c r="HVP44" s="445"/>
      <c r="HVQ44" s="445"/>
      <c r="HVR44" s="445"/>
      <c r="HVS44" s="444"/>
      <c r="HVT44" s="445"/>
      <c r="HVU44" s="445"/>
      <c r="HVV44" s="445"/>
      <c r="HVW44" s="444"/>
      <c r="HVX44" s="445"/>
      <c r="HVY44" s="445"/>
      <c r="HVZ44" s="445"/>
      <c r="HWA44" s="444"/>
      <c r="HWB44" s="445"/>
      <c r="HWC44" s="445"/>
      <c r="HWD44" s="445"/>
      <c r="HWE44" s="444"/>
      <c r="HWF44" s="445"/>
      <c r="HWG44" s="445"/>
      <c r="HWH44" s="445"/>
      <c r="HWI44" s="444"/>
      <c r="HWJ44" s="445"/>
      <c r="HWK44" s="445"/>
      <c r="HWL44" s="445"/>
      <c r="HWM44" s="444"/>
      <c r="HWN44" s="445"/>
      <c r="HWO44" s="445"/>
      <c r="HWP44" s="445"/>
      <c r="HWQ44" s="444"/>
      <c r="HWR44" s="445"/>
      <c r="HWS44" s="445"/>
      <c r="HWT44" s="445"/>
      <c r="HWU44" s="444"/>
      <c r="HWV44" s="445"/>
      <c r="HWW44" s="445"/>
      <c r="HWX44" s="445"/>
      <c r="HWY44" s="444"/>
      <c r="HWZ44" s="445"/>
      <c r="HXA44" s="445"/>
      <c r="HXB44" s="445"/>
      <c r="HXC44" s="444"/>
      <c r="HXD44" s="445"/>
      <c r="HXE44" s="445"/>
      <c r="HXF44" s="445"/>
      <c r="HXG44" s="444"/>
      <c r="HXH44" s="445"/>
      <c r="HXI44" s="445"/>
      <c r="HXJ44" s="445"/>
      <c r="HXK44" s="444"/>
      <c r="HXL44" s="445"/>
      <c r="HXM44" s="445"/>
      <c r="HXN44" s="445"/>
      <c r="HXO44" s="444"/>
      <c r="HXP44" s="445"/>
      <c r="HXQ44" s="445"/>
      <c r="HXR44" s="445"/>
      <c r="HXS44" s="444"/>
      <c r="HXT44" s="445"/>
      <c r="HXU44" s="445"/>
      <c r="HXV44" s="445"/>
      <c r="HXW44" s="444"/>
      <c r="HXX44" s="445"/>
      <c r="HXY44" s="445"/>
      <c r="HXZ44" s="445"/>
      <c r="HYA44" s="444"/>
      <c r="HYB44" s="445"/>
      <c r="HYC44" s="445"/>
      <c r="HYD44" s="445"/>
      <c r="HYE44" s="444"/>
      <c r="HYF44" s="445"/>
      <c r="HYG44" s="445"/>
      <c r="HYH44" s="445"/>
      <c r="HYI44" s="444"/>
      <c r="HYJ44" s="445"/>
      <c r="HYK44" s="445"/>
      <c r="HYL44" s="445"/>
      <c r="HYM44" s="444"/>
      <c r="HYN44" s="445"/>
      <c r="HYO44" s="445"/>
      <c r="HYP44" s="445"/>
      <c r="HYQ44" s="444"/>
      <c r="HYR44" s="445"/>
      <c r="HYS44" s="445"/>
      <c r="HYT44" s="445"/>
      <c r="HYU44" s="444"/>
      <c r="HYV44" s="445"/>
      <c r="HYW44" s="445"/>
      <c r="HYX44" s="445"/>
      <c r="HYY44" s="444"/>
      <c r="HYZ44" s="445"/>
      <c r="HZA44" s="445"/>
      <c r="HZB44" s="445"/>
      <c r="HZC44" s="444"/>
      <c r="HZD44" s="445"/>
      <c r="HZE44" s="445"/>
      <c r="HZF44" s="445"/>
      <c r="HZG44" s="444"/>
      <c r="HZH44" s="445"/>
      <c r="HZI44" s="445"/>
      <c r="HZJ44" s="445"/>
      <c r="HZK44" s="444"/>
      <c r="HZL44" s="445"/>
      <c r="HZM44" s="445"/>
      <c r="HZN44" s="445"/>
      <c r="HZO44" s="444"/>
      <c r="HZP44" s="445"/>
      <c r="HZQ44" s="445"/>
      <c r="HZR44" s="445"/>
      <c r="HZS44" s="444"/>
      <c r="HZT44" s="445"/>
      <c r="HZU44" s="445"/>
      <c r="HZV44" s="445"/>
      <c r="HZW44" s="444"/>
      <c r="HZX44" s="445"/>
      <c r="HZY44" s="445"/>
      <c r="HZZ44" s="445"/>
      <c r="IAA44" s="444"/>
      <c r="IAB44" s="445"/>
      <c r="IAC44" s="445"/>
      <c r="IAD44" s="445"/>
      <c r="IAE44" s="444"/>
      <c r="IAF44" s="445"/>
      <c r="IAG44" s="445"/>
      <c r="IAH44" s="445"/>
      <c r="IAI44" s="444"/>
      <c r="IAJ44" s="445"/>
      <c r="IAK44" s="445"/>
      <c r="IAL44" s="445"/>
      <c r="IAM44" s="444"/>
      <c r="IAN44" s="445"/>
      <c r="IAO44" s="445"/>
      <c r="IAP44" s="445"/>
      <c r="IAQ44" s="444"/>
      <c r="IAR44" s="445"/>
      <c r="IAS44" s="445"/>
      <c r="IAT44" s="445"/>
      <c r="IAU44" s="444"/>
      <c r="IAV44" s="445"/>
      <c r="IAW44" s="445"/>
      <c r="IAX44" s="445"/>
      <c r="IAY44" s="444"/>
      <c r="IAZ44" s="445"/>
      <c r="IBA44" s="445"/>
      <c r="IBB44" s="445"/>
      <c r="IBC44" s="444"/>
      <c r="IBD44" s="445"/>
      <c r="IBE44" s="445"/>
      <c r="IBF44" s="445"/>
      <c r="IBG44" s="444"/>
      <c r="IBH44" s="445"/>
      <c r="IBI44" s="445"/>
      <c r="IBJ44" s="445"/>
      <c r="IBK44" s="444"/>
      <c r="IBL44" s="445"/>
      <c r="IBM44" s="445"/>
      <c r="IBN44" s="445"/>
      <c r="IBO44" s="444"/>
      <c r="IBP44" s="445"/>
      <c r="IBQ44" s="445"/>
      <c r="IBR44" s="445"/>
      <c r="IBS44" s="444"/>
      <c r="IBT44" s="445"/>
      <c r="IBU44" s="445"/>
      <c r="IBV44" s="445"/>
      <c r="IBW44" s="444"/>
      <c r="IBX44" s="445"/>
      <c r="IBY44" s="445"/>
      <c r="IBZ44" s="445"/>
      <c r="ICA44" s="444"/>
      <c r="ICB44" s="445"/>
      <c r="ICC44" s="445"/>
      <c r="ICD44" s="445"/>
      <c r="ICE44" s="444"/>
      <c r="ICF44" s="445"/>
      <c r="ICG44" s="445"/>
      <c r="ICH44" s="445"/>
      <c r="ICI44" s="444"/>
      <c r="ICJ44" s="445"/>
      <c r="ICK44" s="445"/>
      <c r="ICL44" s="445"/>
      <c r="ICM44" s="444"/>
      <c r="ICN44" s="445"/>
      <c r="ICO44" s="445"/>
      <c r="ICP44" s="445"/>
      <c r="ICQ44" s="444"/>
      <c r="ICR44" s="445"/>
      <c r="ICS44" s="445"/>
      <c r="ICT44" s="445"/>
      <c r="ICU44" s="444"/>
      <c r="ICV44" s="445"/>
      <c r="ICW44" s="445"/>
      <c r="ICX44" s="445"/>
      <c r="ICY44" s="444"/>
      <c r="ICZ44" s="445"/>
      <c r="IDA44" s="445"/>
      <c r="IDB44" s="445"/>
      <c r="IDC44" s="444"/>
      <c r="IDD44" s="445"/>
      <c r="IDE44" s="445"/>
      <c r="IDF44" s="445"/>
      <c r="IDG44" s="444"/>
      <c r="IDH44" s="445"/>
      <c r="IDI44" s="445"/>
      <c r="IDJ44" s="445"/>
      <c r="IDK44" s="444"/>
      <c r="IDL44" s="445"/>
      <c r="IDM44" s="445"/>
      <c r="IDN44" s="445"/>
      <c r="IDO44" s="444"/>
      <c r="IDP44" s="445"/>
      <c r="IDQ44" s="445"/>
      <c r="IDR44" s="445"/>
      <c r="IDS44" s="444"/>
      <c r="IDT44" s="445"/>
      <c r="IDU44" s="445"/>
      <c r="IDV44" s="445"/>
      <c r="IDW44" s="444"/>
      <c r="IDX44" s="445"/>
      <c r="IDY44" s="445"/>
      <c r="IDZ44" s="445"/>
      <c r="IEA44" s="444"/>
      <c r="IEB44" s="445"/>
      <c r="IEC44" s="445"/>
      <c r="IED44" s="445"/>
      <c r="IEE44" s="444"/>
      <c r="IEF44" s="445"/>
      <c r="IEG44" s="445"/>
      <c r="IEH44" s="445"/>
      <c r="IEI44" s="444"/>
      <c r="IEJ44" s="445"/>
      <c r="IEK44" s="445"/>
      <c r="IEL44" s="445"/>
      <c r="IEM44" s="444"/>
      <c r="IEN44" s="445"/>
      <c r="IEO44" s="445"/>
      <c r="IEP44" s="445"/>
      <c r="IEQ44" s="444"/>
      <c r="IER44" s="445"/>
      <c r="IES44" s="445"/>
      <c r="IET44" s="445"/>
      <c r="IEU44" s="444"/>
      <c r="IEV44" s="445"/>
      <c r="IEW44" s="445"/>
      <c r="IEX44" s="445"/>
      <c r="IEY44" s="444"/>
      <c r="IEZ44" s="445"/>
      <c r="IFA44" s="445"/>
      <c r="IFB44" s="445"/>
      <c r="IFC44" s="444"/>
      <c r="IFD44" s="445"/>
      <c r="IFE44" s="445"/>
      <c r="IFF44" s="445"/>
      <c r="IFG44" s="444"/>
      <c r="IFH44" s="445"/>
      <c r="IFI44" s="445"/>
      <c r="IFJ44" s="445"/>
      <c r="IFK44" s="444"/>
      <c r="IFL44" s="445"/>
      <c r="IFM44" s="445"/>
      <c r="IFN44" s="445"/>
      <c r="IFO44" s="444"/>
      <c r="IFP44" s="445"/>
      <c r="IFQ44" s="445"/>
      <c r="IFR44" s="445"/>
      <c r="IFS44" s="444"/>
      <c r="IFT44" s="445"/>
      <c r="IFU44" s="445"/>
      <c r="IFV44" s="445"/>
      <c r="IFW44" s="444"/>
      <c r="IFX44" s="445"/>
      <c r="IFY44" s="445"/>
      <c r="IFZ44" s="445"/>
      <c r="IGA44" s="444"/>
      <c r="IGB44" s="445"/>
      <c r="IGC44" s="445"/>
      <c r="IGD44" s="445"/>
      <c r="IGE44" s="444"/>
      <c r="IGF44" s="445"/>
      <c r="IGG44" s="445"/>
      <c r="IGH44" s="445"/>
      <c r="IGI44" s="444"/>
      <c r="IGJ44" s="445"/>
      <c r="IGK44" s="445"/>
      <c r="IGL44" s="445"/>
      <c r="IGM44" s="444"/>
      <c r="IGN44" s="445"/>
      <c r="IGO44" s="445"/>
      <c r="IGP44" s="445"/>
      <c r="IGQ44" s="444"/>
      <c r="IGR44" s="445"/>
      <c r="IGS44" s="445"/>
      <c r="IGT44" s="445"/>
      <c r="IGU44" s="444"/>
      <c r="IGV44" s="445"/>
      <c r="IGW44" s="445"/>
      <c r="IGX44" s="445"/>
      <c r="IGY44" s="444"/>
      <c r="IGZ44" s="445"/>
      <c r="IHA44" s="445"/>
      <c r="IHB44" s="445"/>
      <c r="IHC44" s="444"/>
      <c r="IHD44" s="445"/>
      <c r="IHE44" s="445"/>
      <c r="IHF44" s="445"/>
      <c r="IHG44" s="444"/>
      <c r="IHH44" s="445"/>
      <c r="IHI44" s="445"/>
      <c r="IHJ44" s="445"/>
      <c r="IHK44" s="444"/>
      <c r="IHL44" s="445"/>
      <c r="IHM44" s="445"/>
      <c r="IHN44" s="445"/>
      <c r="IHO44" s="444"/>
      <c r="IHP44" s="445"/>
      <c r="IHQ44" s="445"/>
      <c r="IHR44" s="445"/>
      <c r="IHS44" s="444"/>
      <c r="IHT44" s="445"/>
      <c r="IHU44" s="445"/>
      <c r="IHV44" s="445"/>
      <c r="IHW44" s="444"/>
      <c r="IHX44" s="445"/>
      <c r="IHY44" s="445"/>
      <c r="IHZ44" s="445"/>
      <c r="IIA44" s="444"/>
      <c r="IIB44" s="445"/>
      <c r="IIC44" s="445"/>
      <c r="IID44" s="445"/>
      <c r="IIE44" s="444"/>
      <c r="IIF44" s="445"/>
      <c r="IIG44" s="445"/>
      <c r="IIH44" s="445"/>
      <c r="III44" s="444"/>
      <c r="IIJ44" s="445"/>
      <c r="IIK44" s="445"/>
      <c r="IIL44" s="445"/>
      <c r="IIM44" s="444"/>
      <c r="IIN44" s="445"/>
      <c r="IIO44" s="445"/>
      <c r="IIP44" s="445"/>
      <c r="IIQ44" s="444"/>
      <c r="IIR44" s="445"/>
      <c r="IIS44" s="445"/>
      <c r="IIT44" s="445"/>
      <c r="IIU44" s="444"/>
      <c r="IIV44" s="445"/>
      <c r="IIW44" s="445"/>
      <c r="IIX44" s="445"/>
      <c r="IIY44" s="444"/>
      <c r="IIZ44" s="445"/>
      <c r="IJA44" s="445"/>
      <c r="IJB44" s="445"/>
      <c r="IJC44" s="444"/>
      <c r="IJD44" s="445"/>
      <c r="IJE44" s="445"/>
      <c r="IJF44" s="445"/>
      <c r="IJG44" s="444"/>
      <c r="IJH44" s="445"/>
      <c r="IJI44" s="445"/>
      <c r="IJJ44" s="445"/>
      <c r="IJK44" s="444"/>
      <c r="IJL44" s="445"/>
      <c r="IJM44" s="445"/>
      <c r="IJN44" s="445"/>
      <c r="IJO44" s="444"/>
      <c r="IJP44" s="445"/>
      <c r="IJQ44" s="445"/>
      <c r="IJR44" s="445"/>
      <c r="IJS44" s="444"/>
      <c r="IJT44" s="445"/>
      <c r="IJU44" s="445"/>
      <c r="IJV44" s="445"/>
      <c r="IJW44" s="444"/>
      <c r="IJX44" s="445"/>
      <c r="IJY44" s="445"/>
      <c r="IJZ44" s="445"/>
      <c r="IKA44" s="444"/>
      <c r="IKB44" s="445"/>
      <c r="IKC44" s="445"/>
      <c r="IKD44" s="445"/>
      <c r="IKE44" s="444"/>
      <c r="IKF44" s="445"/>
      <c r="IKG44" s="445"/>
      <c r="IKH44" s="445"/>
      <c r="IKI44" s="444"/>
      <c r="IKJ44" s="445"/>
      <c r="IKK44" s="445"/>
      <c r="IKL44" s="445"/>
      <c r="IKM44" s="444"/>
      <c r="IKN44" s="445"/>
      <c r="IKO44" s="445"/>
      <c r="IKP44" s="445"/>
      <c r="IKQ44" s="444"/>
      <c r="IKR44" s="445"/>
      <c r="IKS44" s="445"/>
      <c r="IKT44" s="445"/>
      <c r="IKU44" s="444"/>
      <c r="IKV44" s="445"/>
      <c r="IKW44" s="445"/>
      <c r="IKX44" s="445"/>
      <c r="IKY44" s="444"/>
      <c r="IKZ44" s="445"/>
      <c r="ILA44" s="445"/>
      <c r="ILB44" s="445"/>
      <c r="ILC44" s="444"/>
      <c r="ILD44" s="445"/>
      <c r="ILE44" s="445"/>
      <c r="ILF44" s="445"/>
      <c r="ILG44" s="444"/>
      <c r="ILH44" s="445"/>
      <c r="ILI44" s="445"/>
      <c r="ILJ44" s="445"/>
      <c r="ILK44" s="444"/>
      <c r="ILL44" s="445"/>
      <c r="ILM44" s="445"/>
      <c r="ILN44" s="445"/>
      <c r="ILO44" s="444"/>
      <c r="ILP44" s="445"/>
      <c r="ILQ44" s="445"/>
      <c r="ILR44" s="445"/>
      <c r="ILS44" s="444"/>
      <c r="ILT44" s="445"/>
      <c r="ILU44" s="445"/>
      <c r="ILV44" s="445"/>
      <c r="ILW44" s="444"/>
      <c r="ILX44" s="445"/>
      <c r="ILY44" s="445"/>
      <c r="ILZ44" s="445"/>
      <c r="IMA44" s="444"/>
      <c r="IMB44" s="445"/>
      <c r="IMC44" s="445"/>
      <c r="IMD44" s="445"/>
      <c r="IME44" s="444"/>
      <c r="IMF44" s="445"/>
      <c r="IMG44" s="445"/>
      <c r="IMH44" s="445"/>
      <c r="IMI44" s="444"/>
      <c r="IMJ44" s="445"/>
      <c r="IMK44" s="445"/>
      <c r="IML44" s="445"/>
      <c r="IMM44" s="444"/>
      <c r="IMN44" s="445"/>
      <c r="IMO44" s="445"/>
      <c r="IMP44" s="445"/>
      <c r="IMQ44" s="444"/>
      <c r="IMR44" s="445"/>
      <c r="IMS44" s="445"/>
      <c r="IMT44" s="445"/>
      <c r="IMU44" s="444"/>
      <c r="IMV44" s="445"/>
      <c r="IMW44" s="445"/>
      <c r="IMX44" s="445"/>
      <c r="IMY44" s="444"/>
      <c r="IMZ44" s="445"/>
      <c r="INA44" s="445"/>
      <c r="INB44" s="445"/>
      <c r="INC44" s="444"/>
      <c r="IND44" s="445"/>
      <c r="INE44" s="445"/>
      <c r="INF44" s="445"/>
      <c r="ING44" s="444"/>
      <c r="INH44" s="445"/>
      <c r="INI44" s="445"/>
      <c r="INJ44" s="445"/>
      <c r="INK44" s="444"/>
      <c r="INL44" s="445"/>
      <c r="INM44" s="445"/>
      <c r="INN44" s="445"/>
      <c r="INO44" s="444"/>
      <c r="INP44" s="445"/>
      <c r="INQ44" s="445"/>
      <c r="INR44" s="445"/>
      <c r="INS44" s="444"/>
      <c r="INT44" s="445"/>
      <c r="INU44" s="445"/>
      <c r="INV44" s="445"/>
      <c r="INW44" s="444"/>
      <c r="INX44" s="445"/>
      <c r="INY44" s="445"/>
      <c r="INZ44" s="445"/>
      <c r="IOA44" s="444"/>
      <c r="IOB44" s="445"/>
      <c r="IOC44" s="445"/>
      <c r="IOD44" s="445"/>
      <c r="IOE44" s="444"/>
      <c r="IOF44" s="445"/>
      <c r="IOG44" s="445"/>
      <c r="IOH44" s="445"/>
      <c r="IOI44" s="444"/>
      <c r="IOJ44" s="445"/>
      <c r="IOK44" s="445"/>
      <c r="IOL44" s="445"/>
      <c r="IOM44" s="444"/>
      <c r="ION44" s="445"/>
      <c r="IOO44" s="445"/>
      <c r="IOP44" s="445"/>
      <c r="IOQ44" s="444"/>
      <c r="IOR44" s="445"/>
      <c r="IOS44" s="445"/>
      <c r="IOT44" s="445"/>
      <c r="IOU44" s="444"/>
      <c r="IOV44" s="445"/>
      <c r="IOW44" s="445"/>
      <c r="IOX44" s="445"/>
      <c r="IOY44" s="444"/>
      <c r="IOZ44" s="445"/>
      <c r="IPA44" s="445"/>
      <c r="IPB44" s="445"/>
      <c r="IPC44" s="444"/>
      <c r="IPD44" s="445"/>
      <c r="IPE44" s="445"/>
      <c r="IPF44" s="445"/>
      <c r="IPG44" s="444"/>
      <c r="IPH44" s="445"/>
      <c r="IPI44" s="445"/>
      <c r="IPJ44" s="445"/>
      <c r="IPK44" s="444"/>
      <c r="IPL44" s="445"/>
      <c r="IPM44" s="445"/>
      <c r="IPN44" s="445"/>
      <c r="IPO44" s="444"/>
      <c r="IPP44" s="445"/>
      <c r="IPQ44" s="445"/>
      <c r="IPR44" s="445"/>
      <c r="IPS44" s="444"/>
      <c r="IPT44" s="445"/>
      <c r="IPU44" s="445"/>
      <c r="IPV44" s="445"/>
      <c r="IPW44" s="444"/>
      <c r="IPX44" s="445"/>
      <c r="IPY44" s="445"/>
      <c r="IPZ44" s="445"/>
      <c r="IQA44" s="444"/>
      <c r="IQB44" s="445"/>
      <c r="IQC44" s="445"/>
      <c r="IQD44" s="445"/>
      <c r="IQE44" s="444"/>
      <c r="IQF44" s="445"/>
      <c r="IQG44" s="445"/>
      <c r="IQH44" s="445"/>
      <c r="IQI44" s="444"/>
      <c r="IQJ44" s="445"/>
      <c r="IQK44" s="445"/>
      <c r="IQL44" s="445"/>
      <c r="IQM44" s="444"/>
      <c r="IQN44" s="445"/>
      <c r="IQO44" s="445"/>
      <c r="IQP44" s="445"/>
      <c r="IQQ44" s="444"/>
      <c r="IQR44" s="445"/>
      <c r="IQS44" s="445"/>
      <c r="IQT44" s="445"/>
      <c r="IQU44" s="444"/>
      <c r="IQV44" s="445"/>
      <c r="IQW44" s="445"/>
      <c r="IQX44" s="445"/>
      <c r="IQY44" s="444"/>
      <c r="IQZ44" s="445"/>
      <c r="IRA44" s="445"/>
      <c r="IRB44" s="445"/>
      <c r="IRC44" s="444"/>
      <c r="IRD44" s="445"/>
      <c r="IRE44" s="445"/>
      <c r="IRF44" s="445"/>
      <c r="IRG44" s="444"/>
      <c r="IRH44" s="445"/>
      <c r="IRI44" s="445"/>
      <c r="IRJ44" s="445"/>
      <c r="IRK44" s="444"/>
      <c r="IRL44" s="445"/>
      <c r="IRM44" s="445"/>
      <c r="IRN44" s="445"/>
      <c r="IRO44" s="444"/>
      <c r="IRP44" s="445"/>
      <c r="IRQ44" s="445"/>
      <c r="IRR44" s="445"/>
      <c r="IRS44" s="444"/>
      <c r="IRT44" s="445"/>
      <c r="IRU44" s="445"/>
      <c r="IRV44" s="445"/>
      <c r="IRW44" s="444"/>
      <c r="IRX44" s="445"/>
      <c r="IRY44" s="445"/>
      <c r="IRZ44" s="445"/>
      <c r="ISA44" s="444"/>
      <c r="ISB44" s="445"/>
      <c r="ISC44" s="445"/>
      <c r="ISD44" s="445"/>
      <c r="ISE44" s="444"/>
      <c r="ISF44" s="445"/>
      <c r="ISG44" s="445"/>
      <c r="ISH44" s="445"/>
      <c r="ISI44" s="444"/>
      <c r="ISJ44" s="445"/>
      <c r="ISK44" s="445"/>
      <c r="ISL44" s="445"/>
      <c r="ISM44" s="444"/>
      <c r="ISN44" s="445"/>
      <c r="ISO44" s="445"/>
      <c r="ISP44" s="445"/>
      <c r="ISQ44" s="444"/>
      <c r="ISR44" s="445"/>
      <c r="ISS44" s="445"/>
      <c r="IST44" s="445"/>
      <c r="ISU44" s="444"/>
      <c r="ISV44" s="445"/>
      <c r="ISW44" s="445"/>
      <c r="ISX44" s="445"/>
      <c r="ISY44" s="444"/>
      <c r="ISZ44" s="445"/>
      <c r="ITA44" s="445"/>
      <c r="ITB44" s="445"/>
      <c r="ITC44" s="444"/>
      <c r="ITD44" s="445"/>
      <c r="ITE44" s="445"/>
      <c r="ITF44" s="445"/>
      <c r="ITG44" s="444"/>
      <c r="ITH44" s="445"/>
      <c r="ITI44" s="445"/>
      <c r="ITJ44" s="445"/>
      <c r="ITK44" s="444"/>
      <c r="ITL44" s="445"/>
      <c r="ITM44" s="445"/>
      <c r="ITN44" s="445"/>
      <c r="ITO44" s="444"/>
      <c r="ITP44" s="445"/>
      <c r="ITQ44" s="445"/>
      <c r="ITR44" s="445"/>
      <c r="ITS44" s="444"/>
      <c r="ITT44" s="445"/>
      <c r="ITU44" s="445"/>
      <c r="ITV44" s="445"/>
      <c r="ITW44" s="444"/>
      <c r="ITX44" s="445"/>
      <c r="ITY44" s="445"/>
      <c r="ITZ44" s="445"/>
      <c r="IUA44" s="444"/>
      <c r="IUB44" s="445"/>
      <c r="IUC44" s="445"/>
      <c r="IUD44" s="445"/>
      <c r="IUE44" s="444"/>
      <c r="IUF44" s="445"/>
      <c r="IUG44" s="445"/>
      <c r="IUH44" s="445"/>
      <c r="IUI44" s="444"/>
      <c r="IUJ44" s="445"/>
      <c r="IUK44" s="445"/>
      <c r="IUL44" s="445"/>
      <c r="IUM44" s="444"/>
      <c r="IUN44" s="445"/>
      <c r="IUO44" s="445"/>
      <c r="IUP44" s="445"/>
      <c r="IUQ44" s="444"/>
      <c r="IUR44" s="445"/>
      <c r="IUS44" s="445"/>
      <c r="IUT44" s="445"/>
      <c r="IUU44" s="444"/>
      <c r="IUV44" s="445"/>
      <c r="IUW44" s="445"/>
      <c r="IUX44" s="445"/>
      <c r="IUY44" s="444"/>
      <c r="IUZ44" s="445"/>
      <c r="IVA44" s="445"/>
      <c r="IVB44" s="445"/>
      <c r="IVC44" s="444"/>
      <c r="IVD44" s="445"/>
      <c r="IVE44" s="445"/>
      <c r="IVF44" s="445"/>
      <c r="IVG44" s="444"/>
      <c r="IVH44" s="445"/>
      <c r="IVI44" s="445"/>
      <c r="IVJ44" s="445"/>
      <c r="IVK44" s="444"/>
      <c r="IVL44" s="445"/>
      <c r="IVM44" s="445"/>
      <c r="IVN44" s="445"/>
      <c r="IVO44" s="444"/>
      <c r="IVP44" s="445"/>
      <c r="IVQ44" s="445"/>
      <c r="IVR44" s="445"/>
      <c r="IVS44" s="444"/>
      <c r="IVT44" s="445"/>
      <c r="IVU44" s="445"/>
      <c r="IVV44" s="445"/>
      <c r="IVW44" s="444"/>
      <c r="IVX44" s="445"/>
      <c r="IVY44" s="445"/>
      <c r="IVZ44" s="445"/>
      <c r="IWA44" s="444"/>
      <c r="IWB44" s="445"/>
      <c r="IWC44" s="445"/>
      <c r="IWD44" s="445"/>
      <c r="IWE44" s="444"/>
      <c r="IWF44" s="445"/>
      <c r="IWG44" s="445"/>
      <c r="IWH44" s="445"/>
      <c r="IWI44" s="444"/>
      <c r="IWJ44" s="445"/>
      <c r="IWK44" s="445"/>
      <c r="IWL44" s="445"/>
      <c r="IWM44" s="444"/>
      <c r="IWN44" s="445"/>
      <c r="IWO44" s="445"/>
      <c r="IWP44" s="445"/>
      <c r="IWQ44" s="444"/>
      <c r="IWR44" s="445"/>
      <c r="IWS44" s="445"/>
      <c r="IWT44" s="445"/>
      <c r="IWU44" s="444"/>
      <c r="IWV44" s="445"/>
      <c r="IWW44" s="445"/>
      <c r="IWX44" s="445"/>
      <c r="IWY44" s="444"/>
      <c r="IWZ44" s="445"/>
      <c r="IXA44" s="445"/>
      <c r="IXB44" s="445"/>
      <c r="IXC44" s="444"/>
      <c r="IXD44" s="445"/>
      <c r="IXE44" s="445"/>
      <c r="IXF44" s="445"/>
      <c r="IXG44" s="444"/>
      <c r="IXH44" s="445"/>
      <c r="IXI44" s="445"/>
      <c r="IXJ44" s="445"/>
      <c r="IXK44" s="444"/>
      <c r="IXL44" s="445"/>
      <c r="IXM44" s="445"/>
      <c r="IXN44" s="445"/>
      <c r="IXO44" s="444"/>
      <c r="IXP44" s="445"/>
      <c r="IXQ44" s="445"/>
      <c r="IXR44" s="445"/>
      <c r="IXS44" s="444"/>
      <c r="IXT44" s="445"/>
      <c r="IXU44" s="445"/>
      <c r="IXV44" s="445"/>
      <c r="IXW44" s="444"/>
      <c r="IXX44" s="445"/>
      <c r="IXY44" s="445"/>
      <c r="IXZ44" s="445"/>
      <c r="IYA44" s="444"/>
      <c r="IYB44" s="445"/>
      <c r="IYC44" s="445"/>
      <c r="IYD44" s="445"/>
      <c r="IYE44" s="444"/>
      <c r="IYF44" s="445"/>
      <c r="IYG44" s="445"/>
      <c r="IYH44" s="445"/>
      <c r="IYI44" s="444"/>
      <c r="IYJ44" s="445"/>
      <c r="IYK44" s="445"/>
      <c r="IYL44" s="445"/>
      <c r="IYM44" s="444"/>
      <c r="IYN44" s="445"/>
      <c r="IYO44" s="445"/>
      <c r="IYP44" s="445"/>
      <c r="IYQ44" s="444"/>
      <c r="IYR44" s="445"/>
      <c r="IYS44" s="445"/>
      <c r="IYT44" s="445"/>
      <c r="IYU44" s="444"/>
      <c r="IYV44" s="445"/>
      <c r="IYW44" s="445"/>
      <c r="IYX44" s="445"/>
      <c r="IYY44" s="444"/>
      <c r="IYZ44" s="445"/>
      <c r="IZA44" s="445"/>
      <c r="IZB44" s="445"/>
      <c r="IZC44" s="444"/>
      <c r="IZD44" s="445"/>
      <c r="IZE44" s="445"/>
      <c r="IZF44" s="445"/>
      <c r="IZG44" s="444"/>
      <c r="IZH44" s="445"/>
      <c r="IZI44" s="445"/>
      <c r="IZJ44" s="445"/>
      <c r="IZK44" s="444"/>
      <c r="IZL44" s="445"/>
      <c r="IZM44" s="445"/>
      <c r="IZN44" s="445"/>
      <c r="IZO44" s="444"/>
      <c r="IZP44" s="445"/>
      <c r="IZQ44" s="445"/>
      <c r="IZR44" s="445"/>
      <c r="IZS44" s="444"/>
      <c r="IZT44" s="445"/>
      <c r="IZU44" s="445"/>
      <c r="IZV44" s="445"/>
      <c r="IZW44" s="444"/>
      <c r="IZX44" s="445"/>
      <c r="IZY44" s="445"/>
      <c r="IZZ44" s="445"/>
      <c r="JAA44" s="444"/>
      <c r="JAB44" s="445"/>
      <c r="JAC44" s="445"/>
      <c r="JAD44" s="445"/>
      <c r="JAE44" s="444"/>
      <c r="JAF44" s="445"/>
      <c r="JAG44" s="445"/>
      <c r="JAH44" s="445"/>
      <c r="JAI44" s="444"/>
      <c r="JAJ44" s="445"/>
      <c r="JAK44" s="445"/>
      <c r="JAL44" s="445"/>
      <c r="JAM44" s="444"/>
      <c r="JAN44" s="445"/>
      <c r="JAO44" s="445"/>
      <c r="JAP44" s="445"/>
      <c r="JAQ44" s="444"/>
      <c r="JAR44" s="445"/>
      <c r="JAS44" s="445"/>
      <c r="JAT44" s="445"/>
      <c r="JAU44" s="444"/>
      <c r="JAV44" s="445"/>
      <c r="JAW44" s="445"/>
      <c r="JAX44" s="445"/>
      <c r="JAY44" s="444"/>
      <c r="JAZ44" s="445"/>
      <c r="JBA44" s="445"/>
      <c r="JBB44" s="445"/>
      <c r="JBC44" s="444"/>
      <c r="JBD44" s="445"/>
      <c r="JBE44" s="445"/>
      <c r="JBF44" s="445"/>
      <c r="JBG44" s="444"/>
      <c r="JBH44" s="445"/>
      <c r="JBI44" s="445"/>
      <c r="JBJ44" s="445"/>
      <c r="JBK44" s="444"/>
      <c r="JBL44" s="445"/>
      <c r="JBM44" s="445"/>
      <c r="JBN44" s="445"/>
      <c r="JBO44" s="444"/>
      <c r="JBP44" s="445"/>
      <c r="JBQ44" s="445"/>
      <c r="JBR44" s="445"/>
      <c r="JBS44" s="444"/>
      <c r="JBT44" s="445"/>
      <c r="JBU44" s="445"/>
      <c r="JBV44" s="445"/>
      <c r="JBW44" s="444"/>
      <c r="JBX44" s="445"/>
      <c r="JBY44" s="445"/>
      <c r="JBZ44" s="445"/>
      <c r="JCA44" s="444"/>
      <c r="JCB44" s="445"/>
      <c r="JCC44" s="445"/>
      <c r="JCD44" s="445"/>
      <c r="JCE44" s="444"/>
      <c r="JCF44" s="445"/>
      <c r="JCG44" s="445"/>
      <c r="JCH44" s="445"/>
      <c r="JCI44" s="444"/>
      <c r="JCJ44" s="445"/>
      <c r="JCK44" s="445"/>
      <c r="JCL44" s="445"/>
      <c r="JCM44" s="444"/>
      <c r="JCN44" s="445"/>
      <c r="JCO44" s="445"/>
      <c r="JCP44" s="445"/>
      <c r="JCQ44" s="444"/>
      <c r="JCR44" s="445"/>
      <c r="JCS44" s="445"/>
      <c r="JCT44" s="445"/>
      <c r="JCU44" s="444"/>
      <c r="JCV44" s="445"/>
      <c r="JCW44" s="445"/>
      <c r="JCX44" s="445"/>
      <c r="JCY44" s="444"/>
      <c r="JCZ44" s="445"/>
      <c r="JDA44" s="445"/>
      <c r="JDB44" s="445"/>
      <c r="JDC44" s="444"/>
      <c r="JDD44" s="445"/>
      <c r="JDE44" s="445"/>
      <c r="JDF44" s="445"/>
      <c r="JDG44" s="444"/>
      <c r="JDH44" s="445"/>
      <c r="JDI44" s="445"/>
      <c r="JDJ44" s="445"/>
      <c r="JDK44" s="444"/>
      <c r="JDL44" s="445"/>
      <c r="JDM44" s="445"/>
      <c r="JDN44" s="445"/>
      <c r="JDO44" s="444"/>
      <c r="JDP44" s="445"/>
      <c r="JDQ44" s="445"/>
      <c r="JDR44" s="445"/>
      <c r="JDS44" s="444"/>
      <c r="JDT44" s="445"/>
      <c r="JDU44" s="445"/>
      <c r="JDV44" s="445"/>
      <c r="JDW44" s="444"/>
      <c r="JDX44" s="445"/>
      <c r="JDY44" s="445"/>
      <c r="JDZ44" s="445"/>
      <c r="JEA44" s="444"/>
      <c r="JEB44" s="445"/>
      <c r="JEC44" s="445"/>
      <c r="JED44" s="445"/>
      <c r="JEE44" s="444"/>
      <c r="JEF44" s="445"/>
      <c r="JEG44" s="445"/>
      <c r="JEH44" s="445"/>
      <c r="JEI44" s="444"/>
      <c r="JEJ44" s="445"/>
      <c r="JEK44" s="445"/>
      <c r="JEL44" s="445"/>
      <c r="JEM44" s="444"/>
      <c r="JEN44" s="445"/>
      <c r="JEO44" s="445"/>
      <c r="JEP44" s="445"/>
      <c r="JEQ44" s="444"/>
      <c r="JER44" s="445"/>
      <c r="JES44" s="445"/>
      <c r="JET44" s="445"/>
      <c r="JEU44" s="444"/>
      <c r="JEV44" s="445"/>
      <c r="JEW44" s="445"/>
      <c r="JEX44" s="445"/>
      <c r="JEY44" s="444"/>
      <c r="JEZ44" s="445"/>
      <c r="JFA44" s="445"/>
      <c r="JFB44" s="445"/>
      <c r="JFC44" s="444"/>
      <c r="JFD44" s="445"/>
      <c r="JFE44" s="445"/>
      <c r="JFF44" s="445"/>
      <c r="JFG44" s="444"/>
      <c r="JFH44" s="445"/>
      <c r="JFI44" s="445"/>
      <c r="JFJ44" s="445"/>
      <c r="JFK44" s="444"/>
      <c r="JFL44" s="445"/>
      <c r="JFM44" s="445"/>
      <c r="JFN44" s="445"/>
      <c r="JFO44" s="444"/>
      <c r="JFP44" s="445"/>
      <c r="JFQ44" s="445"/>
      <c r="JFR44" s="445"/>
      <c r="JFS44" s="444"/>
      <c r="JFT44" s="445"/>
      <c r="JFU44" s="445"/>
      <c r="JFV44" s="445"/>
      <c r="JFW44" s="444"/>
      <c r="JFX44" s="445"/>
      <c r="JFY44" s="445"/>
      <c r="JFZ44" s="445"/>
      <c r="JGA44" s="444"/>
      <c r="JGB44" s="445"/>
      <c r="JGC44" s="445"/>
      <c r="JGD44" s="445"/>
      <c r="JGE44" s="444"/>
      <c r="JGF44" s="445"/>
      <c r="JGG44" s="445"/>
      <c r="JGH44" s="445"/>
      <c r="JGI44" s="444"/>
      <c r="JGJ44" s="445"/>
      <c r="JGK44" s="445"/>
      <c r="JGL44" s="445"/>
      <c r="JGM44" s="444"/>
      <c r="JGN44" s="445"/>
      <c r="JGO44" s="445"/>
      <c r="JGP44" s="445"/>
      <c r="JGQ44" s="444"/>
      <c r="JGR44" s="445"/>
      <c r="JGS44" s="445"/>
      <c r="JGT44" s="445"/>
      <c r="JGU44" s="444"/>
      <c r="JGV44" s="445"/>
      <c r="JGW44" s="445"/>
      <c r="JGX44" s="445"/>
      <c r="JGY44" s="444"/>
      <c r="JGZ44" s="445"/>
      <c r="JHA44" s="445"/>
      <c r="JHB44" s="445"/>
      <c r="JHC44" s="444"/>
      <c r="JHD44" s="445"/>
      <c r="JHE44" s="445"/>
      <c r="JHF44" s="445"/>
      <c r="JHG44" s="444"/>
      <c r="JHH44" s="445"/>
      <c r="JHI44" s="445"/>
      <c r="JHJ44" s="445"/>
      <c r="JHK44" s="444"/>
      <c r="JHL44" s="445"/>
      <c r="JHM44" s="445"/>
      <c r="JHN44" s="445"/>
      <c r="JHO44" s="444"/>
      <c r="JHP44" s="445"/>
      <c r="JHQ44" s="445"/>
      <c r="JHR44" s="445"/>
      <c r="JHS44" s="444"/>
      <c r="JHT44" s="445"/>
      <c r="JHU44" s="445"/>
      <c r="JHV44" s="445"/>
      <c r="JHW44" s="444"/>
      <c r="JHX44" s="445"/>
      <c r="JHY44" s="445"/>
      <c r="JHZ44" s="445"/>
      <c r="JIA44" s="444"/>
      <c r="JIB44" s="445"/>
      <c r="JIC44" s="445"/>
      <c r="JID44" s="445"/>
      <c r="JIE44" s="444"/>
      <c r="JIF44" s="445"/>
      <c r="JIG44" s="445"/>
      <c r="JIH44" s="445"/>
      <c r="JII44" s="444"/>
      <c r="JIJ44" s="445"/>
      <c r="JIK44" s="445"/>
      <c r="JIL44" s="445"/>
      <c r="JIM44" s="444"/>
      <c r="JIN44" s="445"/>
      <c r="JIO44" s="445"/>
      <c r="JIP44" s="445"/>
      <c r="JIQ44" s="444"/>
      <c r="JIR44" s="445"/>
      <c r="JIS44" s="445"/>
      <c r="JIT44" s="445"/>
      <c r="JIU44" s="444"/>
      <c r="JIV44" s="445"/>
      <c r="JIW44" s="445"/>
      <c r="JIX44" s="445"/>
      <c r="JIY44" s="444"/>
      <c r="JIZ44" s="445"/>
      <c r="JJA44" s="445"/>
      <c r="JJB44" s="445"/>
      <c r="JJC44" s="444"/>
      <c r="JJD44" s="445"/>
      <c r="JJE44" s="445"/>
      <c r="JJF44" s="445"/>
      <c r="JJG44" s="444"/>
      <c r="JJH44" s="445"/>
      <c r="JJI44" s="445"/>
      <c r="JJJ44" s="445"/>
      <c r="JJK44" s="444"/>
      <c r="JJL44" s="445"/>
      <c r="JJM44" s="445"/>
      <c r="JJN44" s="445"/>
      <c r="JJO44" s="444"/>
      <c r="JJP44" s="445"/>
      <c r="JJQ44" s="445"/>
      <c r="JJR44" s="445"/>
      <c r="JJS44" s="444"/>
      <c r="JJT44" s="445"/>
      <c r="JJU44" s="445"/>
      <c r="JJV44" s="445"/>
      <c r="JJW44" s="444"/>
      <c r="JJX44" s="445"/>
      <c r="JJY44" s="445"/>
      <c r="JJZ44" s="445"/>
      <c r="JKA44" s="444"/>
      <c r="JKB44" s="445"/>
      <c r="JKC44" s="445"/>
      <c r="JKD44" s="445"/>
      <c r="JKE44" s="444"/>
      <c r="JKF44" s="445"/>
      <c r="JKG44" s="445"/>
      <c r="JKH44" s="445"/>
      <c r="JKI44" s="444"/>
      <c r="JKJ44" s="445"/>
      <c r="JKK44" s="445"/>
      <c r="JKL44" s="445"/>
      <c r="JKM44" s="444"/>
      <c r="JKN44" s="445"/>
      <c r="JKO44" s="445"/>
      <c r="JKP44" s="445"/>
      <c r="JKQ44" s="444"/>
      <c r="JKR44" s="445"/>
      <c r="JKS44" s="445"/>
      <c r="JKT44" s="445"/>
      <c r="JKU44" s="444"/>
      <c r="JKV44" s="445"/>
      <c r="JKW44" s="445"/>
      <c r="JKX44" s="445"/>
      <c r="JKY44" s="444"/>
      <c r="JKZ44" s="445"/>
      <c r="JLA44" s="445"/>
      <c r="JLB44" s="445"/>
      <c r="JLC44" s="444"/>
      <c r="JLD44" s="445"/>
      <c r="JLE44" s="445"/>
      <c r="JLF44" s="445"/>
      <c r="JLG44" s="444"/>
      <c r="JLH44" s="445"/>
      <c r="JLI44" s="445"/>
      <c r="JLJ44" s="445"/>
      <c r="JLK44" s="444"/>
      <c r="JLL44" s="445"/>
      <c r="JLM44" s="445"/>
      <c r="JLN44" s="445"/>
      <c r="JLO44" s="444"/>
      <c r="JLP44" s="445"/>
      <c r="JLQ44" s="445"/>
      <c r="JLR44" s="445"/>
      <c r="JLS44" s="444"/>
      <c r="JLT44" s="445"/>
      <c r="JLU44" s="445"/>
      <c r="JLV44" s="445"/>
      <c r="JLW44" s="444"/>
      <c r="JLX44" s="445"/>
      <c r="JLY44" s="445"/>
      <c r="JLZ44" s="445"/>
      <c r="JMA44" s="444"/>
      <c r="JMB44" s="445"/>
      <c r="JMC44" s="445"/>
      <c r="JMD44" s="445"/>
      <c r="JME44" s="444"/>
      <c r="JMF44" s="445"/>
      <c r="JMG44" s="445"/>
      <c r="JMH44" s="445"/>
      <c r="JMI44" s="444"/>
      <c r="JMJ44" s="445"/>
      <c r="JMK44" s="445"/>
      <c r="JML44" s="445"/>
      <c r="JMM44" s="444"/>
      <c r="JMN44" s="445"/>
      <c r="JMO44" s="445"/>
      <c r="JMP44" s="445"/>
      <c r="JMQ44" s="444"/>
      <c r="JMR44" s="445"/>
      <c r="JMS44" s="445"/>
      <c r="JMT44" s="445"/>
      <c r="JMU44" s="444"/>
      <c r="JMV44" s="445"/>
      <c r="JMW44" s="445"/>
      <c r="JMX44" s="445"/>
      <c r="JMY44" s="444"/>
      <c r="JMZ44" s="445"/>
      <c r="JNA44" s="445"/>
      <c r="JNB44" s="445"/>
      <c r="JNC44" s="444"/>
      <c r="JND44" s="445"/>
      <c r="JNE44" s="445"/>
      <c r="JNF44" s="445"/>
      <c r="JNG44" s="444"/>
      <c r="JNH44" s="445"/>
      <c r="JNI44" s="445"/>
      <c r="JNJ44" s="445"/>
      <c r="JNK44" s="444"/>
      <c r="JNL44" s="445"/>
      <c r="JNM44" s="445"/>
      <c r="JNN44" s="445"/>
      <c r="JNO44" s="444"/>
      <c r="JNP44" s="445"/>
      <c r="JNQ44" s="445"/>
      <c r="JNR44" s="445"/>
      <c r="JNS44" s="444"/>
      <c r="JNT44" s="445"/>
      <c r="JNU44" s="445"/>
      <c r="JNV44" s="445"/>
      <c r="JNW44" s="444"/>
      <c r="JNX44" s="445"/>
      <c r="JNY44" s="445"/>
      <c r="JNZ44" s="445"/>
      <c r="JOA44" s="444"/>
      <c r="JOB44" s="445"/>
      <c r="JOC44" s="445"/>
      <c r="JOD44" s="445"/>
      <c r="JOE44" s="444"/>
      <c r="JOF44" s="445"/>
      <c r="JOG44" s="445"/>
      <c r="JOH44" s="445"/>
      <c r="JOI44" s="444"/>
      <c r="JOJ44" s="445"/>
      <c r="JOK44" s="445"/>
      <c r="JOL44" s="445"/>
      <c r="JOM44" s="444"/>
      <c r="JON44" s="445"/>
      <c r="JOO44" s="445"/>
      <c r="JOP44" s="445"/>
      <c r="JOQ44" s="444"/>
      <c r="JOR44" s="445"/>
      <c r="JOS44" s="445"/>
      <c r="JOT44" s="445"/>
      <c r="JOU44" s="444"/>
      <c r="JOV44" s="445"/>
      <c r="JOW44" s="445"/>
      <c r="JOX44" s="445"/>
      <c r="JOY44" s="444"/>
      <c r="JOZ44" s="445"/>
      <c r="JPA44" s="445"/>
      <c r="JPB44" s="445"/>
      <c r="JPC44" s="444"/>
      <c r="JPD44" s="445"/>
      <c r="JPE44" s="445"/>
      <c r="JPF44" s="445"/>
      <c r="JPG44" s="444"/>
      <c r="JPH44" s="445"/>
      <c r="JPI44" s="445"/>
      <c r="JPJ44" s="445"/>
      <c r="JPK44" s="444"/>
      <c r="JPL44" s="445"/>
      <c r="JPM44" s="445"/>
      <c r="JPN44" s="445"/>
      <c r="JPO44" s="444"/>
      <c r="JPP44" s="445"/>
      <c r="JPQ44" s="445"/>
      <c r="JPR44" s="445"/>
      <c r="JPS44" s="444"/>
      <c r="JPT44" s="445"/>
      <c r="JPU44" s="445"/>
      <c r="JPV44" s="445"/>
      <c r="JPW44" s="444"/>
      <c r="JPX44" s="445"/>
      <c r="JPY44" s="445"/>
      <c r="JPZ44" s="445"/>
      <c r="JQA44" s="444"/>
      <c r="JQB44" s="445"/>
      <c r="JQC44" s="445"/>
      <c r="JQD44" s="445"/>
      <c r="JQE44" s="444"/>
      <c r="JQF44" s="445"/>
      <c r="JQG44" s="445"/>
      <c r="JQH44" s="445"/>
      <c r="JQI44" s="444"/>
      <c r="JQJ44" s="445"/>
      <c r="JQK44" s="445"/>
      <c r="JQL44" s="445"/>
      <c r="JQM44" s="444"/>
      <c r="JQN44" s="445"/>
      <c r="JQO44" s="445"/>
      <c r="JQP44" s="445"/>
      <c r="JQQ44" s="444"/>
      <c r="JQR44" s="445"/>
      <c r="JQS44" s="445"/>
      <c r="JQT44" s="445"/>
      <c r="JQU44" s="444"/>
      <c r="JQV44" s="445"/>
      <c r="JQW44" s="445"/>
      <c r="JQX44" s="445"/>
      <c r="JQY44" s="444"/>
      <c r="JQZ44" s="445"/>
      <c r="JRA44" s="445"/>
      <c r="JRB44" s="445"/>
      <c r="JRC44" s="444"/>
      <c r="JRD44" s="445"/>
      <c r="JRE44" s="445"/>
      <c r="JRF44" s="445"/>
      <c r="JRG44" s="444"/>
      <c r="JRH44" s="445"/>
      <c r="JRI44" s="445"/>
      <c r="JRJ44" s="445"/>
      <c r="JRK44" s="444"/>
      <c r="JRL44" s="445"/>
      <c r="JRM44" s="445"/>
      <c r="JRN44" s="445"/>
      <c r="JRO44" s="444"/>
      <c r="JRP44" s="445"/>
      <c r="JRQ44" s="445"/>
      <c r="JRR44" s="445"/>
      <c r="JRS44" s="444"/>
      <c r="JRT44" s="445"/>
      <c r="JRU44" s="445"/>
      <c r="JRV44" s="445"/>
      <c r="JRW44" s="444"/>
      <c r="JRX44" s="445"/>
      <c r="JRY44" s="445"/>
      <c r="JRZ44" s="445"/>
      <c r="JSA44" s="444"/>
      <c r="JSB44" s="445"/>
      <c r="JSC44" s="445"/>
      <c r="JSD44" s="445"/>
      <c r="JSE44" s="444"/>
      <c r="JSF44" s="445"/>
      <c r="JSG44" s="445"/>
      <c r="JSH44" s="445"/>
      <c r="JSI44" s="444"/>
      <c r="JSJ44" s="445"/>
      <c r="JSK44" s="445"/>
      <c r="JSL44" s="445"/>
      <c r="JSM44" s="444"/>
      <c r="JSN44" s="445"/>
      <c r="JSO44" s="445"/>
      <c r="JSP44" s="445"/>
      <c r="JSQ44" s="444"/>
      <c r="JSR44" s="445"/>
      <c r="JSS44" s="445"/>
      <c r="JST44" s="445"/>
      <c r="JSU44" s="444"/>
      <c r="JSV44" s="445"/>
      <c r="JSW44" s="445"/>
      <c r="JSX44" s="445"/>
      <c r="JSY44" s="444"/>
      <c r="JSZ44" s="445"/>
      <c r="JTA44" s="445"/>
      <c r="JTB44" s="445"/>
      <c r="JTC44" s="444"/>
      <c r="JTD44" s="445"/>
      <c r="JTE44" s="445"/>
      <c r="JTF44" s="445"/>
      <c r="JTG44" s="444"/>
      <c r="JTH44" s="445"/>
      <c r="JTI44" s="445"/>
      <c r="JTJ44" s="445"/>
      <c r="JTK44" s="444"/>
      <c r="JTL44" s="445"/>
      <c r="JTM44" s="445"/>
      <c r="JTN44" s="445"/>
      <c r="JTO44" s="444"/>
      <c r="JTP44" s="445"/>
      <c r="JTQ44" s="445"/>
      <c r="JTR44" s="445"/>
      <c r="JTS44" s="444"/>
      <c r="JTT44" s="445"/>
      <c r="JTU44" s="445"/>
      <c r="JTV44" s="445"/>
      <c r="JTW44" s="444"/>
      <c r="JTX44" s="445"/>
      <c r="JTY44" s="445"/>
      <c r="JTZ44" s="445"/>
      <c r="JUA44" s="444"/>
      <c r="JUB44" s="445"/>
      <c r="JUC44" s="445"/>
      <c r="JUD44" s="445"/>
      <c r="JUE44" s="444"/>
      <c r="JUF44" s="445"/>
      <c r="JUG44" s="445"/>
      <c r="JUH44" s="445"/>
      <c r="JUI44" s="444"/>
      <c r="JUJ44" s="445"/>
      <c r="JUK44" s="445"/>
      <c r="JUL44" s="445"/>
      <c r="JUM44" s="444"/>
      <c r="JUN44" s="445"/>
      <c r="JUO44" s="445"/>
      <c r="JUP44" s="445"/>
      <c r="JUQ44" s="444"/>
      <c r="JUR44" s="445"/>
      <c r="JUS44" s="445"/>
      <c r="JUT44" s="445"/>
      <c r="JUU44" s="444"/>
      <c r="JUV44" s="445"/>
      <c r="JUW44" s="445"/>
      <c r="JUX44" s="445"/>
      <c r="JUY44" s="444"/>
      <c r="JUZ44" s="445"/>
      <c r="JVA44" s="445"/>
      <c r="JVB44" s="445"/>
      <c r="JVC44" s="444"/>
      <c r="JVD44" s="445"/>
      <c r="JVE44" s="445"/>
      <c r="JVF44" s="445"/>
      <c r="JVG44" s="444"/>
      <c r="JVH44" s="445"/>
      <c r="JVI44" s="445"/>
      <c r="JVJ44" s="445"/>
      <c r="JVK44" s="444"/>
      <c r="JVL44" s="445"/>
      <c r="JVM44" s="445"/>
      <c r="JVN44" s="445"/>
      <c r="JVO44" s="444"/>
      <c r="JVP44" s="445"/>
      <c r="JVQ44" s="445"/>
      <c r="JVR44" s="445"/>
      <c r="JVS44" s="444"/>
      <c r="JVT44" s="445"/>
      <c r="JVU44" s="445"/>
      <c r="JVV44" s="445"/>
      <c r="JVW44" s="444"/>
      <c r="JVX44" s="445"/>
      <c r="JVY44" s="445"/>
      <c r="JVZ44" s="445"/>
      <c r="JWA44" s="444"/>
      <c r="JWB44" s="445"/>
      <c r="JWC44" s="445"/>
      <c r="JWD44" s="445"/>
      <c r="JWE44" s="444"/>
      <c r="JWF44" s="445"/>
      <c r="JWG44" s="445"/>
      <c r="JWH44" s="445"/>
      <c r="JWI44" s="444"/>
      <c r="JWJ44" s="445"/>
      <c r="JWK44" s="445"/>
      <c r="JWL44" s="445"/>
      <c r="JWM44" s="444"/>
      <c r="JWN44" s="445"/>
      <c r="JWO44" s="445"/>
      <c r="JWP44" s="445"/>
      <c r="JWQ44" s="444"/>
      <c r="JWR44" s="445"/>
      <c r="JWS44" s="445"/>
      <c r="JWT44" s="445"/>
      <c r="JWU44" s="444"/>
      <c r="JWV44" s="445"/>
      <c r="JWW44" s="445"/>
      <c r="JWX44" s="445"/>
      <c r="JWY44" s="444"/>
      <c r="JWZ44" s="445"/>
      <c r="JXA44" s="445"/>
      <c r="JXB44" s="445"/>
      <c r="JXC44" s="444"/>
      <c r="JXD44" s="445"/>
      <c r="JXE44" s="445"/>
      <c r="JXF44" s="445"/>
      <c r="JXG44" s="444"/>
      <c r="JXH44" s="445"/>
      <c r="JXI44" s="445"/>
      <c r="JXJ44" s="445"/>
      <c r="JXK44" s="444"/>
      <c r="JXL44" s="445"/>
      <c r="JXM44" s="445"/>
      <c r="JXN44" s="445"/>
      <c r="JXO44" s="444"/>
      <c r="JXP44" s="445"/>
      <c r="JXQ44" s="445"/>
      <c r="JXR44" s="445"/>
      <c r="JXS44" s="444"/>
      <c r="JXT44" s="445"/>
      <c r="JXU44" s="445"/>
      <c r="JXV44" s="445"/>
      <c r="JXW44" s="444"/>
      <c r="JXX44" s="445"/>
      <c r="JXY44" s="445"/>
      <c r="JXZ44" s="445"/>
      <c r="JYA44" s="444"/>
      <c r="JYB44" s="445"/>
      <c r="JYC44" s="445"/>
      <c r="JYD44" s="445"/>
      <c r="JYE44" s="444"/>
      <c r="JYF44" s="445"/>
      <c r="JYG44" s="445"/>
      <c r="JYH44" s="445"/>
      <c r="JYI44" s="444"/>
      <c r="JYJ44" s="445"/>
      <c r="JYK44" s="445"/>
      <c r="JYL44" s="445"/>
      <c r="JYM44" s="444"/>
      <c r="JYN44" s="445"/>
      <c r="JYO44" s="445"/>
      <c r="JYP44" s="445"/>
      <c r="JYQ44" s="444"/>
      <c r="JYR44" s="445"/>
      <c r="JYS44" s="445"/>
      <c r="JYT44" s="445"/>
      <c r="JYU44" s="444"/>
      <c r="JYV44" s="445"/>
      <c r="JYW44" s="445"/>
      <c r="JYX44" s="445"/>
      <c r="JYY44" s="444"/>
      <c r="JYZ44" s="445"/>
      <c r="JZA44" s="445"/>
      <c r="JZB44" s="445"/>
      <c r="JZC44" s="444"/>
      <c r="JZD44" s="445"/>
      <c r="JZE44" s="445"/>
      <c r="JZF44" s="445"/>
      <c r="JZG44" s="444"/>
      <c r="JZH44" s="445"/>
      <c r="JZI44" s="445"/>
      <c r="JZJ44" s="445"/>
      <c r="JZK44" s="444"/>
      <c r="JZL44" s="445"/>
      <c r="JZM44" s="445"/>
      <c r="JZN44" s="445"/>
      <c r="JZO44" s="444"/>
      <c r="JZP44" s="445"/>
      <c r="JZQ44" s="445"/>
      <c r="JZR44" s="445"/>
      <c r="JZS44" s="444"/>
      <c r="JZT44" s="445"/>
      <c r="JZU44" s="445"/>
      <c r="JZV44" s="445"/>
      <c r="JZW44" s="444"/>
      <c r="JZX44" s="445"/>
      <c r="JZY44" s="445"/>
      <c r="JZZ44" s="445"/>
      <c r="KAA44" s="444"/>
      <c r="KAB44" s="445"/>
      <c r="KAC44" s="445"/>
      <c r="KAD44" s="445"/>
      <c r="KAE44" s="444"/>
      <c r="KAF44" s="445"/>
      <c r="KAG44" s="445"/>
      <c r="KAH44" s="445"/>
      <c r="KAI44" s="444"/>
      <c r="KAJ44" s="445"/>
      <c r="KAK44" s="445"/>
      <c r="KAL44" s="445"/>
      <c r="KAM44" s="444"/>
      <c r="KAN44" s="445"/>
      <c r="KAO44" s="445"/>
      <c r="KAP44" s="445"/>
      <c r="KAQ44" s="444"/>
      <c r="KAR44" s="445"/>
      <c r="KAS44" s="445"/>
      <c r="KAT44" s="445"/>
      <c r="KAU44" s="444"/>
      <c r="KAV44" s="445"/>
      <c r="KAW44" s="445"/>
      <c r="KAX44" s="445"/>
      <c r="KAY44" s="444"/>
      <c r="KAZ44" s="445"/>
      <c r="KBA44" s="445"/>
      <c r="KBB44" s="445"/>
      <c r="KBC44" s="444"/>
      <c r="KBD44" s="445"/>
      <c r="KBE44" s="445"/>
      <c r="KBF44" s="445"/>
      <c r="KBG44" s="444"/>
      <c r="KBH44" s="445"/>
      <c r="KBI44" s="445"/>
      <c r="KBJ44" s="445"/>
      <c r="KBK44" s="444"/>
      <c r="KBL44" s="445"/>
      <c r="KBM44" s="445"/>
      <c r="KBN44" s="445"/>
      <c r="KBO44" s="444"/>
      <c r="KBP44" s="445"/>
      <c r="KBQ44" s="445"/>
      <c r="KBR44" s="445"/>
      <c r="KBS44" s="444"/>
      <c r="KBT44" s="445"/>
      <c r="KBU44" s="445"/>
      <c r="KBV44" s="445"/>
      <c r="KBW44" s="444"/>
      <c r="KBX44" s="445"/>
      <c r="KBY44" s="445"/>
      <c r="KBZ44" s="445"/>
      <c r="KCA44" s="444"/>
      <c r="KCB44" s="445"/>
      <c r="KCC44" s="445"/>
      <c r="KCD44" s="445"/>
      <c r="KCE44" s="444"/>
      <c r="KCF44" s="445"/>
      <c r="KCG44" s="445"/>
      <c r="KCH44" s="445"/>
      <c r="KCI44" s="444"/>
      <c r="KCJ44" s="445"/>
      <c r="KCK44" s="445"/>
      <c r="KCL44" s="445"/>
      <c r="KCM44" s="444"/>
      <c r="KCN44" s="445"/>
      <c r="KCO44" s="445"/>
      <c r="KCP44" s="445"/>
      <c r="KCQ44" s="444"/>
      <c r="KCR44" s="445"/>
      <c r="KCS44" s="445"/>
      <c r="KCT44" s="445"/>
      <c r="KCU44" s="444"/>
      <c r="KCV44" s="445"/>
      <c r="KCW44" s="445"/>
      <c r="KCX44" s="445"/>
      <c r="KCY44" s="444"/>
      <c r="KCZ44" s="445"/>
      <c r="KDA44" s="445"/>
      <c r="KDB44" s="445"/>
      <c r="KDC44" s="444"/>
      <c r="KDD44" s="445"/>
      <c r="KDE44" s="445"/>
      <c r="KDF44" s="445"/>
      <c r="KDG44" s="444"/>
      <c r="KDH44" s="445"/>
      <c r="KDI44" s="445"/>
      <c r="KDJ44" s="445"/>
      <c r="KDK44" s="444"/>
      <c r="KDL44" s="445"/>
      <c r="KDM44" s="445"/>
      <c r="KDN44" s="445"/>
      <c r="KDO44" s="444"/>
      <c r="KDP44" s="445"/>
      <c r="KDQ44" s="445"/>
      <c r="KDR44" s="445"/>
      <c r="KDS44" s="444"/>
      <c r="KDT44" s="445"/>
      <c r="KDU44" s="445"/>
      <c r="KDV44" s="445"/>
      <c r="KDW44" s="444"/>
      <c r="KDX44" s="445"/>
      <c r="KDY44" s="445"/>
      <c r="KDZ44" s="445"/>
      <c r="KEA44" s="444"/>
      <c r="KEB44" s="445"/>
      <c r="KEC44" s="445"/>
      <c r="KED44" s="445"/>
      <c r="KEE44" s="444"/>
      <c r="KEF44" s="445"/>
      <c r="KEG44" s="445"/>
      <c r="KEH44" s="445"/>
      <c r="KEI44" s="444"/>
      <c r="KEJ44" s="445"/>
      <c r="KEK44" s="445"/>
      <c r="KEL44" s="445"/>
      <c r="KEM44" s="444"/>
      <c r="KEN44" s="445"/>
      <c r="KEO44" s="445"/>
      <c r="KEP44" s="445"/>
      <c r="KEQ44" s="444"/>
      <c r="KER44" s="445"/>
      <c r="KES44" s="445"/>
      <c r="KET44" s="445"/>
      <c r="KEU44" s="444"/>
      <c r="KEV44" s="445"/>
      <c r="KEW44" s="445"/>
      <c r="KEX44" s="445"/>
      <c r="KEY44" s="444"/>
      <c r="KEZ44" s="445"/>
      <c r="KFA44" s="445"/>
      <c r="KFB44" s="445"/>
      <c r="KFC44" s="444"/>
      <c r="KFD44" s="445"/>
      <c r="KFE44" s="445"/>
      <c r="KFF44" s="445"/>
      <c r="KFG44" s="444"/>
      <c r="KFH44" s="445"/>
      <c r="KFI44" s="445"/>
      <c r="KFJ44" s="445"/>
      <c r="KFK44" s="444"/>
      <c r="KFL44" s="445"/>
      <c r="KFM44" s="445"/>
      <c r="KFN44" s="445"/>
      <c r="KFO44" s="444"/>
      <c r="KFP44" s="445"/>
      <c r="KFQ44" s="445"/>
      <c r="KFR44" s="445"/>
      <c r="KFS44" s="444"/>
      <c r="KFT44" s="445"/>
      <c r="KFU44" s="445"/>
      <c r="KFV44" s="445"/>
      <c r="KFW44" s="444"/>
      <c r="KFX44" s="445"/>
      <c r="KFY44" s="445"/>
      <c r="KFZ44" s="445"/>
      <c r="KGA44" s="444"/>
      <c r="KGB44" s="445"/>
      <c r="KGC44" s="445"/>
      <c r="KGD44" s="445"/>
      <c r="KGE44" s="444"/>
      <c r="KGF44" s="445"/>
      <c r="KGG44" s="445"/>
      <c r="KGH44" s="445"/>
      <c r="KGI44" s="444"/>
      <c r="KGJ44" s="445"/>
      <c r="KGK44" s="445"/>
      <c r="KGL44" s="445"/>
      <c r="KGM44" s="444"/>
      <c r="KGN44" s="445"/>
      <c r="KGO44" s="445"/>
      <c r="KGP44" s="445"/>
      <c r="KGQ44" s="444"/>
      <c r="KGR44" s="445"/>
      <c r="KGS44" s="445"/>
      <c r="KGT44" s="445"/>
      <c r="KGU44" s="444"/>
      <c r="KGV44" s="445"/>
      <c r="KGW44" s="445"/>
      <c r="KGX44" s="445"/>
      <c r="KGY44" s="444"/>
      <c r="KGZ44" s="445"/>
      <c r="KHA44" s="445"/>
      <c r="KHB44" s="445"/>
      <c r="KHC44" s="444"/>
      <c r="KHD44" s="445"/>
      <c r="KHE44" s="445"/>
      <c r="KHF44" s="445"/>
      <c r="KHG44" s="444"/>
      <c r="KHH44" s="445"/>
      <c r="KHI44" s="445"/>
      <c r="KHJ44" s="445"/>
      <c r="KHK44" s="444"/>
      <c r="KHL44" s="445"/>
      <c r="KHM44" s="445"/>
      <c r="KHN44" s="445"/>
      <c r="KHO44" s="444"/>
      <c r="KHP44" s="445"/>
      <c r="KHQ44" s="445"/>
      <c r="KHR44" s="445"/>
      <c r="KHS44" s="444"/>
      <c r="KHT44" s="445"/>
      <c r="KHU44" s="445"/>
      <c r="KHV44" s="445"/>
      <c r="KHW44" s="444"/>
      <c r="KHX44" s="445"/>
      <c r="KHY44" s="445"/>
      <c r="KHZ44" s="445"/>
      <c r="KIA44" s="444"/>
      <c r="KIB44" s="445"/>
      <c r="KIC44" s="445"/>
      <c r="KID44" s="445"/>
      <c r="KIE44" s="444"/>
      <c r="KIF44" s="445"/>
      <c r="KIG44" s="445"/>
      <c r="KIH44" s="445"/>
      <c r="KII44" s="444"/>
      <c r="KIJ44" s="445"/>
      <c r="KIK44" s="445"/>
      <c r="KIL44" s="445"/>
      <c r="KIM44" s="444"/>
      <c r="KIN44" s="445"/>
      <c r="KIO44" s="445"/>
      <c r="KIP44" s="445"/>
      <c r="KIQ44" s="444"/>
      <c r="KIR44" s="445"/>
      <c r="KIS44" s="445"/>
      <c r="KIT44" s="445"/>
      <c r="KIU44" s="444"/>
      <c r="KIV44" s="445"/>
      <c r="KIW44" s="445"/>
      <c r="KIX44" s="445"/>
      <c r="KIY44" s="444"/>
      <c r="KIZ44" s="445"/>
      <c r="KJA44" s="445"/>
      <c r="KJB44" s="445"/>
      <c r="KJC44" s="444"/>
      <c r="KJD44" s="445"/>
      <c r="KJE44" s="445"/>
      <c r="KJF44" s="445"/>
      <c r="KJG44" s="444"/>
      <c r="KJH44" s="445"/>
      <c r="KJI44" s="445"/>
      <c r="KJJ44" s="445"/>
      <c r="KJK44" s="444"/>
      <c r="KJL44" s="445"/>
      <c r="KJM44" s="445"/>
      <c r="KJN44" s="445"/>
      <c r="KJO44" s="444"/>
      <c r="KJP44" s="445"/>
      <c r="KJQ44" s="445"/>
      <c r="KJR44" s="445"/>
      <c r="KJS44" s="444"/>
      <c r="KJT44" s="445"/>
      <c r="KJU44" s="445"/>
      <c r="KJV44" s="445"/>
      <c r="KJW44" s="444"/>
      <c r="KJX44" s="445"/>
      <c r="KJY44" s="445"/>
      <c r="KJZ44" s="445"/>
      <c r="KKA44" s="444"/>
      <c r="KKB44" s="445"/>
      <c r="KKC44" s="445"/>
      <c r="KKD44" s="445"/>
      <c r="KKE44" s="444"/>
      <c r="KKF44" s="445"/>
      <c r="KKG44" s="445"/>
      <c r="KKH44" s="445"/>
      <c r="KKI44" s="444"/>
      <c r="KKJ44" s="445"/>
      <c r="KKK44" s="445"/>
      <c r="KKL44" s="445"/>
      <c r="KKM44" s="444"/>
      <c r="KKN44" s="445"/>
      <c r="KKO44" s="445"/>
      <c r="KKP44" s="445"/>
      <c r="KKQ44" s="444"/>
      <c r="KKR44" s="445"/>
      <c r="KKS44" s="445"/>
      <c r="KKT44" s="445"/>
      <c r="KKU44" s="444"/>
      <c r="KKV44" s="445"/>
      <c r="KKW44" s="445"/>
      <c r="KKX44" s="445"/>
      <c r="KKY44" s="444"/>
      <c r="KKZ44" s="445"/>
      <c r="KLA44" s="445"/>
      <c r="KLB44" s="445"/>
      <c r="KLC44" s="444"/>
      <c r="KLD44" s="445"/>
      <c r="KLE44" s="445"/>
      <c r="KLF44" s="445"/>
      <c r="KLG44" s="444"/>
      <c r="KLH44" s="445"/>
      <c r="KLI44" s="445"/>
      <c r="KLJ44" s="445"/>
      <c r="KLK44" s="444"/>
      <c r="KLL44" s="445"/>
      <c r="KLM44" s="445"/>
      <c r="KLN44" s="445"/>
      <c r="KLO44" s="444"/>
      <c r="KLP44" s="445"/>
      <c r="KLQ44" s="445"/>
      <c r="KLR44" s="445"/>
      <c r="KLS44" s="444"/>
      <c r="KLT44" s="445"/>
      <c r="KLU44" s="445"/>
      <c r="KLV44" s="445"/>
      <c r="KLW44" s="444"/>
      <c r="KLX44" s="445"/>
      <c r="KLY44" s="445"/>
      <c r="KLZ44" s="445"/>
      <c r="KMA44" s="444"/>
      <c r="KMB44" s="445"/>
      <c r="KMC44" s="445"/>
      <c r="KMD44" s="445"/>
      <c r="KME44" s="444"/>
      <c r="KMF44" s="445"/>
      <c r="KMG44" s="445"/>
      <c r="KMH44" s="445"/>
      <c r="KMI44" s="444"/>
      <c r="KMJ44" s="445"/>
      <c r="KMK44" s="445"/>
      <c r="KML44" s="445"/>
      <c r="KMM44" s="444"/>
      <c r="KMN44" s="445"/>
      <c r="KMO44" s="445"/>
      <c r="KMP44" s="445"/>
      <c r="KMQ44" s="444"/>
      <c r="KMR44" s="445"/>
      <c r="KMS44" s="445"/>
      <c r="KMT44" s="445"/>
      <c r="KMU44" s="444"/>
      <c r="KMV44" s="445"/>
      <c r="KMW44" s="445"/>
      <c r="KMX44" s="445"/>
      <c r="KMY44" s="444"/>
      <c r="KMZ44" s="445"/>
      <c r="KNA44" s="445"/>
      <c r="KNB44" s="445"/>
      <c r="KNC44" s="444"/>
      <c r="KND44" s="445"/>
      <c r="KNE44" s="445"/>
      <c r="KNF44" s="445"/>
      <c r="KNG44" s="444"/>
      <c r="KNH44" s="445"/>
      <c r="KNI44" s="445"/>
      <c r="KNJ44" s="445"/>
      <c r="KNK44" s="444"/>
      <c r="KNL44" s="445"/>
      <c r="KNM44" s="445"/>
      <c r="KNN44" s="445"/>
      <c r="KNO44" s="444"/>
      <c r="KNP44" s="445"/>
      <c r="KNQ44" s="445"/>
      <c r="KNR44" s="445"/>
      <c r="KNS44" s="444"/>
      <c r="KNT44" s="445"/>
      <c r="KNU44" s="445"/>
      <c r="KNV44" s="445"/>
      <c r="KNW44" s="444"/>
      <c r="KNX44" s="445"/>
      <c r="KNY44" s="445"/>
      <c r="KNZ44" s="445"/>
      <c r="KOA44" s="444"/>
      <c r="KOB44" s="445"/>
      <c r="KOC44" s="445"/>
      <c r="KOD44" s="445"/>
      <c r="KOE44" s="444"/>
      <c r="KOF44" s="445"/>
      <c r="KOG44" s="445"/>
      <c r="KOH44" s="445"/>
      <c r="KOI44" s="444"/>
      <c r="KOJ44" s="445"/>
      <c r="KOK44" s="445"/>
      <c r="KOL44" s="445"/>
      <c r="KOM44" s="444"/>
      <c r="KON44" s="445"/>
      <c r="KOO44" s="445"/>
      <c r="KOP44" s="445"/>
      <c r="KOQ44" s="444"/>
      <c r="KOR44" s="445"/>
      <c r="KOS44" s="445"/>
      <c r="KOT44" s="445"/>
      <c r="KOU44" s="444"/>
      <c r="KOV44" s="445"/>
      <c r="KOW44" s="445"/>
      <c r="KOX44" s="445"/>
      <c r="KOY44" s="444"/>
      <c r="KOZ44" s="445"/>
      <c r="KPA44" s="445"/>
      <c r="KPB44" s="445"/>
      <c r="KPC44" s="444"/>
      <c r="KPD44" s="445"/>
      <c r="KPE44" s="445"/>
      <c r="KPF44" s="445"/>
      <c r="KPG44" s="444"/>
      <c r="KPH44" s="445"/>
      <c r="KPI44" s="445"/>
      <c r="KPJ44" s="445"/>
      <c r="KPK44" s="444"/>
      <c r="KPL44" s="445"/>
      <c r="KPM44" s="445"/>
      <c r="KPN44" s="445"/>
      <c r="KPO44" s="444"/>
      <c r="KPP44" s="445"/>
      <c r="KPQ44" s="445"/>
      <c r="KPR44" s="445"/>
      <c r="KPS44" s="444"/>
      <c r="KPT44" s="445"/>
      <c r="KPU44" s="445"/>
      <c r="KPV44" s="445"/>
      <c r="KPW44" s="444"/>
      <c r="KPX44" s="445"/>
      <c r="KPY44" s="445"/>
      <c r="KPZ44" s="445"/>
      <c r="KQA44" s="444"/>
      <c r="KQB44" s="445"/>
      <c r="KQC44" s="445"/>
      <c r="KQD44" s="445"/>
      <c r="KQE44" s="444"/>
      <c r="KQF44" s="445"/>
      <c r="KQG44" s="445"/>
      <c r="KQH44" s="445"/>
      <c r="KQI44" s="444"/>
      <c r="KQJ44" s="445"/>
      <c r="KQK44" s="445"/>
      <c r="KQL44" s="445"/>
      <c r="KQM44" s="444"/>
      <c r="KQN44" s="445"/>
      <c r="KQO44" s="445"/>
      <c r="KQP44" s="445"/>
      <c r="KQQ44" s="444"/>
      <c r="KQR44" s="445"/>
      <c r="KQS44" s="445"/>
      <c r="KQT44" s="445"/>
      <c r="KQU44" s="444"/>
      <c r="KQV44" s="445"/>
      <c r="KQW44" s="445"/>
      <c r="KQX44" s="445"/>
      <c r="KQY44" s="444"/>
      <c r="KQZ44" s="445"/>
      <c r="KRA44" s="445"/>
      <c r="KRB44" s="445"/>
      <c r="KRC44" s="444"/>
      <c r="KRD44" s="445"/>
      <c r="KRE44" s="445"/>
      <c r="KRF44" s="445"/>
      <c r="KRG44" s="444"/>
      <c r="KRH44" s="445"/>
      <c r="KRI44" s="445"/>
      <c r="KRJ44" s="445"/>
      <c r="KRK44" s="444"/>
      <c r="KRL44" s="445"/>
      <c r="KRM44" s="445"/>
      <c r="KRN44" s="445"/>
      <c r="KRO44" s="444"/>
      <c r="KRP44" s="445"/>
      <c r="KRQ44" s="445"/>
      <c r="KRR44" s="445"/>
      <c r="KRS44" s="444"/>
      <c r="KRT44" s="445"/>
      <c r="KRU44" s="445"/>
      <c r="KRV44" s="445"/>
      <c r="KRW44" s="444"/>
      <c r="KRX44" s="445"/>
      <c r="KRY44" s="445"/>
      <c r="KRZ44" s="445"/>
      <c r="KSA44" s="444"/>
      <c r="KSB44" s="445"/>
      <c r="KSC44" s="445"/>
      <c r="KSD44" s="445"/>
      <c r="KSE44" s="444"/>
      <c r="KSF44" s="445"/>
      <c r="KSG44" s="445"/>
      <c r="KSH44" s="445"/>
      <c r="KSI44" s="444"/>
      <c r="KSJ44" s="445"/>
      <c r="KSK44" s="445"/>
      <c r="KSL44" s="445"/>
      <c r="KSM44" s="444"/>
      <c r="KSN44" s="445"/>
      <c r="KSO44" s="445"/>
      <c r="KSP44" s="445"/>
      <c r="KSQ44" s="444"/>
      <c r="KSR44" s="445"/>
      <c r="KSS44" s="445"/>
      <c r="KST44" s="445"/>
      <c r="KSU44" s="444"/>
      <c r="KSV44" s="445"/>
      <c r="KSW44" s="445"/>
      <c r="KSX44" s="445"/>
      <c r="KSY44" s="444"/>
      <c r="KSZ44" s="445"/>
      <c r="KTA44" s="445"/>
      <c r="KTB44" s="445"/>
      <c r="KTC44" s="444"/>
      <c r="KTD44" s="445"/>
      <c r="KTE44" s="445"/>
      <c r="KTF44" s="445"/>
      <c r="KTG44" s="444"/>
      <c r="KTH44" s="445"/>
      <c r="KTI44" s="445"/>
      <c r="KTJ44" s="445"/>
      <c r="KTK44" s="444"/>
      <c r="KTL44" s="445"/>
      <c r="KTM44" s="445"/>
      <c r="KTN44" s="445"/>
      <c r="KTO44" s="444"/>
      <c r="KTP44" s="445"/>
      <c r="KTQ44" s="445"/>
      <c r="KTR44" s="445"/>
      <c r="KTS44" s="444"/>
      <c r="KTT44" s="445"/>
      <c r="KTU44" s="445"/>
      <c r="KTV44" s="445"/>
      <c r="KTW44" s="444"/>
      <c r="KTX44" s="445"/>
      <c r="KTY44" s="445"/>
      <c r="KTZ44" s="445"/>
      <c r="KUA44" s="444"/>
      <c r="KUB44" s="445"/>
      <c r="KUC44" s="445"/>
      <c r="KUD44" s="445"/>
      <c r="KUE44" s="444"/>
      <c r="KUF44" s="445"/>
      <c r="KUG44" s="445"/>
      <c r="KUH44" s="445"/>
      <c r="KUI44" s="444"/>
      <c r="KUJ44" s="445"/>
      <c r="KUK44" s="445"/>
      <c r="KUL44" s="445"/>
      <c r="KUM44" s="444"/>
      <c r="KUN44" s="445"/>
      <c r="KUO44" s="445"/>
      <c r="KUP44" s="445"/>
      <c r="KUQ44" s="444"/>
      <c r="KUR44" s="445"/>
      <c r="KUS44" s="445"/>
      <c r="KUT44" s="445"/>
      <c r="KUU44" s="444"/>
      <c r="KUV44" s="445"/>
      <c r="KUW44" s="445"/>
      <c r="KUX44" s="445"/>
      <c r="KUY44" s="444"/>
      <c r="KUZ44" s="445"/>
      <c r="KVA44" s="445"/>
      <c r="KVB44" s="445"/>
      <c r="KVC44" s="444"/>
      <c r="KVD44" s="445"/>
      <c r="KVE44" s="445"/>
      <c r="KVF44" s="445"/>
      <c r="KVG44" s="444"/>
      <c r="KVH44" s="445"/>
      <c r="KVI44" s="445"/>
      <c r="KVJ44" s="445"/>
      <c r="KVK44" s="444"/>
      <c r="KVL44" s="445"/>
      <c r="KVM44" s="445"/>
      <c r="KVN44" s="445"/>
      <c r="KVO44" s="444"/>
      <c r="KVP44" s="445"/>
      <c r="KVQ44" s="445"/>
      <c r="KVR44" s="445"/>
      <c r="KVS44" s="444"/>
      <c r="KVT44" s="445"/>
      <c r="KVU44" s="445"/>
      <c r="KVV44" s="445"/>
      <c r="KVW44" s="444"/>
      <c r="KVX44" s="445"/>
      <c r="KVY44" s="445"/>
      <c r="KVZ44" s="445"/>
      <c r="KWA44" s="444"/>
      <c r="KWB44" s="445"/>
      <c r="KWC44" s="445"/>
      <c r="KWD44" s="445"/>
      <c r="KWE44" s="444"/>
      <c r="KWF44" s="445"/>
      <c r="KWG44" s="445"/>
      <c r="KWH44" s="445"/>
      <c r="KWI44" s="444"/>
      <c r="KWJ44" s="445"/>
      <c r="KWK44" s="445"/>
      <c r="KWL44" s="445"/>
      <c r="KWM44" s="444"/>
      <c r="KWN44" s="445"/>
      <c r="KWO44" s="445"/>
      <c r="KWP44" s="445"/>
      <c r="KWQ44" s="444"/>
      <c r="KWR44" s="445"/>
      <c r="KWS44" s="445"/>
      <c r="KWT44" s="445"/>
      <c r="KWU44" s="444"/>
      <c r="KWV44" s="445"/>
      <c r="KWW44" s="445"/>
      <c r="KWX44" s="445"/>
      <c r="KWY44" s="444"/>
      <c r="KWZ44" s="445"/>
      <c r="KXA44" s="445"/>
      <c r="KXB44" s="445"/>
      <c r="KXC44" s="444"/>
      <c r="KXD44" s="445"/>
      <c r="KXE44" s="445"/>
      <c r="KXF44" s="445"/>
      <c r="KXG44" s="444"/>
      <c r="KXH44" s="445"/>
      <c r="KXI44" s="445"/>
      <c r="KXJ44" s="445"/>
      <c r="KXK44" s="444"/>
      <c r="KXL44" s="445"/>
      <c r="KXM44" s="445"/>
      <c r="KXN44" s="445"/>
      <c r="KXO44" s="444"/>
      <c r="KXP44" s="445"/>
      <c r="KXQ44" s="445"/>
      <c r="KXR44" s="445"/>
      <c r="KXS44" s="444"/>
      <c r="KXT44" s="445"/>
      <c r="KXU44" s="445"/>
      <c r="KXV44" s="445"/>
      <c r="KXW44" s="444"/>
      <c r="KXX44" s="445"/>
      <c r="KXY44" s="445"/>
      <c r="KXZ44" s="445"/>
      <c r="KYA44" s="444"/>
      <c r="KYB44" s="445"/>
      <c r="KYC44" s="445"/>
      <c r="KYD44" s="445"/>
      <c r="KYE44" s="444"/>
      <c r="KYF44" s="445"/>
      <c r="KYG44" s="445"/>
      <c r="KYH44" s="445"/>
      <c r="KYI44" s="444"/>
      <c r="KYJ44" s="445"/>
      <c r="KYK44" s="445"/>
      <c r="KYL44" s="445"/>
      <c r="KYM44" s="444"/>
      <c r="KYN44" s="445"/>
      <c r="KYO44" s="445"/>
      <c r="KYP44" s="445"/>
      <c r="KYQ44" s="444"/>
      <c r="KYR44" s="445"/>
      <c r="KYS44" s="445"/>
      <c r="KYT44" s="445"/>
      <c r="KYU44" s="444"/>
      <c r="KYV44" s="445"/>
      <c r="KYW44" s="445"/>
      <c r="KYX44" s="445"/>
      <c r="KYY44" s="444"/>
      <c r="KYZ44" s="445"/>
      <c r="KZA44" s="445"/>
      <c r="KZB44" s="445"/>
      <c r="KZC44" s="444"/>
      <c r="KZD44" s="445"/>
      <c r="KZE44" s="445"/>
      <c r="KZF44" s="445"/>
      <c r="KZG44" s="444"/>
      <c r="KZH44" s="445"/>
      <c r="KZI44" s="445"/>
      <c r="KZJ44" s="445"/>
      <c r="KZK44" s="444"/>
      <c r="KZL44" s="445"/>
      <c r="KZM44" s="445"/>
      <c r="KZN44" s="445"/>
      <c r="KZO44" s="444"/>
      <c r="KZP44" s="445"/>
      <c r="KZQ44" s="445"/>
      <c r="KZR44" s="445"/>
      <c r="KZS44" s="444"/>
      <c r="KZT44" s="445"/>
      <c r="KZU44" s="445"/>
      <c r="KZV44" s="445"/>
      <c r="KZW44" s="444"/>
      <c r="KZX44" s="445"/>
      <c r="KZY44" s="445"/>
      <c r="KZZ44" s="445"/>
      <c r="LAA44" s="444"/>
      <c r="LAB44" s="445"/>
      <c r="LAC44" s="445"/>
      <c r="LAD44" s="445"/>
      <c r="LAE44" s="444"/>
      <c r="LAF44" s="445"/>
      <c r="LAG44" s="445"/>
      <c r="LAH44" s="445"/>
      <c r="LAI44" s="444"/>
      <c r="LAJ44" s="445"/>
      <c r="LAK44" s="445"/>
      <c r="LAL44" s="445"/>
      <c r="LAM44" s="444"/>
      <c r="LAN44" s="445"/>
      <c r="LAO44" s="445"/>
      <c r="LAP44" s="445"/>
      <c r="LAQ44" s="444"/>
      <c r="LAR44" s="445"/>
      <c r="LAS44" s="445"/>
      <c r="LAT44" s="445"/>
      <c r="LAU44" s="444"/>
      <c r="LAV44" s="445"/>
      <c r="LAW44" s="445"/>
      <c r="LAX44" s="445"/>
      <c r="LAY44" s="444"/>
      <c r="LAZ44" s="445"/>
      <c r="LBA44" s="445"/>
      <c r="LBB44" s="445"/>
      <c r="LBC44" s="444"/>
      <c r="LBD44" s="445"/>
      <c r="LBE44" s="445"/>
      <c r="LBF44" s="445"/>
      <c r="LBG44" s="444"/>
      <c r="LBH44" s="445"/>
      <c r="LBI44" s="445"/>
      <c r="LBJ44" s="445"/>
      <c r="LBK44" s="444"/>
      <c r="LBL44" s="445"/>
      <c r="LBM44" s="445"/>
      <c r="LBN44" s="445"/>
      <c r="LBO44" s="444"/>
      <c r="LBP44" s="445"/>
      <c r="LBQ44" s="445"/>
      <c r="LBR44" s="445"/>
      <c r="LBS44" s="444"/>
      <c r="LBT44" s="445"/>
      <c r="LBU44" s="445"/>
      <c r="LBV44" s="445"/>
      <c r="LBW44" s="444"/>
      <c r="LBX44" s="445"/>
      <c r="LBY44" s="445"/>
      <c r="LBZ44" s="445"/>
      <c r="LCA44" s="444"/>
      <c r="LCB44" s="445"/>
      <c r="LCC44" s="445"/>
      <c r="LCD44" s="445"/>
      <c r="LCE44" s="444"/>
      <c r="LCF44" s="445"/>
      <c r="LCG44" s="445"/>
      <c r="LCH44" s="445"/>
      <c r="LCI44" s="444"/>
      <c r="LCJ44" s="445"/>
      <c r="LCK44" s="445"/>
      <c r="LCL44" s="445"/>
      <c r="LCM44" s="444"/>
      <c r="LCN44" s="445"/>
      <c r="LCO44" s="445"/>
      <c r="LCP44" s="445"/>
      <c r="LCQ44" s="444"/>
      <c r="LCR44" s="445"/>
      <c r="LCS44" s="445"/>
      <c r="LCT44" s="445"/>
      <c r="LCU44" s="444"/>
      <c r="LCV44" s="445"/>
      <c r="LCW44" s="445"/>
      <c r="LCX44" s="445"/>
      <c r="LCY44" s="444"/>
      <c r="LCZ44" s="445"/>
      <c r="LDA44" s="445"/>
      <c r="LDB44" s="445"/>
      <c r="LDC44" s="444"/>
      <c r="LDD44" s="445"/>
      <c r="LDE44" s="445"/>
      <c r="LDF44" s="445"/>
      <c r="LDG44" s="444"/>
      <c r="LDH44" s="445"/>
      <c r="LDI44" s="445"/>
      <c r="LDJ44" s="445"/>
      <c r="LDK44" s="444"/>
      <c r="LDL44" s="445"/>
      <c r="LDM44" s="445"/>
      <c r="LDN44" s="445"/>
      <c r="LDO44" s="444"/>
      <c r="LDP44" s="445"/>
      <c r="LDQ44" s="445"/>
      <c r="LDR44" s="445"/>
      <c r="LDS44" s="444"/>
      <c r="LDT44" s="445"/>
      <c r="LDU44" s="445"/>
      <c r="LDV44" s="445"/>
      <c r="LDW44" s="444"/>
      <c r="LDX44" s="445"/>
      <c r="LDY44" s="445"/>
      <c r="LDZ44" s="445"/>
      <c r="LEA44" s="444"/>
      <c r="LEB44" s="445"/>
      <c r="LEC44" s="445"/>
      <c r="LED44" s="445"/>
      <c r="LEE44" s="444"/>
      <c r="LEF44" s="445"/>
      <c r="LEG44" s="445"/>
      <c r="LEH44" s="445"/>
      <c r="LEI44" s="444"/>
      <c r="LEJ44" s="445"/>
      <c r="LEK44" s="445"/>
      <c r="LEL44" s="445"/>
      <c r="LEM44" s="444"/>
      <c r="LEN44" s="445"/>
      <c r="LEO44" s="445"/>
      <c r="LEP44" s="445"/>
      <c r="LEQ44" s="444"/>
      <c r="LER44" s="445"/>
      <c r="LES44" s="445"/>
      <c r="LET44" s="445"/>
      <c r="LEU44" s="444"/>
      <c r="LEV44" s="445"/>
      <c r="LEW44" s="445"/>
      <c r="LEX44" s="445"/>
      <c r="LEY44" s="444"/>
      <c r="LEZ44" s="445"/>
      <c r="LFA44" s="445"/>
      <c r="LFB44" s="445"/>
      <c r="LFC44" s="444"/>
      <c r="LFD44" s="445"/>
      <c r="LFE44" s="445"/>
      <c r="LFF44" s="445"/>
      <c r="LFG44" s="444"/>
      <c r="LFH44" s="445"/>
      <c r="LFI44" s="445"/>
      <c r="LFJ44" s="445"/>
      <c r="LFK44" s="444"/>
      <c r="LFL44" s="445"/>
      <c r="LFM44" s="445"/>
      <c r="LFN44" s="445"/>
      <c r="LFO44" s="444"/>
      <c r="LFP44" s="445"/>
      <c r="LFQ44" s="445"/>
      <c r="LFR44" s="445"/>
      <c r="LFS44" s="444"/>
      <c r="LFT44" s="445"/>
      <c r="LFU44" s="445"/>
      <c r="LFV44" s="445"/>
      <c r="LFW44" s="444"/>
      <c r="LFX44" s="445"/>
      <c r="LFY44" s="445"/>
      <c r="LFZ44" s="445"/>
      <c r="LGA44" s="444"/>
      <c r="LGB44" s="445"/>
      <c r="LGC44" s="445"/>
      <c r="LGD44" s="445"/>
      <c r="LGE44" s="444"/>
      <c r="LGF44" s="445"/>
      <c r="LGG44" s="445"/>
      <c r="LGH44" s="445"/>
      <c r="LGI44" s="444"/>
      <c r="LGJ44" s="445"/>
      <c r="LGK44" s="445"/>
      <c r="LGL44" s="445"/>
      <c r="LGM44" s="444"/>
      <c r="LGN44" s="445"/>
      <c r="LGO44" s="445"/>
      <c r="LGP44" s="445"/>
      <c r="LGQ44" s="444"/>
      <c r="LGR44" s="445"/>
      <c r="LGS44" s="445"/>
      <c r="LGT44" s="445"/>
      <c r="LGU44" s="444"/>
      <c r="LGV44" s="445"/>
      <c r="LGW44" s="445"/>
      <c r="LGX44" s="445"/>
      <c r="LGY44" s="444"/>
      <c r="LGZ44" s="445"/>
      <c r="LHA44" s="445"/>
      <c r="LHB44" s="445"/>
      <c r="LHC44" s="444"/>
      <c r="LHD44" s="445"/>
      <c r="LHE44" s="445"/>
      <c r="LHF44" s="445"/>
      <c r="LHG44" s="444"/>
      <c r="LHH44" s="445"/>
      <c r="LHI44" s="445"/>
      <c r="LHJ44" s="445"/>
      <c r="LHK44" s="444"/>
      <c r="LHL44" s="445"/>
      <c r="LHM44" s="445"/>
      <c r="LHN44" s="445"/>
      <c r="LHO44" s="444"/>
      <c r="LHP44" s="445"/>
      <c r="LHQ44" s="445"/>
      <c r="LHR44" s="445"/>
      <c r="LHS44" s="444"/>
      <c r="LHT44" s="445"/>
      <c r="LHU44" s="445"/>
      <c r="LHV44" s="445"/>
      <c r="LHW44" s="444"/>
      <c r="LHX44" s="445"/>
      <c r="LHY44" s="445"/>
      <c r="LHZ44" s="445"/>
      <c r="LIA44" s="444"/>
      <c r="LIB44" s="445"/>
      <c r="LIC44" s="445"/>
      <c r="LID44" s="445"/>
      <c r="LIE44" s="444"/>
      <c r="LIF44" s="445"/>
      <c r="LIG44" s="445"/>
      <c r="LIH44" s="445"/>
      <c r="LII44" s="444"/>
      <c r="LIJ44" s="445"/>
      <c r="LIK44" s="445"/>
      <c r="LIL44" s="445"/>
      <c r="LIM44" s="444"/>
      <c r="LIN44" s="445"/>
      <c r="LIO44" s="445"/>
      <c r="LIP44" s="445"/>
      <c r="LIQ44" s="444"/>
      <c r="LIR44" s="445"/>
      <c r="LIS44" s="445"/>
      <c r="LIT44" s="445"/>
      <c r="LIU44" s="444"/>
      <c r="LIV44" s="445"/>
      <c r="LIW44" s="445"/>
      <c r="LIX44" s="445"/>
      <c r="LIY44" s="444"/>
      <c r="LIZ44" s="445"/>
      <c r="LJA44" s="445"/>
      <c r="LJB44" s="445"/>
      <c r="LJC44" s="444"/>
      <c r="LJD44" s="445"/>
      <c r="LJE44" s="445"/>
      <c r="LJF44" s="445"/>
      <c r="LJG44" s="444"/>
      <c r="LJH44" s="445"/>
      <c r="LJI44" s="445"/>
      <c r="LJJ44" s="445"/>
      <c r="LJK44" s="444"/>
      <c r="LJL44" s="445"/>
      <c r="LJM44" s="445"/>
      <c r="LJN44" s="445"/>
      <c r="LJO44" s="444"/>
      <c r="LJP44" s="445"/>
      <c r="LJQ44" s="445"/>
      <c r="LJR44" s="445"/>
      <c r="LJS44" s="444"/>
      <c r="LJT44" s="445"/>
      <c r="LJU44" s="445"/>
      <c r="LJV44" s="445"/>
      <c r="LJW44" s="444"/>
      <c r="LJX44" s="445"/>
      <c r="LJY44" s="445"/>
      <c r="LJZ44" s="445"/>
      <c r="LKA44" s="444"/>
      <c r="LKB44" s="445"/>
      <c r="LKC44" s="445"/>
      <c r="LKD44" s="445"/>
      <c r="LKE44" s="444"/>
      <c r="LKF44" s="445"/>
      <c r="LKG44" s="445"/>
      <c r="LKH44" s="445"/>
      <c r="LKI44" s="444"/>
      <c r="LKJ44" s="445"/>
      <c r="LKK44" s="445"/>
      <c r="LKL44" s="445"/>
      <c r="LKM44" s="444"/>
      <c r="LKN44" s="445"/>
      <c r="LKO44" s="445"/>
      <c r="LKP44" s="445"/>
      <c r="LKQ44" s="444"/>
      <c r="LKR44" s="445"/>
      <c r="LKS44" s="445"/>
      <c r="LKT44" s="445"/>
      <c r="LKU44" s="444"/>
      <c r="LKV44" s="445"/>
      <c r="LKW44" s="445"/>
      <c r="LKX44" s="445"/>
      <c r="LKY44" s="444"/>
      <c r="LKZ44" s="445"/>
      <c r="LLA44" s="445"/>
      <c r="LLB44" s="445"/>
      <c r="LLC44" s="444"/>
      <c r="LLD44" s="445"/>
      <c r="LLE44" s="445"/>
      <c r="LLF44" s="445"/>
      <c r="LLG44" s="444"/>
      <c r="LLH44" s="445"/>
      <c r="LLI44" s="445"/>
      <c r="LLJ44" s="445"/>
      <c r="LLK44" s="444"/>
      <c r="LLL44" s="445"/>
      <c r="LLM44" s="445"/>
      <c r="LLN44" s="445"/>
      <c r="LLO44" s="444"/>
      <c r="LLP44" s="445"/>
      <c r="LLQ44" s="445"/>
      <c r="LLR44" s="445"/>
      <c r="LLS44" s="444"/>
      <c r="LLT44" s="445"/>
      <c r="LLU44" s="445"/>
      <c r="LLV44" s="445"/>
      <c r="LLW44" s="444"/>
      <c r="LLX44" s="445"/>
      <c r="LLY44" s="445"/>
      <c r="LLZ44" s="445"/>
      <c r="LMA44" s="444"/>
      <c r="LMB44" s="445"/>
      <c r="LMC44" s="445"/>
      <c r="LMD44" s="445"/>
      <c r="LME44" s="444"/>
      <c r="LMF44" s="445"/>
      <c r="LMG44" s="445"/>
      <c r="LMH44" s="445"/>
      <c r="LMI44" s="444"/>
      <c r="LMJ44" s="445"/>
      <c r="LMK44" s="445"/>
      <c r="LML44" s="445"/>
      <c r="LMM44" s="444"/>
      <c r="LMN44" s="445"/>
      <c r="LMO44" s="445"/>
      <c r="LMP44" s="445"/>
      <c r="LMQ44" s="444"/>
      <c r="LMR44" s="445"/>
      <c r="LMS44" s="445"/>
      <c r="LMT44" s="445"/>
      <c r="LMU44" s="444"/>
      <c r="LMV44" s="445"/>
      <c r="LMW44" s="445"/>
      <c r="LMX44" s="445"/>
      <c r="LMY44" s="444"/>
      <c r="LMZ44" s="445"/>
      <c r="LNA44" s="445"/>
      <c r="LNB44" s="445"/>
      <c r="LNC44" s="444"/>
      <c r="LND44" s="445"/>
      <c r="LNE44" s="445"/>
      <c r="LNF44" s="445"/>
      <c r="LNG44" s="444"/>
      <c r="LNH44" s="445"/>
      <c r="LNI44" s="445"/>
      <c r="LNJ44" s="445"/>
      <c r="LNK44" s="444"/>
      <c r="LNL44" s="445"/>
      <c r="LNM44" s="445"/>
      <c r="LNN44" s="445"/>
      <c r="LNO44" s="444"/>
      <c r="LNP44" s="445"/>
      <c r="LNQ44" s="445"/>
      <c r="LNR44" s="445"/>
      <c r="LNS44" s="444"/>
      <c r="LNT44" s="445"/>
      <c r="LNU44" s="445"/>
      <c r="LNV44" s="445"/>
      <c r="LNW44" s="444"/>
      <c r="LNX44" s="445"/>
      <c r="LNY44" s="445"/>
      <c r="LNZ44" s="445"/>
      <c r="LOA44" s="444"/>
      <c r="LOB44" s="445"/>
      <c r="LOC44" s="445"/>
      <c r="LOD44" s="445"/>
      <c r="LOE44" s="444"/>
      <c r="LOF44" s="445"/>
      <c r="LOG44" s="445"/>
      <c r="LOH44" s="445"/>
      <c r="LOI44" s="444"/>
      <c r="LOJ44" s="445"/>
      <c r="LOK44" s="445"/>
      <c r="LOL44" s="445"/>
      <c r="LOM44" s="444"/>
      <c r="LON44" s="445"/>
      <c r="LOO44" s="445"/>
      <c r="LOP44" s="445"/>
      <c r="LOQ44" s="444"/>
      <c r="LOR44" s="445"/>
      <c r="LOS44" s="445"/>
      <c r="LOT44" s="445"/>
      <c r="LOU44" s="444"/>
      <c r="LOV44" s="445"/>
      <c r="LOW44" s="445"/>
      <c r="LOX44" s="445"/>
      <c r="LOY44" s="444"/>
      <c r="LOZ44" s="445"/>
      <c r="LPA44" s="445"/>
      <c r="LPB44" s="445"/>
      <c r="LPC44" s="444"/>
      <c r="LPD44" s="445"/>
      <c r="LPE44" s="445"/>
      <c r="LPF44" s="445"/>
      <c r="LPG44" s="444"/>
      <c r="LPH44" s="445"/>
      <c r="LPI44" s="445"/>
      <c r="LPJ44" s="445"/>
      <c r="LPK44" s="444"/>
      <c r="LPL44" s="445"/>
      <c r="LPM44" s="445"/>
      <c r="LPN44" s="445"/>
      <c r="LPO44" s="444"/>
      <c r="LPP44" s="445"/>
      <c r="LPQ44" s="445"/>
      <c r="LPR44" s="445"/>
      <c r="LPS44" s="444"/>
      <c r="LPT44" s="445"/>
      <c r="LPU44" s="445"/>
      <c r="LPV44" s="445"/>
      <c r="LPW44" s="444"/>
      <c r="LPX44" s="445"/>
      <c r="LPY44" s="445"/>
      <c r="LPZ44" s="445"/>
      <c r="LQA44" s="444"/>
      <c r="LQB44" s="445"/>
      <c r="LQC44" s="445"/>
      <c r="LQD44" s="445"/>
      <c r="LQE44" s="444"/>
      <c r="LQF44" s="445"/>
      <c r="LQG44" s="445"/>
      <c r="LQH44" s="445"/>
      <c r="LQI44" s="444"/>
      <c r="LQJ44" s="445"/>
      <c r="LQK44" s="445"/>
      <c r="LQL44" s="445"/>
      <c r="LQM44" s="444"/>
      <c r="LQN44" s="445"/>
      <c r="LQO44" s="445"/>
      <c r="LQP44" s="445"/>
      <c r="LQQ44" s="444"/>
      <c r="LQR44" s="445"/>
      <c r="LQS44" s="445"/>
      <c r="LQT44" s="445"/>
      <c r="LQU44" s="444"/>
      <c r="LQV44" s="445"/>
      <c r="LQW44" s="445"/>
      <c r="LQX44" s="445"/>
      <c r="LQY44" s="444"/>
      <c r="LQZ44" s="445"/>
      <c r="LRA44" s="445"/>
      <c r="LRB44" s="445"/>
      <c r="LRC44" s="444"/>
      <c r="LRD44" s="445"/>
      <c r="LRE44" s="445"/>
      <c r="LRF44" s="445"/>
      <c r="LRG44" s="444"/>
      <c r="LRH44" s="445"/>
      <c r="LRI44" s="445"/>
      <c r="LRJ44" s="445"/>
      <c r="LRK44" s="444"/>
      <c r="LRL44" s="445"/>
      <c r="LRM44" s="445"/>
      <c r="LRN44" s="445"/>
      <c r="LRO44" s="444"/>
      <c r="LRP44" s="445"/>
      <c r="LRQ44" s="445"/>
      <c r="LRR44" s="445"/>
      <c r="LRS44" s="444"/>
      <c r="LRT44" s="445"/>
      <c r="LRU44" s="445"/>
      <c r="LRV44" s="445"/>
      <c r="LRW44" s="444"/>
      <c r="LRX44" s="445"/>
      <c r="LRY44" s="445"/>
      <c r="LRZ44" s="445"/>
      <c r="LSA44" s="444"/>
      <c r="LSB44" s="445"/>
      <c r="LSC44" s="445"/>
      <c r="LSD44" s="445"/>
      <c r="LSE44" s="444"/>
      <c r="LSF44" s="445"/>
      <c r="LSG44" s="445"/>
      <c r="LSH44" s="445"/>
      <c r="LSI44" s="444"/>
      <c r="LSJ44" s="445"/>
      <c r="LSK44" s="445"/>
      <c r="LSL44" s="445"/>
      <c r="LSM44" s="444"/>
      <c r="LSN44" s="445"/>
      <c r="LSO44" s="445"/>
      <c r="LSP44" s="445"/>
      <c r="LSQ44" s="444"/>
      <c r="LSR44" s="445"/>
      <c r="LSS44" s="445"/>
      <c r="LST44" s="445"/>
      <c r="LSU44" s="444"/>
      <c r="LSV44" s="445"/>
      <c r="LSW44" s="445"/>
      <c r="LSX44" s="445"/>
      <c r="LSY44" s="444"/>
      <c r="LSZ44" s="445"/>
      <c r="LTA44" s="445"/>
      <c r="LTB44" s="445"/>
      <c r="LTC44" s="444"/>
      <c r="LTD44" s="445"/>
      <c r="LTE44" s="445"/>
      <c r="LTF44" s="445"/>
      <c r="LTG44" s="444"/>
      <c r="LTH44" s="445"/>
      <c r="LTI44" s="445"/>
      <c r="LTJ44" s="445"/>
      <c r="LTK44" s="444"/>
      <c r="LTL44" s="445"/>
      <c r="LTM44" s="445"/>
      <c r="LTN44" s="445"/>
      <c r="LTO44" s="444"/>
      <c r="LTP44" s="445"/>
      <c r="LTQ44" s="445"/>
      <c r="LTR44" s="445"/>
      <c r="LTS44" s="444"/>
      <c r="LTT44" s="445"/>
      <c r="LTU44" s="445"/>
      <c r="LTV44" s="445"/>
      <c r="LTW44" s="444"/>
      <c r="LTX44" s="445"/>
      <c r="LTY44" s="445"/>
      <c r="LTZ44" s="445"/>
      <c r="LUA44" s="444"/>
      <c r="LUB44" s="445"/>
      <c r="LUC44" s="445"/>
      <c r="LUD44" s="445"/>
      <c r="LUE44" s="444"/>
      <c r="LUF44" s="445"/>
      <c r="LUG44" s="445"/>
      <c r="LUH44" s="445"/>
      <c r="LUI44" s="444"/>
      <c r="LUJ44" s="445"/>
      <c r="LUK44" s="445"/>
      <c r="LUL44" s="445"/>
      <c r="LUM44" s="444"/>
      <c r="LUN44" s="445"/>
      <c r="LUO44" s="445"/>
      <c r="LUP44" s="445"/>
      <c r="LUQ44" s="444"/>
      <c r="LUR44" s="445"/>
      <c r="LUS44" s="445"/>
      <c r="LUT44" s="445"/>
      <c r="LUU44" s="444"/>
      <c r="LUV44" s="445"/>
      <c r="LUW44" s="445"/>
      <c r="LUX44" s="445"/>
      <c r="LUY44" s="444"/>
      <c r="LUZ44" s="445"/>
      <c r="LVA44" s="445"/>
      <c r="LVB44" s="445"/>
      <c r="LVC44" s="444"/>
      <c r="LVD44" s="445"/>
      <c r="LVE44" s="445"/>
      <c r="LVF44" s="445"/>
      <c r="LVG44" s="444"/>
      <c r="LVH44" s="445"/>
      <c r="LVI44" s="445"/>
      <c r="LVJ44" s="445"/>
      <c r="LVK44" s="444"/>
      <c r="LVL44" s="445"/>
      <c r="LVM44" s="445"/>
      <c r="LVN44" s="445"/>
      <c r="LVO44" s="444"/>
      <c r="LVP44" s="445"/>
      <c r="LVQ44" s="445"/>
      <c r="LVR44" s="445"/>
      <c r="LVS44" s="444"/>
      <c r="LVT44" s="445"/>
      <c r="LVU44" s="445"/>
      <c r="LVV44" s="445"/>
      <c r="LVW44" s="444"/>
      <c r="LVX44" s="445"/>
      <c r="LVY44" s="445"/>
      <c r="LVZ44" s="445"/>
      <c r="LWA44" s="444"/>
      <c r="LWB44" s="445"/>
      <c r="LWC44" s="445"/>
      <c r="LWD44" s="445"/>
      <c r="LWE44" s="444"/>
      <c r="LWF44" s="445"/>
      <c r="LWG44" s="445"/>
      <c r="LWH44" s="445"/>
      <c r="LWI44" s="444"/>
      <c r="LWJ44" s="445"/>
      <c r="LWK44" s="445"/>
      <c r="LWL44" s="445"/>
      <c r="LWM44" s="444"/>
      <c r="LWN44" s="445"/>
      <c r="LWO44" s="445"/>
      <c r="LWP44" s="445"/>
      <c r="LWQ44" s="444"/>
      <c r="LWR44" s="445"/>
      <c r="LWS44" s="445"/>
      <c r="LWT44" s="445"/>
      <c r="LWU44" s="444"/>
      <c r="LWV44" s="445"/>
      <c r="LWW44" s="445"/>
      <c r="LWX44" s="445"/>
      <c r="LWY44" s="444"/>
      <c r="LWZ44" s="445"/>
      <c r="LXA44" s="445"/>
      <c r="LXB44" s="445"/>
      <c r="LXC44" s="444"/>
      <c r="LXD44" s="445"/>
      <c r="LXE44" s="445"/>
      <c r="LXF44" s="445"/>
      <c r="LXG44" s="444"/>
      <c r="LXH44" s="445"/>
      <c r="LXI44" s="445"/>
      <c r="LXJ44" s="445"/>
      <c r="LXK44" s="444"/>
      <c r="LXL44" s="445"/>
      <c r="LXM44" s="445"/>
      <c r="LXN44" s="445"/>
      <c r="LXO44" s="444"/>
      <c r="LXP44" s="445"/>
      <c r="LXQ44" s="445"/>
      <c r="LXR44" s="445"/>
      <c r="LXS44" s="444"/>
      <c r="LXT44" s="445"/>
      <c r="LXU44" s="445"/>
      <c r="LXV44" s="445"/>
      <c r="LXW44" s="444"/>
      <c r="LXX44" s="445"/>
      <c r="LXY44" s="445"/>
      <c r="LXZ44" s="445"/>
      <c r="LYA44" s="444"/>
      <c r="LYB44" s="445"/>
      <c r="LYC44" s="445"/>
      <c r="LYD44" s="445"/>
      <c r="LYE44" s="444"/>
      <c r="LYF44" s="445"/>
      <c r="LYG44" s="445"/>
      <c r="LYH44" s="445"/>
      <c r="LYI44" s="444"/>
      <c r="LYJ44" s="445"/>
      <c r="LYK44" s="445"/>
      <c r="LYL44" s="445"/>
      <c r="LYM44" s="444"/>
      <c r="LYN44" s="445"/>
      <c r="LYO44" s="445"/>
      <c r="LYP44" s="445"/>
      <c r="LYQ44" s="444"/>
      <c r="LYR44" s="445"/>
      <c r="LYS44" s="445"/>
      <c r="LYT44" s="445"/>
      <c r="LYU44" s="444"/>
      <c r="LYV44" s="445"/>
      <c r="LYW44" s="445"/>
      <c r="LYX44" s="445"/>
      <c r="LYY44" s="444"/>
      <c r="LYZ44" s="445"/>
      <c r="LZA44" s="445"/>
      <c r="LZB44" s="445"/>
      <c r="LZC44" s="444"/>
      <c r="LZD44" s="445"/>
      <c r="LZE44" s="445"/>
      <c r="LZF44" s="445"/>
      <c r="LZG44" s="444"/>
      <c r="LZH44" s="445"/>
      <c r="LZI44" s="445"/>
      <c r="LZJ44" s="445"/>
      <c r="LZK44" s="444"/>
      <c r="LZL44" s="445"/>
      <c r="LZM44" s="445"/>
      <c r="LZN44" s="445"/>
      <c r="LZO44" s="444"/>
      <c r="LZP44" s="445"/>
      <c r="LZQ44" s="445"/>
      <c r="LZR44" s="445"/>
      <c r="LZS44" s="444"/>
      <c r="LZT44" s="445"/>
      <c r="LZU44" s="445"/>
      <c r="LZV44" s="445"/>
      <c r="LZW44" s="444"/>
      <c r="LZX44" s="445"/>
      <c r="LZY44" s="445"/>
      <c r="LZZ44" s="445"/>
      <c r="MAA44" s="444"/>
      <c r="MAB44" s="445"/>
      <c r="MAC44" s="445"/>
      <c r="MAD44" s="445"/>
      <c r="MAE44" s="444"/>
      <c r="MAF44" s="445"/>
      <c r="MAG44" s="445"/>
      <c r="MAH44" s="445"/>
      <c r="MAI44" s="444"/>
      <c r="MAJ44" s="445"/>
      <c r="MAK44" s="445"/>
      <c r="MAL44" s="445"/>
      <c r="MAM44" s="444"/>
      <c r="MAN44" s="445"/>
      <c r="MAO44" s="445"/>
      <c r="MAP44" s="445"/>
      <c r="MAQ44" s="444"/>
      <c r="MAR44" s="445"/>
      <c r="MAS44" s="445"/>
      <c r="MAT44" s="445"/>
      <c r="MAU44" s="444"/>
      <c r="MAV44" s="445"/>
      <c r="MAW44" s="445"/>
      <c r="MAX44" s="445"/>
      <c r="MAY44" s="444"/>
      <c r="MAZ44" s="445"/>
      <c r="MBA44" s="445"/>
      <c r="MBB44" s="445"/>
      <c r="MBC44" s="444"/>
      <c r="MBD44" s="445"/>
      <c r="MBE44" s="445"/>
      <c r="MBF44" s="445"/>
      <c r="MBG44" s="444"/>
      <c r="MBH44" s="445"/>
      <c r="MBI44" s="445"/>
      <c r="MBJ44" s="445"/>
      <c r="MBK44" s="444"/>
      <c r="MBL44" s="445"/>
      <c r="MBM44" s="445"/>
      <c r="MBN44" s="445"/>
      <c r="MBO44" s="444"/>
      <c r="MBP44" s="445"/>
      <c r="MBQ44" s="445"/>
      <c r="MBR44" s="445"/>
      <c r="MBS44" s="444"/>
      <c r="MBT44" s="445"/>
      <c r="MBU44" s="445"/>
      <c r="MBV44" s="445"/>
      <c r="MBW44" s="444"/>
      <c r="MBX44" s="445"/>
      <c r="MBY44" s="445"/>
      <c r="MBZ44" s="445"/>
      <c r="MCA44" s="444"/>
      <c r="MCB44" s="445"/>
      <c r="MCC44" s="445"/>
      <c r="MCD44" s="445"/>
      <c r="MCE44" s="444"/>
      <c r="MCF44" s="445"/>
      <c r="MCG44" s="445"/>
      <c r="MCH44" s="445"/>
      <c r="MCI44" s="444"/>
      <c r="MCJ44" s="445"/>
      <c r="MCK44" s="445"/>
      <c r="MCL44" s="445"/>
      <c r="MCM44" s="444"/>
      <c r="MCN44" s="445"/>
      <c r="MCO44" s="445"/>
      <c r="MCP44" s="445"/>
      <c r="MCQ44" s="444"/>
      <c r="MCR44" s="445"/>
      <c r="MCS44" s="445"/>
      <c r="MCT44" s="445"/>
      <c r="MCU44" s="444"/>
      <c r="MCV44" s="445"/>
      <c r="MCW44" s="445"/>
      <c r="MCX44" s="445"/>
      <c r="MCY44" s="444"/>
      <c r="MCZ44" s="445"/>
      <c r="MDA44" s="445"/>
      <c r="MDB44" s="445"/>
      <c r="MDC44" s="444"/>
      <c r="MDD44" s="445"/>
      <c r="MDE44" s="445"/>
      <c r="MDF44" s="445"/>
      <c r="MDG44" s="444"/>
      <c r="MDH44" s="445"/>
      <c r="MDI44" s="445"/>
      <c r="MDJ44" s="445"/>
      <c r="MDK44" s="444"/>
      <c r="MDL44" s="445"/>
      <c r="MDM44" s="445"/>
      <c r="MDN44" s="445"/>
      <c r="MDO44" s="444"/>
      <c r="MDP44" s="445"/>
      <c r="MDQ44" s="445"/>
      <c r="MDR44" s="445"/>
      <c r="MDS44" s="444"/>
      <c r="MDT44" s="445"/>
      <c r="MDU44" s="445"/>
      <c r="MDV44" s="445"/>
      <c r="MDW44" s="444"/>
      <c r="MDX44" s="445"/>
      <c r="MDY44" s="445"/>
      <c r="MDZ44" s="445"/>
      <c r="MEA44" s="444"/>
      <c r="MEB44" s="445"/>
      <c r="MEC44" s="445"/>
      <c r="MED44" s="445"/>
      <c r="MEE44" s="444"/>
      <c r="MEF44" s="445"/>
      <c r="MEG44" s="445"/>
      <c r="MEH44" s="445"/>
      <c r="MEI44" s="444"/>
      <c r="MEJ44" s="445"/>
      <c r="MEK44" s="445"/>
      <c r="MEL44" s="445"/>
      <c r="MEM44" s="444"/>
      <c r="MEN44" s="445"/>
      <c r="MEO44" s="445"/>
      <c r="MEP44" s="445"/>
      <c r="MEQ44" s="444"/>
      <c r="MER44" s="445"/>
      <c r="MES44" s="445"/>
      <c r="MET44" s="445"/>
      <c r="MEU44" s="444"/>
      <c r="MEV44" s="445"/>
      <c r="MEW44" s="445"/>
      <c r="MEX44" s="445"/>
      <c r="MEY44" s="444"/>
      <c r="MEZ44" s="445"/>
      <c r="MFA44" s="445"/>
      <c r="MFB44" s="445"/>
      <c r="MFC44" s="444"/>
      <c r="MFD44" s="445"/>
      <c r="MFE44" s="445"/>
      <c r="MFF44" s="445"/>
      <c r="MFG44" s="444"/>
      <c r="MFH44" s="445"/>
      <c r="MFI44" s="445"/>
      <c r="MFJ44" s="445"/>
      <c r="MFK44" s="444"/>
      <c r="MFL44" s="445"/>
      <c r="MFM44" s="445"/>
      <c r="MFN44" s="445"/>
      <c r="MFO44" s="444"/>
      <c r="MFP44" s="445"/>
      <c r="MFQ44" s="445"/>
      <c r="MFR44" s="445"/>
      <c r="MFS44" s="444"/>
      <c r="MFT44" s="445"/>
      <c r="MFU44" s="445"/>
      <c r="MFV44" s="445"/>
      <c r="MFW44" s="444"/>
      <c r="MFX44" s="445"/>
      <c r="MFY44" s="445"/>
      <c r="MFZ44" s="445"/>
      <c r="MGA44" s="444"/>
      <c r="MGB44" s="445"/>
      <c r="MGC44" s="445"/>
      <c r="MGD44" s="445"/>
      <c r="MGE44" s="444"/>
      <c r="MGF44" s="445"/>
      <c r="MGG44" s="445"/>
      <c r="MGH44" s="445"/>
      <c r="MGI44" s="444"/>
      <c r="MGJ44" s="445"/>
      <c r="MGK44" s="445"/>
      <c r="MGL44" s="445"/>
      <c r="MGM44" s="444"/>
      <c r="MGN44" s="445"/>
      <c r="MGO44" s="445"/>
      <c r="MGP44" s="445"/>
      <c r="MGQ44" s="444"/>
      <c r="MGR44" s="445"/>
      <c r="MGS44" s="445"/>
      <c r="MGT44" s="445"/>
      <c r="MGU44" s="444"/>
      <c r="MGV44" s="445"/>
      <c r="MGW44" s="445"/>
      <c r="MGX44" s="445"/>
      <c r="MGY44" s="444"/>
      <c r="MGZ44" s="445"/>
      <c r="MHA44" s="445"/>
      <c r="MHB44" s="445"/>
      <c r="MHC44" s="444"/>
      <c r="MHD44" s="445"/>
      <c r="MHE44" s="445"/>
      <c r="MHF44" s="445"/>
      <c r="MHG44" s="444"/>
      <c r="MHH44" s="445"/>
      <c r="MHI44" s="445"/>
      <c r="MHJ44" s="445"/>
      <c r="MHK44" s="444"/>
      <c r="MHL44" s="445"/>
      <c r="MHM44" s="445"/>
      <c r="MHN44" s="445"/>
      <c r="MHO44" s="444"/>
      <c r="MHP44" s="445"/>
      <c r="MHQ44" s="445"/>
      <c r="MHR44" s="445"/>
      <c r="MHS44" s="444"/>
      <c r="MHT44" s="445"/>
      <c r="MHU44" s="445"/>
      <c r="MHV44" s="445"/>
      <c r="MHW44" s="444"/>
      <c r="MHX44" s="445"/>
      <c r="MHY44" s="445"/>
      <c r="MHZ44" s="445"/>
      <c r="MIA44" s="444"/>
      <c r="MIB44" s="445"/>
      <c r="MIC44" s="445"/>
      <c r="MID44" s="445"/>
      <c r="MIE44" s="444"/>
      <c r="MIF44" s="445"/>
      <c r="MIG44" s="445"/>
      <c r="MIH44" s="445"/>
      <c r="MII44" s="444"/>
      <c r="MIJ44" s="445"/>
      <c r="MIK44" s="445"/>
      <c r="MIL44" s="445"/>
      <c r="MIM44" s="444"/>
      <c r="MIN44" s="445"/>
      <c r="MIO44" s="445"/>
      <c r="MIP44" s="445"/>
      <c r="MIQ44" s="444"/>
      <c r="MIR44" s="445"/>
      <c r="MIS44" s="445"/>
      <c r="MIT44" s="445"/>
      <c r="MIU44" s="444"/>
      <c r="MIV44" s="445"/>
      <c r="MIW44" s="445"/>
      <c r="MIX44" s="445"/>
      <c r="MIY44" s="444"/>
      <c r="MIZ44" s="445"/>
      <c r="MJA44" s="445"/>
      <c r="MJB44" s="445"/>
      <c r="MJC44" s="444"/>
      <c r="MJD44" s="445"/>
      <c r="MJE44" s="445"/>
      <c r="MJF44" s="445"/>
      <c r="MJG44" s="444"/>
      <c r="MJH44" s="445"/>
      <c r="MJI44" s="445"/>
      <c r="MJJ44" s="445"/>
      <c r="MJK44" s="444"/>
      <c r="MJL44" s="445"/>
      <c r="MJM44" s="445"/>
      <c r="MJN44" s="445"/>
      <c r="MJO44" s="444"/>
      <c r="MJP44" s="445"/>
      <c r="MJQ44" s="445"/>
      <c r="MJR44" s="445"/>
      <c r="MJS44" s="444"/>
      <c r="MJT44" s="445"/>
      <c r="MJU44" s="445"/>
      <c r="MJV44" s="445"/>
      <c r="MJW44" s="444"/>
      <c r="MJX44" s="445"/>
      <c r="MJY44" s="445"/>
      <c r="MJZ44" s="445"/>
      <c r="MKA44" s="444"/>
      <c r="MKB44" s="445"/>
      <c r="MKC44" s="445"/>
      <c r="MKD44" s="445"/>
      <c r="MKE44" s="444"/>
      <c r="MKF44" s="445"/>
      <c r="MKG44" s="445"/>
      <c r="MKH44" s="445"/>
      <c r="MKI44" s="444"/>
      <c r="MKJ44" s="445"/>
      <c r="MKK44" s="445"/>
      <c r="MKL44" s="445"/>
      <c r="MKM44" s="444"/>
      <c r="MKN44" s="445"/>
      <c r="MKO44" s="445"/>
      <c r="MKP44" s="445"/>
      <c r="MKQ44" s="444"/>
      <c r="MKR44" s="445"/>
      <c r="MKS44" s="445"/>
      <c r="MKT44" s="445"/>
      <c r="MKU44" s="444"/>
      <c r="MKV44" s="445"/>
      <c r="MKW44" s="445"/>
      <c r="MKX44" s="445"/>
      <c r="MKY44" s="444"/>
      <c r="MKZ44" s="445"/>
      <c r="MLA44" s="445"/>
      <c r="MLB44" s="445"/>
      <c r="MLC44" s="444"/>
      <c r="MLD44" s="445"/>
      <c r="MLE44" s="445"/>
      <c r="MLF44" s="445"/>
      <c r="MLG44" s="444"/>
      <c r="MLH44" s="445"/>
      <c r="MLI44" s="445"/>
      <c r="MLJ44" s="445"/>
      <c r="MLK44" s="444"/>
      <c r="MLL44" s="445"/>
      <c r="MLM44" s="445"/>
      <c r="MLN44" s="445"/>
      <c r="MLO44" s="444"/>
      <c r="MLP44" s="445"/>
      <c r="MLQ44" s="445"/>
      <c r="MLR44" s="445"/>
      <c r="MLS44" s="444"/>
      <c r="MLT44" s="445"/>
      <c r="MLU44" s="445"/>
      <c r="MLV44" s="445"/>
      <c r="MLW44" s="444"/>
      <c r="MLX44" s="445"/>
      <c r="MLY44" s="445"/>
      <c r="MLZ44" s="445"/>
      <c r="MMA44" s="444"/>
      <c r="MMB44" s="445"/>
      <c r="MMC44" s="445"/>
      <c r="MMD44" s="445"/>
      <c r="MME44" s="444"/>
      <c r="MMF44" s="445"/>
      <c r="MMG44" s="445"/>
      <c r="MMH44" s="445"/>
      <c r="MMI44" s="444"/>
      <c r="MMJ44" s="445"/>
      <c r="MMK44" s="445"/>
      <c r="MML44" s="445"/>
      <c r="MMM44" s="444"/>
      <c r="MMN44" s="445"/>
      <c r="MMO44" s="445"/>
      <c r="MMP44" s="445"/>
      <c r="MMQ44" s="444"/>
      <c r="MMR44" s="445"/>
      <c r="MMS44" s="445"/>
      <c r="MMT44" s="445"/>
      <c r="MMU44" s="444"/>
      <c r="MMV44" s="445"/>
      <c r="MMW44" s="445"/>
      <c r="MMX44" s="445"/>
      <c r="MMY44" s="444"/>
      <c r="MMZ44" s="445"/>
      <c r="MNA44" s="445"/>
      <c r="MNB44" s="445"/>
      <c r="MNC44" s="444"/>
      <c r="MND44" s="445"/>
      <c r="MNE44" s="445"/>
      <c r="MNF44" s="445"/>
      <c r="MNG44" s="444"/>
      <c r="MNH44" s="445"/>
      <c r="MNI44" s="445"/>
      <c r="MNJ44" s="445"/>
      <c r="MNK44" s="444"/>
      <c r="MNL44" s="445"/>
      <c r="MNM44" s="445"/>
      <c r="MNN44" s="445"/>
      <c r="MNO44" s="444"/>
      <c r="MNP44" s="445"/>
      <c r="MNQ44" s="445"/>
      <c r="MNR44" s="445"/>
      <c r="MNS44" s="444"/>
      <c r="MNT44" s="445"/>
      <c r="MNU44" s="445"/>
      <c r="MNV44" s="445"/>
      <c r="MNW44" s="444"/>
      <c r="MNX44" s="445"/>
      <c r="MNY44" s="445"/>
      <c r="MNZ44" s="445"/>
      <c r="MOA44" s="444"/>
      <c r="MOB44" s="445"/>
      <c r="MOC44" s="445"/>
      <c r="MOD44" s="445"/>
      <c r="MOE44" s="444"/>
      <c r="MOF44" s="445"/>
      <c r="MOG44" s="445"/>
      <c r="MOH44" s="445"/>
      <c r="MOI44" s="444"/>
      <c r="MOJ44" s="445"/>
      <c r="MOK44" s="445"/>
      <c r="MOL44" s="445"/>
      <c r="MOM44" s="444"/>
      <c r="MON44" s="445"/>
      <c r="MOO44" s="445"/>
      <c r="MOP44" s="445"/>
      <c r="MOQ44" s="444"/>
      <c r="MOR44" s="445"/>
      <c r="MOS44" s="445"/>
      <c r="MOT44" s="445"/>
      <c r="MOU44" s="444"/>
      <c r="MOV44" s="445"/>
      <c r="MOW44" s="445"/>
      <c r="MOX44" s="445"/>
      <c r="MOY44" s="444"/>
      <c r="MOZ44" s="445"/>
      <c r="MPA44" s="445"/>
      <c r="MPB44" s="445"/>
      <c r="MPC44" s="444"/>
      <c r="MPD44" s="445"/>
      <c r="MPE44" s="445"/>
      <c r="MPF44" s="445"/>
      <c r="MPG44" s="444"/>
      <c r="MPH44" s="445"/>
      <c r="MPI44" s="445"/>
      <c r="MPJ44" s="445"/>
      <c r="MPK44" s="444"/>
      <c r="MPL44" s="445"/>
      <c r="MPM44" s="445"/>
      <c r="MPN44" s="445"/>
      <c r="MPO44" s="444"/>
      <c r="MPP44" s="445"/>
      <c r="MPQ44" s="445"/>
      <c r="MPR44" s="445"/>
      <c r="MPS44" s="444"/>
      <c r="MPT44" s="445"/>
      <c r="MPU44" s="445"/>
      <c r="MPV44" s="445"/>
      <c r="MPW44" s="444"/>
      <c r="MPX44" s="445"/>
      <c r="MPY44" s="445"/>
      <c r="MPZ44" s="445"/>
      <c r="MQA44" s="444"/>
      <c r="MQB44" s="445"/>
      <c r="MQC44" s="445"/>
      <c r="MQD44" s="445"/>
      <c r="MQE44" s="444"/>
      <c r="MQF44" s="445"/>
      <c r="MQG44" s="445"/>
      <c r="MQH44" s="445"/>
      <c r="MQI44" s="444"/>
      <c r="MQJ44" s="445"/>
      <c r="MQK44" s="445"/>
      <c r="MQL44" s="445"/>
      <c r="MQM44" s="444"/>
      <c r="MQN44" s="445"/>
      <c r="MQO44" s="445"/>
      <c r="MQP44" s="445"/>
      <c r="MQQ44" s="444"/>
      <c r="MQR44" s="445"/>
      <c r="MQS44" s="445"/>
      <c r="MQT44" s="445"/>
      <c r="MQU44" s="444"/>
      <c r="MQV44" s="445"/>
      <c r="MQW44" s="445"/>
      <c r="MQX44" s="445"/>
      <c r="MQY44" s="444"/>
      <c r="MQZ44" s="445"/>
      <c r="MRA44" s="445"/>
      <c r="MRB44" s="445"/>
      <c r="MRC44" s="444"/>
      <c r="MRD44" s="445"/>
      <c r="MRE44" s="445"/>
      <c r="MRF44" s="445"/>
      <c r="MRG44" s="444"/>
      <c r="MRH44" s="445"/>
      <c r="MRI44" s="445"/>
      <c r="MRJ44" s="445"/>
      <c r="MRK44" s="444"/>
      <c r="MRL44" s="445"/>
      <c r="MRM44" s="445"/>
      <c r="MRN44" s="445"/>
      <c r="MRO44" s="444"/>
      <c r="MRP44" s="445"/>
      <c r="MRQ44" s="445"/>
      <c r="MRR44" s="445"/>
      <c r="MRS44" s="444"/>
      <c r="MRT44" s="445"/>
      <c r="MRU44" s="445"/>
      <c r="MRV44" s="445"/>
      <c r="MRW44" s="444"/>
      <c r="MRX44" s="445"/>
      <c r="MRY44" s="445"/>
      <c r="MRZ44" s="445"/>
      <c r="MSA44" s="444"/>
      <c r="MSB44" s="445"/>
      <c r="MSC44" s="445"/>
      <c r="MSD44" s="445"/>
      <c r="MSE44" s="444"/>
      <c r="MSF44" s="445"/>
      <c r="MSG44" s="445"/>
      <c r="MSH44" s="445"/>
      <c r="MSI44" s="444"/>
      <c r="MSJ44" s="445"/>
      <c r="MSK44" s="445"/>
      <c r="MSL44" s="445"/>
      <c r="MSM44" s="444"/>
      <c r="MSN44" s="445"/>
      <c r="MSO44" s="445"/>
      <c r="MSP44" s="445"/>
      <c r="MSQ44" s="444"/>
      <c r="MSR44" s="445"/>
      <c r="MSS44" s="445"/>
      <c r="MST44" s="445"/>
      <c r="MSU44" s="444"/>
      <c r="MSV44" s="445"/>
      <c r="MSW44" s="445"/>
      <c r="MSX44" s="445"/>
      <c r="MSY44" s="444"/>
      <c r="MSZ44" s="445"/>
      <c r="MTA44" s="445"/>
      <c r="MTB44" s="445"/>
      <c r="MTC44" s="444"/>
      <c r="MTD44" s="445"/>
      <c r="MTE44" s="445"/>
      <c r="MTF44" s="445"/>
      <c r="MTG44" s="444"/>
      <c r="MTH44" s="445"/>
      <c r="MTI44" s="445"/>
      <c r="MTJ44" s="445"/>
      <c r="MTK44" s="444"/>
      <c r="MTL44" s="445"/>
      <c r="MTM44" s="445"/>
      <c r="MTN44" s="445"/>
      <c r="MTO44" s="444"/>
      <c r="MTP44" s="445"/>
      <c r="MTQ44" s="445"/>
      <c r="MTR44" s="445"/>
      <c r="MTS44" s="444"/>
      <c r="MTT44" s="445"/>
      <c r="MTU44" s="445"/>
      <c r="MTV44" s="445"/>
      <c r="MTW44" s="444"/>
      <c r="MTX44" s="445"/>
      <c r="MTY44" s="445"/>
      <c r="MTZ44" s="445"/>
      <c r="MUA44" s="444"/>
      <c r="MUB44" s="445"/>
      <c r="MUC44" s="445"/>
      <c r="MUD44" s="445"/>
      <c r="MUE44" s="444"/>
      <c r="MUF44" s="445"/>
      <c r="MUG44" s="445"/>
      <c r="MUH44" s="445"/>
      <c r="MUI44" s="444"/>
      <c r="MUJ44" s="445"/>
      <c r="MUK44" s="445"/>
      <c r="MUL44" s="445"/>
      <c r="MUM44" s="444"/>
      <c r="MUN44" s="445"/>
      <c r="MUO44" s="445"/>
      <c r="MUP44" s="445"/>
      <c r="MUQ44" s="444"/>
      <c r="MUR44" s="445"/>
      <c r="MUS44" s="445"/>
      <c r="MUT44" s="445"/>
      <c r="MUU44" s="444"/>
      <c r="MUV44" s="445"/>
      <c r="MUW44" s="445"/>
      <c r="MUX44" s="445"/>
      <c r="MUY44" s="444"/>
      <c r="MUZ44" s="445"/>
      <c r="MVA44" s="445"/>
      <c r="MVB44" s="445"/>
      <c r="MVC44" s="444"/>
      <c r="MVD44" s="445"/>
      <c r="MVE44" s="445"/>
      <c r="MVF44" s="445"/>
      <c r="MVG44" s="444"/>
      <c r="MVH44" s="445"/>
      <c r="MVI44" s="445"/>
      <c r="MVJ44" s="445"/>
      <c r="MVK44" s="444"/>
      <c r="MVL44" s="445"/>
      <c r="MVM44" s="445"/>
      <c r="MVN44" s="445"/>
      <c r="MVO44" s="444"/>
      <c r="MVP44" s="445"/>
      <c r="MVQ44" s="445"/>
      <c r="MVR44" s="445"/>
      <c r="MVS44" s="444"/>
      <c r="MVT44" s="445"/>
      <c r="MVU44" s="445"/>
      <c r="MVV44" s="445"/>
      <c r="MVW44" s="444"/>
      <c r="MVX44" s="445"/>
      <c r="MVY44" s="445"/>
      <c r="MVZ44" s="445"/>
      <c r="MWA44" s="444"/>
      <c r="MWB44" s="445"/>
      <c r="MWC44" s="445"/>
      <c r="MWD44" s="445"/>
      <c r="MWE44" s="444"/>
      <c r="MWF44" s="445"/>
      <c r="MWG44" s="445"/>
      <c r="MWH44" s="445"/>
      <c r="MWI44" s="444"/>
      <c r="MWJ44" s="445"/>
      <c r="MWK44" s="445"/>
      <c r="MWL44" s="445"/>
      <c r="MWM44" s="444"/>
      <c r="MWN44" s="445"/>
      <c r="MWO44" s="445"/>
      <c r="MWP44" s="445"/>
      <c r="MWQ44" s="444"/>
      <c r="MWR44" s="445"/>
      <c r="MWS44" s="445"/>
      <c r="MWT44" s="445"/>
      <c r="MWU44" s="444"/>
      <c r="MWV44" s="445"/>
      <c r="MWW44" s="445"/>
      <c r="MWX44" s="445"/>
      <c r="MWY44" s="444"/>
      <c r="MWZ44" s="445"/>
      <c r="MXA44" s="445"/>
      <c r="MXB44" s="445"/>
      <c r="MXC44" s="444"/>
      <c r="MXD44" s="445"/>
      <c r="MXE44" s="445"/>
      <c r="MXF44" s="445"/>
      <c r="MXG44" s="444"/>
      <c r="MXH44" s="445"/>
      <c r="MXI44" s="445"/>
      <c r="MXJ44" s="445"/>
      <c r="MXK44" s="444"/>
      <c r="MXL44" s="445"/>
      <c r="MXM44" s="445"/>
      <c r="MXN44" s="445"/>
      <c r="MXO44" s="444"/>
      <c r="MXP44" s="445"/>
      <c r="MXQ44" s="445"/>
      <c r="MXR44" s="445"/>
      <c r="MXS44" s="444"/>
      <c r="MXT44" s="445"/>
      <c r="MXU44" s="445"/>
      <c r="MXV44" s="445"/>
      <c r="MXW44" s="444"/>
      <c r="MXX44" s="445"/>
      <c r="MXY44" s="445"/>
      <c r="MXZ44" s="445"/>
      <c r="MYA44" s="444"/>
      <c r="MYB44" s="445"/>
      <c r="MYC44" s="445"/>
      <c r="MYD44" s="445"/>
      <c r="MYE44" s="444"/>
      <c r="MYF44" s="445"/>
      <c r="MYG44" s="445"/>
      <c r="MYH44" s="445"/>
      <c r="MYI44" s="444"/>
      <c r="MYJ44" s="445"/>
      <c r="MYK44" s="445"/>
      <c r="MYL44" s="445"/>
      <c r="MYM44" s="444"/>
      <c r="MYN44" s="445"/>
      <c r="MYO44" s="445"/>
      <c r="MYP44" s="445"/>
      <c r="MYQ44" s="444"/>
      <c r="MYR44" s="445"/>
      <c r="MYS44" s="445"/>
      <c r="MYT44" s="445"/>
      <c r="MYU44" s="444"/>
      <c r="MYV44" s="445"/>
      <c r="MYW44" s="445"/>
      <c r="MYX44" s="445"/>
      <c r="MYY44" s="444"/>
      <c r="MYZ44" s="445"/>
      <c r="MZA44" s="445"/>
      <c r="MZB44" s="445"/>
      <c r="MZC44" s="444"/>
      <c r="MZD44" s="445"/>
      <c r="MZE44" s="445"/>
      <c r="MZF44" s="445"/>
      <c r="MZG44" s="444"/>
      <c r="MZH44" s="445"/>
      <c r="MZI44" s="445"/>
      <c r="MZJ44" s="445"/>
      <c r="MZK44" s="444"/>
      <c r="MZL44" s="445"/>
      <c r="MZM44" s="445"/>
      <c r="MZN44" s="445"/>
      <c r="MZO44" s="444"/>
      <c r="MZP44" s="445"/>
      <c r="MZQ44" s="445"/>
      <c r="MZR44" s="445"/>
      <c r="MZS44" s="444"/>
      <c r="MZT44" s="445"/>
      <c r="MZU44" s="445"/>
      <c r="MZV44" s="445"/>
      <c r="MZW44" s="444"/>
      <c r="MZX44" s="445"/>
      <c r="MZY44" s="445"/>
      <c r="MZZ44" s="445"/>
      <c r="NAA44" s="444"/>
      <c r="NAB44" s="445"/>
      <c r="NAC44" s="445"/>
      <c r="NAD44" s="445"/>
      <c r="NAE44" s="444"/>
      <c r="NAF44" s="445"/>
      <c r="NAG44" s="445"/>
      <c r="NAH44" s="445"/>
      <c r="NAI44" s="444"/>
      <c r="NAJ44" s="445"/>
      <c r="NAK44" s="445"/>
      <c r="NAL44" s="445"/>
      <c r="NAM44" s="444"/>
      <c r="NAN44" s="445"/>
      <c r="NAO44" s="445"/>
      <c r="NAP44" s="445"/>
      <c r="NAQ44" s="444"/>
      <c r="NAR44" s="445"/>
      <c r="NAS44" s="445"/>
      <c r="NAT44" s="445"/>
      <c r="NAU44" s="444"/>
      <c r="NAV44" s="445"/>
      <c r="NAW44" s="445"/>
      <c r="NAX44" s="445"/>
      <c r="NAY44" s="444"/>
      <c r="NAZ44" s="445"/>
      <c r="NBA44" s="445"/>
      <c r="NBB44" s="445"/>
      <c r="NBC44" s="444"/>
      <c r="NBD44" s="445"/>
      <c r="NBE44" s="445"/>
      <c r="NBF44" s="445"/>
      <c r="NBG44" s="444"/>
      <c r="NBH44" s="445"/>
      <c r="NBI44" s="445"/>
      <c r="NBJ44" s="445"/>
      <c r="NBK44" s="444"/>
      <c r="NBL44" s="445"/>
      <c r="NBM44" s="445"/>
      <c r="NBN44" s="445"/>
      <c r="NBO44" s="444"/>
      <c r="NBP44" s="445"/>
      <c r="NBQ44" s="445"/>
      <c r="NBR44" s="445"/>
      <c r="NBS44" s="444"/>
      <c r="NBT44" s="445"/>
      <c r="NBU44" s="445"/>
      <c r="NBV44" s="445"/>
      <c r="NBW44" s="444"/>
      <c r="NBX44" s="445"/>
      <c r="NBY44" s="445"/>
      <c r="NBZ44" s="445"/>
      <c r="NCA44" s="444"/>
      <c r="NCB44" s="445"/>
      <c r="NCC44" s="445"/>
      <c r="NCD44" s="445"/>
      <c r="NCE44" s="444"/>
      <c r="NCF44" s="445"/>
      <c r="NCG44" s="445"/>
      <c r="NCH44" s="445"/>
      <c r="NCI44" s="444"/>
      <c r="NCJ44" s="445"/>
      <c r="NCK44" s="445"/>
      <c r="NCL44" s="445"/>
      <c r="NCM44" s="444"/>
      <c r="NCN44" s="445"/>
      <c r="NCO44" s="445"/>
      <c r="NCP44" s="445"/>
      <c r="NCQ44" s="444"/>
      <c r="NCR44" s="445"/>
      <c r="NCS44" s="445"/>
      <c r="NCT44" s="445"/>
      <c r="NCU44" s="444"/>
      <c r="NCV44" s="445"/>
      <c r="NCW44" s="445"/>
      <c r="NCX44" s="445"/>
      <c r="NCY44" s="444"/>
      <c r="NCZ44" s="445"/>
      <c r="NDA44" s="445"/>
      <c r="NDB44" s="445"/>
      <c r="NDC44" s="444"/>
      <c r="NDD44" s="445"/>
      <c r="NDE44" s="445"/>
      <c r="NDF44" s="445"/>
      <c r="NDG44" s="444"/>
      <c r="NDH44" s="445"/>
      <c r="NDI44" s="445"/>
      <c r="NDJ44" s="445"/>
      <c r="NDK44" s="444"/>
      <c r="NDL44" s="445"/>
      <c r="NDM44" s="445"/>
      <c r="NDN44" s="445"/>
      <c r="NDO44" s="444"/>
      <c r="NDP44" s="445"/>
      <c r="NDQ44" s="445"/>
      <c r="NDR44" s="445"/>
      <c r="NDS44" s="444"/>
      <c r="NDT44" s="445"/>
      <c r="NDU44" s="445"/>
      <c r="NDV44" s="445"/>
      <c r="NDW44" s="444"/>
      <c r="NDX44" s="445"/>
      <c r="NDY44" s="445"/>
      <c r="NDZ44" s="445"/>
      <c r="NEA44" s="444"/>
      <c r="NEB44" s="445"/>
      <c r="NEC44" s="445"/>
      <c r="NED44" s="445"/>
      <c r="NEE44" s="444"/>
      <c r="NEF44" s="445"/>
      <c r="NEG44" s="445"/>
      <c r="NEH44" s="445"/>
      <c r="NEI44" s="444"/>
      <c r="NEJ44" s="445"/>
      <c r="NEK44" s="445"/>
      <c r="NEL44" s="445"/>
      <c r="NEM44" s="444"/>
      <c r="NEN44" s="445"/>
      <c r="NEO44" s="445"/>
      <c r="NEP44" s="445"/>
      <c r="NEQ44" s="444"/>
      <c r="NER44" s="445"/>
      <c r="NES44" s="445"/>
      <c r="NET44" s="445"/>
      <c r="NEU44" s="444"/>
      <c r="NEV44" s="445"/>
      <c r="NEW44" s="445"/>
      <c r="NEX44" s="445"/>
      <c r="NEY44" s="444"/>
      <c r="NEZ44" s="445"/>
      <c r="NFA44" s="445"/>
      <c r="NFB44" s="445"/>
      <c r="NFC44" s="444"/>
      <c r="NFD44" s="445"/>
      <c r="NFE44" s="445"/>
      <c r="NFF44" s="445"/>
      <c r="NFG44" s="444"/>
      <c r="NFH44" s="445"/>
      <c r="NFI44" s="445"/>
      <c r="NFJ44" s="445"/>
      <c r="NFK44" s="444"/>
      <c r="NFL44" s="445"/>
      <c r="NFM44" s="445"/>
      <c r="NFN44" s="445"/>
      <c r="NFO44" s="444"/>
      <c r="NFP44" s="445"/>
      <c r="NFQ44" s="445"/>
      <c r="NFR44" s="445"/>
      <c r="NFS44" s="444"/>
      <c r="NFT44" s="445"/>
      <c r="NFU44" s="445"/>
      <c r="NFV44" s="445"/>
      <c r="NFW44" s="444"/>
      <c r="NFX44" s="445"/>
      <c r="NFY44" s="445"/>
      <c r="NFZ44" s="445"/>
      <c r="NGA44" s="444"/>
      <c r="NGB44" s="445"/>
      <c r="NGC44" s="445"/>
      <c r="NGD44" s="445"/>
      <c r="NGE44" s="444"/>
      <c r="NGF44" s="445"/>
      <c r="NGG44" s="445"/>
      <c r="NGH44" s="445"/>
      <c r="NGI44" s="444"/>
      <c r="NGJ44" s="445"/>
      <c r="NGK44" s="445"/>
      <c r="NGL44" s="445"/>
      <c r="NGM44" s="444"/>
      <c r="NGN44" s="445"/>
      <c r="NGO44" s="445"/>
      <c r="NGP44" s="445"/>
      <c r="NGQ44" s="444"/>
      <c r="NGR44" s="445"/>
      <c r="NGS44" s="445"/>
      <c r="NGT44" s="445"/>
      <c r="NGU44" s="444"/>
      <c r="NGV44" s="445"/>
      <c r="NGW44" s="445"/>
      <c r="NGX44" s="445"/>
      <c r="NGY44" s="444"/>
      <c r="NGZ44" s="445"/>
      <c r="NHA44" s="445"/>
      <c r="NHB44" s="445"/>
      <c r="NHC44" s="444"/>
      <c r="NHD44" s="445"/>
      <c r="NHE44" s="445"/>
      <c r="NHF44" s="445"/>
      <c r="NHG44" s="444"/>
      <c r="NHH44" s="445"/>
      <c r="NHI44" s="445"/>
      <c r="NHJ44" s="445"/>
      <c r="NHK44" s="444"/>
      <c r="NHL44" s="445"/>
      <c r="NHM44" s="445"/>
      <c r="NHN44" s="445"/>
      <c r="NHO44" s="444"/>
      <c r="NHP44" s="445"/>
      <c r="NHQ44" s="445"/>
      <c r="NHR44" s="445"/>
      <c r="NHS44" s="444"/>
      <c r="NHT44" s="445"/>
      <c r="NHU44" s="445"/>
      <c r="NHV44" s="445"/>
      <c r="NHW44" s="444"/>
      <c r="NHX44" s="445"/>
      <c r="NHY44" s="445"/>
      <c r="NHZ44" s="445"/>
      <c r="NIA44" s="444"/>
      <c r="NIB44" s="445"/>
      <c r="NIC44" s="445"/>
      <c r="NID44" s="445"/>
      <c r="NIE44" s="444"/>
      <c r="NIF44" s="445"/>
      <c r="NIG44" s="445"/>
      <c r="NIH44" s="445"/>
      <c r="NII44" s="444"/>
      <c r="NIJ44" s="445"/>
      <c r="NIK44" s="445"/>
      <c r="NIL44" s="445"/>
      <c r="NIM44" s="444"/>
      <c r="NIN44" s="445"/>
      <c r="NIO44" s="445"/>
      <c r="NIP44" s="445"/>
      <c r="NIQ44" s="444"/>
      <c r="NIR44" s="445"/>
      <c r="NIS44" s="445"/>
      <c r="NIT44" s="445"/>
      <c r="NIU44" s="444"/>
      <c r="NIV44" s="445"/>
      <c r="NIW44" s="445"/>
      <c r="NIX44" s="445"/>
      <c r="NIY44" s="444"/>
      <c r="NIZ44" s="445"/>
      <c r="NJA44" s="445"/>
      <c r="NJB44" s="445"/>
      <c r="NJC44" s="444"/>
      <c r="NJD44" s="445"/>
      <c r="NJE44" s="445"/>
      <c r="NJF44" s="445"/>
      <c r="NJG44" s="444"/>
      <c r="NJH44" s="445"/>
      <c r="NJI44" s="445"/>
      <c r="NJJ44" s="445"/>
      <c r="NJK44" s="444"/>
      <c r="NJL44" s="445"/>
      <c r="NJM44" s="445"/>
      <c r="NJN44" s="445"/>
      <c r="NJO44" s="444"/>
      <c r="NJP44" s="445"/>
      <c r="NJQ44" s="445"/>
      <c r="NJR44" s="445"/>
      <c r="NJS44" s="444"/>
      <c r="NJT44" s="445"/>
      <c r="NJU44" s="445"/>
      <c r="NJV44" s="445"/>
      <c r="NJW44" s="444"/>
      <c r="NJX44" s="445"/>
      <c r="NJY44" s="445"/>
      <c r="NJZ44" s="445"/>
      <c r="NKA44" s="444"/>
      <c r="NKB44" s="445"/>
      <c r="NKC44" s="445"/>
      <c r="NKD44" s="445"/>
      <c r="NKE44" s="444"/>
      <c r="NKF44" s="445"/>
      <c r="NKG44" s="445"/>
      <c r="NKH44" s="445"/>
      <c r="NKI44" s="444"/>
      <c r="NKJ44" s="445"/>
      <c r="NKK44" s="445"/>
      <c r="NKL44" s="445"/>
      <c r="NKM44" s="444"/>
      <c r="NKN44" s="445"/>
      <c r="NKO44" s="445"/>
      <c r="NKP44" s="445"/>
      <c r="NKQ44" s="444"/>
      <c r="NKR44" s="445"/>
      <c r="NKS44" s="445"/>
      <c r="NKT44" s="445"/>
      <c r="NKU44" s="444"/>
      <c r="NKV44" s="445"/>
      <c r="NKW44" s="445"/>
      <c r="NKX44" s="445"/>
      <c r="NKY44" s="444"/>
      <c r="NKZ44" s="445"/>
      <c r="NLA44" s="445"/>
      <c r="NLB44" s="445"/>
      <c r="NLC44" s="444"/>
      <c r="NLD44" s="445"/>
      <c r="NLE44" s="445"/>
      <c r="NLF44" s="445"/>
      <c r="NLG44" s="444"/>
      <c r="NLH44" s="445"/>
      <c r="NLI44" s="445"/>
      <c r="NLJ44" s="445"/>
      <c r="NLK44" s="444"/>
      <c r="NLL44" s="445"/>
      <c r="NLM44" s="445"/>
      <c r="NLN44" s="445"/>
      <c r="NLO44" s="444"/>
      <c r="NLP44" s="445"/>
      <c r="NLQ44" s="445"/>
      <c r="NLR44" s="445"/>
      <c r="NLS44" s="444"/>
      <c r="NLT44" s="445"/>
      <c r="NLU44" s="445"/>
      <c r="NLV44" s="445"/>
      <c r="NLW44" s="444"/>
      <c r="NLX44" s="445"/>
      <c r="NLY44" s="445"/>
      <c r="NLZ44" s="445"/>
      <c r="NMA44" s="444"/>
      <c r="NMB44" s="445"/>
      <c r="NMC44" s="445"/>
      <c r="NMD44" s="445"/>
      <c r="NME44" s="444"/>
      <c r="NMF44" s="445"/>
      <c r="NMG44" s="445"/>
      <c r="NMH44" s="445"/>
      <c r="NMI44" s="444"/>
      <c r="NMJ44" s="445"/>
      <c r="NMK44" s="445"/>
      <c r="NML44" s="445"/>
      <c r="NMM44" s="444"/>
      <c r="NMN44" s="445"/>
      <c r="NMO44" s="445"/>
      <c r="NMP44" s="445"/>
      <c r="NMQ44" s="444"/>
      <c r="NMR44" s="445"/>
      <c r="NMS44" s="445"/>
      <c r="NMT44" s="445"/>
      <c r="NMU44" s="444"/>
      <c r="NMV44" s="445"/>
      <c r="NMW44" s="445"/>
      <c r="NMX44" s="445"/>
      <c r="NMY44" s="444"/>
      <c r="NMZ44" s="445"/>
      <c r="NNA44" s="445"/>
      <c r="NNB44" s="445"/>
      <c r="NNC44" s="444"/>
      <c r="NND44" s="445"/>
      <c r="NNE44" s="445"/>
      <c r="NNF44" s="445"/>
      <c r="NNG44" s="444"/>
      <c r="NNH44" s="445"/>
      <c r="NNI44" s="445"/>
      <c r="NNJ44" s="445"/>
      <c r="NNK44" s="444"/>
      <c r="NNL44" s="445"/>
      <c r="NNM44" s="445"/>
      <c r="NNN44" s="445"/>
      <c r="NNO44" s="444"/>
      <c r="NNP44" s="445"/>
      <c r="NNQ44" s="445"/>
      <c r="NNR44" s="445"/>
      <c r="NNS44" s="444"/>
      <c r="NNT44" s="445"/>
      <c r="NNU44" s="445"/>
      <c r="NNV44" s="445"/>
      <c r="NNW44" s="444"/>
      <c r="NNX44" s="445"/>
      <c r="NNY44" s="445"/>
      <c r="NNZ44" s="445"/>
      <c r="NOA44" s="444"/>
      <c r="NOB44" s="445"/>
      <c r="NOC44" s="445"/>
      <c r="NOD44" s="445"/>
      <c r="NOE44" s="444"/>
      <c r="NOF44" s="445"/>
      <c r="NOG44" s="445"/>
      <c r="NOH44" s="445"/>
      <c r="NOI44" s="444"/>
      <c r="NOJ44" s="445"/>
      <c r="NOK44" s="445"/>
      <c r="NOL44" s="445"/>
      <c r="NOM44" s="444"/>
      <c r="NON44" s="445"/>
      <c r="NOO44" s="445"/>
      <c r="NOP44" s="445"/>
      <c r="NOQ44" s="444"/>
      <c r="NOR44" s="445"/>
      <c r="NOS44" s="445"/>
      <c r="NOT44" s="445"/>
      <c r="NOU44" s="444"/>
      <c r="NOV44" s="445"/>
      <c r="NOW44" s="445"/>
      <c r="NOX44" s="445"/>
      <c r="NOY44" s="444"/>
      <c r="NOZ44" s="445"/>
      <c r="NPA44" s="445"/>
      <c r="NPB44" s="445"/>
      <c r="NPC44" s="444"/>
      <c r="NPD44" s="445"/>
      <c r="NPE44" s="445"/>
      <c r="NPF44" s="445"/>
      <c r="NPG44" s="444"/>
      <c r="NPH44" s="445"/>
      <c r="NPI44" s="445"/>
      <c r="NPJ44" s="445"/>
      <c r="NPK44" s="444"/>
      <c r="NPL44" s="445"/>
      <c r="NPM44" s="445"/>
      <c r="NPN44" s="445"/>
      <c r="NPO44" s="444"/>
      <c r="NPP44" s="445"/>
      <c r="NPQ44" s="445"/>
      <c r="NPR44" s="445"/>
      <c r="NPS44" s="444"/>
      <c r="NPT44" s="445"/>
      <c r="NPU44" s="445"/>
      <c r="NPV44" s="445"/>
      <c r="NPW44" s="444"/>
      <c r="NPX44" s="445"/>
      <c r="NPY44" s="445"/>
      <c r="NPZ44" s="445"/>
      <c r="NQA44" s="444"/>
      <c r="NQB44" s="445"/>
      <c r="NQC44" s="445"/>
      <c r="NQD44" s="445"/>
      <c r="NQE44" s="444"/>
      <c r="NQF44" s="445"/>
      <c r="NQG44" s="445"/>
      <c r="NQH44" s="445"/>
      <c r="NQI44" s="444"/>
      <c r="NQJ44" s="445"/>
      <c r="NQK44" s="445"/>
      <c r="NQL44" s="445"/>
      <c r="NQM44" s="444"/>
      <c r="NQN44" s="445"/>
      <c r="NQO44" s="445"/>
      <c r="NQP44" s="445"/>
      <c r="NQQ44" s="444"/>
      <c r="NQR44" s="445"/>
      <c r="NQS44" s="445"/>
      <c r="NQT44" s="445"/>
      <c r="NQU44" s="444"/>
      <c r="NQV44" s="445"/>
      <c r="NQW44" s="445"/>
      <c r="NQX44" s="445"/>
      <c r="NQY44" s="444"/>
      <c r="NQZ44" s="445"/>
      <c r="NRA44" s="445"/>
      <c r="NRB44" s="445"/>
      <c r="NRC44" s="444"/>
      <c r="NRD44" s="445"/>
      <c r="NRE44" s="445"/>
      <c r="NRF44" s="445"/>
      <c r="NRG44" s="444"/>
      <c r="NRH44" s="445"/>
      <c r="NRI44" s="445"/>
      <c r="NRJ44" s="445"/>
      <c r="NRK44" s="444"/>
      <c r="NRL44" s="445"/>
      <c r="NRM44" s="445"/>
      <c r="NRN44" s="445"/>
      <c r="NRO44" s="444"/>
      <c r="NRP44" s="445"/>
      <c r="NRQ44" s="445"/>
      <c r="NRR44" s="445"/>
      <c r="NRS44" s="444"/>
      <c r="NRT44" s="445"/>
      <c r="NRU44" s="445"/>
      <c r="NRV44" s="445"/>
      <c r="NRW44" s="444"/>
      <c r="NRX44" s="445"/>
      <c r="NRY44" s="445"/>
      <c r="NRZ44" s="445"/>
      <c r="NSA44" s="444"/>
      <c r="NSB44" s="445"/>
      <c r="NSC44" s="445"/>
      <c r="NSD44" s="445"/>
      <c r="NSE44" s="444"/>
      <c r="NSF44" s="445"/>
      <c r="NSG44" s="445"/>
      <c r="NSH44" s="445"/>
      <c r="NSI44" s="444"/>
      <c r="NSJ44" s="445"/>
      <c r="NSK44" s="445"/>
      <c r="NSL44" s="445"/>
      <c r="NSM44" s="444"/>
      <c r="NSN44" s="445"/>
      <c r="NSO44" s="445"/>
      <c r="NSP44" s="445"/>
      <c r="NSQ44" s="444"/>
      <c r="NSR44" s="445"/>
      <c r="NSS44" s="445"/>
      <c r="NST44" s="445"/>
      <c r="NSU44" s="444"/>
      <c r="NSV44" s="445"/>
      <c r="NSW44" s="445"/>
      <c r="NSX44" s="445"/>
      <c r="NSY44" s="444"/>
      <c r="NSZ44" s="445"/>
      <c r="NTA44" s="445"/>
      <c r="NTB44" s="445"/>
      <c r="NTC44" s="444"/>
      <c r="NTD44" s="445"/>
      <c r="NTE44" s="445"/>
      <c r="NTF44" s="445"/>
      <c r="NTG44" s="444"/>
      <c r="NTH44" s="445"/>
      <c r="NTI44" s="445"/>
      <c r="NTJ44" s="445"/>
      <c r="NTK44" s="444"/>
      <c r="NTL44" s="445"/>
      <c r="NTM44" s="445"/>
      <c r="NTN44" s="445"/>
      <c r="NTO44" s="444"/>
      <c r="NTP44" s="445"/>
      <c r="NTQ44" s="445"/>
      <c r="NTR44" s="445"/>
      <c r="NTS44" s="444"/>
      <c r="NTT44" s="445"/>
      <c r="NTU44" s="445"/>
      <c r="NTV44" s="445"/>
      <c r="NTW44" s="444"/>
      <c r="NTX44" s="445"/>
      <c r="NTY44" s="445"/>
      <c r="NTZ44" s="445"/>
      <c r="NUA44" s="444"/>
      <c r="NUB44" s="445"/>
      <c r="NUC44" s="445"/>
      <c r="NUD44" s="445"/>
      <c r="NUE44" s="444"/>
      <c r="NUF44" s="445"/>
      <c r="NUG44" s="445"/>
      <c r="NUH44" s="445"/>
      <c r="NUI44" s="444"/>
      <c r="NUJ44" s="445"/>
      <c r="NUK44" s="445"/>
      <c r="NUL44" s="445"/>
      <c r="NUM44" s="444"/>
      <c r="NUN44" s="445"/>
      <c r="NUO44" s="445"/>
      <c r="NUP44" s="445"/>
      <c r="NUQ44" s="444"/>
      <c r="NUR44" s="445"/>
      <c r="NUS44" s="445"/>
      <c r="NUT44" s="445"/>
      <c r="NUU44" s="444"/>
      <c r="NUV44" s="445"/>
      <c r="NUW44" s="445"/>
      <c r="NUX44" s="445"/>
      <c r="NUY44" s="444"/>
      <c r="NUZ44" s="445"/>
      <c r="NVA44" s="445"/>
      <c r="NVB44" s="445"/>
      <c r="NVC44" s="444"/>
      <c r="NVD44" s="445"/>
      <c r="NVE44" s="445"/>
      <c r="NVF44" s="445"/>
      <c r="NVG44" s="444"/>
      <c r="NVH44" s="445"/>
      <c r="NVI44" s="445"/>
      <c r="NVJ44" s="445"/>
      <c r="NVK44" s="444"/>
      <c r="NVL44" s="445"/>
      <c r="NVM44" s="445"/>
      <c r="NVN44" s="445"/>
      <c r="NVO44" s="444"/>
      <c r="NVP44" s="445"/>
      <c r="NVQ44" s="445"/>
      <c r="NVR44" s="445"/>
      <c r="NVS44" s="444"/>
      <c r="NVT44" s="445"/>
      <c r="NVU44" s="445"/>
      <c r="NVV44" s="445"/>
      <c r="NVW44" s="444"/>
      <c r="NVX44" s="445"/>
      <c r="NVY44" s="445"/>
      <c r="NVZ44" s="445"/>
      <c r="NWA44" s="444"/>
      <c r="NWB44" s="445"/>
      <c r="NWC44" s="445"/>
      <c r="NWD44" s="445"/>
      <c r="NWE44" s="444"/>
      <c r="NWF44" s="445"/>
      <c r="NWG44" s="445"/>
      <c r="NWH44" s="445"/>
      <c r="NWI44" s="444"/>
      <c r="NWJ44" s="445"/>
      <c r="NWK44" s="445"/>
      <c r="NWL44" s="445"/>
      <c r="NWM44" s="444"/>
      <c r="NWN44" s="445"/>
      <c r="NWO44" s="445"/>
      <c r="NWP44" s="445"/>
      <c r="NWQ44" s="444"/>
      <c r="NWR44" s="445"/>
      <c r="NWS44" s="445"/>
      <c r="NWT44" s="445"/>
      <c r="NWU44" s="444"/>
      <c r="NWV44" s="445"/>
      <c r="NWW44" s="445"/>
      <c r="NWX44" s="445"/>
      <c r="NWY44" s="444"/>
      <c r="NWZ44" s="445"/>
      <c r="NXA44" s="445"/>
      <c r="NXB44" s="445"/>
      <c r="NXC44" s="444"/>
      <c r="NXD44" s="445"/>
      <c r="NXE44" s="445"/>
      <c r="NXF44" s="445"/>
      <c r="NXG44" s="444"/>
      <c r="NXH44" s="445"/>
      <c r="NXI44" s="445"/>
      <c r="NXJ44" s="445"/>
      <c r="NXK44" s="444"/>
      <c r="NXL44" s="445"/>
      <c r="NXM44" s="445"/>
      <c r="NXN44" s="445"/>
      <c r="NXO44" s="444"/>
      <c r="NXP44" s="445"/>
      <c r="NXQ44" s="445"/>
      <c r="NXR44" s="445"/>
      <c r="NXS44" s="444"/>
      <c r="NXT44" s="445"/>
      <c r="NXU44" s="445"/>
      <c r="NXV44" s="445"/>
      <c r="NXW44" s="444"/>
      <c r="NXX44" s="445"/>
      <c r="NXY44" s="445"/>
      <c r="NXZ44" s="445"/>
      <c r="NYA44" s="444"/>
      <c r="NYB44" s="445"/>
      <c r="NYC44" s="445"/>
      <c r="NYD44" s="445"/>
      <c r="NYE44" s="444"/>
      <c r="NYF44" s="445"/>
      <c r="NYG44" s="445"/>
      <c r="NYH44" s="445"/>
      <c r="NYI44" s="444"/>
      <c r="NYJ44" s="445"/>
      <c r="NYK44" s="445"/>
      <c r="NYL44" s="445"/>
      <c r="NYM44" s="444"/>
      <c r="NYN44" s="445"/>
      <c r="NYO44" s="445"/>
      <c r="NYP44" s="445"/>
      <c r="NYQ44" s="444"/>
      <c r="NYR44" s="445"/>
      <c r="NYS44" s="445"/>
      <c r="NYT44" s="445"/>
      <c r="NYU44" s="444"/>
      <c r="NYV44" s="445"/>
      <c r="NYW44" s="445"/>
      <c r="NYX44" s="445"/>
      <c r="NYY44" s="444"/>
      <c r="NYZ44" s="445"/>
      <c r="NZA44" s="445"/>
      <c r="NZB44" s="445"/>
      <c r="NZC44" s="444"/>
      <c r="NZD44" s="445"/>
      <c r="NZE44" s="445"/>
      <c r="NZF44" s="445"/>
      <c r="NZG44" s="444"/>
      <c r="NZH44" s="445"/>
      <c r="NZI44" s="445"/>
      <c r="NZJ44" s="445"/>
      <c r="NZK44" s="444"/>
      <c r="NZL44" s="445"/>
      <c r="NZM44" s="445"/>
      <c r="NZN44" s="445"/>
      <c r="NZO44" s="444"/>
      <c r="NZP44" s="445"/>
      <c r="NZQ44" s="445"/>
      <c r="NZR44" s="445"/>
      <c r="NZS44" s="444"/>
      <c r="NZT44" s="445"/>
      <c r="NZU44" s="445"/>
      <c r="NZV44" s="445"/>
      <c r="NZW44" s="444"/>
      <c r="NZX44" s="445"/>
      <c r="NZY44" s="445"/>
      <c r="NZZ44" s="445"/>
      <c r="OAA44" s="444"/>
      <c r="OAB44" s="445"/>
      <c r="OAC44" s="445"/>
      <c r="OAD44" s="445"/>
      <c r="OAE44" s="444"/>
      <c r="OAF44" s="445"/>
      <c r="OAG44" s="445"/>
      <c r="OAH44" s="445"/>
      <c r="OAI44" s="444"/>
      <c r="OAJ44" s="445"/>
      <c r="OAK44" s="445"/>
      <c r="OAL44" s="445"/>
      <c r="OAM44" s="444"/>
      <c r="OAN44" s="445"/>
      <c r="OAO44" s="445"/>
      <c r="OAP44" s="445"/>
      <c r="OAQ44" s="444"/>
      <c r="OAR44" s="445"/>
      <c r="OAS44" s="445"/>
      <c r="OAT44" s="445"/>
      <c r="OAU44" s="444"/>
      <c r="OAV44" s="445"/>
      <c r="OAW44" s="445"/>
      <c r="OAX44" s="445"/>
      <c r="OAY44" s="444"/>
      <c r="OAZ44" s="445"/>
      <c r="OBA44" s="445"/>
      <c r="OBB44" s="445"/>
      <c r="OBC44" s="444"/>
      <c r="OBD44" s="445"/>
      <c r="OBE44" s="445"/>
      <c r="OBF44" s="445"/>
      <c r="OBG44" s="444"/>
      <c r="OBH44" s="445"/>
      <c r="OBI44" s="445"/>
      <c r="OBJ44" s="445"/>
      <c r="OBK44" s="444"/>
      <c r="OBL44" s="445"/>
      <c r="OBM44" s="445"/>
      <c r="OBN44" s="445"/>
      <c r="OBO44" s="444"/>
      <c r="OBP44" s="445"/>
      <c r="OBQ44" s="445"/>
      <c r="OBR44" s="445"/>
      <c r="OBS44" s="444"/>
      <c r="OBT44" s="445"/>
      <c r="OBU44" s="445"/>
      <c r="OBV44" s="445"/>
      <c r="OBW44" s="444"/>
      <c r="OBX44" s="445"/>
      <c r="OBY44" s="445"/>
      <c r="OBZ44" s="445"/>
      <c r="OCA44" s="444"/>
      <c r="OCB44" s="445"/>
      <c r="OCC44" s="445"/>
      <c r="OCD44" s="445"/>
      <c r="OCE44" s="444"/>
      <c r="OCF44" s="445"/>
      <c r="OCG44" s="445"/>
      <c r="OCH44" s="445"/>
      <c r="OCI44" s="444"/>
      <c r="OCJ44" s="445"/>
      <c r="OCK44" s="445"/>
      <c r="OCL44" s="445"/>
      <c r="OCM44" s="444"/>
      <c r="OCN44" s="445"/>
      <c r="OCO44" s="445"/>
      <c r="OCP44" s="445"/>
      <c r="OCQ44" s="444"/>
      <c r="OCR44" s="445"/>
      <c r="OCS44" s="445"/>
      <c r="OCT44" s="445"/>
      <c r="OCU44" s="444"/>
      <c r="OCV44" s="445"/>
      <c r="OCW44" s="445"/>
      <c r="OCX44" s="445"/>
      <c r="OCY44" s="444"/>
      <c r="OCZ44" s="445"/>
      <c r="ODA44" s="445"/>
      <c r="ODB44" s="445"/>
      <c r="ODC44" s="444"/>
      <c r="ODD44" s="445"/>
      <c r="ODE44" s="445"/>
      <c r="ODF44" s="445"/>
      <c r="ODG44" s="444"/>
      <c r="ODH44" s="445"/>
      <c r="ODI44" s="445"/>
      <c r="ODJ44" s="445"/>
      <c r="ODK44" s="444"/>
      <c r="ODL44" s="445"/>
      <c r="ODM44" s="445"/>
      <c r="ODN44" s="445"/>
      <c r="ODO44" s="444"/>
      <c r="ODP44" s="445"/>
      <c r="ODQ44" s="445"/>
      <c r="ODR44" s="445"/>
      <c r="ODS44" s="444"/>
      <c r="ODT44" s="445"/>
      <c r="ODU44" s="445"/>
      <c r="ODV44" s="445"/>
      <c r="ODW44" s="444"/>
      <c r="ODX44" s="445"/>
      <c r="ODY44" s="445"/>
      <c r="ODZ44" s="445"/>
      <c r="OEA44" s="444"/>
      <c r="OEB44" s="445"/>
      <c r="OEC44" s="445"/>
      <c r="OED44" s="445"/>
      <c r="OEE44" s="444"/>
      <c r="OEF44" s="445"/>
      <c r="OEG44" s="445"/>
      <c r="OEH44" s="445"/>
      <c r="OEI44" s="444"/>
      <c r="OEJ44" s="445"/>
      <c r="OEK44" s="445"/>
      <c r="OEL44" s="445"/>
      <c r="OEM44" s="444"/>
      <c r="OEN44" s="445"/>
      <c r="OEO44" s="445"/>
      <c r="OEP44" s="445"/>
      <c r="OEQ44" s="444"/>
      <c r="OER44" s="445"/>
      <c r="OES44" s="445"/>
      <c r="OET44" s="445"/>
      <c r="OEU44" s="444"/>
      <c r="OEV44" s="445"/>
      <c r="OEW44" s="445"/>
      <c r="OEX44" s="445"/>
      <c r="OEY44" s="444"/>
      <c r="OEZ44" s="445"/>
      <c r="OFA44" s="445"/>
      <c r="OFB44" s="445"/>
      <c r="OFC44" s="444"/>
      <c r="OFD44" s="445"/>
      <c r="OFE44" s="445"/>
      <c r="OFF44" s="445"/>
      <c r="OFG44" s="444"/>
      <c r="OFH44" s="445"/>
      <c r="OFI44" s="445"/>
      <c r="OFJ44" s="445"/>
      <c r="OFK44" s="444"/>
      <c r="OFL44" s="445"/>
      <c r="OFM44" s="445"/>
      <c r="OFN44" s="445"/>
      <c r="OFO44" s="444"/>
      <c r="OFP44" s="445"/>
      <c r="OFQ44" s="445"/>
      <c r="OFR44" s="445"/>
      <c r="OFS44" s="444"/>
      <c r="OFT44" s="445"/>
      <c r="OFU44" s="445"/>
      <c r="OFV44" s="445"/>
      <c r="OFW44" s="444"/>
      <c r="OFX44" s="445"/>
      <c r="OFY44" s="445"/>
      <c r="OFZ44" s="445"/>
      <c r="OGA44" s="444"/>
      <c r="OGB44" s="445"/>
      <c r="OGC44" s="445"/>
      <c r="OGD44" s="445"/>
      <c r="OGE44" s="444"/>
      <c r="OGF44" s="445"/>
      <c r="OGG44" s="445"/>
      <c r="OGH44" s="445"/>
      <c r="OGI44" s="444"/>
      <c r="OGJ44" s="445"/>
      <c r="OGK44" s="445"/>
      <c r="OGL44" s="445"/>
      <c r="OGM44" s="444"/>
      <c r="OGN44" s="445"/>
      <c r="OGO44" s="445"/>
      <c r="OGP44" s="445"/>
      <c r="OGQ44" s="444"/>
      <c r="OGR44" s="445"/>
      <c r="OGS44" s="445"/>
      <c r="OGT44" s="445"/>
      <c r="OGU44" s="444"/>
      <c r="OGV44" s="445"/>
      <c r="OGW44" s="445"/>
      <c r="OGX44" s="445"/>
      <c r="OGY44" s="444"/>
      <c r="OGZ44" s="445"/>
      <c r="OHA44" s="445"/>
      <c r="OHB44" s="445"/>
      <c r="OHC44" s="444"/>
      <c r="OHD44" s="445"/>
      <c r="OHE44" s="445"/>
      <c r="OHF44" s="445"/>
      <c r="OHG44" s="444"/>
      <c r="OHH44" s="445"/>
      <c r="OHI44" s="445"/>
      <c r="OHJ44" s="445"/>
      <c r="OHK44" s="444"/>
      <c r="OHL44" s="445"/>
      <c r="OHM44" s="445"/>
      <c r="OHN44" s="445"/>
      <c r="OHO44" s="444"/>
      <c r="OHP44" s="445"/>
      <c r="OHQ44" s="445"/>
      <c r="OHR44" s="445"/>
      <c r="OHS44" s="444"/>
      <c r="OHT44" s="445"/>
      <c r="OHU44" s="445"/>
      <c r="OHV44" s="445"/>
      <c r="OHW44" s="444"/>
      <c r="OHX44" s="445"/>
      <c r="OHY44" s="445"/>
      <c r="OHZ44" s="445"/>
      <c r="OIA44" s="444"/>
      <c r="OIB44" s="445"/>
      <c r="OIC44" s="445"/>
      <c r="OID44" s="445"/>
      <c r="OIE44" s="444"/>
      <c r="OIF44" s="445"/>
      <c r="OIG44" s="445"/>
      <c r="OIH44" s="445"/>
      <c r="OII44" s="444"/>
      <c r="OIJ44" s="445"/>
      <c r="OIK44" s="445"/>
      <c r="OIL44" s="445"/>
      <c r="OIM44" s="444"/>
      <c r="OIN44" s="445"/>
      <c r="OIO44" s="445"/>
      <c r="OIP44" s="445"/>
      <c r="OIQ44" s="444"/>
      <c r="OIR44" s="445"/>
      <c r="OIS44" s="445"/>
      <c r="OIT44" s="445"/>
      <c r="OIU44" s="444"/>
      <c r="OIV44" s="445"/>
      <c r="OIW44" s="445"/>
      <c r="OIX44" s="445"/>
      <c r="OIY44" s="444"/>
      <c r="OIZ44" s="445"/>
      <c r="OJA44" s="445"/>
      <c r="OJB44" s="445"/>
      <c r="OJC44" s="444"/>
      <c r="OJD44" s="445"/>
      <c r="OJE44" s="445"/>
      <c r="OJF44" s="445"/>
      <c r="OJG44" s="444"/>
      <c r="OJH44" s="445"/>
      <c r="OJI44" s="445"/>
      <c r="OJJ44" s="445"/>
      <c r="OJK44" s="444"/>
      <c r="OJL44" s="445"/>
      <c r="OJM44" s="445"/>
      <c r="OJN44" s="445"/>
      <c r="OJO44" s="444"/>
      <c r="OJP44" s="445"/>
      <c r="OJQ44" s="445"/>
      <c r="OJR44" s="445"/>
      <c r="OJS44" s="444"/>
      <c r="OJT44" s="445"/>
      <c r="OJU44" s="445"/>
      <c r="OJV44" s="445"/>
      <c r="OJW44" s="444"/>
      <c r="OJX44" s="445"/>
      <c r="OJY44" s="445"/>
      <c r="OJZ44" s="445"/>
      <c r="OKA44" s="444"/>
      <c r="OKB44" s="445"/>
      <c r="OKC44" s="445"/>
      <c r="OKD44" s="445"/>
      <c r="OKE44" s="444"/>
      <c r="OKF44" s="445"/>
      <c r="OKG44" s="445"/>
      <c r="OKH44" s="445"/>
      <c r="OKI44" s="444"/>
      <c r="OKJ44" s="445"/>
      <c r="OKK44" s="445"/>
      <c r="OKL44" s="445"/>
      <c r="OKM44" s="444"/>
      <c r="OKN44" s="445"/>
      <c r="OKO44" s="445"/>
      <c r="OKP44" s="445"/>
      <c r="OKQ44" s="444"/>
      <c r="OKR44" s="445"/>
      <c r="OKS44" s="445"/>
      <c r="OKT44" s="445"/>
      <c r="OKU44" s="444"/>
      <c r="OKV44" s="445"/>
      <c r="OKW44" s="445"/>
      <c r="OKX44" s="445"/>
      <c r="OKY44" s="444"/>
      <c r="OKZ44" s="445"/>
      <c r="OLA44" s="445"/>
      <c r="OLB44" s="445"/>
      <c r="OLC44" s="444"/>
      <c r="OLD44" s="445"/>
      <c r="OLE44" s="445"/>
      <c r="OLF44" s="445"/>
      <c r="OLG44" s="444"/>
      <c r="OLH44" s="445"/>
      <c r="OLI44" s="445"/>
      <c r="OLJ44" s="445"/>
      <c r="OLK44" s="444"/>
      <c r="OLL44" s="445"/>
      <c r="OLM44" s="445"/>
      <c r="OLN44" s="445"/>
      <c r="OLO44" s="444"/>
      <c r="OLP44" s="445"/>
      <c r="OLQ44" s="445"/>
      <c r="OLR44" s="445"/>
      <c r="OLS44" s="444"/>
      <c r="OLT44" s="445"/>
      <c r="OLU44" s="445"/>
      <c r="OLV44" s="445"/>
      <c r="OLW44" s="444"/>
      <c r="OLX44" s="445"/>
      <c r="OLY44" s="445"/>
      <c r="OLZ44" s="445"/>
      <c r="OMA44" s="444"/>
      <c r="OMB44" s="445"/>
      <c r="OMC44" s="445"/>
      <c r="OMD44" s="445"/>
      <c r="OME44" s="444"/>
      <c r="OMF44" s="445"/>
      <c r="OMG44" s="445"/>
      <c r="OMH44" s="445"/>
      <c r="OMI44" s="444"/>
      <c r="OMJ44" s="445"/>
      <c r="OMK44" s="445"/>
      <c r="OML44" s="445"/>
      <c r="OMM44" s="444"/>
      <c r="OMN44" s="445"/>
      <c r="OMO44" s="445"/>
      <c r="OMP44" s="445"/>
      <c r="OMQ44" s="444"/>
      <c r="OMR44" s="445"/>
      <c r="OMS44" s="445"/>
      <c r="OMT44" s="445"/>
      <c r="OMU44" s="444"/>
      <c r="OMV44" s="445"/>
      <c r="OMW44" s="445"/>
      <c r="OMX44" s="445"/>
      <c r="OMY44" s="444"/>
      <c r="OMZ44" s="445"/>
      <c r="ONA44" s="445"/>
      <c r="ONB44" s="445"/>
      <c r="ONC44" s="444"/>
      <c r="OND44" s="445"/>
      <c r="ONE44" s="445"/>
      <c r="ONF44" s="445"/>
      <c r="ONG44" s="444"/>
      <c r="ONH44" s="445"/>
      <c r="ONI44" s="445"/>
      <c r="ONJ44" s="445"/>
      <c r="ONK44" s="444"/>
      <c r="ONL44" s="445"/>
      <c r="ONM44" s="445"/>
      <c r="ONN44" s="445"/>
      <c r="ONO44" s="444"/>
      <c r="ONP44" s="445"/>
      <c r="ONQ44" s="445"/>
      <c r="ONR44" s="445"/>
      <c r="ONS44" s="444"/>
      <c r="ONT44" s="445"/>
      <c r="ONU44" s="445"/>
      <c r="ONV44" s="445"/>
      <c r="ONW44" s="444"/>
      <c r="ONX44" s="445"/>
      <c r="ONY44" s="445"/>
      <c r="ONZ44" s="445"/>
      <c r="OOA44" s="444"/>
      <c r="OOB44" s="445"/>
      <c r="OOC44" s="445"/>
      <c r="OOD44" s="445"/>
      <c r="OOE44" s="444"/>
      <c r="OOF44" s="445"/>
      <c r="OOG44" s="445"/>
      <c r="OOH44" s="445"/>
      <c r="OOI44" s="444"/>
      <c r="OOJ44" s="445"/>
      <c r="OOK44" s="445"/>
      <c r="OOL44" s="445"/>
      <c r="OOM44" s="444"/>
      <c r="OON44" s="445"/>
      <c r="OOO44" s="445"/>
      <c r="OOP44" s="445"/>
      <c r="OOQ44" s="444"/>
      <c r="OOR44" s="445"/>
      <c r="OOS44" s="445"/>
      <c r="OOT44" s="445"/>
      <c r="OOU44" s="444"/>
      <c r="OOV44" s="445"/>
      <c r="OOW44" s="445"/>
      <c r="OOX44" s="445"/>
      <c r="OOY44" s="444"/>
      <c r="OOZ44" s="445"/>
      <c r="OPA44" s="445"/>
      <c r="OPB44" s="445"/>
      <c r="OPC44" s="444"/>
      <c r="OPD44" s="445"/>
      <c r="OPE44" s="445"/>
      <c r="OPF44" s="445"/>
      <c r="OPG44" s="444"/>
      <c r="OPH44" s="445"/>
      <c r="OPI44" s="445"/>
      <c r="OPJ44" s="445"/>
      <c r="OPK44" s="444"/>
      <c r="OPL44" s="445"/>
      <c r="OPM44" s="445"/>
      <c r="OPN44" s="445"/>
      <c r="OPO44" s="444"/>
      <c r="OPP44" s="445"/>
      <c r="OPQ44" s="445"/>
      <c r="OPR44" s="445"/>
      <c r="OPS44" s="444"/>
      <c r="OPT44" s="445"/>
      <c r="OPU44" s="445"/>
      <c r="OPV44" s="445"/>
      <c r="OPW44" s="444"/>
      <c r="OPX44" s="445"/>
      <c r="OPY44" s="445"/>
      <c r="OPZ44" s="445"/>
      <c r="OQA44" s="444"/>
      <c r="OQB44" s="445"/>
      <c r="OQC44" s="445"/>
      <c r="OQD44" s="445"/>
      <c r="OQE44" s="444"/>
      <c r="OQF44" s="445"/>
      <c r="OQG44" s="445"/>
      <c r="OQH44" s="445"/>
      <c r="OQI44" s="444"/>
      <c r="OQJ44" s="445"/>
      <c r="OQK44" s="445"/>
      <c r="OQL44" s="445"/>
      <c r="OQM44" s="444"/>
      <c r="OQN44" s="445"/>
      <c r="OQO44" s="445"/>
      <c r="OQP44" s="445"/>
      <c r="OQQ44" s="444"/>
      <c r="OQR44" s="445"/>
      <c r="OQS44" s="445"/>
      <c r="OQT44" s="445"/>
      <c r="OQU44" s="444"/>
      <c r="OQV44" s="445"/>
      <c r="OQW44" s="445"/>
      <c r="OQX44" s="445"/>
      <c r="OQY44" s="444"/>
      <c r="OQZ44" s="445"/>
      <c r="ORA44" s="445"/>
      <c r="ORB44" s="445"/>
      <c r="ORC44" s="444"/>
      <c r="ORD44" s="445"/>
      <c r="ORE44" s="445"/>
      <c r="ORF44" s="445"/>
      <c r="ORG44" s="444"/>
      <c r="ORH44" s="445"/>
      <c r="ORI44" s="445"/>
      <c r="ORJ44" s="445"/>
      <c r="ORK44" s="444"/>
      <c r="ORL44" s="445"/>
      <c r="ORM44" s="445"/>
      <c r="ORN44" s="445"/>
      <c r="ORO44" s="444"/>
      <c r="ORP44" s="445"/>
      <c r="ORQ44" s="445"/>
      <c r="ORR44" s="445"/>
      <c r="ORS44" s="444"/>
      <c r="ORT44" s="445"/>
      <c r="ORU44" s="445"/>
      <c r="ORV44" s="445"/>
      <c r="ORW44" s="444"/>
      <c r="ORX44" s="445"/>
      <c r="ORY44" s="445"/>
      <c r="ORZ44" s="445"/>
      <c r="OSA44" s="444"/>
      <c r="OSB44" s="445"/>
      <c r="OSC44" s="445"/>
      <c r="OSD44" s="445"/>
      <c r="OSE44" s="444"/>
      <c r="OSF44" s="445"/>
      <c r="OSG44" s="445"/>
      <c r="OSH44" s="445"/>
      <c r="OSI44" s="444"/>
      <c r="OSJ44" s="445"/>
      <c r="OSK44" s="445"/>
      <c r="OSL44" s="445"/>
      <c r="OSM44" s="444"/>
      <c r="OSN44" s="445"/>
      <c r="OSO44" s="445"/>
      <c r="OSP44" s="445"/>
      <c r="OSQ44" s="444"/>
      <c r="OSR44" s="445"/>
      <c r="OSS44" s="445"/>
      <c r="OST44" s="445"/>
      <c r="OSU44" s="444"/>
      <c r="OSV44" s="445"/>
      <c r="OSW44" s="445"/>
      <c r="OSX44" s="445"/>
      <c r="OSY44" s="444"/>
      <c r="OSZ44" s="445"/>
      <c r="OTA44" s="445"/>
      <c r="OTB44" s="445"/>
      <c r="OTC44" s="444"/>
      <c r="OTD44" s="445"/>
      <c r="OTE44" s="445"/>
      <c r="OTF44" s="445"/>
      <c r="OTG44" s="444"/>
      <c r="OTH44" s="445"/>
      <c r="OTI44" s="445"/>
      <c r="OTJ44" s="445"/>
      <c r="OTK44" s="444"/>
      <c r="OTL44" s="445"/>
      <c r="OTM44" s="445"/>
      <c r="OTN44" s="445"/>
      <c r="OTO44" s="444"/>
      <c r="OTP44" s="445"/>
      <c r="OTQ44" s="445"/>
      <c r="OTR44" s="445"/>
      <c r="OTS44" s="444"/>
      <c r="OTT44" s="445"/>
      <c r="OTU44" s="445"/>
      <c r="OTV44" s="445"/>
      <c r="OTW44" s="444"/>
      <c r="OTX44" s="445"/>
      <c r="OTY44" s="445"/>
      <c r="OTZ44" s="445"/>
      <c r="OUA44" s="444"/>
      <c r="OUB44" s="445"/>
      <c r="OUC44" s="445"/>
      <c r="OUD44" s="445"/>
      <c r="OUE44" s="444"/>
      <c r="OUF44" s="445"/>
      <c r="OUG44" s="445"/>
      <c r="OUH44" s="445"/>
      <c r="OUI44" s="444"/>
      <c r="OUJ44" s="445"/>
      <c r="OUK44" s="445"/>
      <c r="OUL44" s="445"/>
      <c r="OUM44" s="444"/>
      <c r="OUN44" s="445"/>
      <c r="OUO44" s="445"/>
      <c r="OUP44" s="445"/>
      <c r="OUQ44" s="444"/>
      <c r="OUR44" s="445"/>
      <c r="OUS44" s="445"/>
      <c r="OUT44" s="445"/>
      <c r="OUU44" s="444"/>
      <c r="OUV44" s="445"/>
      <c r="OUW44" s="445"/>
      <c r="OUX44" s="445"/>
      <c r="OUY44" s="444"/>
      <c r="OUZ44" s="445"/>
      <c r="OVA44" s="445"/>
      <c r="OVB44" s="445"/>
      <c r="OVC44" s="444"/>
      <c r="OVD44" s="445"/>
      <c r="OVE44" s="445"/>
      <c r="OVF44" s="445"/>
      <c r="OVG44" s="444"/>
      <c r="OVH44" s="445"/>
      <c r="OVI44" s="445"/>
      <c r="OVJ44" s="445"/>
      <c r="OVK44" s="444"/>
      <c r="OVL44" s="445"/>
      <c r="OVM44" s="445"/>
      <c r="OVN44" s="445"/>
      <c r="OVO44" s="444"/>
      <c r="OVP44" s="445"/>
      <c r="OVQ44" s="445"/>
      <c r="OVR44" s="445"/>
      <c r="OVS44" s="444"/>
      <c r="OVT44" s="445"/>
      <c r="OVU44" s="445"/>
      <c r="OVV44" s="445"/>
      <c r="OVW44" s="444"/>
      <c r="OVX44" s="445"/>
      <c r="OVY44" s="445"/>
      <c r="OVZ44" s="445"/>
      <c r="OWA44" s="444"/>
      <c r="OWB44" s="445"/>
      <c r="OWC44" s="445"/>
      <c r="OWD44" s="445"/>
      <c r="OWE44" s="444"/>
      <c r="OWF44" s="445"/>
      <c r="OWG44" s="445"/>
      <c r="OWH44" s="445"/>
      <c r="OWI44" s="444"/>
      <c r="OWJ44" s="445"/>
      <c r="OWK44" s="445"/>
      <c r="OWL44" s="445"/>
      <c r="OWM44" s="444"/>
      <c r="OWN44" s="445"/>
      <c r="OWO44" s="445"/>
      <c r="OWP44" s="445"/>
      <c r="OWQ44" s="444"/>
      <c r="OWR44" s="445"/>
      <c r="OWS44" s="445"/>
      <c r="OWT44" s="445"/>
      <c r="OWU44" s="444"/>
      <c r="OWV44" s="445"/>
      <c r="OWW44" s="445"/>
      <c r="OWX44" s="445"/>
      <c r="OWY44" s="444"/>
      <c r="OWZ44" s="445"/>
      <c r="OXA44" s="445"/>
      <c r="OXB44" s="445"/>
      <c r="OXC44" s="444"/>
      <c r="OXD44" s="445"/>
      <c r="OXE44" s="445"/>
      <c r="OXF44" s="445"/>
      <c r="OXG44" s="444"/>
      <c r="OXH44" s="445"/>
      <c r="OXI44" s="445"/>
      <c r="OXJ44" s="445"/>
      <c r="OXK44" s="444"/>
      <c r="OXL44" s="445"/>
      <c r="OXM44" s="445"/>
      <c r="OXN44" s="445"/>
      <c r="OXO44" s="444"/>
      <c r="OXP44" s="445"/>
      <c r="OXQ44" s="445"/>
      <c r="OXR44" s="445"/>
      <c r="OXS44" s="444"/>
      <c r="OXT44" s="445"/>
      <c r="OXU44" s="445"/>
      <c r="OXV44" s="445"/>
      <c r="OXW44" s="444"/>
      <c r="OXX44" s="445"/>
      <c r="OXY44" s="445"/>
      <c r="OXZ44" s="445"/>
      <c r="OYA44" s="444"/>
      <c r="OYB44" s="445"/>
      <c r="OYC44" s="445"/>
      <c r="OYD44" s="445"/>
      <c r="OYE44" s="444"/>
      <c r="OYF44" s="445"/>
      <c r="OYG44" s="445"/>
      <c r="OYH44" s="445"/>
      <c r="OYI44" s="444"/>
      <c r="OYJ44" s="445"/>
      <c r="OYK44" s="445"/>
      <c r="OYL44" s="445"/>
      <c r="OYM44" s="444"/>
      <c r="OYN44" s="445"/>
      <c r="OYO44" s="445"/>
      <c r="OYP44" s="445"/>
      <c r="OYQ44" s="444"/>
      <c r="OYR44" s="445"/>
      <c r="OYS44" s="445"/>
      <c r="OYT44" s="445"/>
      <c r="OYU44" s="444"/>
      <c r="OYV44" s="445"/>
      <c r="OYW44" s="445"/>
      <c r="OYX44" s="445"/>
      <c r="OYY44" s="444"/>
      <c r="OYZ44" s="445"/>
      <c r="OZA44" s="445"/>
      <c r="OZB44" s="445"/>
      <c r="OZC44" s="444"/>
      <c r="OZD44" s="445"/>
      <c r="OZE44" s="445"/>
      <c r="OZF44" s="445"/>
      <c r="OZG44" s="444"/>
      <c r="OZH44" s="445"/>
      <c r="OZI44" s="445"/>
      <c r="OZJ44" s="445"/>
      <c r="OZK44" s="444"/>
      <c r="OZL44" s="445"/>
      <c r="OZM44" s="445"/>
      <c r="OZN44" s="445"/>
      <c r="OZO44" s="444"/>
      <c r="OZP44" s="445"/>
      <c r="OZQ44" s="445"/>
      <c r="OZR44" s="445"/>
      <c r="OZS44" s="444"/>
      <c r="OZT44" s="445"/>
      <c r="OZU44" s="445"/>
      <c r="OZV44" s="445"/>
      <c r="OZW44" s="444"/>
      <c r="OZX44" s="445"/>
      <c r="OZY44" s="445"/>
      <c r="OZZ44" s="445"/>
      <c r="PAA44" s="444"/>
      <c r="PAB44" s="445"/>
      <c r="PAC44" s="445"/>
      <c r="PAD44" s="445"/>
      <c r="PAE44" s="444"/>
      <c r="PAF44" s="445"/>
      <c r="PAG44" s="445"/>
      <c r="PAH44" s="445"/>
      <c r="PAI44" s="444"/>
      <c r="PAJ44" s="445"/>
      <c r="PAK44" s="445"/>
      <c r="PAL44" s="445"/>
      <c r="PAM44" s="444"/>
      <c r="PAN44" s="445"/>
      <c r="PAO44" s="445"/>
      <c r="PAP44" s="445"/>
      <c r="PAQ44" s="444"/>
      <c r="PAR44" s="445"/>
      <c r="PAS44" s="445"/>
      <c r="PAT44" s="445"/>
      <c r="PAU44" s="444"/>
      <c r="PAV44" s="445"/>
      <c r="PAW44" s="445"/>
      <c r="PAX44" s="445"/>
      <c r="PAY44" s="444"/>
      <c r="PAZ44" s="445"/>
      <c r="PBA44" s="445"/>
      <c r="PBB44" s="445"/>
      <c r="PBC44" s="444"/>
      <c r="PBD44" s="445"/>
      <c r="PBE44" s="445"/>
      <c r="PBF44" s="445"/>
      <c r="PBG44" s="444"/>
      <c r="PBH44" s="445"/>
      <c r="PBI44" s="445"/>
      <c r="PBJ44" s="445"/>
      <c r="PBK44" s="444"/>
      <c r="PBL44" s="445"/>
      <c r="PBM44" s="445"/>
      <c r="PBN44" s="445"/>
      <c r="PBO44" s="444"/>
      <c r="PBP44" s="445"/>
      <c r="PBQ44" s="445"/>
      <c r="PBR44" s="445"/>
      <c r="PBS44" s="444"/>
      <c r="PBT44" s="445"/>
      <c r="PBU44" s="445"/>
      <c r="PBV44" s="445"/>
      <c r="PBW44" s="444"/>
      <c r="PBX44" s="445"/>
      <c r="PBY44" s="445"/>
      <c r="PBZ44" s="445"/>
      <c r="PCA44" s="444"/>
      <c r="PCB44" s="445"/>
      <c r="PCC44" s="445"/>
      <c r="PCD44" s="445"/>
      <c r="PCE44" s="444"/>
      <c r="PCF44" s="445"/>
      <c r="PCG44" s="445"/>
      <c r="PCH44" s="445"/>
      <c r="PCI44" s="444"/>
      <c r="PCJ44" s="445"/>
      <c r="PCK44" s="445"/>
      <c r="PCL44" s="445"/>
      <c r="PCM44" s="444"/>
      <c r="PCN44" s="445"/>
      <c r="PCO44" s="445"/>
      <c r="PCP44" s="445"/>
      <c r="PCQ44" s="444"/>
      <c r="PCR44" s="445"/>
      <c r="PCS44" s="445"/>
      <c r="PCT44" s="445"/>
      <c r="PCU44" s="444"/>
      <c r="PCV44" s="445"/>
      <c r="PCW44" s="445"/>
      <c r="PCX44" s="445"/>
      <c r="PCY44" s="444"/>
      <c r="PCZ44" s="445"/>
      <c r="PDA44" s="445"/>
      <c r="PDB44" s="445"/>
      <c r="PDC44" s="444"/>
      <c r="PDD44" s="445"/>
      <c r="PDE44" s="445"/>
      <c r="PDF44" s="445"/>
      <c r="PDG44" s="444"/>
      <c r="PDH44" s="445"/>
      <c r="PDI44" s="445"/>
      <c r="PDJ44" s="445"/>
      <c r="PDK44" s="444"/>
      <c r="PDL44" s="445"/>
      <c r="PDM44" s="445"/>
      <c r="PDN44" s="445"/>
      <c r="PDO44" s="444"/>
      <c r="PDP44" s="445"/>
      <c r="PDQ44" s="445"/>
      <c r="PDR44" s="445"/>
      <c r="PDS44" s="444"/>
      <c r="PDT44" s="445"/>
      <c r="PDU44" s="445"/>
      <c r="PDV44" s="445"/>
      <c r="PDW44" s="444"/>
      <c r="PDX44" s="445"/>
      <c r="PDY44" s="445"/>
      <c r="PDZ44" s="445"/>
      <c r="PEA44" s="444"/>
      <c r="PEB44" s="445"/>
      <c r="PEC44" s="445"/>
      <c r="PED44" s="445"/>
      <c r="PEE44" s="444"/>
      <c r="PEF44" s="445"/>
      <c r="PEG44" s="445"/>
      <c r="PEH44" s="445"/>
      <c r="PEI44" s="444"/>
      <c r="PEJ44" s="445"/>
      <c r="PEK44" s="445"/>
      <c r="PEL44" s="445"/>
      <c r="PEM44" s="444"/>
      <c r="PEN44" s="445"/>
      <c r="PEO44" s="445"/>
      <c r="PEP44" s="445"/>
      <c r="PEQ44" s="444"/>
      <c r="PER44" s="445"/>
      <c r="PES44" s="445"/>
      <c r="PET44" s="445"/>
      <c r="PEU44" s="444"/>
      <c r="PEV44" s="445"/>
      <c r="PEW44" s="445"/>
      <c r="PEX44" s="445"/>
      <c r="PEY44" s="444"/>
      <c r="PEZ44" s="445"/>
      <c r="PFA44" s="445"/>
      <c r="PFB44" s="445"/>
      <c r="PFC44" s="444"/>
      <c r="PFD44" s="445"/>
      <c r="PFE44" s="445"/>
      <c r="PFF44" s="445"/>
      <c r="PFG44" s="444"/>
      <c r="PFH44" s="445"/>
      <c r="PFI44" s="445"/>
      <c r="PFJ44" s="445"/>
      <c r="PFK44" s="444"/>
      <c r="PFL44" s="445"/>
      <c r="PFM44" s="445"/>
      <c r="PFN44" s="445"/>
      <c r="PFO44" s="444"/>
      <c r="PFP44" s="445"/>
      <c r="PFQ44" s="445"/>
      <c r="PFR44" s="445"/>
      <c r="PFS44" s="444"/>
      <c r="PFT44" s="445"/>
      <c r="PFU44" s="445"/>
      <c r="PFV44" s="445"/>
      <c r="PFW44" s="444"/>
      <c r="PFX44" s="445"/>
      <c r="PFY44" s="445"/>
      <c r="PFZ44" s="445"/>
      <c r="PGA44" s="444"/>
      <c r="PGB44" s="445"/>
      <c r="PGC44" s="445"/>
      <c r="PGD44" s="445"/>
      <c r="PGE44" s="444"/>
      <c r="PGF44" s="445"/>
      <c r="PGG44" s="445"/>
      <c r="PGH44" s="445"/>
      <c r="PGI44" s="444"/>
      <c r="PGJ44" s="445"/>
      <c r="PGK44" s="445"/>
      <c r="PGL44" s="445"/>
      <c r="PGM44" s="444"/>
      <c r="PGN44" s="445"/>
      <c r="PGO44" s="445"/>
      <c r="PGP44" s="445"/>
      <c r="PGQ44" s="444"/>
      <c r="PGR44" s="445"/>
      <c r="PGS44" s="445"/>
      <c r="PGT44" s="445"/>
      <c r="PGU44" s="444"/>
      <c r="PGV44" s="445"/>
      <c r="PGW44" s="445"/>
      <c r="PGX44" s="445"/>
      <c r="PGY44" s="444"/>
      <c r="PGZ44" s="445"/>
      <c r="PHA44" s="445"/>
      <c r="PHB44" s="445"/>
      <c r="PHC44" s="444"/>
      <c r="PHD44" s="445"/>
      <c r="PHE44" s="445"/>
      <c r="PHF44" s="445"/>
      <c r="PHG44" s="444"/>
      <c r="PHH44" s="445"/>
      <c r="PHI44" s="445"/>
      <c r="PHJ44" s="445"/>
      <c r="PHK44" s="444"/>
      <c r="PHL44" s="445"/>
      <c r="PHM44" s="445"/>
      <c r="PHN44" s="445"/>
      <c r="PHO44" s="444"/>
      <c r="PHP44" s="445"/>
      <c r="PHQ44" s="445"/>
      <c r="PHR44" s="445"/>
      <c r="PHS44" s="444"/>
      <c r="PHT44" s="445"/>
      <c r="PHU44" s="445"/>
      <c r="PHV44" s="445"/>
      <c r="PHW44" s="444"/>
      <c r="PHX44" s="445"/>
      <c r="PHY44" s="445"/>
      <c r="PHZ44" s="445"/>
      <c r="PIA44" s="444"/>
      <c r="PIB44" s="445"/>
      <c r="PIC44" s="445"/>
      <c r="PID44" s="445"/>
      <c r="PIE44" s="444"/>
      <c r="PIF44" s="445"/>
      <c r="PIG44" s="445"/>
      <c r="PIH44" s="445"/>
      <c r="PII44" s="444"/>
      <c r="PIJ44" s="445"/>
      <c r="PIK44" s="445"/>
      <c r="PIL44" s="445"/>
      <c r="PIM44" s="444"/>
      <c r="PIN44" s="445"/>
      <c r="PIO44" s="445"/>
      <c r="PIP44" s="445"/>
      <c r="PIQ44" s="444"/>
      <c r="PIR44" s="445"/>
      <c r="PIS44" s="445"/>
      <c r="PIT44" s="445"/>
      <c r="PIU44" s="444"/>
      <c r="PIV44" s="445"/>
      <c r="PIW44" s="445"/>
      <c r="PIX44" s="445"/>
      <c r="PIY44" s="444"/>
      <c r="PIZ44" s="445"/>
      <c r="PJA44" s="445"/>
      <c r="PJB44" s="445"/>
      <c r="PJC44" s="444"/>
      <c r="PJD44" s="445"/>
      <c r="PJE44" s="445"/>
      <c r="PJF44" s="445"/>
      <c r="PJG44" s="444"/>
      <c r="PJH44" s="445"/>
      <c r="PJI44" s="445"/>
      <c r="PJJ44" s="445"/>
      <c r="PJK44" s="444"/>
      <c r="PJL44" s="445"/>
      <c r="PJM44" s="445"/>
      <c r="PJN44" s="445"/>
      <c r="PJO44" s="444"/>
      <c r="PJP44" s="445"/>
      <c r="PJQ44" s="445"/>
      <c r="PJR44" s="445"/>
      <c r="PJS44" s="444"/>
      <c r="PJT44" s="445"/>
      <c r="PJU44" s="445"/>
      <c r="PJV44" s="445"/>
      <c r="PJW44" s="444"/>
      <c r="PJX44" s="445"/>
      <c r="PJY44" s="445"/>
      <c r="PJZ44" s="445"/>
      <c r="PKA44" s="444"/>
      <c r="PKB44" s="445"/>
      <c r="PKC44" s="445"/>
      <c r="PKD44" s="445"/>
      <c r="PKE44" s="444"/>
      <c r="PKF44" s="445"/>
      <c r="PKG44" s="445"/>
      <c r="PKH44" s="445"/>
      <c r="PKI44" s="444"/>
      <c r="PKJ44" s="445"/>
      <c r="PKK44" s="445"/>
      <c r="PKL44" s="445"/>
      <c r="PKM44" s="444"/>
      <c r="PKN44" s="445"/>
      <c r="PKO44" s="445"/>
      <c r="PKP44" s="445"/>
      <c r="PKQ44" s="444"/>
      <c r="PKR44" s="445"/>
      <c r="PKS44" s="445"/>
      <c r="PKT44" s="445"/>
      <c r="PKU44" s="444"/>
      <c r="PKV44" s="445"/>
      <c r="PKW44" s="445"/>
      <c r="PKX44" s="445"/>
      <c r="PKY44" s="444"/>
      <c r="PKZ44" s="445"/>
      <c r="PLA44" s="445"/>
      <c r="PLB44" s="445"/>
      <c r="PLC44" s="444"/>
      <c r="PLD44" s="445"/>
      <c r="PLE44" s="445"/>
      <c r="PLF44" s="445"/>
      <c r="PLG44" s="444"/>
      <c r="PLH44" s="445"/>
      <c r="PLI44" s="445"/>
      <c r="PLJ44" s="445"/>
      <c r="PLK44" s="444"/>
      <c r="PLL44" s="445"/>
      <c r="PLM44" s="445"/>
      <c r="PLN44" s="445"/>
      <c r="PLO44" s="444"/>
      <c r="PLP44" s="445"/>
      <c r="PLQ44" s="445"/>
      <c r="PLR44" s="445"/>
      <c r="PLS44" s="444"/>
      <c r="PLT44" s="445"/>
      <c r="PLU44" s="445"/>
      <c r="PLV44" s="445"/>
      <c r="PLW44" s="444"/>
      <c r="PLX44" s="445"/>
      <c r="PLY44" s="445"/>
      <c r="PLZ44" s="445"/>
      <c r="PMA44" s="444"/>
      <c r="PMB44" s="445"/>
      <c r="PMC44" s="445"/>
      <c r="PMD44" s="445"/>
      <c r="PME44" s="444"/>
      <c r="PMF44" s="445"/>
      <c r="PMG44" s="445"/>
      <c r="PMH44" s="445"/>
      <c r="PMI44" s="444"/>
      <c r="PMJ44" s="445"/>
      <c r="PMK44" s="445"/>
      <c r="PML44" s="445"/>
      <c r="PMM44" s="444"/>
      <c r="PMN44" s="445"/>
      <c r="PMO44" s="445"/>
      <c r="PMP44" s="445"/>
      <c r="PMQ44" s="444"/>
      <c r="PMR44" s="445"/>
      <c r="PMS44" s="445"/>
      <c r="PMT44" s="445"/>
      <c r="PMU44" s="444"/>
      <c r="PMV44" s="445"/>
      <c r="PMW44" s="445"/>
      <c r="PMX44" s="445"/>
      <c r="PMY44" s="444"/>
      <c r="PMZ44" s="445"/>
      <c r="PNA44" s="445"/>
      <c r="PNB44" s="445"/>
      <c r="PNC44" s="444"/>
      <c r="PND44" s="445"/>
      <c r="PNE44" s="445"/>
      <c r="PNF44" s="445"/>
      <c r="PNG44" s="444"/>
      <c r="PNH44" s="445"/>
      <c r="PNI44" s="445"/>
      <c r="PNJ44" s="445"/>
      <c r="PNK44" s="444"/>
      <c r="PNL44" s="445"/>
      <c r="PNM44" s="445"/>
      <c r="PNN44" s="445"/>
      <c r="PNO44" s="444"/>
      <c r="PNP44" s="445"/>
      <c r="PNQ44" s="445"/>
      <c r="PNR44" s="445"/>
      <c r="PNS44" s="444"/>
      <c r="PNT44" s="445"/>
      <c r="PNU44" s="445"/>
      <c r="PNV44" s="445"/>
      <c r="PNW44" s="444"/>
      <c r="PNX44" s="445"/>
      <c r="PNY44" s="445"/>
      <c r="PNZ44" s="445"/>
      <c r="POA44" s="444"/>
      <c r="POB44" s="445"/>
      <c r="POC44" s="445"/>
      <c r="POD44" s="445"/>
      <c r="POE44" s="444"/>
      <c r="POF44" s="445"/>
      <c r="POG44" s="445"/>
      <c r="POH44" s="445"/>
      <c r="POI44" s="444"/>
      <c r="POJ44" s="445"/>
      <c r="POK44" s="445"/>
      <c r="POL44" s="445"/>
      <c r="POM44" s="444"/>
      <c r="PON44" s="445"/>
      <c r="POO44" s="445"/>
      <c r="POP44" s="445"/>
      <c r="POQ44" s="444"/>
      <c r="POR44" s="445"/>
      <c r="POS44" s="445"/>
      <c r="POT44" s="445"/>
      <c r="POU44" s="444"/>
      <c r="POV44" s="445"/>
      <c r="POW44" s="445"/>
      <c r="POX44" s="445"/>
      <c r="POY44" s="444"/>
      <c r="POZ44" s="445"/>
      <c r="PPA44" s="445"/>
      <c r="PPB44" s="445"/>
      <c r="PPC44" s="444"/>
      <c r="PPD44" s="445"/>
      <c r="PPE44" s="445"/>
      <c r="PPF44" s="445"/>
      <c r="PPG44" s="444"/>
      <c r="PPH44" s="445"/>
      <c r="PPI44" s="445"/>
      <c r="PPJ44" s="445"/>
      <c r="PPK44" s="444"/>
      <c r="PPL44" s="445"/>
      <c r="PPM44" s="445"/>
      <c r="PPN44" s="445"/>
      <c r="PPO44" s="444"/>
      <c r="PPP44" s="445"/>
      <c r="PPQ44" s="445"/>
      <c r="PPR44" s="445"/>
      <c r="PPS44" s="444"/>
      <c r="PPT44" s="445"/>
      <c r="PPU44" s="445"/>
      <c r="PPV44" s="445"/>
      <c r="PPW44" s="444"/>
      <c r="PPX44" s="445"/>
      <c r="PPY44" s="445"/>
      <c r="PPZ44" s="445"/>
      <c r="PQA44" s="444"/>
      <c r="PQB44" s="445"/>
      <c r="PQC44" s="445"/>
      <c r="PQD44" s="445"/>
      <c r="PQE44" s="444"/>
      <c r="PQF44" s="445"/>
      <c r="PQG44" s="445"/>
      <c r="PQH44" s="445"/>
      <c r="PQI44" s="444"/>
      <c r="PQJ44" s="445"/>
      <c r="PQK44" s="445"/>
      <c r="PQL44" s="445"/>
      <c r="PQM44" s="444"/>
      <c r="PQN44" s="445"/>
      <c r="PQO44" s="445"/>
      <c r="PQP44" s="445"/>
      <c r="PQQ44" s="444"/>
      <c r="PQR44" s="445"/>
      <c r="PQS44" s="445"/>
      <c r="PQT44" s="445"/>
      <c r="PQU44" s="444"/>
      <c r="PQV44" s="445"/>
      <c r="PQW44" s="445"/>
      <c r="PQX44" s="445"/>
      <c r="PQY44" s="444"/>
      <c r="PQZ44" s="445"/>
      <c r="PRA44" s="445"/>
      <c r="PRB44" s="445"/>
      <c r="PRC44" s="444"/>
      <c r="PRD44" s="445"/>
      <c r="PRE44" s="445"/>
      <c r="PRF44" s="445"/>
      <c r="PRG44" s="444"/>
      <c r="PRH44" s="445"/>
      <c r="PRI44" s="445"/>
      <c r="PRJ44" s="445"/>
      <c r="PRK44" s="444"/>
      <c r="PRL44" s="445"/>
      <c r="PRM44" s="445"/>
      <c r="PRN44" s="445"/>
      <c r="PRO44" s="444"/>
      <c r="PRP44" s="445"/>
      <c r="PRQ44" s="445"/>
      <c r="PRR44" s="445"/>
      <c r="PRS44" s="444"/>
      <c r="PRT44" s="445"/>
      <c r="PRU44" s="445"/>
      <c r="PRV44" s="445"/>
      <c r="PRW44" s="444"/>
      <c r="PRX44" s="445"/>
      <c r="PRY44" s="445"/>
      <c r="PRZ44" s="445"/>
      <c r="PSA44" s="444"/>
      <c r="PSB44" s="445"/>
      <c r="PSC44" s="445"/>
      <c r="PSD44" s="445"/>
      <c r="PSE44" s="444"/>
      <c r="PSF44" s="445"/>
      <c r="PSG44" s="445"/>
      <c r="PSH44" s="445"/>
      <c r="PSI44" s="444"/>
      <c r="PSJ44" s="445"/>
      <c r="PSK44" s="445"/>
      <c r="PSL44" s="445"/>
      <c r="PSM44" s="444"/>
      <c r="PSN44" s="445"/>
      <c r="PSO44" s="445"/>
      <c r="PSP44" s="445"/>
      <c r="PSQ44" s="444"/>
      <c r="PSR44" s="445"/>
      <c r="PSS44" s="445"/>
      <c r="PST44" s="445"/>
      <c r="PSU44" s="444"/>
      <c r="PSV44" s="445"/>
      <c r="PSW44" s="445"/>
      <c r="PSX44" s="445"/>
      <c r="PSY44" s="444"/>
      <c r="PSZ44" s="445"/>
      <c r="PTA44" s="445"/>
      <c r="PTB44" s="445"/>
      <c r="PTC44" s="444"/>
      <c r="PTD44" s="445"/>
      <c r="PTE44" s="445"/>
      <c r="PTF44" s="445"/>
      <c r="PTG44" s="444"/>
      <c r="PTH44" s="445"/>
      <c r="PTI44" s="445"/>
      <c r="PTJ44" s="445"/>
      <c r="PTK44" s="444"/>
      <c r="PTL44" s="445"/>
      <c r="PTM44" s="445"/>
      <c r="PTN44" s="445"/>
      <c r="PTO44" s="444"/>
      <c r="PTP44" s="445"/>
      <c r="PTQ44" s="445"/>
      <c r="PTR44" s="445"/>
      <c r="PTS44" s="444"/>
      <c r="PTT44" s="445"/>
      <c r="PTU44" s="445"/>
      <c r="PTV44" s="445"/>
      <c r="PTW44" s="444"/>
      <c r="PTX44" s="445"/>
      <c r="PTY44" s="445"/>
      <c r="PTZ44" s="445"/>
      <c r="PUA44" s="444"/>
      <c r="PUB44" s="445"/>
      <c r="PUC44" s="445"/>
      <c r="PUD44" s="445"/>
      <c r="PUE44" s="444"/>
      <c r="PUF44" s="445"/>
      <c r="PUG44" s="445"/>
      <c r="PUH44" s="445"/>
      <c r="PUI44" s="444"/>
      <c r="PUJ44" s="445"/>
      <c r="PUK44" s="445"/>
      <c r="PUL44" s="445"/>
      <c r="PUM44" s="444"/>
      <c r="PUN44" s="445"/>
      <c r="PUO44" s="445"/>
      <c r="PUP44" s="445"/>
      <c r="PUQ44" s="444"/>
      <c r="PUR44" s="445"/>
      <c r="PUS44" s="445"/>
      <c r="PUT44" s="445"/>
      <c r="PUU44" s="444"/>
      <c r="PUV44" s="445"/>
      <c r="PUW44" s="445"/>
      <c r="PUX44" s="445"/>
      <c r="PUY44" s="444"/>
      <c r="PUZ44" s="445"/>
      <c r="PVA44" s="445"/>
      <c r="PVB44" s="445"/>
      <c r="PVC44" s="444"/>
      <c r="PVD44" s="445"/>
      <c r="PVE44" s="445"/>
      <c r="PVF44" s="445"/>
      <c r="PVG44" s="444"/>
      <c r="PVH44" s="445"/>
      <c r="PVI44" s="445"/>
      <c r="PVJ44" s="445"/>
      <c r="PVK44" s="444"/>
      <c r="PVL44" s="445"/>
      <c r="PVM44" s="445"/>
      <c r="PVN44" s="445"/>
      <c r="PVO44" s="444"/>
      <c r="PVP44" s="445"/>
      <c r="PVQ44" s="445"/>
      <c r="PVR44" s="445"/>
      <c r="PVS44" s="444"/>
      <c r="PVT44" s="445"/>
      <c r="PVU44" s="445"/>
      <c r="PVV44" s="445"/>
      <c r="PVW44" s="444"/>
      <c r="PVX44" s="445"/>
      <c r="PVY44" s="445"/>
      <c r="PVZ44" s="445"/>
      <c r="PWA44" s="444"/>
      <c r="PWB44" s="445"/>
      <c r="PWC44" s="445"/>
      <c r="PWD44" s="445"/>
      <c r="PWE44" s="444"/>
      <c r="PWF44" s="445"/>
      <c r="PWG44" s="445"/>
      <c r="PWH44" s="445"/>
      <c r="PWI44" s="444"/>
      <c r="PWJ44" s="445"/>
      <c r="PWK44" s="445"/>
      <c r="PWL44" s="445"/>
      <c r="PWM44" s="444"/>
      <c r="PWN44" s="445"/>
      <c r="PWO44" s="445"/>
      <c r="PWP44" s="445"/>
      <c r="PWQ44" s="444"/>
      <c r="PWR44" s="445"/>
      <c r="PWS44" s="445"/>
      <c r="PWT44" s="445"/>
      <c r="PWU44" s="444"/>
      <c r="PWV44" s="445"/>
      <c r="PWW44" s="445"/>
      <c r="PWX44" s="445"/>
      <c r="PWY44" s="444"/>
      <c r="PWZ44" s="445"/>
      <c r="PXA44" s="445"/>
      <c r="PXB44" s="445"/>
      <c r="PXC44" s="444"/>
      <c r="PXD44" s="445"/>
      <c r="PXE44" s="445"/>
      <c r="PXF44" s="445"/>
      <c r="PXG44" s="444"/>
      <c r="PXH44" s="445"/>
      <c r="PXI44" s="445"/>
      <c r="PXJ44" s="445"/>
      <c r="PXK44" s="444"/>
      <c r="PXL44" s="445"/>
      <c r="PXM44" s="445"/>
      <c r="PXN44" s="445"/>
      <c r="PXO44" s="444"/>
      <c r="PXP44" s="445"/>
      <c r="PXQ44" s="445"/>
      <c r="PXR44" s="445"/>
      <c r="PXS44" s="444"/>
      <c r="PXT44" s="445"/>
      <c r="PXU44" s="445"/>
      <c r="PXV44" s="445"/>
      <c r="PXW44" s="444"/>
      <c r="PXX44" s="445"/>
      <c r="PXY44" s="445"/>
      <c r="PXZ44" s="445"/>
      <c r="PYA44" s="444"/>
      <c r="PYB44" s="445"/>
      <c r="PYC44" s="445"/>
      <c r="PYD44" s="445"/>
      <c r="PYE44" s="444"/>
      <c r="PYF44" s="445"/>
      <c r="PYG44" s="445"/>
      <c r="PYH44" s="445"/>
      <c r="PYI44" s="444"/>
      <c r="PYJ44" s="445"/>
      <c r="PYK44" s="445"/>
      <c r="PYL44" s="445"/>
      <c r="PYM44" s="444"/>
      <c r="PYN44" s="445"/>
      <c r="PYO44" s="445"/>
      <c r="PYP44" s="445"/>
      <c r="PYQ44" s="444"/>
      <c r="PYR44" s="445"/>
      <c r="PYS44" s="445"/>
      <c r="PYT44" s="445"/>
      <c r="PYU44" s="444"/>
      <c r="PYV44" s="445"/>
      <c r="PYW44" s="445"/>
      <c r="PYX44" s="445"/>
      <c r="PYY44" s="444"/>
      <c r="PYZ44" s="445"/>
      <c r="PZA44" s="445"/>
      <c r="PZB44" s="445"/>
      <c r="PZC44" s="444"/>
      <c r="PZD44" s="445"/>
      <c r="PZE44" s="445"/>
      <c r="PZF44" s="445"/>
      <c r="PZG44" s="444"/>
      <c r="PZH44" s="445"/>
      <c r="PZI44" s="445"/>
      <c r="PZJ44" s="445"/>
      <c r="PZK44" s="444"/>
      <c r="PZL44" s="445"/>
      <c r="PZM44" s="445"/>
      <c r="PZN44" s="445"/>
      <c r="PZO44" s="444"/>
      <c r="PZP44" s="445"/>
      <c r="PZQ44" s="445"/>
      <c r="PZR44" s="445"/>
      <c r="PZS44" s="444"/>
      <c r="PZT44" s="445"/>
      <c r="PZU44" s="445"/>
      <c r="PZV44" s="445"/>
      <c r="PZW44" s="444"/>
      <c r="PZX44" s="445"/>
      <c r="PZY44" s="445"/>
      <c r="PZZ44" s="445"/>
      <c r="QAA44" s="444"/>
      <c r="QAB44" s="445"/>
      <c r="QAC44" s="445"/>
      <c r="QAD44" s="445"/>
      <c r="QAE44" s="444"/>
      <c r="QAF44" s="445"/>
      <c r="QAG44" s="445"/>
      <c r="QAH44" s="445"/>
      <c r="QAI44" s="444"/>
      <c r="QAJ44" s="445"/>
      <c r="QAK44" s="445"/>
      <c r="QAL44" s="445"/>
      <c r="QAM44" s="444"/>
      <c r="QAN44" s="445"/>
      <c r="QAO44" s="445"/>
      <c r="QAP44" s="445"/>
      <c r="QAQ44" s="444"/>
      <c r="QAR44" s="445"/>
      <c r="QAS44" s="445"/>
      <c r="QAT44" s="445"/>
      <c r="QAU44" s="444"/>
      <c r="QAV44" s="445"/>
      <c r="QAW44" s="445"/>
      <c r="QAX44" s="445"/>
      <c r="QAY44" s="444"/>
      <c r="QAZ44" s="445"/>
      <c r="QBA44" s="445"/>
      <c r="QBB44" s="445"/>
      <c r="QBC44" s="444"/>
      <c r="QBD44" s="445"/>
      <c r="QBE44" s="445"/>
      <c r="QBF44" s="445"/>
      <c r="QBG44" s="444"/>
      <c r="QBH44" s="445"/>
      <c r="QBI44" s="445"/>
      <c r="QBJ44" s="445"/>
      <c r="QBK44" s="444"/>
      <c r="QBL44" s="445"/>
      <c r="QBM44" s="445"/>
      <c r="QBN44" s="445"/>
      <c r="QBO44" s="444"/>
      <c r="QBP44" s="445"/>
      <c r="QBQ44" s="445"/>
      <c r="QBR44" s="445"/>
      <c r="QBS44" s="444"/>
      <c r="QBT44" s="445"/>
      <c r="QBU44" s="445"/>
      <c r="QBV44" s="445"/>
      <c r="QBW44" s="444"/>
      <c r="QBX44" s="445"/>
      <c r="QBY44" s="445"/>
      <c r="QBZ44" s="445"/>
      <c r="QCA44" s="444"/>
      <c r="QCB44" s="445"/>
      <c r="QCC44" s="445"/>
      <c r="QCD44" s="445"/>
      <c r="QCE44" s="444"/>
      <c r="QCF44" s="445"/>
      <c r="QCG44" s="445"/>
      <c r="QCH44" s="445"/>
      <c r="QCI44" s="444"/>
      <c r="QCJ44" s="445"/>
      <c r="QCK44" s="445"/>
      <c r="QCL44" s="445"/>
      <c r="QCM44" s="444"/>
      <c r="QCN44" s="445"/>
      <c r="QCO44" s="445"/>
      <c r="QCP44" s="445"/>
      <c r="QCQ44" s="444"/>
      <c r="QCR44" s="445"/>
      <c r="QCS44" s="445"/>
      <c r="QCT44" s="445"/>
      <c r="QCU44" s="444"/>
      <c r="QCV44" s="445"/>
      <c r="QCW44" s="445"/>
      <c r="QCX44" s="445"/>
      <c r="QCY44" s="444"/>
      <c r="QCZ44" s="445"/>
      <c r="QDA44" s="445"/>
      <c r="QDB44" s="445"/>
      <c r="QDC44" s="444"/>
      <c r="QDD44" s="445"/>
      <c r="QDE44" s="445"/>
      <c r="QDF44" s="445"/>
      <c r="QDG44" s="444"/>
      <c r="QDH44" s="445"/>
      <c r="QDI44" s="445"/>
      <c r="QDJ44" s="445"/>
      <c r="QDK44" s="444"/>
      <c r="QDL44" s="445"/>
      <c r="QDM44" s="445"/>
      <c r="QDN44" s="445"/>
      <c r="QDO44" s="444"/>
      <c r="QDP44" s="445"/>
      <c r="QDQ44" s="445"/>
      <c r="QDR44" s="445"/>
      <c r="QDS44" s="444"/>
      <c r="QDT44" s="445"/>
      <c r="QDU44" s="445"/>
      <c r="QDV44" s="445"/>
      <c r="QDW44" s="444"/>
      <c r="QDX44" s="445"/>
      <c r="QDY44" s="445"/>
      <c r="QDZ44" s="445"/>
      <c r="QEA44" s="444"/>
      <c r="QEB44" s="445"/>
      <c r="QEC44" s="445"/>
      <c r="QED44" s="445"/>
      <c r="QEE44" s="444"/>
      <c r="QEF44" s="445"/>
      <c r="QEG44" s="445"/>
      <c r="QEH44" s="445"/>
      <c r="QEI44" s="444"/>
      <c r="QEJ44" s="445"/>
      <c r="QEK44" s="445"/>
      <c r="QEL44" s="445"/>
      <c r="QEM44" s="444"/>
      <c r="QEN44" s="445"/>
      <c r="QEO44" s="445"/>
      <c r="QEP44" s="445"/>
      <c r="QEQ44" s="444"/>
      <c r="QER44" s="445"/>
      <c r="QES44" s="445"/>
      <c r="QET44" s="445"/>
      <c r="QEU44" s="444"/>
      <c r="QEV44" s="445"/>
      <c r="QEW44" s="445"/>
      <c r="QEX44" s="445"/>
      <c r="QEY44" s="444"/>
      <c r="QEZ44" s="445"/>
      <c r="QFA44" s="445"/>
      <c r="QFB44" s="445"/>
      <c r="QFC44" s="444"/>
      <c r="QFD44" s="445"/>
      <c r="QFE44" s="445"/>
      <c r="QFF44" s="445"/>
      <c r="QFG44" s="444"/>
      <c r="QFH44" s="445"/>
      <c r="QFI44" s="445"/>
      <c r="QFJ44" s="445"/>
      <c r="QFK44" s="444"/>
      <c r="QFL44" s="445"/>
      <c r="QFM44" s="445"/>
      <c r="QFN44" s="445"/>
      <c r="QFO44" s="444"/>
      <c r="QFP44" s="445"/>
      <c r="QFQ44" s="445"/>
      <c r="QFR44" s="445"/>
      <c r="QFS44" s="444"/>
      <c r="QFT44" s="445"/>
      <c r="QFU44" s="445"/>
      <c r="QFV44" s="445"/>
      <c r="QFW44" s="444"/>
      <c r="QFX44" s="445"/>
      <c r="QFY44" s="445"/>
      <c r="QFZ44" s="445"/>
      <c r="QGA44" s="444"/>
      <c r="QGB44" s="445"/>
      <c r="QGC44" s="445"/>
      <c r="QGD44" s="445"/>
      <c r="QGE44" s="444"/>
      <c r="QGF44" s="445"/>
      <c r="QGG44" s="445"/>
      <c r="QGH44" s="445"/>
      <c r="QGI44" s="444"/>
      <c r="QGJ44" s="445"/>
      <c r="QGK44" s="445"/>
      <c r="QGL44" s="445"/>
      <c r="QGM44" s="444"/>
      <c r="QGN44" s="445"/>
      <c r="QGO44" s="445"/>
      <c r="QGP44" s="445"/>
      <c r="QGQ44" s="444"/>
      <c r="QGR44" s="445"/>
      <c r="QGS44" s="445"/>
      <c r="QGT44" s="445"/>
      <c r="QGU44" s="444"/>
      <c r="QGV44" s="445"/>
      <c r="QGW44" s="445"/>
      <c r="QGX44" s="445"/>
      <c r="QGY44" s="444"/>
      <c r="QGZ44" s="445"/>
      <c r="QHA44" s="445"/>
      <c r="QHB44" s="445"/>
      <c r="QHC44" s="444"/>
      <c r="QHD44" s="445"/>
      <c r="QHE44" s="445"/>
      <c r="QHF44" s="445"/>
      <c r="QHG44" s="444"/>
      <c r="QHH44" s="445"/>
      <c r="QHI44" s="445"/>
      <c r="QHJ44" s="445"/>
      <c r="QHK44" s="444"/>
      <c r="QHL44" s="445"/>
      <c r="QHM44" s="445"/>
      <c r="QHN44" s="445"/>
      <c r="QHO44" s="444"/>
      <c r="QHP44" s="445"/>
      <c r="QHQ44" s="445"/>
      <c r="QHR44" s="445"/>
      <c r="QHS44" s="444"/>
      <c r="QHT44" s="445"/>
      <c r="QHU44" s="445"/>
      <c r="QHV44" s="445"/>
      <c r="QHW44" s="444"/>
      <c r="QHX44" s="445"/>
      <c r="QHY44" s="445"/>
      <c r="QHZ44" s="445"/>
      <c r="QIA44" s="444"/>
      <c r="QIB44" s="445"/>
      <c r="QIC44" s="445"/>
      <c r="QID44" s="445"/>
      <c r="QIE44" s="444"/>
      <c r="QIF44" s="445"/>
      <c r="QIG44" s="445"/>
      <c r="QIH44" s="445"/>
      <c r="QII44" s="444"/>
      <c r="QIJ44" s="445"/>
      <c r="QIK44" s="445"/>
      <c r="QIL44" s="445"/>
      <c r="QIM44" s="444"/>
      <c r="QIN44" s="445"/>
      <c r="QIO44" s="445"/>
      <c r="QIP44" s="445"/>
      <c r="QIQ44" s="444"/>
      <c r="QIR44" s="445"/>
      <c r="QIS44" s="445"/>
      <c r="QIT44" s="445"/>
      <c r="QIU44" s="444"/>
      <c r="QIV44" s="445"/>
      <c r="QIW44" s="445"/>
      <c r="QIX44" s="445"/>
      <c r="QIY44" s="444"/>
      <c r="QIZ44" s="445"/>
      <c r="QJA44" s="445"/>
      <c r="QJB44" s="445"/>
      <c r="QJC44" s="444"/>
      <c r="QJD44" s="445"/>
      <c r="QJE44" s="445"/>
      <c r="QJF44" s="445"/>
      <c r="QJG44" s="444"/>
      <c r="QJH44" s="445"/>
      <c r="QJI44" s="445"/>
      <c r="QJJ44" s="445"/>
      <c r="QJK44" s="444"/>
      <c r="QJL44" s="445"/>
      <c r="QJM44" s="445"/>
      <c r="QJN44" s="445"/>
      <c r="QJO44" s="444"/>
      <c r="QJP44" s="445"/>
      <c r="QJQ44" s="445"/>
      <c r="QJR44" s="445"/>
      <c r="QJS44" s="444"/>
      <c r="QJT44" s="445"/>
      <c r="QJU44" s="445"/>
      <c r="QJV44" s="445"/>
      <c r="QJW44" s="444"/>
      <c r="QJX44" s="445"/>
      <c r="QJY44" s="445"/>
      <c r="QJZ44" s="445"/>
      <c r="QKA44" s="444"/>
      <c r="QKB44" s="445"/>
      <c r="QKC44" s="445"/>
      <c r="QKD44" s="445"/>
      <c r="QKE44" s="444"/>
      <c r="QKF44" s="445"/>
      <c r="QKG44" s="445"/>
      <c r="QKH44" s="445"/>
      <c r="QKI44" s="444"/>
      <c r="QKJ44" s="445"/>
      <c r="QKK44" s="445"/>
      <c r="QKL44" s="445"/>
      <c r="QKM44" s="444"/>
      <c r="QKN44" s="445"/>
      <c r="QKO44" s="445"/>
      <c r="QKP44" s="445"/>
      <c r="QKQ44" s="444"/>
      <c r="QKR44" s="445"/>
      <c r="QKS44" s="445"/>
      <c r="QKT44" s="445"/>
      <c r="QKU44" s="444"/>
      <c r="QKV44" s="445"/>
      <c r="QKW44" s="445"/>
      <c r="QKX44" s="445"/>
      <c r="QKY44" s="444"/>
      <c r="QKZ44" s="445"/>
      <c r="QLA44" s="445"/>
      <c r="QLB44" s="445"/>
      <c r="QLC44" s="444"/>
      <c r="QLD44" s="445"/>
      <c r="QLE44" s="445"/>
      <c r="QLF44" s="445"/>
      <c r="QLG44" s="444"/>
      <c r="QLH44" s="445"/>
      <c r="QLI44" s="445"/>
      <c r="QLJ44" s="445"/>
      <c r="QLK44" s="444"/>
      <c r="QLL44" s="445"/>
      <c r="QLM44" s="445"/>
      <c r="QLN44" s="445"/>
      <c r="QLO44" s="444"/>
      <c r="QLP44" s="445"/>
      <c r="QLQ44" s="445"/>
      <c r="QLR44" s="445"/>
      <c r="QLS44" s="444"/>
      <c r="QLT44" s="445"/>
      <c r="QLU44" s="445"/>
      <c r="QLV44" s="445"/>
      <c r="QLW44" s="444"/>
      <c r="QLX44" s="445"/>
      <c r="QLY44" s="445"/>
      <c r="QLZ44" s="445"/>
      <c r="QMA44" s="444"/>
      <c r="QMB44" s="445"/>
      <c r="QMC44" s="445"/>
      <c r="QMD44" s="445"/>
      <c r="QME44" s="444"/>
      <c r="QMF44" s="445"/>
      <c r="QMG44" s="445"/>
      <c r="QMH44" s="445"/>
      <c r="QMI44" s="444"/>
      <c r="QMJ44" s="445"/>
      <c r="QMK44" s="445"/>
      <c r="QML44" s="445"/>
      <c r="QMM44" s="444"/>
      <c r="QMN44" s="445"/>
      <c r="QMO44" s="445"/>
      <c r="QMP44" s="445"/>
      <c r="QMQ44" s="444"/>
      <c r="QMR44" s="445"/>
      <c r="QMS44" s="445"/>
      <c r="QMT44" s="445"/>
      <c r="QMU44" s="444"/>
      <c r="QMV44" s="445"/>
      <c r="QMW44" s="445"/>
      <c r="QMX44" s="445"/>
      <c r="QMY44" s="444"/>
      <c r="QMZ44" s="445"/>
      <c r="QNA44" s="445"/>
      <c r="QNB44" s="445"/>
      <c r="QNC44" s="444"/>
      <c r="QND44" s="445"/>
      <c r="QNE44" s="445"/>
      <c r="QNF44" s="445"/>
      <c r="QNG44" s="444"/>
      <c r="QNH44" s="445"/>
      <c r="QNI44" s="445"/>
      <c r="QNJ44" s="445"/>
      <c r="QNK44" s="444"/>
      <c r="QNL44" s="445"/>
      <c r="QNM44" s="445"/>
      <c r="QNN44" s="445"/>
      <c r="QNO44" s="444"/>
      <c r="QNP44" s="445"/>
      <c r="QNQ44" s="445"/>
      <c r="QNR44" s="445"/>
      <c r="QNS44" s="444"/>
      <c r="QNT44" s="445"/>
      <c r="QNU44" s="445"/>
      <c r="QNV44" s="445"/>
      <c r="QNW44" s="444"/>
      <c r="QNX44" s="445"/>
      <c r="QNY44" s="445"/>
      <c r="QNZ44" s="445"/>
      <c r="QOA44" s="444"/>
      <c r="QOB44" s="445"/>
      <c r="QOC44" s="445"/>
      <c r="QOD44" s="445"/>
      <c r="QOE44" s="444"/>
      <c r="QOF44" s="445"/>
      <c r="QOG44" s="445"/>
      <c r="QOH44" s="445"/>
      <c r="QOI44" s="444"/>
      <c r="QOJ44" s="445"/>
      <c r="QOK44" s="445"/>
      <c r="QOL44" s="445"/>
      <c r="QOM44" s="444"/>
      <c r="QON44" s="445"/>
      <c r="QOO44" s="445"/>
      <c r="QOP44" s="445"/>
      <c r="QOQ44" s="444"/>
      <c r="QOR44" s="445"/>
      <c r="QOS44" s="445"/>
      <c r="QOT44" s="445"/>
      <c r="QOU44" s="444"/>
      <c r="QOV44" s="445"/>
      <c r="QOW44" s="445"/>
      <c r="QOX44" s="445"/>
      <c r="QOY44" s="444"/>
      <c r="QOZ44" s="445"/>
      <c r="QPA44" s="445"/>
      <c r="QPB44" s="445"/>
      <c r="QPC44" s="444"/>
      <c r="QPD44" s="445"/>
      <c r="QPE44" s="445"/>
      <c r="QPF44" s="445"/>
      <c r="QPG44" s="444"/>
      <c r="QPH44" s="445"/>
      <c r="QPI44" s="445"/>
      <c r="QPJ44" s="445"/>
      <c r="QPK44" s="444"/>
      <c r="QPL44" s="445"/>
      <c r="QPM44" s="445"/>
      <c r="QPN44" s="445"/>
      <c r="QPO44" s="444"/>
      <c r="QPP44" s="445"/>
      <c r="QPQ44" s="445"/>
      <c r="QPR44" s="445"/>
      <c r="QPS44" s="444"/>
      <c r="QPT44" s="445"/>
      <c r="QPU44" s="445"/>
      <c r="QPV44" s="445"/>
      <c r="QPW44" s="444"/>
      <c r="QPX44" s="445"/>
      <c r="QPY44" s="445"/>
      <c r="QPZ44" s="445"/>
      <c r="QQA44" s="444"/>
      <c r="QQB44" s="445"/>
      <c r="QQC44" s="445"/>
      <c r="QQD44" s="445"/>
      <c r="QQE44" s="444"/>
      <c r="QQF44" s="445"/>
      <c r="QQG44" s="445"/>
      <c r="QQH44" s="445"/>
      <c r="QQI44" s="444"/>
      <c r="QQJ44" s="445"/>
      <c r="QQK44" s="445"/>
      <c r="QQL44" s="445"/>
      <c r="QQM44" s="444"/>
      <c r="QQN44" s="445"/>
      <c r="QQO44" s="445"/>
      <c r="QQP44" s="445"/>
      <c r="QQQ44" s="444"/>
      <c r="QQR44" s="445"/>
      <c r="QQS44" s="445"/>
      <c r="QQT44" s="445"/>
      <c r="QQU44" s="444"/>
      <c r="QQV44" s="445"/>
      <c r="QQW44" s="445"/>
      <c r="QQX44" s="445"/>
      <c r="QQY44" s="444"/>
      <c r="QQZ44" s="445"/>
      <c r="QRA44" s="445"/>
      <c r="QRB44" s="445"/>
      <c r="QRC44" s="444"/>
      <c r="QRD44" s="445"/>
      <c r="QRE44" s="445"/>
      <c r="QRF44" s="445"/>
      <c r="QRG44" s="444"/>
      <c r="QRH44" s="445"/>
      <c r="QRI44" s="445"/>
      <c r="QRJ44" s="445"/>
      <c r="QRK44" s="444"/>
      <c r="QRL44" s="445"/>
      <c r="QRM44" s="445"/>
      <c r="QRN44" s="445"/>
      <c r="QRO44" s="444"/>
      <c r="QRP44" s="445"/>
      <c r="QRQ44" s="445"/>
      <c r="QRR44" s="445"/>
      <c r="QRS44" s="444"/>
      <c r="QRT44" s="445"/>
      <c r="QRU44" s="445"/>
      <c r="QRV44" s="445"/>
      <c r="QRW44" s="444"/>
      <c r="QRX44" s="445"/>
      <c r="QRY44" s="445"/>
      <c r="QRZ44" s="445"/>
      <c r="QSA44" s="444"/>
      <c r="QSB44" s="445"/>
      <c r="QSC44" s="445"/>
      <c r="QSD44" s="445"/>
      <c r="QSE44" s="444"/>
      <c r="QSF44" s="445"/>
      <c r="QSG44" s="445"/>
      <c r="QSH44" s="445"/>
      <c r="QSI44" s="444"/>
      <c r="QSJ44" s="445"/>
      <c r="QSK44" s="445"/>
      <c r="QSL44" s="445"/>
      <c r="QSM44" s="444"/>
      <c r="QSN44" s="445"/>
      <c r="QSO44" s="445"/>
      <c r="QSP44" s="445"/>
      <c r="QSQ44" s="444"/>
      <c r="QSR44" s="445"/>
      <c r="QSS44" s="445"/>
      <c r="QST44" s="445"/>
      <c r="QSU44" s="444"/>
      <c r="QSV44" s="445"/>
      <c r="QSW44" s="445"/>
      <c r="QSX44" s="445"/>
      <c r="QSY44" s="444"/>
      <c r="QSZ44" s="445"/>
      <c r="QTA44" s="445"/>
      <c r="QTB44" s="445"/>
      <c r="QTC44" s="444"/>
      <c r="QTD44" s="445"/>
      <c r="QTE44" s="445"/>
      <c r="QTF44" s="445"/>
      <c r="QTG44" s="444"/>
      <c r="QTH44" s="445"/>
      <c r="QTI44" s="445"/>
      <c r="QTJ44" s="445"/>
      <c r="QTK44" s="444"/>
      <c r="QTL44" s="445"/>
      <c r="QTM44" s="445"/>
      <c r="QTN44" s="445"/>
      <c r="QTO44" s="444"/>
      <c r="QTP44" s="445"/>
      <c r="QTQ44" s="445"/>
      <c r="QTR44" s="445"/>
      <c r="QTS44" s="444"/>
      <c r="QTT44" s="445"/>
      <c r="QTU44" s="445"/>
      <c r="QTV44" s="445"/>
      <c r="QTW44" s="444"/>
      <c r="QTX44" s="445"/>
      <c r="QTY44" s="445"/>
      <c r="QTZ44" s="445"/>
      <c r="QUA44" s="444"/>
      <c r="QUB44" s="445"/>
      <c r="QUC44" s="445"/>
      <c r="QUD44" s="445"/>
      <c r="QUE44" s="444"/>
      <c r="QUF44" s="445"/>
      <c r="QUG44" s="445"/>
      <c r="QUH44" s="445"/>
      <c r="QUI44" s="444"/>
      <c r="QUJ44" s="445"/>
      <c r="QUK44" s="445"/>
      <c r="QUL44" s="445"/>
      <c r="QUM44" s="444"/>
      <c r="QUN44" s="445"/>
      <c r="QUO44" s="445"/>
      <c r="QUP44" s="445"/>
      <c r="QUQ44" s="444"/>
      <c r="QUR44" s="445"/>
      <c r="QUS44" s="445"/>
      <c r="QUT44" s="445"/>
      <c r="QUU44" s="444"/>
      <c r="QUV44" s="445"/>
      <c r="QUW44" s="445"/>
      <c r="QUX44" s="445"/>
      <c r="QUY44" s="444"/>
      <c r="QUZ44" s="445"/>
      <c r="QVA44" s="445"/>
      <c r="QVB44" s="445"/>
      <c r="QVC44" s="444"/>
      <c r="QVD44" s="445"/>
      <c r="QVE44" s="445"/>
      <c r="QVF44" s="445"/>
      <c r="QVG44" s="444"/>
      <c r="QVH44" s="445"/>
      <c r="QVI44" s="445"/>
      <c r="QVJ44" s="445"/>
      <c r="QVK44" s="444"/>
      <c r="QVL44" s="445"/>
      <c r="QVM44" s="445"/>
      <c r="QVN44" s="445"/>
      <c r="QVO44" s="444"/>
      <c r="QVP44" s="445"/>
      <c r="QVQ44" s="445"/>
      <c r="QVR44" s="445"/>
      <c r="QVS44" s="444"/>
      <c r="QVT44" s="445"/>
      <c r="QVU44" s="445"/>
      <c r="QVV44" s="445"/>
      <c r="QVW44" s="444"/>
      <c r="QVX44" s="445"/>
      <c r="QVY44" s="445"/>
      <c r="QVZ44" s="445"/>
      <c r="QWA44" s="444"/>
      <c r="QWB44" s="445"/>
      <c r="QWC44" s="445"/>
      <c r="QWD44" s="445"/>
      <c r="QWE44" s="444"/>
      <c r="QWF44" s="445"/>
      <c r="QWG44" s="445"/>
      <c r="QWH44" s="445"/>
      <c r="QWI44" s="444"/>
      <c r="QWJ44" s="445"/>
      <c r="QWK44" s="445"/>
      <c r="QWL44" s="445"/>
      <c r="QWM44" s="444"/>
      <c r="QWN44" s="445"/>
      <c r="QWO44" s="445"/>
      <c r="QWP44" s="445"/>
      <c r="QWQ44" s="444"/>
      <c r="QWR44" s="445"/>
      <c r="QWS44" s="445"/>
      <c r="QWT44" s="445"/>
      <c r="QWU44" s="444"/>
      <c r="QWV44" s="445"/>
      <c r="QWW44" s="445"/>
      <c r="QWX44" s="445"/>
      <c r="QWY44" s="444"/>
      <c r="QWZ44" s="445"/>
      <c r="QXA44" s="445"/>
      <c r="QXB44" s="445"/>
      <c r="QXC44" s="444"/>
      <c r="QXD44" s="445"/>
      <c r="QXE44" s="445"/>
      <c r="QXF44" s="445"/>
      <c r="QXG44" s="444"/>
      <c r="QXH44" s="445"/>
      <c r="QXI44" s="445"/>
      <c r="QXJ44" s="445"/>
      <c r="QXK44" s="444"/>
      <c r="QXL44" s="445"/>
      <c r="QXM44" s="445"/>
      <c r="QXN44" s="445"/>
      <c r="QXO44" s="444"/>
      <c r="QXP44" s="445"/>
      <c r="QXQ44" s="445"/>
      <c r="QXR44" s="445"/>
      <c r="QXS44" s="444"/>
      <c r="QXT44" s="445"/>
      <c r="QXU44" s="445"/>
      <c r="QXV44" s="445"/>
      <c r="QXW44" s="444"/>
      <c r="QXX44" s="445"/>
      <c r="QXY44" s="445"/>
      <c r="QXZ44" s="445"/>
      <c r="QYA44" s="444"/>
      <c r="QYB44" s="445"/>
      <c r="QYC44" s="445"/>
      <c r="QYD44" s="445"/>
      <c r="QYE44" s="444"/>
      <c r="QYF44" s="445"/>
      <c r="QYG44" s="445"/>
      <c r="QYH44" s="445"/>
      <c r="QYI44" s="444"/>
      <c r="QYJ44" s="445"/>
      <c r="QYK44" s="445"/>
      <c r="QYL44" s="445"/>
      <c r="QYM44" s="444"/>
      <c r="QYN44" s="445"/>
      <c r="QYO44" s="445"/>
      <c r="QYP44" s="445"/>
      <c r="QYQ44" s="444"/>
      <c r="QYR44" s="445"/>
      <c r="QYS44" s="445"/>
      <c r="QYT44" s="445"/>
      <c r="QYU44" s="444"/>
      <c r="QYV44" s="445"/>
      <c r="QYW44" s="445"/>
      <c r="QYX44" s="445"/>
      <c r="QYY44" s="444"/>
      <c r="QYZ44" s="445"/>
      <c r="QZA44" s="445"/>
      <c r="QZB44" s="445"/>
      <c r="QZC44" s="444"/>
      <c r="QZD44" s="445"/>
      <c r="QZE44" s="445"/>
      <c r="QZF44" s="445"/>
      <c r="QZG44" s="444"/>
      <c r="QZH44" s="445"/>
      <c r="QZI44" s="445"/>
      <c r="QZJ44" s="445"/>
      <c r="QZK44" s="444"/>
      <c r="QZL44" s="445"/>
      <c r="QZM44" s="445"/>
      <c r="QZN44" s="445"/>
      <c r="QZO44" s="444"/>
      <c r="QZP44" s="445"/>
      <c r="QZQ44" s="445"/>
      <c r="QZR44" s="445"/>
      <c r="QZS44" s="444"/>
      <c r="QZT44" s="445"/>
      <c r="QZU44" s="445"/>
      <c r="QZV44" s="445"/>
      <c r="QZW44" s="444"/>
      <c r="QZX44" s="445"/>
      <c r="QZY44" s="445"/>
      <c r="QZZ44" s="445"/>
      <c r="RAA44" s="444"/>
      <c r="RAB44" s="445"/>
      <c r="RAC44" s="445"/>
      <c r="RAD44" s="445"/>
      <c r="RAE44" s="444"/>
      <c r="RAF44" s="445"/>
      <c r="RAG44" s="445"/>
      <c r="RAH44" s="445"/>
      <c r="RAI44" s="444"/>
      <c r="RAJ44" s="445"/>
      <c r="RAK44" s="445"/>
      <c r="RAL44" s="445"/>
      <c r="RAM44" s="444"/>
      <c r="RAN44" s="445"/>
      <c r="RAO44" s="445"/>
      <c r="RAP44" s="445"/>
      <c r="RAQ44" s="444"/>
      <c r="RAR44" s="445"/>
      <c r="RAS44" s="445"/>
      <c r="RAT44" s="445"/>
      <c r="RAU44" s="444"/>
      <c r="RAV44" s="445"/>
      <c r="RAW44" s="445"/>
      <c r="RAX44" s="445"/>
      <c r="RAY44" s="444"/>
      <c r="RAZ44" s="445"/>
      <c r="RBA44" s="445"/>
      <c r="RBB44" s="445"/>
      <c r="RBC44" s="444"/>
      <c r="RBD44" s="445"/>
      <c r="RBE44" s="445"/>
      <c r="RBF44" s="445"/>
      <c r="RBG44" s="444"/>
      <c r="RBH44" s="445"/>
      <c r="RBI44" s="445"/>
      <c r="RBJ44" s="445"/>
      <c r="RBK44" s="444"/>
      <c r="RBL44" s="445"/>
      <c r="RBM44" s="445"/>
      <c r="RBN44" s="445"/>
      <c r="RBO44" s="444"/>
      <c r="RBP44" s="445"/>
      <c r="RBQ44" s="445"/>
      <c r="RBR44" s="445"/>
      <c r="RBS44" s="444"/>
      <c r="RBT44" s="445"/>
      <c r="RBU44" s="445"/>
      <c r="RBV44" s="445"/>
      <c r="RBW44" s="444"/>
      <c r="RBX44" s="445"/>
      <c r="RBY44" s="445"/>
      <c r="RBZ44" s="445"/>
      <c r="RCA44" s="444"/>
      <c r="RCB44" s="445"/>
      <c r="RCC44" s="445"/>
      <c r="RCD44" s="445"/>
      <c r="RCE44" s="444"/>
      <c r="RCF44" s="445"/>
      <c r="RCG44" s="445"/>
      <c r="RCH44" s="445"/>
      <c r="RCI44" s="444"/>
      <c r="RCJ44" s="445"/>
      <c r="RCK44" s="445"/>
      <c r="RCL44" s="445"/>
      <c r="RCM44" s="444"/>
      <c r="RCN44" s="445"/>
      <c r="RCO44" s="445"/>
      <c r="RCP44" s="445"/>
      <c r="RCQ44" s="444"/>
      <c r="RCR44" s="445"/>
      <c r="RCS44" s="445"/>
      <c r="RCT44" s="445"/>
      <c r="RCU44" s="444"/>
      <c r="RCV44" s="445"/>
      <c r="RCW44" s="445"/>
      <c r="RCX44" s="445"/>
      <c r="RCY44" s="444"/>
      <c r="RCZ44" s="445"/>
      <c r="RDA44" s="445"/>
      <c r="RDB44" s="445"/>
      <c r="RDC44" s="444"/>
      <c r="RDD44" s="445"/>
      <c r="RDE44" s="445"/>
      <c r="RDF44" s="445"/>
      <c r="RDG44" s="444"/>
      <c r="RDH44" s="445"/>
      <c r="RDI44" s="445"/>
      <c r="RDJ44" s="445"/>
      <c r="RDK44" s="444"/>
      <c r="RDL44" s="445"/>
      <c r="RDM44" s="445"/>
      <c r="RDN44" s="445"/>
      <c r="RDO44" s="444"/>
      <c r="RDP44" s="445"/>
      <c r="RDQ44" s="445"/>
      <c r="RDR44" s="445"/>
      <c r="RDS44" s="444"/>
      <c r="RDT44" s="445"/>
      <c r="RDU44" s="445"/>
      <c r="RDV44" s="445"/>
      <c r="RDW44" s="444"/>
      <c r="RDX44" s="445"/>
      <c r="RDY44" s="445"/>
      <c r="RDZ44" s="445"/>
      <c r="REA44" s="444"/>
      <c r="REB44" s="445"/>
      <c r="REC44" s="445"/>
      <c r="RED44" s="445"/>
      <c r="REE44" s="444"/>
      <c r="REF44" s="445"/>
      <c r="REG44" s="445"/>
      <c r="REH44" s="445"/>
      <c r="REI44" s="444"/>
      <c r="REJ44" s="445"/>
      <c r="REK44" s="445"/>
      <c r="REL44" s="445"/>
      <c r="REM44" s="444"/>
      <c r="REN44" s="445"/>
      <c r="REO44" s="445"/>
      <c r="REP44" s="445"/>
      <c r="REQ44" s="444"/>
      <c r="RER44" s="445"/>
      <c r="RES44" s="445"/>
      <c r="RET44" s="445"/>
      <c r="REU44" s="444"/>
      <c r="REV44" s="445"/>
      <c r="REW44" s="445"/>
      <c r="REX44" s="445"/>
      <c r="REY44" s="444"/>
      <c r="REZ44" s="445"/>
      <c r="RFA44" s="445"/>
      <c r="RFB44" s="445"/>
      <c r="RFC44" s="444"/>
      <c r="RFD44" s="445"/>
      <c r="RFE44" s="445"/>
      <c r="RFF44" s="445"/>
      <c r="RFG44" s="444"/>
      <c r="RFH44" s="445"/>
      <c r="RFI44" s="445"/>
      <c r="RFJ44" s="445"/>
      <c r="RFK44" s="444"/>
      <c r="RFL44" s="445"/>
      <c r="RFM44" s="445"/>
      <c r="RFN44" s="445"/>
      <c r="RFO44" s="444"/>
      <c r="RFP44" s="445"/>
      <c r="RFQ44" s="445"/>
      <c r="RFR44" s="445"/>
      <c r="RFS44" s="444"/>
      <c r="RFT44" s="445"/>
      <c r="RFU44" s="445"/>
      <c r="RFV44" s="445"/>
      <c r="RFW44" s="444"/>
      <c r="RFX44" s="445"/>
      <c r="RFY44" s="445"/>
      <c r="RFZ44" s="445"/>
      <c r="RGA44" s="444"/>
      <c r="RGB44" s="445"/>
      <c r="RGC44" s="445"/>
      <c r="RGD44" s="445"/>
      <c r="RGE44" s="444"/>
      <c r="RGF44" s="445"/>
      <c r="RGG44" s="445"/>
      <c r="RGH44" s="445"/>
      <c r="RGI44" s="444"/>
      <c r="RGJ44" s="445"/>
      <c r="RGK44" s="445"/>
      <c r="RGL44" s="445"/>
      <c r="RGM44" s="444"/>
      <c r="RGN44" s="445"/>
      <c r="RGO44" s="445"/>
      <c r="RGP44" s="445"/>
      <c r="RGQ44" s="444"/>
      <c r="RGR44" s="445"/>
      <c r="RGS44" s="445"/>
      <c r="RGT44" s="445"/>
      <c r="RGU44" s="444"/>
      <c r="RGV44" s="445"/>
      <c r="RGW44" s="445"/>
      <c r="RGX44" s="445"/>
      <c r="RGY44" s="444"/>
      <c r="RGZ44" s="445"/>
      <c r="RHA44" s="445"/>
      <c r="RHB44" s="445"/>
      <c r="RHC44" s="444"/>
      <c r="RHD44" s="445"/>
      <c r="RHE44" s="445"/>
      <c r="RHF44" s="445"/>
      <c r="RHG44" s="444"/>
      <c r="RHH44" s="445"/>
      <c r="RHI44" s="445"/>
      <c r="RHJ44" s="445"/>
      <c r="RHK44" s="444"/>
      <c r="RHL44" s="445"/>
      <c r="RHM44" s="445"/>
      <c r="RHN44" s="445"/>
      <c r="RHO44" s="444"/>
      <c r="RHP44" s="445"/>
      <c r="RHQ44" s="445"/>
      <c r="RHR44" s="445"/>
      <c r="RHS44" s="444"/>
      <c r="RHT44" s="445"/>
      <c r="RHU44" s="445"/>
      <c r="RHV44" s="445"/>
      <c r="RHW44" s="444"/>
      <c r="RHX44" s="445"/>
      <c r="RHY44" s="445"/>
      <c r="RHZ44" s="445"/>
      <c r="RIA44" s="444"/>
      <c r="RIB44" s="445"/>
      <c r="RIC44" s="445"/>
      <c r="RID44" s="445"/>
      <c r="RIE44" s="444"/>
      <c r="RIF44" s="445"/>
      <c r="RIG44" s="445"/>
      <c r="RIH44" s="445"/>
      <c r="RII44" s="444"/>
      <c r="RIJ44" s="445"/>
      <c r="RIK44" s="445"/>
      <c r="RIL44" s="445"/>
      <c r="RIM44" s="444"/>
      <c r="RIN44" s="445"/>
      <c r="RIO44" s="445"/>
      <c r="RIP44" s="445"/>
      <c r="RIQ44" s="444"/>
      <c r="RIR44" s="445"/>
      <c r="RIS44" s="445"/>
      <c r="RIT44" s="445"/>
      <c r="RIU44" s="444"/>
      <c r="RIV44" s="445"/>
      <c r="RIW44" s="445"/>
      <c r="RIX44" s="445"/>
      <c r="RIY44" s="444"/>
      <c r="RIZ44" s="445"/>
      <c r="RJA44" s="445"/>
      <c r="RJB44" s="445"/>
      <c r="RJC44" s="444"/>
      <c r="RJD44" s="445"/>
      <c r="RJE44" s="445"/>
      <c r="RJF44" s="445"/>
      <c r="RJG44" s="444"/>
      <c r="RJH44" s="445"/>
      <c r="RJI44" s="445"/>
      <c r="RJJ44" s="445"/>
      <c r="RJK44" s="444"/>
      <c r="RJL44" s="445"/>
      <c r="RJM44" s="445"/>
      <c r="RJN44" s="445"/>
      <c r="RJO44" s="444"/>
      <c r="RJP44" s="445"/>
      <c r="RJQ44" s="445"/>
      <c r="RJR44" s="445"/>
      <c r="RJS44" s="444"/>
      <c r="RJT44" s="445"/>
      <c r="RJU44" s="445"/>
      <c r="RJV44" s="445"/>
      <c r="RJW44" s="444"/>
      <c r="RJX44" s="445"/>
      <c r="RJY44" s="445"/>
      <c r="RJZ44" s="445"/>
      <c r="RKA44" s="444"/>
      <c r="RKB44" s="445"/>
      <c r="RKC44" s="445"/>
      <c r="RKD44" s="445"/>
      <c r="RKE44" s="444"/>
      <c r="RKF44" s="445"/>
      <c r="RKG44" s="445"/>
      <c r="RKH44" s="445"/>
      <c r="RKI44" s="444"/>
      <c r="RKJ44" s="445"/>
      <c r="RKK44" s="445"/>
      <c r="RKL44" s="445"/>
      <c r="RKM44" s="444"/>
      <c r="RKN44" s="445"/>
      <c r="RKO44" s="445"/>
      <c r="RKP44" s="445"/>
      <c r="RKQ44" s="444"/>
      <c r="RKR44" s="445"/>
      <c r="RKS44" s="445"/>
      <c r="RKT44" s="445"/>
      <c r="RKU44" s="444"/>
      <c r="RKV44" s="445"/>
      <c r="RKW44" s="445"/>
      <c r="RKX44" s="445"/>
      <c r="RKY44" s="444"/>
      <c r="RKZ44" s="445"/>
      <c r="RLA44" s="445"/>
      <c r="RLB44" s="445"/>
      <c r="RLC44" s="444"/>
      <c r="RLD44" s="445"/>
      <c r="RLE44" s="445"/>
      <c r="RLF44" s="445"/>
      <c r="RLG44" s="444"/>
      <c r="RLH44" s="445"/>
      <c r="RLI44" s="445"/>
      <c r="RLJ44" s="445"/>
      <c r="RLK44" s="444"/>
      <c r="RLL44" s="445"/>
      <c r="RLM44" s="445"/>
      <c r="RLN44" s="445"/>
      <c r="RLO44" s="444"/>
      <c r="RLP44" s="445"/>
      <c r="RLQ44" s="445"/>
      <c r="RLR44" s="445"/>
      <c r="RLS44" s="444"/>
      <c r="RLT44" s="445"/>
      <c r="RLU44" s="445"/>
      <c r="RLV44" s="445"/>
      <c r="RLW44" s="444"/>
      <c r="RLX44" s="445"/>
      <c r="RLY44" s="445"/>
      <c r="RLZ44" s="445"/>
      <c r="RMA44" s="444"/>
      <c r="RMB44" s="445"/>
      <c r="RMC44" s="445"/>
      <c r="RMD44" s="445"/>
      <c r="RME44" s="444"/>
      <c r="RMF44" s="445"/>
      <c r="RMG44" s="445"/>
      <c r="RMH44" s="445"/>
      <c r="RMI44" s="444"/>
      <c r="RMJ44" s="445"/>
      <c r="RMK44" s="445"/>
      <c r="RML44" s="445"/>
      <c r="RMM44" s="444"/>
      <c r="RMN44" s="445"/>
      <c r="RMO44" s="445"/>
      <c r="RMP44" s="445"/>
      <c r="RMQ44" s="444"/>
      <c r="RMR44" s="445"/>
      <c r="RMS44" s="445"/>
      <c r="RMT44" s="445"/>
      <c r="RMU44" s="444"/>
      <c r="RMV44" s="445"/>
      <c r="RMW44" s="445"/>
      <c r="RMX44" s="445"/>
      <c r="RMY44" s="444"/>
      <c r="RMZ44" s="445"/>
      <c r="RNA44" s="445"/>
      <c r="RNB44" s="445"/>
      <c r="RNC44" s="444"/>
      <c r="RND44" s="445"/>
      <c r="RNE44" s="445"/>
      <c r="RNF44" s="445"/>
      <c r="RNG44" s="444"/>
      <c r="RNH44" s="445"/>
      <c r="RNI44" s="445"/>
      <c r="RNJ44" s="445"/>
      <c r="RNK44" s="444"/>
      <c r="RNL44" s="445"/>
      <c r="RNM44" s="445"/>
      <c r="RNN44" s="445"/>
      <c r="RNO44" s="444"/>
      <c r="RNP44" s="445"/>
      <c r="RNQ44" s="445"/>
      <c r="RNR44" s="445"/>
      <c r="RNS44" s="444"/>
      <c r="RNT44" s="445"/>
      <c r="RNU44" s="445"/>
      <c r="RNV44" s="445"/>
      <c r="RNW44" s="444"/>
      <c r="RNX44" s="445"/>
      <c r="RNY44" s="445"/>
      <c r="RNZ44" s="445"/>
      <c r="ROA44" s="444"/>
      <c r="ROB44" s="445"/>
      <c r="ROC44" s="445"/>
      <c r="ROD44" s="445"/>
      <c r="ROE44" s="444"/>
      <c r="ROF44" s="445"/>
      <c r="ROG44" s="445"/>
      <c r="ROH44" s="445"/>
      <c r="ROI44" s="444"/>
      <c r="ROJ44" s="445"/>
      <c r="ROK44" s="445"/>
      <c r="ROL44" s="445"/>
      <c r="ROM44" s="444"/>
      <c r="RON44" s="445"/>
      <c r="ROO44" s="445"/>
      <c r="ROP44" s="445"/>
      <c r="ROQ44" s="444"/>
      <c r="ROR44" s="445"/>
      <c r="ROS44" s="445"/>
      <c r="ROT44" s="445"/>
      <c r="ROU44" s="444"/>
      <c r="ROV44" s="445"/>
      <c r="ROW44" s="445"/>
      <c r="ROX44" s="445"/>
      <c r="ROY44" s="444"/>
      <c r="ROZ44" s="445"/>
      <c r="RPA44" s="445"/>
      <c r="RPB44" s="445"/>
      <c r="RPC44" s="444"/>
      <c r="RPD44" s="445"/>
      <c r="RPE44" s="445"/>
      <c r="RPF44" s="445"/>
      <c r="RPG44" s="444"/>
      <c r="RPH44" s="445"/>
      <c r="RPI44" s="445"/>
      <c r="RPJ44" s="445"/>
      <c r="RPK44" s="444"/>
      <c r="RPL44" s="445"/>
      <c r="RPM44" s="445"/>
      <c r="RPN44" s="445"/>
      <c r="RPO44" s="444"/>
      <c r="RPP44" s="445"/>
      <c r="RPQ44" s="445"/>
      <c r="RPR44" s="445"/>
      <c r="RPS44" s="444"/>
      <c r="RPT44" s="445"/>
      <c r="RPU44" s="445"/>
      <c r="RPV44" s="445"/>
      <c r="RPW44" s="444"/>
      <c r="RPX44" s="445"/>
      <c r="RPY44" s="445"/>
      <c r="RPZ44" s="445"/>
      <c r="RQA44" s="444"/>
      <c r="RQB44" s="445"/>
      <c r="RQC44" s="445"/>
      <c r="RQD44" s="445"/>
      <c r="RQE44" s="444"/>
      <c r="RQF44" s="445"/>
      <c r="RQG44" s="445"/>
      <c r="RQH44" s="445"/>
      <c r="RQI44" s="444"/>
      <c r="RQJ44" s="445"/>
      <c r="RQK44" s="445"/>
      <c r="RQL44" s="445"/>
      <c r="RQM44" s="444"/>
      <c r="RQN44" s="445"/>
      <c r="RQO44" s="445"/>
      <c r="RQP44" s="445"/>
      <c r="RQQ44" s="444"/>
      <c r="RQR44" s="445"/>
      <c r="RQS44" s="445"/>
      <c r="RQT44" s="445"/>
      <c r="RQU44" s="444"/>
      <c r="RQV44" s="445"/>
      <c r="RQW44" s="445"/>
      <c r="RQX44" s="445"/>
      <c r="RQY44" s="444"/>
      <c r="RQZ44" s="445"/>
      <c r="RRA44" s="445"/>
      <c r="RRB44" s="445"/>
      <c r="RRC44" s="444"/>
      <c r="RRD44" s="445"/>
      <c r="RRE44" s="445"/>
      <c r="RRF44" s="445"/>
      <c r="RRG44" s="444"/>
      <c r="RRH44" s="445"/>
      <c r="RRI44" s="445"/>
      <c r="RRJ44" s="445"/>
      <c r="RRK44" s="444"/>
      <c r="RRL44" s="445"/>
      <c r="RRM44" s="445"/>
      <c r="RRN44" s="445"/>
      <c r="RRO44" s="444"/>
      <c r="RRP44" s="445"/>
      <c r="RRQ44" s="445"/>
      <c r="RRR44" s="445"/>
      <c r="RRS44" s="444"/>
      <c r="RRT44" s="445"/>
      <c r="RRU44" s="445"/>
      <c r="RRV44" s="445"/>
      <c r="RRW44" s="444"/>
      <c r="RRX44" s="445"/>
      <c r="RRY44" s="445"/>
      <c r="RRZ44" s="445"/>
      <c r="RSA44" s="444"/>
      <c r="RSB44" s="445"/>
      <c r="RSC44" s="445"/>
      <c r="RSD44" s="445"/>
      <c r="RSE44" s="444"/>
      <c r="RSF44" s="445"/>
      <c r="RSG44" s="445"/>
      <c r="RSH44" s="445"/>
      <c r="RSI44" s="444"/>
      <c r="RSJ44" s="445"/>
      <c r="RSK44" s="445"/>
      <c r="RSL44" s="445"/>
      <c r="RSM44" s="444"/>
      <c r="RSN44" s="445"/>
      <c r="RSO44" s="445"/>
      <c r="RSP44" s="445"/>
      <c r="RSQ44" s="444"/>
      <c r="RSR44" s="445"/>
      <c r="RSS44" s="445"/>
      <c r="RST44" s="445"/>
      <c r="RSU44" s="444"/>
      <c r="RSV44" s="445"/>
      <c r="RSW44" s="445"/>
      <c r="RSX44" s="445"/>
      <c r="RSY44" s="444"/>
      <c r="RSZ44" s="445"/>
      <c r="RTA44" s="445"/>
      <c r="RTB44" s="445"/>
      <c r="RTC44" s="444"/>
      <c r="RTD44" s="445"/>
      <c r="RTE44" s="445"/>
      <c r="RTF44" s="445"/>
      <c r="RTG44" s="444"/>
      <c r="RTH44" s="445"/>
      <c r="RTI44" s="445"/>
      <c r="RTJ44" s="445"/>
      <c r="RTK44" s="444"/>
      <c r="RTL44" s="445"/>
      <c r="RTM44" s="445"/>
      <c r="RTN44" s="445"/>
      <c r="RTO44" s="444"/>
      <c r="RTP44" s="445"/>
      <c r="RTQ44" s="445"/>
      <c r="RTR44" s="445"/>
      <c r="RTS44" s="444"/>
      <c r="RTT44" s="445"/>
      <c r="RTU44" s="445"/>
      <c r="RTV44" s="445"/>
      <c r="RTW44" s="444"/>
      <c r="RTX44" s="445"/>
      <c r="RTY44" s="445"/>
      <c r="RTZ44" s="445"/>
      <c r="RUA44" s="444"/>
      <c r="RUB44" s="445"/>
      <c r="RUC44" s="445"/>
      <c r="RUD44" s="445"/>
      <c r="RUE44" s="444"/>
      <c r="RUF44" s="445"/>
      <c r="RUG44" s="445"/>
      <c r="RUH44" s="445"/>
      <c r="RUI44" s="444"/>
      <c r="RUJ44" s="445"/>
      <c r="RUK44" s="445"/>
      <c r="RUL44" s="445"/>
      <c r="RUM44" s="444"/>
      <c r="RUN44" s="445"/>
      <c r="RUO44" s="445"/>
      <c r="RUP44" s="445"/>
      <c r="RUQ44" s="444"/>
      <c r="RUR44" s="445"/>
      <c r="RUS44" s="445"/>
      <c r="RUT44" s="445"/>
      <c r="RUU44" s="444"/>
      <c r="RUV44" s="445"/>
      <c r="RUW44" s="445"/>
      <c r="RUX44" s="445"/>
      <c r="RUY44" s="444"/>
      <c r="RUZ44" s="445"/>
      <c r="RVA44" s="445"/>
      <c r="RVB44" s="445"/>
      <c r="RVC44" s="444"/>
      <c r="RVD44" s="445"/>
      <c r="RVE44" s="445"/>
      <c r="RVF44" s="445"/>
      <c r="RVG44" s="444"/>
      <c r="RVH44" s="445"/>
      <c r="RVI44" s="445"/>
      <c r="RVJ44" s="445"/>
      <c r="RVK44" s="444"/>
      <c r="RVL44" s="445"/>
      <c r="RVM44" s="445"/>
      <c r="RVN44" s="445"/>
      <c r="RVO44" s="444"/>
      <c r="RVP44" s="445"/>
      <c r="RVQ44" s="445"/>
      <c r="RVR44" s="445"/>
      <c r="RVS44" s="444"/>
      <c r="RVT44" s="445"/>
      <c r="RVU44" s="445"/>
      <c r="RVV44" s="445"/>
      <c r="RVW44" s="444"/>
      <c r="RVX44" s="445"/>
      <c r="RVY44" s="445"/>
      <c r="RVZ44" s="445"/>
      <c r="RWA44" s="444"/>
      <c r="RWB44" s="445"/>
      <c r="RWC44" s="445"/>
      <c r="RWD44" s="445"/>
      <c r="RWE44" s="444"/>
      <c r="RWF44" s="445"/>
      <c r="RWG44" s="445"/>
      <c r="RWH44" s="445"/>
      <c r="RWI44" s="444"/>
      <c r="RWJ44" s="445"/>
      <c r="RWK44" s="445"/>
      <c r="RWL44" s="445"/>
      <c r="RWM44" s="444"/>
      <c r="RWN44" s="445"/>
      <c r="RWO44" s="445"/>
      <c r="RWP44" s="445"/>
      <c r="RWQ44" s="444"/>
      <c r="RWR44" s="445"/>
      <c r="RWS44" s="445"/>
      <c r="RWT44" s="445"/>
      <c r="RWU44" s="444"/>
      <c r="RWV44" s="445"/>
      <c r="RWW44" s="445"/>
      <c r="RWX44" s="445"/>
      <c r="RWY44" s="444"/>
      <c r="RWZ44" s="445"/>
      <c r="RXA44" s="445"/>
      <c r="RXB44" s="445"/>
      <c r="RXC44" s="444"/>
      <c r="RXD44" s="445"/>
      <c r="RXE44" s="445"/>
      <c r="RXF44" s="445"/>
      <c r="RXG44" s="444"/>
      <c r="RXH44" s="445"/>
      <c r="RXI44" s="445"/>
      <c r="RXJ44" s="445"/>
      <c r="RXK44" s="444"/>
      <c r="RXL44" s="445"/>
      <c r="RXM44" s="445"/>
      <c r="RXN44" s="445"/>
      <c r="RXO44" s="444"/>
      <c r="RXP44" s="445"/>
      <c r="RXQ44" s="445"/>
      <c r="RXR44" s="445"/>
      <c r="RXS44" s="444"/>
      <c r="RXT44" s="445"/>
      <c r="RXU44" s="445"/>
      <c r="RXV44" s="445"/>
      <c r="RXW44" s="444"/>
      <c r="RXX44" s="445"/>
      <c r="RXY44" s="445"/>
      <c r="RXZ44" s="445"/>
      <c r="RYA44" s="444"/>
      <c r="RYB44" s="445"/>
      <c r="RYC44" s="445"/>
      <c r="RYD44" s="445"/>
      <c r="RYE44" s="444"/>
      <c r="RYF44" s="445"/>
      <c r="RYG44" s="445"/>
      <c r="RYH44" s="445"/>
      <c r="RYI44" s="444"/>
      <c r="RYJ44" s="445"/>
      <c r="RYK44" s="445"/>
      <c r="RYL44" s="445"/>
      <c r="RYM44" s="444"/>
      <c r="RYN44" s="445"/>
      <c r="RYO44" s="445"/>
      <c r="RYP44" s="445"/>
      <c r="RYQ44" s="444"/>
      <c r="RYR44" s="445"/>
      <c r="RYS44" s="445"/>
      <c r="RYT44" s="445"/>
      <c r="RYU44" s="444"/>
      <c r="RYV44" s="445"/>
      <c r="RYW44" s="445"/>
      <c r="RYX44" s="445"/>
      <c r="RYY44" s="444"/>
      <c r="RYZ44" s="445"/>
      <c r="RZA44" s="445"/>
      <c r="RZB44" s="445"/>
      <c r="RZC44" s="444"/>
      <c r="RZD44" s="445"/>
      <c r="RZE44" s="445"/>
      <c r="RZF44" s="445"/>
      <c r="RZG44" s="444"/>
      <c r="RZH44" s="445"/>
      <c r="RZI44" s="445"/>
      <c r="RZJ44" s="445"/>
      <c r="RZK44" s="444"/>
      <c r="RZL44" s="445"/>
      <c r="RZM44" s="445"/>
      <c r="RZN44" s="445"/>
      <c r="RZO44" s="444"/>
      <c r="RZP44" s="445"/>
      <c r="RZQ44" s="445"/>
      <c r="RZR44" s="445"/>
      <c r="RZS44" s="444"/>
      <c r="RZT44" s="445"/>
      <c r="RZU44" s="445"/>
      <c r="RZV44" s="445"/>
      <c r="RZW44" s="444"/>
      <c r="RZX44" s="445"/>
      <c r="RZY44" s="445"/>
      <c r="RZZ44" s="445"/>
      <c r="SAA44" s="444"/>
      <c r="SAB44" s="445"/>
      <c r="SAC44" s="445"/>
      <c r="SAD44" s="445"/>
      <c r="SAE44" s="444"/>
      <c r="SAF44" s="445"/>
      <c r="SAG44" s="445"/>
      <c r="SAH44" s="445"/>
      <c r="SAI44" s="444"/>
      <c r="SAJ44" s="445"/>
      <c r="SAK44" s="445"/>
      <c r="SAL44" s="445"/>
      <c r="SAM44" s="444"/>
      <c r="SAN44" s="445"/>
      <c r="SAO44" s="445"/>
      <c r="SAP44" s="445"/>
      <c r="SAQ44" s="444"/>
      <c r="SAR44" s="445"/>
      <c r="SAS44" s="445"/>
      <c r="SAT44" s="445"/>
      <c r="SAU44" s="444"/>
      <c r="SAV44" s="445"/>
      <c r="SAW44" s="445"/>
      <c r="SAX44" s="445"/>
      <c r="SAY44" s="444"/>
      <c r="SAZ44" s="445"/>
      <c r="SBA44" s="445"/>
      <c r="SBB44" s="445"/>
      <c r="SBC44" s="444"/>
      <c r="SBD44" s="445"/>
      <c r="SBE44" s="445"/>
      <c r="SBF44" s="445"/>
      <c r="SBG44" s="444"/>
      <c r="SBH44" s="445"/>
      <c r="SBI44" s="445"/>
      <c r="SBJ44" s="445"/>
      <c r="SBK44" s="444"/>
      <c r="SBL44" s="445"/>
      <c r="SBM44" s="445"/>
      <c r="SBN44" s="445"/>
      <c r="SBO44" s="444"/>
      <c r="SBP44" s="445"/>
      <c r="SBQ44" s="445"/>
      <c r="SBR44" s="445"/>
      <c r="SBS44" s="444"/>
      <c r="SBT44" s="445"/>
      <c r="SBU44" s="445"/>
      <c r="SBV44" s="445"/>
      <c r="SBW44" s="444"/>
      <c r="SBX44" s="445"/>
      <c r="SBY44" s="445"/>
      <c r="SBZ44" s="445"/>
      <c r="SCA44" s="444"/>
      <c r="SCB44" s="445"/>
      <c r="SCC44" s="445"/>
      <c r="SCD44" s="445"/>
      <c r="SCE44" s="444"/>
      <c r="SCF44" s="445"/>
      <c r="SCG44" s="445"/>
      <c r="SCH44" s="445"/>
      <c r="SCI44" s="444"/>
      <c r="SCJ44" s="445"/>
      <c r="SCK44" s="445"/>
      <c r="SCL44" s="445"/>
      <c r="SCM44" s="444"/>
      <c r="SCN44" s="445"/>
      <c r="SCO44" s="445"/>
      <c r="SCP44" s="445"/>
      <c r="SCQ44" s="444"/>
      <c r="SCR44" s="445"/>
      <c r="SCS44" s="445"/>
      <c r="SCT44" s="445"/>
      <c r="SCU44" s="444"/>
      <c r="SCV44" s="445"/>
      <c r="SCW44" s="445"/>
      <c r="SCX44" s="445"/>
      <c r="SCY44" s="444"/>
      <c r="SCZ44" s="445"/>
      <c r="SDA44" s="445"/>
      <c r="SDB44" s="445"/>
      <c r="SDC44" s="444"/>
      <c r="SDD44" s="445"/>
      <c r="SDE44" s="445"/>
      <c r="SDF44" s="445"/>
      <c r="SDG44" s="444"/>
      <c r="SDH44" s="445"/>
      <c r="SDI44" s="445"/>
      <c r="SDJ44" s="445"/>
      <c r="SDK44" s="444"/>
      <c r="SDL44" s="445"/>
      <c r="SDM44" s="445"/>
      <c r="SDN44" s="445"/>
      <c r="SDO44" s="444"/>
      <c r="SDP44" s="445"/>
      <c r="SDQ44" s="445"/>
      <c r="SDR44" s="445"/>
      <c r="SDS44" s="444"/>
      <c r="SDT44" s="445"/>
      <c r="SDU44" s="445"/>
      <c r="SDV44" s="445"/>
      <c r="SDW44" s="444"/>
      <c r="SDX44" s="445"/>
      <c r="SDY44" s="445"/>
      <c r="SDZ44" s="445"/>
      <c r="SEA44" s="444"/>
      <c r="SEB44" s="445"/>
      <c r="SEC44" s="445"/>
      <c r="SED44" s="445"/>
      <c r="SEE44" s="444"/>
      <c r="SEF44" s="445"/>
      <c r="SEG44" s="445"/>
      <c r="SEH44" s="445"/>
      <c r="SEI44" s="444"/>
      <c r="SEJ44" s="445"/>
      <c r="SEK44" s="445"/>
      <c r="SEL44" s="445"/>
      <c r="SEM44" s="444"/>
      <c r="SEN44" s="445"/>
      <c r="SEO44" s="445"/>
      <c r="SEP44" s="445"/>
      <c r="SEQ44" s="444"/>
      <c r="SER44" s="445"/>
      <c r="SES44" s="445"/>
      <c r="SET44" s="445"/>
      <c r="SEU44" s="444"/>
      <c r="SEV44" s="445"/>
      <c r="SEW44" s="445"/>
      <c r="SEX44" s="445"/>
      <c r="SEY44" s="444"/>
      <c r="SEZ44" s="445"/>
      <c r="SFA44" s="445"/>
      <c r="SFB44" s="445"/>
      <c r="SFC44" s="444"/>
      <c r="SFD44" s="445"/>
      <c r="SFE44" s="445"/>
      <c r="SFF44" s="445"/>
      <c r="SFG44" s="444"/>
      <c r="SFH44" s="445"/>
      <c r="SFI44" s="445"/>
      <c r="SFJ44" s="445"/>
      <c r="SFK44" s="444"/>
      <c r="SFL44" s="445"/>
      <c r="SFM44" s="445"/>
      <c r="SFN44" s="445"/>
      <c r="SFO44" s="444"/>
      <c r="SFP44" s="445"/>
      <c r="SFQ44" s="445"/>
      <c r="SFR44" s="445"/>
      <c r="SFS44" s="444"/>
      <c r="SFT44" s="445"/>
      <c r="SFU44" s="445"/>
      <c r="SFV44" s="445"/>
      <c r="SFW44" s="444"/>
      <c r="SFX44" s="445"/>
      <c r="SFY44" s="445"/>
      <c r="SFZ44" s="445"/>
      <c r="SGA44" s="444"/>
      <c r="SGB44" s="445"/>
      <c r="SGC44" s="445"/>
      <c r="SGD44" s="445"/>
      <c r="SGE44" s="444"/>
      <c r="SGF44" s="445"/>
      <c r="SGG44" s="445"/>
      <c r="SGH44" s="445"/>
      <c r="SGI44" s="444"/>
      <c r="SGJ44" s="445"/>
      <c r="SGK44" s="445"/>
      <c r="SGL44" s="445"/>
      <c r="SGM44" s="444"/>
      <c r="SGN44" s="445"/>
      <c r="SGO44" s="445"/>
      <c r="SGP44" s="445"/>
      <c r="SGQ44" s="444"/>
      <c r="SGR44" s="445"/>
      <c r="SGS44" s="445"/>
      <c r="SGT44" s="445"/>
      <c r="SGU44" s="444"/>
      <c r="SGV44" s="445"/>
      <c r="SGW44" s="445"/>
      <c r="SGX44" s="445"/>
      <c r="SGY44" s="444"/>
      <c r="SGZ44" s="445"/>
      <c r="SHA44" s="445"/>
      <c r="SHB44" s="445"/>
      <c r="SHC44" s="444"/>
      <c r="SHD44" s="445"/>
      <c r="SHE44" s="445"/>
      <c r="SHF44" s="445"/>
      <c r="SHG44" s="444"/>
      <c r="SHH44" s="445"/>
      <c r="SHI44" s="445"/>
      <c r="SHJ44" s="445"/>
      <c r="SHK44" s="444"/>
      <c r="SHL44" s="445"/>
      <c r="SHM44" s="445"/>
      <c r="SHN44" s="445"/>
      <c r="SHO44" s="444"/>
      <c r="SHP44" s="445"/>
      <c r="SHQ44" s="445"/>
      <c r="SHR44" s="445"/>
      <c r="SHS44" s="444"/>
      <c r="SHT44" s="445"/>
      <c r="SHU44" s="445"/>
      <c r="SHV44" s="445"/>
      <c r="SHW44" s="444"/>
      <c r="SHX44" s="445"/>
      <c r="SHY44" s="445"/>
      <c r="SHZ44" s="445"/>
      <c r="SIA44" s="444"/>
      <c r="SIB44" s="445"/>
      <c r="SIC44" s="445"/>
      <c r="SID44" s="445"/>
      <c r="SIE44" s="444"/>
      <c r="SIF44" s="445"/>
      <c r="SIG44" s="445"/>
      <c r="SIH44" s="445"/>
      <c r="SII44" s="444"/>
      <c r="SIJ44" s="445"/>
      <c r="SIK44" s="445"/>
      <c r="SIL44" s="445"/>
      <c r="SIM44" s="444"/>
      <c r="SIN44" s="445"/>
      <c r="SIO44" s="445"/>
      <c r="SIP44" s="445"/>
      <c r="SIQ44" s="444"/>
      <c r="SIR44" s="445"/>
      <c r="SIS44" s="445"/>
      <c r="SIT44" s="445"/>
      <c r="SIU44" s="444"/>
      <c r="SIV44" s="445"/>
      <c r="SIW44" s="445"/>
      <c r="SIX44" s="445"/>
      <c r="SIY44" s="444"/>
      <c r="SIZ44" s="445"/>
      <c r="SJA44" s="445"/>
      <c r="SJB44" s="445"/>
      <c r="SJC44" s="444"/>
      <c r="SJD44" s="445"/>
      <c r="SJE44" s="445"/>
      <c r="SJF44" s="445"/>
      <c r="SJG44" s="444"/>
      <c r="SJH44" s="445"/>
      <c r="SJI44" s="445"/>
      <c r="SJJ44" s="445"/>
      <c r="SJK44" s="444"/>
      <c r="SJL44" s="445"/>
      <c r="SJM44" s="445"/>
      <c r="SJN44" s="445"/>
      <c r="SJO44" s="444"/>
      <c r="SJP44" s="445"/>
      <c r="SJQ44" s="445"/>
      <c r="SJR44" s="445"/>
      <c r="SJS44" s="444"/>
      <c r="SJT44" s="445"/>
      <c r="SJU44" s="445"/>
      <c r="SJV44" s="445"/>
      <c r="SJW44" s="444"/>
      <c r="SJX44" s="445"/>
      <c r="SJY44" s="445"/>
      <c r="SJZ44" s="445"/>
      <c r="SKA44" s="444"/>
      <c r="SKB44" s="445"/>
      <c r="SKC44" s="445"/>
      <c r="SKD44" s="445"/>
      <c r="SKE44" s="444"/>
      <c r="SKF44" s="445"/>
      <c r="SKG44" s="445"/>
      <c r="SKH44" s="445"/>
      <c r="SKI44" s="444"/>
      <c r="SKJ44" s="445"/>
      <c r="SKK44" s="445"/>
      <c r="SKL44" s="445"/>
      <c r="SKM44" s="444"/>
      <c r="SKN44" s="445"/>
      <c r="SKO44" s="445"/>
      <c r="SKP44" s="445"/>
      <c r="SKQ44" s="444"/>
      <c r="SKR44" s="445"/>
      <c r="SKS44" s="445"/>
      <c r="SKT44" s="445"/>
      <c r="SKU44" s="444"/>
      <c r="SKV44" s="445"/>
      <c r="SKW44" s="445"/>
      <c r="SKX44" s="445"/>
      <c r="SKY44" s="444"/>
      <c r="SKZ44" s="445"/>
      <c r="SLA44" s="445"/>
      <c r="SLB44" s="445"/>
      <c r="SLC44" s="444"/>
      <c r="SLD44" s="445"/>
      <c r="SLE44" s="445"/>
      <c r="SLF44" s="445"/>
      <c r="SLG44" s="444"/>
      <c r="SLH44" s="445"/>
      <c r="SLI44" s="445"/>
      <c r="SLJ44" s="445"/>
      <c r="SLK44" s="444"/>
      <c r="SLL44" s="445"/>
      <c r="SLM44" s="445"/>
      <c r="SLN44" s="445"/>
      <c r="SLO44" s="444"/>
      <c r="SLP44" s="445"/>
      <c r="SLQ44" s="445"/>
      <c r="SLR44" s="445"/>
      <c r="SLS44" s="444"/>
      <c r="SLT44" s="445"/>
      <c r="SLU44" s="445"/>
      <c r="SLV44" s="445"/>
      <c r="SLW44" s="444"/>
      <c r="SLX44" s="445"/>
      <c r="SLY44" s="445"/>
      <c r="SLZ44" s="445"/>
      <c r="SMA44" s="444"/>
      <c r="SMB44" s="445"/>
      <c r="SMC44" s="445"/>
      <c r="SMD44" s="445"/>
      <c r="SME44" s="444"/>
      <c r="SMF44" s="445"/>
      <c r="SMG44" s="445"/>
      <c r="SMH44" s="445"/>
      <c r="SMI44" s="444"/>
      <c r="SMJ44" s="445"/>
      <c r="SMK44" s="445"/>
      <c r="SML44" s="445"/>
      <c r="SMM44" s="444"/>
      <c r="SMN44" s="445"/>
      <c r="SMO44" s="445"/>
      <c r="SMP44" s="445"/>
      <c r="SMQ44" s="444"/>
      <c r="SMR44" s="445"/>
      <c r="SMS44" s="445"/>
      <c r="SMT44" s="445"/>
      <c r="SMU44" s="444"/>
      <c r="SMV44" s="445"/>
      <c r="SMW44" s="445"/>
      <c r="SMX44" s="445"/>
      <c r="SMY44" s="444"/>
      <c r="SMZ44" s="445"/>
      <c r="SNA44" s="445"/>
      <c r="SNB44" s="445"/>
      <c r="SNC44" s="444"/>
      <c r="SND44" s="445"/>
      <c r="SNE44" s="445"/>
      <c r="SNF44" s="445"/>
      <c r="SNG44" s="444"/>
      <c r="SNH44" s="445"/>
      <c r="SNI44" s="445"/>
      <c r="SNJ44" s="445"/>
      <c r="SNK44" s="444"/>
      <c r="SNL44" s="445"/>
      <c r="SNM44" s="445"/>
      <c r="SNN44" s="445"/>
      <c r="SNO44" s="444"/>
      <c r="SNP44" s="445"/>
      <c r="SNQ44" s="445"/>
      <c r="SNR44" s="445"/>
      <c r="SNS44" s="444"/>
      <c r="SNT44" s="445"/>
      <c r="SNU44" s="445"/>
      <c r="SNV44" s="445"/>
      <c r="SNW44" s="444"/>
      <c r="SNX44" s="445"/>
      <c r="SNY44" s="445"/>
      <c r="SNZ44" s="445"/>
      <c r="SOA44" s="444"/>
      <c r="SOB44" s="445"/>
      <c r="SOC44" s="445"/>
      <c r="SOD44" s="445"/>
      <c r="SOE44" s="444"/>
      <c r="SOF44" s="445"/>
      <c r="SOG44" s="445"/>
      <c r="SOH44" s="445"/>
      <c r="SOI44" s="444"/>
      <c r="SOJ44" s="445"/>
      <c r="SOK44" s="445"/>
      <c r="SOL44" s="445"/>
      <c r="SOM44" s="444"/>
      <c r="SON44" s="445"/>
      <c r="SOO44" s="445"/>
      <c r="SOP44" s="445"/>
      <c r="SOQ44" s="444"/>
      <c r="SOR44" s="445"/>
      <c r="SOS44" s="445"/>
      <c r="SOT44" s="445"/>
      <c r="SOU44" s="444"/>
      <c r="SOV44" s="445"/>
      <c r="SOW44" s="445"/>
      <c r="SOX44" s="445"/>
      <c r="SOY44" s="444"/>
      <c r="SOZ44" s="445"/>
      <c r="SPA44" s="445"/>
      <c r="SPB44" s="445"/>
      <c r="SPC44" s="444"/>
      <c r="SPD44" s="445"/>
      <c r="SPE44" s="445"/>
      <c r="SPF44" s="445"/>
      <c r="SPG44" s="444"/>
      <c r="SPH44" s="445"/>
      <c r="SPI44" s="445"/>
      <c r="SPJ44" s="445"/>
      <c r="SPK44" s="444"/>
      <c r="SPL44" s="445"/>
      <c r="SPM44" s="445"/>
      <c r="SPN44" s="445"/>
      <c r="SPO44" s="444"/>
      <c r="SPP44" s="445"/>
      <c r="SPQ44" s="445"/>
      <c r="SPR44" s="445"/>
      <c r="SPS44" s="444"/>
      <c r="SPT44" s="445"/>
      <c r="SPU44" s="445"/>
      <c r="SPV44" s="445"/>
      <c r="SPW44" s="444"/>
      <c r="SPX44" s="445"/>
      <c r="SPY44" s="445"/>
      <c r="SPZ44" s="445"/>
      <c r="SQA44" s="444"/>
      <c r="SQB44" s="445"/>
      <c r="SQC44" s="445"/>
      <c r="SQD44" s="445"/>
      <c r="SQE44" s="444"/>
      <c r="SQF44" s="445"/>
      <c r="SQG44" s="445"/>
      <c r="SQH44" s="445"/>
      <c r="SQI44" s="444"/>
      <c r="SQJ44" s="445"/>
      <c r="SQK44" s="445"/>
      <c r="SQL44" s="445"/>
      <c r="SQM44" s="444"/>
      <c r="SQN44" s="445"/>
      <c r="SQO44" s="445"/>
      <c r="SQP44" s="445"/>
      <c r="SQQ44" s="444"/>
      <c r="SQR44" s="445"/>
      <c r="SQS44" s="445"/>
      <c r="SQT44" s="445"/>
      <c r="SQU44" s="444"/>
      <c r="SQV44" s="445"/>
      <c r="SQW44" s="445"/>
      <c r="SQX44" s="445"/>
      <c r="SQY44" s="444"/>
      <c r="SQZ44" s="445"/>
      <c r="SRA44" s="445"/>
      <c r="SRB44" s="445"/>
      <c r="SRC44" s="444"/>
      <c r="SRD44" s="445"/>
      <c r="SRE44" s="445"/>
      <c r="SRF44" s="445"/>
      <c r="SRG44" s="444"/>
      <c r="SRH44" s="445"/>
      <c r="SRI44" s="445"/>
      <c r="SRJ44" s="445"/>
      <c r="SRK44" s="444"/>
      <c r="SRL44" s="445"/>
      <c r="SRM44" s="445"/>
      <c r="SRN44" s="445"/>
      <c r="SRO44" s="444"/>
      <c r="SRP44" s="445"/>
      <c r="SRQ44" s="445"/>
      <c r="SRR44" s="445"/>
      <c r="SRS44" s="444"/>
      <c r="SRT44" s="445"/>
      <c r="SRU44" s="445"/>
      <c r="SRV44" s="445"/>
      <c r="SRW44" s="444"/>
      <c r="SRX44" s="445"/>
      <c r="SRY44" s="445"/>
      <c r="SRZ44" s="445"/>
      <c r="SSA44" s="444"/>
      <c r="SSB44" s="445"/>
      <c r="SSC44" s="445"/>
      <c r="SSD44" s="445"/>
      <c r="SSE44" s="444"/>
      <c r="SSF44" s="445"/>
      <c r="SSG44" s="445"/>
      <c r="SSH44" s="445"/>
      <c r="SSI44" s="444"/>
      <c r="SSJ44" s="445"/>
      <c r="SSK44" s="445"/>
      <c r="SSL44" s="445"/>
      <c r="SSM44" s="444"/>
      <c r="SSN44" s="445"/>
      <c r="SSO44" s="445"/>
      <c r="SSP44" s="445"/>
      <c r="SSQ44" s="444"/>
      <c r="SSR44" s="445"/>
      <c r="SSS44" s="445"/>
      <c r="SST44" s="445"/>
      <c r="SSU44" s="444"/>
      <c r="SSV44" s="445"/>
      <c r="SSW44" s="445"/>
      <c r="SSX44" s="445"/>
      <c r="SSY44" s="444"/>
      <c r="SSZ44" s="445"/>
      <c r="STA44" s="445"/>
      <c r="STB44" s="445"/>
      <c r="STC44" s="444"/>
      <c r="STD44" s="445"/>
      <c r="STE44" s="445"/>
      <c r="STF44" s="445"/>
      <c r="STG44" s="444"/>
      <c r="STH44" s="445"/>
      <c r="STI44" s="445"/>
      <c r="STJ44" s="445"/>
      <c r="STK44" s="444"/>
      <c r="STL44" s="445"/>
      <c r="STM44" s="445"/>
      <c r="STN44" s="445"/>
      <c r="STO44" s="444"/>
      <c r="STP44" s="445"/>
      <c r="STQ44" s="445"/>
      <c r="STR44" s="445"/>
      <c r="STS44" s="444"/>
      <c r="STT44" s="445"/>
      <c r="STU44" s="445"/>
      <c r="STV44" s="445"/>
      <c r="STW44" s="444"/>
      <c r="STX44" s="445"/>
      <c r="STY44" s="445"/>
      <c r="STZ44" s="445"/>
      <c r="SUA44" s="444"/>
      <c r="SUB44" s="445"/>
      <c r="SUC44" s="445"/>
      <c r="SUD44" s="445"/>
      <c r="SUE44" s="444"/>
      <c r="SUF44" s="445"/>
      <c r="SUG44" s="445"/>
      <c r="SUH44" s="445"/>
      <c r="SUI44" s="444"/>
      <c r="SUJ44" s="445"/>
      <c r="SUK44" s="445"/>
      <c r="SUL44" s="445"/>
      <c r="SUM44" s="444"/>
      <c r="SUN44" s="445"/>
      <c r="SUO44" s="445"/>
      <c r="SUP44" s="445"/>
      <c r="SUQ44" s="444"/>
      <c r="SUR44" s="445"/>
      <c r="SUS44" s="445"/>
      <c r="SUT44" s="445"/>
      <c r="SUU44" s="444"/>
      <c r="SUV44" s="445"/>
      <c r="SUW44" s="445"/>
      <c r="SUX44" s="445"/>
      <c r="SUY44" s="444"/>
      <c r="SUZ44" s="445"/>
      <c r="SVA44" s="445"/>
      <c r="SVB44" s="445"/>
      <c r="SVC44" s="444"/>
      <c r="SVD44" s="445"/>
      <c r="SVE44" s="445"/>
      <c r="SVF44" s="445"/>
      <c r="SVG44" s="444"/>
      <c r="SVH44" s="445"/>
      <c r="SVI44" s="445"/>
      <c r="SVJ44" s="445"/>
      <c r="SVK44" s="444"/>
      <c r="SVL44" s="445"/>
      <c r="SVM44" s="445"/>
      <c r="SVN44" s="445"/>
      <c r="SVO44" s="444"/>
      <c r="SVP44" s="445"/>
      <c r="SVQ44" s="445"/>
      <c r="SVR44" s="445"/>
      <c r="SVS44" s="444"/>
      <c r="SVT44" s="445"/>
      <c r="SVU44" s="445"/>
      <c r="SVV44" s="445"/>
      <c r="SVW44" s="444"/>
      <c r="SVX44" s="445"/>
      <c r="SVY44" s="445"/>
      <c r="SVZ44" s="445"/>
      <c r="SWA44" s="444"/>
      <c r="SWB44" s="445"/>
      <c r="SWC44" s="445"/>
      <c r="SWD44" s="445"/>
      <c r="SWE44" s="444"/>
      <c r="SWF44" s="445"/>
      <c r="SWG44" s="445"/>
      <c r="SWH44" s="445"/>
      <c r="SWI44" s="444"/>
      <c r="SWJ44" s="445"/>
      <c r="SWK44" s="445"/>
      <c r="SWL44" s="445"/>
      <c r="SWM44" s="444"/>
      <c r="SWN44" s="445"/>
      <c r="SWO44" s="445"/>
      <c r="SWP44" s="445"/>
      <c r="SWQ44" s="444"/>
      <c r="SWR44" s="445"/>
      <c r="SWS44" s="445"/>
      <c r="SWT44" s="445"/>
      <c r="SWU44" s="444"/>
      <c r="SWV44" s="445"/>
      <c r="SWW44" s="445"/>
      <c r="SWX44" s="445"/>
      <c r="SWY44" s="444"/>
      <c r="SWZ44" s="445"/>
      <c r="SXA44" s="445"/>
      <c r="SXB44" s="445"/>
      <c r="SXC44" s="444"/>
      <c r="SXD44" s="445"/>
      <c r="SXE44" s="445"/>
      <c r="SXF44" s="445"/>
      <c r="SXG44" s="444"/>
      <c r="SXH44" s="445"/>
      <c r="SXI44" s="445"/>
      <c r="SXJ44" s="445"/>
      <c r="SXK44" s="444"/>
      <c r="SXL44" s="445"/>
      <c r="SXM44" s="445"/>
      <c r="SXN44" s="445"/>
      <c r="SXO44" s="444"/>
      <c r="SXP44" s="445"/>
      <c r="SXQ44" s="445"/>
      <c r="SXR44" s="445"/>
      <c r="SXS44" s="444"/>
      <c r="SXT44" s="445"/>
      <c r="SXU44" s="445"/>
      <c r="SXV44" s="445"/>
      <c r="SXW44" s="444"/>
      <c r="SXX44" s="445"/>
      <c r="SXY44" s="445"/>
      <c r="SXZ44" s="445"/>
      <c r="SYA44" s="444"/>
      <c r="SYB44" s="445"/>
      <c r="SYC44" s="445"/>
      <c r="SYD44" s="445"/>
      <c r="SYE44" s="444"/>
      <c r="SYF44" s="445"/>
      <c r="SYG44" s="445"/>
      <c r="SYH44" s="445"/>
      <c r="SYI44" s="444"/>
      <c r="SYJ44" s="445"/>
      <c r="SYK44" s="445"/>
      <c r="SYL44" s="445"/>
      <c r="SYM44" s="444"/>
      <c r="SYN44" s="445"/>
      <c r="SYO44" s="445"/>
      <c r="SYP44" s="445"/>
      <c r="SYQ44" s="444"/>
      <c r="SYR44" s="445"/>
      <c r="SYS44" s="445"/>
      <c r="SYT44" s="445"/>
      <c r="SYU44" s="444"/>
      <c r="SYV44" s="445"/>
      <c r="SYW44" s="445"/>
      <c r="SYX44" s="445"/>
      <c r="SYY44" s="444"/>
      <c r="SYZ44" s="445"/>
      <c r="SZA44" s="445"/>
      <c r="SZB44" s="445"/>
      <c r="SZC44" s="444"/>
      <c r="SZD44" s="445"/>
      <c r="SZE44" s="445"/>
      <c r="SZF44" s="445"/>
      <c r="SZG44" s="444"/>
      <c r="SZH44" s="445"/>
      <c r="SZI44" s="445"/>
      <c r="SZJ44" s="445"/>
      <c r="SZK44" s="444"/>
      <c r="SZL44" s="445"/>
      <c r="SZM44" s="445"/>
      <c r="SZN44" s="445"/>
      <c r="SZO44" s="444"/>
      <c r="SZP44" s="445"/>
      <c r="SZQ44" s="445"/>
      <c r="SZR44" s="445"/>
      <c r="SZS44" s="444"/>
      <c r="SZT44" s="445"/>
      <c r="SZU44" s="445"/>
      <c r="SZV44" s="445"/>
      <c r="SZW44" s="444"/>
      <c r="SZX44" s="445"/>
      <c r="SZY44" s="445"/>
      <c r="SZZ44" s="445"/>
      <c r="TAA44" s="444"/>
      <c r="TAB44" s="445"/>
      <c r="TAC44" s="445"/>
      <c r="TAD44" s="445"/>
      <c r="TAE44" s="444"/>
      <c r="TAF44" s="445"/>
      <c r="TAG44" s="445"/>
      <c r="TAH44" s="445"/>
      <c r="TAI44" s="444"/>
      <c r="TAJ44" s="445"/>
      <c r="TAK44" s="445"/>
      <c r="TAL44" s="445"/>
      <c r="TAM44" s="444"/>
      <c r="TAN44" s="445"/>
      <c r="TAO44" s="445"/>
      <c r="TAP44" s="445"/>
      <c r="TAQ44" s="444"/>
      <c r="TAR44" s="445"/>
      <c r="TAS44" s="445"/>
      <c r="TAT44" s="445"/>
      <c r="TAU44" s="444"/>
      <c r="TAV44" s="445"/>
      <c r="TAW44" s="445"/>
      <c r="TAX44" s="445"/>
      <c r="TAY44" s="444"/>
      <c r="TAZ44" s="445"/>
      <c r="TBA44" s="445"/>
      <c r="TBB44" s="445"/>
      <c r="TBC44" s="444"/>
      <c r="TBD44" s="445"/>
      <c r="TBE44" s="445"/>
      <c r="TBF44" s="445"/>
      <c r="TBG44" s="444"/>
      <c r="TBH44" s="445"/>
      <c r="TBI44" s="445"/>
      <c r="TBJ44" s="445"/>
      <c r="TBK44" s="444"/>
      <c r="TBL44" s="445"/>
      <c r="TBM44" s="445"/>
      <c r="TBN44" s="445"/>
      <c r="TBO44" s="444"/>
      <c r="TBP44" s="445"/>
      <c r="TBQ44" s="445"/>
      <c r="TBR44" s="445"/>
      <c r="TBS44" s="444"/>
      <c r="TBT44" s="445"/>
      <c r="TBU44" s="445"/>
      <c r="TBV44" s="445"/>
      <c r="TBW44" s="444"/>
      <c r="TBX44" s="445"/>
      <c r="TBY44" s="445"/>
      <c r="TBZ44" s="445"/>
      <c r="TCA44" s="444"/>
      <c r="TCB44" s="445"/>
      <c r="TCC44" s="445"/>
      <c r="TCD44" s="445"/>
      <c r="TCE44" s="444"/>
      <c r="TCF44" s="445"/>
      <c r="TCG44" s="445"/>
      <c r="TCH44" s="445"/>
      <c r="TCI44" s="444"/>
      <c r="TCJ44" s="445"/>
      <c r="TCK44" s="445"/>
      <c r="TCL44" s="445"/>
      <c r="TCM44" s="444"/>
      <c r="TCN44" s="445"/>
      <c r="TCO44" s="445"/>
      <c r="TCP44" s="445"/>
      <c r="TCQ44" s="444"/>
      <c r="TCR44" s="445"/>
      <c r="TCS44" s="445"/>
      <c r="TCT44" s="445"/>
      <c r="TCU44" s="444"/>
      <c r="TCV44" s="445"/>
      <c r="TCW44" s="445"/>
      <c r="TCX44" s="445"/>
      <c r="TCY44" s="444"/>
      <c r="TCZ44" s="445"/>
      <c r="TDA44" s="445"/>
      <c r="TDB44" s="445"/>
      <c r="TDC44" s="444"/>
      <c r="TDD44" s="445"/>
      <c r="TDE44" s="445"/>
      <c r="TDF44" s="445"/>
      <c r="TDG44" s="444"/>
      <c r="TDH44" s="445"/>
      <c r="TDI44" s="445"/>
      <c r="TDJ44" s="445"/>
      <c r="TDK44" s="444"/>
      <c r="TDL44" s="445"/>
      <c r="TDM44" s="445"/>
      <c r="TDN44" s="445"/>
      <c r="TDO44" s="444"/>
      <c r="TDP44" s="445"/>
      <c r="TDQ44" s="445"/>
      <c r="TDR44" s="445"/>
      <c r="TDS44" s="444"/>
      <c r="TDT44" s="445"/>
      <c r="TDU44" s="445"/>
      <c r="TDV44" s="445"/>
      <c r="TDW44" s="444"/>
      <c r="TDX44" s="445"/>
      <c r="TDY44" s="445"/>
      <c r="TDZ44" s="445"/>
      <c r="TEA44" s="444"/>
      <c r="TEB44" s="445"/>
      <c r="TEC44" s="445"/>
      <c r="TED44" s="445"/>
      <c r="TEE44" s="444"/>
      <c r="TEF44" s="445"/>
      <c r="TEG44" s="445"/>
      <c r="TEH44" s="445"/>
      <c r="TEI44" s="444"/>
      <c r="TEJ44" s="445"/>
      <c r="TEK44" s="445"/>
      <c r="TEL44" s="445"/>
      <c r="TEM44" s="444"/>
      <c r="TEN44" s="445"/>
      <c r="TEO44" s="445"/>
      <c r="TEP44" s="445"/>
      <c r="TEQ44" s="444"/>
      <c r="TER44" s="445"/>
      <c r="TES44" s="445"/>
      <c r="TET44" s="445"/>
      <c r="TEU44" s="444"/>
      <c r="TEV44" s="445"/>
      <c r="TEW44" s="445"/>
      <c r="TEX44" s="445"/>
      <c r="TEY44" s="444"/>
      <c r="TEZ44" s="445"/>
      <c r="TFA44" s="445"/>
      <c r="TFB44" s="445"/>
      <c r="TFC44" s="444"/>
      <c r="TFD44" s="445"/>
      <c r="TFE44" s="445"/>
      <c r="TFF44" s="445"/>
      <c r="TFG44" s="444"/>
      <c r="TFH44" s="445"/>
      <c r="TFI44" s="445"/>
      <c r="TFJ44" s="445"/>
      <c r="TFK44" s="444"/>
      <c r="TFL44" s="445"/>
      <c r="TFM44" s="445"/>
      <c r="TFN44" s="445"/>
      <c r="TFO44" s="444"/>
      <c r="TFP44" s="445"/>
      <c r="TFQ44" s="445"/>
      <c r="TFR44" s="445"/>
      <c r="TFS44" s="444"/>
      <c r="TFT44" s="445"/>
      <c r="TFU44" s="445"/>
      <c r="TFV44" s="445"/>
      <c r="TFW44" s="444"/>
      <c r="TFX44" s="445"/>
      <c r="TFY44" s="445"/>
      <c r="TFZ44" s="445"/>
      <c r="TGA44" s="444"/>
      <c r="TGB44" s="445"/>
      <c r="TGC44" s="445"/>
      <c r="TGD44" s="445"/>
      <c r="TGE44" s="444"/>
      <c r="TGF44" s="445"/>
      <c r="TGG44" s="445"/>
      <c r="TGH44" s="445"/>
      <c r="TGI44" s="444"/>
      <c r="TGJ44" s="445"/>
      <c r="TGK44" s="445"/>
      <c r="TGL44" s="445"/>
      <c r="TGM44" s="444"/>
      <c r="TGN44" s="445"/>
      <c r="TGO44" s="445"/>
      <c r="TGP44" s="445"/>
      <c r="TGQ44" s="444"/>
      <c r="TGR44" s="445"/>
      <c r="TGS44" s="445"/>
      <c r="TGT44" s="445"/>
      <c r="TGU44" s="444"/>
      <c r="TGV44" s="445"/>
      <c r="TGW44" s="445"/>
      <c r="TGX44" s="445"/>
      <c r="TGY44" s="444"/>
      <c r="TGZ44" s="445"/>
      <c r="THA44" s="445"/>
      <c r="THB44" s="445"/>
      <c r="THC44" s="444"/>
      <c r="THD44" s="445"/>
      <c r="THE44" s="445"/>
      <c r="THF44" s="445"/>
      <c r="THG44" s="444"/>
      <c r="THH44" s="445"/>
      <c r="THI44" s="445"/>
      <c r="THJ44" s="445"/>
      <c r="THK44" s="444"/>
      <c r="THL44" s="445"/>
      <c r="THM44" s="445"/>
      <c r="THN44" s="445"/>
      <c r="THO44" s="444"/>
      <c r="THP44" s="445"/>
      <c r="THQ44" s="445"/>
      <c r="THR44" s="445"/>
      <c r="THS44" s="444"/>
      <c r="THT44" s="445"/>
      <c r="THU44" s="445"/>
      <c r="THV44" s="445"/>
      <c r="THW44" s="444"/>
      <c r="THX44" s="445"/>
      <c r="THY44" s="445"/>
      <c r="THZ44" s="445"/>
      <c r="TIA44" s="444"/>
      <c r="TIB44" s="445"/>
      <c r="TIC44" s="445"/>
      <c r="TID44" s="445"/>
      <c r="TIE44" s="444"/>
      <c r="TIF44" s="445"/>
      <c r="TIG44" s="445"/>
      <c r="TIH44" s="445"/>
      <c r="TII44" s="444"/>
      <c r="TIJ44" s="445"/>
      <c r="TIK44" s="445"/>
      <c r="TIL44" s="445"/>
      <c r="TIM44" s="444"/>
      <c r="TIN44" s="445"/>
      <c r="TIO44" s="445"/>
      <c r="TIP44" s="445"/>
      <c r="TIQ44" s="444"/>
      <c r="TIR44" s="445"/>
      <c r="TIS44" s="445"/>
      <c r="TIT44" s="445"/>
      <c r="TIU44" s="444"/>
      <c r="TIV44" s="445"/>
      <c r="TIW44" s="445"/>
      <c r="TIX44" s="445"/>
      <c r="TIY44" s="444"/>
      <c r="TIZ44" s="445"/>
      <c r="TJA44" s="445"/>
      <c r="TJB44" s="445"/>
      <c r="TJC44" s="444"/>
      <c r="TJD44" s="445"/>
      <c r="TJE44" s="445"/>
      <c r="TJF44" s="445"/>
      <c r="TJG44" s="444"/>
      <c r="TJH44" s="445"/>
      <c r="TJI44" s="445"/>
      <c r="TJJ44" s="445"/>
      <c r="TJK44" s="444"/>
      <c r="TJL44" s="445"/>
      <c r="TJM44" s="445"/>
      <c r="TJN44" s="445"/>
      <c r="TJO44" s="444"/>
      <c r="TJP44" s="445"/>
      <c r="TJQ44" s="445"/>
      <c r="TJR44" s="445"/>
      <c r="TJS44" s="444"/>
      <c r="TJT44" s="445"/>
      <c r="TJU44" s="445"/>
      <c r="TJV44" s="445"/>
      <c r="TJW44" s="444"/>
      <c r="TJX44" s="445"/>
      <c r="TJY44" s="445"/>
      <c r="TJZ44" s="445"/>
      <c r="TKA44" s="444"/>
      <c r="TKB44" s="445"/>
      <c r="TKC44" s="445"/>
      <c r="TKD44" s="445"/>
      <c r="TKE44" s="444"/>
      <c r="TKF44" s="445"/>
      <c r="TKG44" s="445"/>
      <c r="TKH44" s="445"/>
      <c r="TKI44" s="444"/>
      <c r="TKJ44" s="445"/>
      <c r="TKK44" s="445"/>
      <c r="TKL44" s="445"/>
      <c r="TKM44" s="444"/>
      <c r="TKN44" s="445"/>
      <c r="TKO44" s="445"/>
      <c r="TKP44" s="445"/>
      <c r="TKQ44" s="444"/>
      <c r="TKR44" s="445"/>
      <c r="TKS44" s="445"/>
      <c r="TKT44" s="445"/>
      <c r="TKU44" s="444"/>
      <c r="TKV44" s="445"/>
      <c r="TKW44" s="445"/>
      <c r="TKX44" s="445"/>
      <c r="TKY44" s="444"/>
      <c r="TKZ44" s="445"/>
      <c r="TLA44" s="445"/>
      <c r="TLB44" s="445"/>
      <c r="TLC44" s="444"/>
      <c r="TLD44" s="445"/>
      <c r="TLE44" s="445"/>
      <c r="TLF44" s="445"/>
      <c r="TLG44" s="444"/>
      <c r="TLH44" s="445"/>
      <c r="TLI44" s="445"/>
      <c r="TLJ44" s="445"/>
      <c r="TLK44" s="444"/>
      <c r="TLL44" s="445"/>
      <c r="TLM44" s="445"/>
      <c r="TLN44" s="445"/>
      <c r="TLO44" s="444"/>
      <c r="TLP44" s="445"/>
      <c r="TLQ44" s="445"/>
      <c r="TLR44" s="445"/>
      <c r="TLS44" s="444"/>
      <c r="TLT44" s="445"/>
      <c r="TLU44" s="445"/>
      <c r="TLV44" s="445"/>
      <c r="TLW44" s="444"/>
      <c r="TLX44" s="445"/>
      <c r="TLY44" s="445"/>
      <c r="TLZ44" s="445"/>
      <c r="TMA44" s="444"/>
      <c r="TMB44" s="445"/>
      <c r="TMC44" s="445"/>
      <c r="TMD44" s="445"/>
      <c r="TME44" s="444"/>
      <c r="TMF44" s="445"/>
      <c r="TMG44" s="445"/>
      <c r="TMH44" s="445"/>
      <c r="TMI44" s="444"/>
      <c r="TMJ44" s="445"/>
      <c r="TMK44" s="445"/>
      <c r="TML44" s="445"/>
      <c r="TMM44" s="444"/>
      <c r="TMN44" s="445"/>
      <c r="TMO44" s="445"/>
      <c r="TMP44" s="445"/>
      <c r="TMQ44" s="444"/>
      <c r="TMR44" s="445"/>
      <c r="TMS44" s="445"/>
      <c r="TMT44" s="445"/>
      <c r="TMU44" s="444"/>
      <c r="TMV44" s="445"/>
      <c r="TMW44" s="445"/>
      <c r="TMX44" s="445"/>
      <c r="TMY44" s="444"/>
      <c r="TMZ44" s="445"/>
      <c r="TNA44" s="445"/>
      <c r="TNB44" s="445"/>
      <c r="TNC44" s="444"/>
      <c r="TND44" s="445"/>
      <c r="TNE44" s="445"/>
      <c r="TNF44" s="445"/>
      <c r="TNG44" s="444"/>
      <c r="TNH44" s="445"/>
      <c r="TNI44" s="445"/>
      <c r="TNJ44" s="445"/>
      <c r="TNK44" s="444"/>
      <c r="TNL44" s="445"/>
      <c r="TNM44" s="445"/>
      <c r="TNN44" s="445"/>
      <c r="TNO44" s="444"/>
      <c r="TNP44" s="445"/>
      <c r="TNQ44" s="445"/>
      <c r="TNR44" s="445"/>
      <c r="TNS44" s="444"/>
      <c r="TNT44" s="445"/>
      <c r="TNU44" s="445"/>
      <c r="TNV44" s="445"/>
      <c r="TNW44" s="444"/>
      <c r="TNX44" s="445"/>
      <c r="TNY44" s="445"/>
      <c r="TNZ44" s="445"/>
      <c r="TOA44" s="444"/>
      <c r="TOB44" s="445"/>
      <c r="TOC44" s="445"/>
      <c r="TOD44" s="445"/>
      <c r="TOE44" s="444"/>
      <c r="TOF44" s="445"/>
      <c r="TOG44" s="445"/>
      <c r="TOH44" s="445"/>
      <c r="TOI44" s="444"/>
      <c r="TOJ44" s="445"/>
      <c r="TOK44" s="445"/>
      <c r="TOL44" s="445"/>
      <c r="TOM44" s="444"/>
      <c r="TON44" s="445"/>
      <c r="TOO44" s="445"/>
      <c r="TOP44" s="445"/>
      <c r="TOQ44" s="444"/>
      <c r="TOR44" s="445"/>
      <c r="TOS44" s="445"/>
      <c r="TOT44" s="445"/>
      <c r="TOU44" s="444"/>
      <c r="TOV44" s="445"/>
      <c r="TOW44" s="445"/>
      <c r="TOX44" s="445"/>
      <c r="TOY44" s="444"/>
      <c r="TOZ44" s="445"/>
      <c r="TPA44" s="445"/>
      <c r="TPB44" s="445"/>
      <c r="TPC44" s="444"/>
      <c r="TPD44" s="445"/>
      <c r="TPE44" s="445"/>
      <c r="TPF44" s="445"/>
      <c r="TPG44" s="444"/>
      <c r="TPH44" s="445"/>
      <c r="TPI44" s="445"/>
      <c r="TPJ44" s="445"/>
      <c r="TPK44" s="444"/>
      <c r="TPL44" s="445"/>
      <c r="TPM44" s="445"/>
      <c r="TPN44" s="445"/>
      <c r="TPO44" s="444"/>
      <c r="TPP44" s="445"/>
      <c r="TPQ44" s="445"/>
      <c r="TPR44" s="445"/>
      <c r="TPS44" s="444"/>
      <c r="TPT44" s="445"/>
      <c r="TPU44" s="445"/>
      <c r="TPV44" s="445"/>
      <c r="TPW44" s="444"/>
      <c r="TPX44" s="445"/>
      <c r="TPY44" s="445"/>
      <c r="TPZ44" s="445"/>
      <c r="TQA44" s="444"/>
      <c r="TQB44" s="445"/>
      <c r="TQC44" s="445"/>
      <c r="TQD44" s="445"/>
      <c r="TQE44" s="444"/>
      <c r="TQF44" s="445"/>
      <c r="TQG44" s="445"/>
      <c r="TQH44" s="445"/>
      <c r="TQI44" s="444"/>
      <c r="TQJ44" s="445"/>
      <c r="TQK44" s="445"/>
      <c r="TQL44" s="445"/>
      <c r="TQM44" s="444"/>
      <c r="TQN44" s="445"/>
      <c r="TQO44" s="445"/>
      <c r="TQP44" s="445"/>
      <c r="TQQ44" s="444"/>
      <c r="TQR44" s="445"/>
      <c r="TQS44" s="445"/>
      <c r="TQT44" s="445"/>
      <c r="TQU44" s="444"/>
      <c r="TQV44" s="445"/>
      <c r="TQW44" s="445"/>
      <c r="TQX44" s="445"/>
      <c r="TQY44" s="444"/>
      <c r="TQZ44" s="445"/>
      <c r="TRA44" s="445"/>
      <c r="TRB44" s="445"/>
      <c r="TRC44" s="444"/>
      <c r="TRD44" s="445"/>
      <c r="TRE44" s="445"/>
      <c r="TRF44" s="445"/>
      <c r="TRG44" s="444"/>
      <c r="TRH44" s="445"/>
      <c r="TRI44" s="445"/>
      <c r="TRJ44" s="445"/>
      <c r="TRK44" s="444"/>
      <c r="TRL44" s="445"/>
      <c r="TRM44" s="445"/>
      <c r="TRN44" s="445"/>
      <c r="TRO44" s="444"/>
      <c r="TRP44" s="445"/>
      <c r="TRQ44" s="445"/>
      <c r="TRR44" s="445"/>
      <c r="TRS44" s="444"/>
      <c r="TRT44" s="445"/>
      <c r="TRU44" s="445"/>
      <c r="TRV44" s="445"/>
      <c r="TRW44" s="444"/>
      <c r="TRX44" s="445"/>
      <c r="TRY44" s="445"/>
      <c r="TRZ44" s="445"/>
      <c r="TSA44" s="444"/>
      <c r="TSB44" s="445"/>
      <c r="TSC44" s="445"/>
      <c r="TSD44" s="445"/>
      <c r="TSE44" s="444"/>
      <c r="TSF44" s="445"/>
      <c r="TSG44" s="445"/>
      <c r="TSH44" s="445"/>
      <c r="TSI44" s="444"/>
      <c r="TSJ44" s="445"/>
      <c r="TSK44" s="445"/>
      <c r="TSL44" s="445"/>
      <c r="TSM44" s="444"/>
      <c r="TSN44" s="445"/>
      <c r="TSO44" s="445"/>
      <c r="TSP44" s="445"/>
      <c r="TSQ44" s="444"/>
      <c r="TSR44" s="445"/>
      <c r="TSS44" s="445"/>
      <c r="TST44" s="445"/>
      <c r="TSU44" s="444"/>
      <c r="TSV44" s="445"/>
      <c r="TSW44" s="445"/>
      <c r="TSX44" s="445"/>
      <c r="TSY44" s="444"/>
      <c r="TSZ44" s="445"/>
      <c r="TTA44" s="445"/>
      <c r="TTB44" s="445"/>
      <c r="TTC44" s="444"/>
      <c r="TTD44" s="445"/>
      <c r="TTE44" s="445"/>
      <c r="TTF44" s="445"/>
      <c r="TTG44" s="444"/>
      <c r="TTH44" s="445"/>
      <c r="TTI44" s="445"/>
      <c r="TTJ44" s="445"/>
      <c r="TTK44" s="444"/>
      <c r="TTL44" s="445"/>
      <c r="TTM44" s="445"/>
      <c r="TTN44" s="445"/>
      <c r="TTO44" s="444"/>
      <c r="TTP44" s="445"/>
      <c r="TTQ44" s="445"/>
      <c r="TTR44" s="445"/>
      <c r="TTS44" s="444"/>
      <c r="TTT44" s="445"/>
      <c r="TTU44" s="445"/>
      <c r="TTV44" s="445"/>
      <c r="TTW44" s="444"/>
      <c r="TTX44" s="445"/>
      <c r="TTY44" s="445"/>
      <c r="TTZ44" s="445"/>
      <c r="TUA44" s="444"/>
      <c r="TUB44" s="445"/>
      <c r="TUC44" s="445"/>
      <c r="TUD44" s="445"/>
      <c r="TUE44" s="444"/>
      <c r="TUF44" s="445"/>
      <c r="TUG44" s="445"/>
      <c r="TUH44" s="445"/>
      <c r="TUI44" s="444"/>
      <c r="TUJ44" s="445"/>
      <c r="TUK44" s="445"/>
      <c r="TUL44" s="445"/>
      <c r="TUM44" s="444"/>
      <c r="TUN44" s="445"/>
      <c r="TUO44" s="445"/>
      <c r="TUP44" s="445"/>
      <c r="TUQ44" s="444"/>
      <c r="TUR44" s="445"/>
      <c r="TUS44" s="445"/>
      <c r="TUT44" s="445"/>
      <c r="TUU44" s="444"/>
      <c r="TUV44" s="445"/>
      <c r="TUW44" s="445"/>
      <c r="TUX44" s="445"/>
      <c r="TUY44" s="444"/>
      <c r="TUZ44" s="445"/>
      <c r="TVA44" s="445"/>
      <c r="TVB44" s="445"/>
      <c r="TVC44" s="444"/>
      <c r="TVD44" s="445"/>
      <c r="TVE44" s="445"/>
      <c r="TVF44" s="445"/>
      <c r="TVG44" s="444"/>
      <c r="TVH44" s="445"/>
      <c r="TVI44" s="445"/>
      <c r="TVJ44" s="445"/>
      <c r="TVK44" s="444"/>
      <c r="TVL44" s="445"/>
      <c r="TVM44" s="445"/>
      <c r="TVN44" s="445"/>
      <c r="TVO44" s="444"/>
      <c r="TVP44" s="445"/>
      <c r="TVQ44" s="445"/>
      <c r="TVR44" s="445"/>
      <c r="TVS44" s="444"/>
      <c r="TVT44" s="445"/>
      <c r="TVU44" s="445"/>
      <c r="TVV44" s="445"/>
      <c r="TVW44" s="444"/>
      <c r="TVX44" s="445"/>
      <c r="TVY44" s="445"/>
      <c r="TVZ44" s="445"/>
      <c r="TWA44" s="444"/>
      <c r="TWB44" s="445"/>
      <c r="TWC44" s="445"/>
      <c r="TWD44" s="445"/>
      <c r="TWE44" s="444"/>
      <c r="TWF44" s="445"/>
      <c r="TWG44" s="445"/>
      <c r="TWH44" s="445"/>
      <c r="TWI44" s="444"/>
      <c r="TWJ44" s="445"/>
      <c r="TWK44" s="445"/>
      <c r="TWL44" s="445"/>
      <c r="TWM44" s="444"/>
      <c r="TWN44" s="445"/>
      <c r="TWO44" s="445"/>
      <c r="TWP44" s="445"/>
      <c r="TWQ44" s="444"/>
      <c r="TWR44" s="445"/>
      <c r="TWS44" s="445"/>
      <c r="TWT44" s="445"/>
      <c r="TWU44" s="444"/>
      <c r="TWV44" s="445"/>
      <c r="TWW44" s="445"/>
      <c r="TWX44" s="445"/>
      <c r="TWY44" s="444"/>
      <c r="TWZ44" s="445"/>
      <c r="TXA44" s="445"/>
      <c r="TXB44" s="445"/>
      <c r="TXC44" s="444"/>
      <c r="TXD44" s="445"/>
      <c r="TXE44" s="445"/>
      <c r="TXF44" s="445"/>
      <c r="TXG44" s="444"/>
      <c r="TXH44" s="445"/>
      <c r="TXI44" s="445"/>
      <c r="TXJ44" s="445"/>
      <c r="TXK44" s="444"/>
      <c r="TXL44" s="445"/>
      <c r="TXM44" s="445"/>
      <c r="TXN44" s="445"/>
      <c r="TXO44" s="444"/>
      <c r="TXP44" s="445"/>
      <c r="TXQ44" s="445"/>
      <c r="TXR44" s="445"/>
      <c r="TXS44" s="444"/>
      <c r="TXT44" s="445"/>
      <c r="TXU44" s="445"/>
      <c r="TXV44" s="445"/>
      <c r="TXW44" s="444"/>
      <c r="TXX44" s="445"/>
      <c r="TXY44" s="445"/>
      <c r="TXZ44" s="445"/>
      <c r="TYA44" s="444"/>
      <c r="TYB44" s="445"/>
      <c r="TYC44" s="445"/>
      <c r="TYD44" s="445"/>
      <c r="TYE44" s="444"/>
      <c r="TYF44" s="445"/>
      <c r="TYG44" s="445"/>
      <c r="TYH44" s="445"/>
      <c r="TYI44" s="444"/>
      <c r="TYJ44" s="445"/>
      <c r="TYK44" s="445"/>
      <c r="TYL44" s="445"/>
      <c r="TYM44" s="444"/>
      <c r="TYN44" s="445"/>
      <c r="TYO44" s="445"/>
      <c r="TYP44" s="445"/>
      <c r="TYQ44" s="444"/>
      <c r="TYR44" s="445"/>
      <c r="TYS44" s="445"/>
      <c r="TYT44" s="445"/>
      <c r="TYU44" s="444"/>
      <c r="TYV44" s="445"/>
      <c r="TYW44" s="445"/>
      <c r="TYX44" s="445"/>
      <c r="TYY44" s="444"/>
      <c r="TYZ44" s="445"/>
      <c r="TZA44" s="445"/>
      <c r="TZB44" s="445"/>
      <c r="TZC44" s="444"/>
      <c r="TZD44" s="445"/>
      <c r="TZE44" s="445"/>
      <c r="TZF44" s="445"/>
      <c r="TZG44" s="444"/>
      <c r="TZH44" s="445"/>
      <c r="TZI44" s="445"/>
      <c r="TZJ44" s="445"/>
      <c r="TZK44" s="444"/>
      <c r="TZL44" s="445"/>
      <c r="TZM44" s="445"/>
      <c r="TZN44" s="445"/>
      <c r="TZO44" s="444"/>
      <c r="TZP44" s="445"/>
      <c r="TZQ44" s="445"/>
      <c r="TZR44" s="445"/>
      <c r="TZS44" s="444"/>
      <c r="TZT44" s="445"/>
      <c r="TZU44" s="445"/>
      <c r="TZV44" s="445"/>
      <c r="TZW44" s="444"/>
      <c r="TZX44" s="445"/>
      <c r="TZY44" s="445"/>
      <c r="TZZ44" s="445"/>
      <c r="UAA44" s="444"/>
      <c r="UAB44" s="445"/>
      <c r="UAC44" s="445"/>
      <c r="UAD44" s="445"/>
      <c r="UAE44" s="444"/>
      <c r="UAF44" s="445"/>
      <c r="UAG44" s="445"/>
      <c r="UAH44" s="445"/>
      <c r="UAI44" s="444"/>
      <c r="UAJ44" s="445"/>
      <c r="UAK44" s="445"/>
      <c r="UAL44" s="445"/>
      <c r="UAM44" s="444"/>
      <c r="UAN44" s="445"/>
      <c r="UAO44" s="445"/>
      <c r="UAP44" s="445"/>
      <c r="UAQ44" s="444"/>
      <c r="UAR44" s="445"/>
      <c r="UAS44" s="445"/>
      <c r="UAT44" s="445"/>
      <c r="UAU44" s="444"/>
      <c r="UAV44" s="445"/>
      <c r="UAW44" s="445"/>
      <c r="UAX44" s="445"/>
      <c r="UAY44" s="444"/>
      <c r="UAZ44" s="445"/>
      <c r="UBA44" s="445"/>
      <c r="UBB44" s="445"/>
      <c r="UBC44" s="444"/>
      <c r="UBD44" s="445"/>
      <c r="UBE44" s="445"/>
      <c r="UBF44" s="445"/>
      <c r="UBG44" s="444"/>
      <c r="UBH44" s="445"/>
      <c r="UBI44" s="445"/>
      <c r="UBJ44" s="445"/>
      <c r="UBK44" s="444"/>
      <c r="UBL44" s="445"/>
      <c r="UBM44" s="445"/>
      <c r="UBN44" s="445"/>
      <c r="UBO44" s="444"/>
      <c r="UBP44" s="445"/>
      <c r="UBQ44" s="445"/>
      <c r="UBR44" s="445"/>
      <c r="UBS44" s="444"/>
      <c r="UBT44" s="445"/>
      <c r="UBU44" s="445"/>
      <c r="UBV44" s="445"/>
      <c r="UBW44" s="444"/>
      <c r="UBX44" s="445"/>
      <c r="UBY44" s="445"/>
      <c r="UBZ44" s="445"/>
      <c r="UCA44" s="444"/>
      <c r="UCB44" s="445"/>
      <c r="UCC44" s="445"/>
      <c r="UCD44" s="445"/>
      <c r="UCE44" s="444"/>
      <c r="UCF44" s="445"/>
      <c r="UCG44" s="445"/>
      <c r="UCH44" s="445"/>
      <c r="UCI44" s="444"/>
      <c r="UCJ44" s="445"/>
      <c r="UCK44" s="445"/>
      <c r="UCL44" s="445"/>
      <c r="UCM44" s="444"/>
      <c r="UCN44" s="445"/>
      <c r="UCO44" s="445"/>
      <c r="UCP44" s="445"/>
      <c r="UCQ44" s="444"/>
      <c r="UCR44" s="445"/>
      <c r="UCS44" s="445"/>
      <c r="UCT44" s="445"/>
      <c r="UCU44" s="444"/>
      <c r="UCV44" s="445"/>
      <c r="UCW44" s="445"/>
      <c r="UCX44" s="445"/>
      <c r="UCY44" s="444"/>
      <c r="UCZ44" s="445"/>
      <c r="UDA44" s="445"/>
      <c r="UDB44" s="445"/>
      <c r="UDC44" s="444"/>
      <c r="UDD44" s="445"/>
      <c r="UDE44" s="445"/>
      <c r="UDF44" s="445"/>
      <c r="UDG44" s="444"/>
      <c r="UDH44" s="445"/>
      <c r="UDI44" s="445"/>
      <c r="UDJ44" s="445"/>
      <c r="UDK44" s="444"/>
      <c r="UDL44" s="445"/>
      <c r="UDM44" s="445"/>
      <c r="UDN44" s="445"/>
      <c r="UDO44" s="444"/>
      <c r="UDP44" s="445"/>
      <c r="UDQ44" s="445"/>
      <c r="UDR44" s="445"/>
      <c r="UDS44" s="444"/>
      <c r="UDT44" s="445"/>
      <c r="UDU44" s="445"/>
      <c r="UDV44" s="445"/>
      <c r="UDW44" s="444"/>
      <c r="UDX44" s="445"/>
      <c r="UDY44" s="445"/>
      <c r="UDZ44" s="445"/>
      <c r="UEA44" s="444"/>
      <c r="UEB44" s="445"/>
      <c r="UEC44" s="445"/>
      <c r="UED44" s="445"/>
      <c r="UEE44" s="444"/>
      <c r="UEF44" s="445"/>
      <c r="UEG44" s="445"/>
      <c r="UEH44" s="445"/>
      <c r="UEI44" s="444"/>
      <c r="UEJ44" s="445"/>
      <c r="UEK44" s="445"/>
      <c r="UEL44" s="445"/>
      <c r="UEM44" s="444"/>
      <c r="UEN44" s="445"/>
      <c r="UEO44" s="445"/>
      <c r="UEP44" s="445"/>
      <c r="UEQ44" s="444"/>
      <c r="UER44" s="445"/>
      <c r="UES44" s="445"/>
      <c r="UET44" s="445"/>
      <c r="UEU44" s="444"/>
      <c r="UEV44" s="445"/>
      <c r="UEW44" s="445"/>
      <c r="UEX44" s="445"/>
      <c r="UEY44" s="444"/>
      <c r="UEZ44" s="445"/>
      <c r="UFA44" s="445"/>
      <c r="UFB44" s="445"/>
      <c r="UFC44" s="444"/>
      <c r="UFD44" s="445"/>
      <c r="UFE44" s="445"/>
      <c r="UFF44" s="445"/>
      <c r="UFG44" s="444"/>
      <c r="UFH44" s="445"/>
      <c r="UFI44" s="445"/>
      <c r="UFJ44" s="445"/>
      <c r="UFK44" s="444"/>
      <c r="UFL44" s="445"/>
      <c r="UFM44" s="445"/>
      <c r="UFN44" s="445"/>
      <c r="UFO44" s="444"/>
      <c r="UFP44" s="445"/>
      <c r="UFQ44" s="445"/>
      <c r="UFR44" s="445"/>
      <c r="UFS44" s="444"/>
      <c r="UFT44" s="445"/>
      <c r="UFU44" s="445"/>
      <c r="UFV44" s="445"/>
      <c r="UFW44" s="444"/>
      <c r="UFX44" s="445"/>
      <c r="UFY44" s="445"/>
      <c r="UFZ44" s="445"/>
      <c r="UGA44" s="444"/>
      <c r="UGB44" s="445"/>
      <c r="UGC44" s="445"/>
      <c r="UGD44" s="445"/>
      <c r="UGE44" s="444"/>
      <c r="UGF44" s="445"/>
      <c r="UGG44" s="445"/>
      <c r="UGH44" s="445"/>
      <c r="UGI44" s="444"/>
      <c r="UGJ44" s="445"/>
      <c r="UGK44" s="445"/>
      <c r="UGL44" s="445"/>
      <c r="UGM44" s="444"/>
      <c r="UGN44" s="445"/>
      <c r="UGO44" s="445"/>
      <c r="UGP44" s="445"/>
      <c r="UGQ44" s="444"/>
      <c r="UGR44" s="445"/>
      <c r="UGS44" s="445"/>
      <c r="UGT44" s="445"/>
      <c r="UGU44" s="444"/>
      <c r="UGV44" s="445"/>
      <c r="UGW44" s="445"/>
      <c r="UGX44" s="445"/>
      <c r="UGY44" s="444"/>
      <c r="UGZ44" s="445"/>
      <c r="UHA44" s="445"/>
      <c r="UHB44" s="445"/>
      <c r="UHC44" s="444"/>
      <c r="UHD44" s="445"/>
      <c r="UHE44" s="445"/>
      <c r="UHF44" s="445"/>
      <c r="UHG44" s="444"/>
      <c r="UHH44" s="445"/>
      <c r="UHI44" s="445"/>
      <c r="UHJ44" s="445"/>
      <c r="UHK44" s="444"/>
      <c r="UHL44" s="445"/>
      <c r="UHM44" s="445"/>
      <c r="UHN44" s="445"/>
      <c r="UHO44" s="444"/>
      <c r="UHP44" s="445"/>
      <c r="UHQ44" s="445"/>
      <c r="UHR44" s="445"/>
      <c r="UHS44" s="444"/>
      <c r="UHT44" s="445"/>
      <c r="UHU44" s="445"/>
      <c r="UHV44" s="445"/>
      <c r="UHW44" s="444"/>
      <c r="UHX44" s="445"/>
      <c r="UHY44" s="445"/>
      <c r="UHZ44" s="445"/>
      <c r="UIA44" s="444"/>
      <c r="UIB44" s="445"/>
      <c r="UIC44" s="445"/>
      <c r="UID44" s="445"/>
      <c r="UIE44" s="444"/>
      <c r="UIF44" s="445"/>
      <c r="UIG44" s="445"/>
      <c r="UIH44" s="445"/>
      <c r="UII44" s="444"/>
      <c r="UIJ44" s="445"/>
      <c r="UIK44" s="445"/>
      <c r="UIL44" s="445"/>
      <c r="UIM44" s="444"/>
      <c r="UIN44" s="445"/>
      <c r="UIO44" s="445"/>
      <c r="UIP44" s="445"/>
      <c r="UIQ44" s="444"/>
      <c r="UIR44" s="445"/>
      <c r="UIS44" s="445"/>
      <c r="UIT44" s="445"/>
      <c r="UIU44" s="444"/>
      <c r="UIV44" s="445"/>
      <c r="UIW44" s="445"/>
      <c r="UIX44" s="445"/>
      <c r="UIY44" s="444"/>
      <c r="UIZ44" s="445"/>
      <c r="UJA44" s="445"/>
      <c r="UJB44" s="445"/>
      <c r="UJC44" s="444"/>
      <c r="UJD44" s="445"/>
      <c r="UJE44" s="445"/>
      <c r="UJF44" s="445"/>
      <c r="UJG44" s="444"/>
      <c r="UJH44" s="445"/>
      <c r="UJI44" s="445"/>
      <c r="UJJ44" s="445"/>
      <c r="UJK44" s="444"/>
      <c r="UJL44" s="445"/>
      <c r="UJM44" s="445"/>
      <c r="UJN44" s="445"/>
      <c r="UJO44" s="444"/>
      <c r="UJP44" s="445"/>
      <c r="UJQ44" s="445"/>
      <c r="UJR44" s="445"/>
      <c r="UJS44" s="444"/>
      <c r="UJT44" s="445"/>
      <c r="UJU44" s="445"/>
      <c r="UJV44" s="445"/>
      <c r="UJW44" s="444"/>
      <c r="UJX44" s="445"/>
      <c r="UJY44" s="445"/>
      <c r="UJZ44" s="445"/>
      <c r="UKA44" s="444"/>
      <c r="UKB44" s="445"/>
      <c r="UKC44" s="445"/>
      <c r="UKD44" s="445"/>
      <c r="UKE44" s="444"/>
      <c r="UKF44" s="445"/>
      <c r="UKG44" s="445"/>
      <c r="UKH44" s="445"/>
      <c r="UKI44" s="444"/>
      <c r="UKJ44" s="445"/>
      <c r="UKK44" s="445"/>
      <c r="UKL44" s="445"/>
      <c r="UKM44" s="444"/>
      <c r="UKN44" s="445"/>
      <c r="UKO44" s="445"/>
      <c r="UKP44" s="445"/>
      <c r="UKQ44" s="444"/>
      <c r="UKR44" s="445"/>
      <c r="UKS44" s="445"/>
      <c r="UKT44" s="445"/>
      <c r="UKU44" s="444"/>
      <c r="UKV44" s="445"/>
      <c r="UKW44" s="445"/>
      <c r="UKX44" s="445"/>
      <c r="UKY44" s="444"/>
      <c r="UKZ44" s="445"/>
      <c r="ULA44" s="445"/>
      <c r="ULB44" s="445"/>
      <c r="ULC44" s="444"/>
      <c r="ULD44" s="445"/>
      <c r="ULE44" s="445"/>
      <c r="ULF44" s="445"/>
      <c r="ULG44" s="444"/>
      <c r="ULH44" s="445"/>
      <c r="ULI44" s="445"/>
      <c r="ULJ44" s="445"/>
      <c r="ULK44" s="444"/>
      <c r="ULL44" s="445"/>
      <c r="ULM44" s="445"/>
      <c r="ULN44" s="445"/>
      <c r="ULO44" s="444"/>
      <c r="ULP44" s="445"/>
      <c r="ULQ44" s="445"/>
      <c r="ULR44" s="445"/>
      <c r="ULS44" s="444"/>
      <c r="ULT44" s="445"/>
      <c r="ULU44" s="445"/>
      <c r="ULV44" s="445"/>
      <c r="ULW44" s="444"/>
      <c r="ULX44" s="445"/>
      <c r="ULY44" s="445"/>
      <c r="ULZ44" s="445"/>
      <c r="UMA44" s="444"/>
      <c r="UMB44" s="445"/>
      <c r="UMC44" s="445"/>
      <c r="UMD44" s="445"/>
      <c r="UME44" s="444"/>
      <c r="UMF44" s="445"/>
      <c r="UMG44" s="445"/>
      <c r="UMH44" s="445"/>
      <c r="UMI44" s="444"/>
      <c r="UMJ44" s="445"/>
      <c r="UMK44" s="445"/>
      <c r="UML44" s="445"/>
      <c r="UMM44" s="444"/>
      <c r="UMN44" s="445"/>
      <c r="UMO44" s="445"/>
      <c r="UMP44" s="445"/>
      <c r="UMQ44" s="444"/>
      <c r="UMR44" s="445"/>
      <c r="UMS44" s="445"/>
      <c r="UMT44" s="445"/>
      <c r="UMU44" s="444"/>
      <c r="UMV44" s="445"/>
      <c r="UMW44" s="445"/>
      <c r="UMX44" s="445"/>
      <c r="UMY44" s="444"/>
      <c r="UMZ44" s="445"/>
      <c r="UNA44" s="445"/>
      <c r="UNB44" s="445"/>
      <c r="UNC44" s="444"/>
      <c r="UND44" s="445"/>
      <c r="UNE44" s="445"/>
      <c r="UNF44" s="445"/>
      <c r="UNG44" s="444"/>
      <c r="UNH44" s="445"/>
      <c r="UNI44" s="445"/>
      <c r="UNJ44" s="445"/>
      <c r="UNK44" s="444"/>
      <c r="UNL44" s="445"/>
      <c r="UNM44" s="445"/>
      <c r="UNN44" s="445"/>
      <c r="UNO44" s="444"/>
      <c r="UNP44" s="445"/>
      <c r="UNQ44" s="445"/>
      <c r="UNR44" s="445"/>
      <c r="UNS44" s="444"/>
      <c r="UNT44" s="445"/>
      <c r="UNU44" s="445"/>
      <c r="UNV44" s="445"/>
      <c r="UNW44" s="444"/>
      <c r="UNX44" s="445"/>
      <c r="UNY44" s="445"/>
      <c r="UNZ44" s="445"/>
      <c r="UOA44" s="444"/>
      <c r="UOB44" s="445"/>
      <c r="UOC44" s="445"/>
      <c r="UOD44" s="445"/>
      <c r="UOE44" s="444"/>
      <c r="UOF44" s="445"/>
      <c r="UOG44" s="445"/>
      <c r="UOH44" s="445"/>
      <c r="UOI44" s="444"/>
      <c r="UOJ44" s="445"/>
      <c r="UOK44" s="445"/>
      <c r="UOL44" s="445"/>
      <c r="UOM44" s="444"/>
      <c r="UON44" s="445"/>
      <c r="UOO44" s="445"/>
      <c r="UOP44" s="445"/>
      <c r="UOQ44" s="444"/>
      <c r="UOR44" s="445"/>
      <c r="UOS44" s="445"/>
      <c r="UOT44" s="445"/>
      <c r="UOU44" s="444"/>
      <c r="UOV44" s="445"/>
      <c r="UOW44" s="445"/>
      <c r="UOX44" s="445"/>
      <c r="UOY44" s="444"/>
      <c r="UOZ44" s="445"/>
      <c r="UPA44" s="445"/>
      <c r="UPB44" s="445"/>
      <c r="UPC44" s="444"/>
      <c r="UPD44" s="445"/>
      <c r="UPE44" s="445"/>
      <c r="UPF44" s="445"/>
      <c r="UPG44" s="444"/>
      <c r="UPH44" s="445"/>
      <c r="UPI44" s="445"/>
      <c r="UPJ44" s="445"/>
      <c r="UPK44" s="444"/>
      <c r="UPL44" s="445"/>
      <c r="UPM44" s="445"/>
      <c r="UPN44" s="445"/>
      <c r="UPO44" s="444"/>
      <c r="UPP44" s="445"/>
      <c r="UPQ44" s="445"/>
      <c r="UPR44" s="445"/>
      <c r="UPS44" s="444"/>
      <c r="UPT44" s="445"/>
      <c r="UPU44" s="445"/>
      <c r="UPV44" s="445"/>
      <c r="UPW44" s="444"/>
      <c r="UPX44" s="445"/>
      <c r="UPY44" s="445"/>
      <c r="UPZ44" s="445"/>
      <c r="UQA44" s="444"/>
      <c r="UQB44" s="445"/>
      <c r="UQC44" s="445"/>
      <c r="UQD44" s="445"/>
      <c r="UQE44" s="444"/>
      <c r="UQF44" s="445"/>
      <c r="UQG44" s="445"/>
      <c r="UQH44" s="445"/>
      <c r="UQI44" s="444"/>
      <c r="UQJ44" s="445"/>
      <c r="UQK44" s="445"/>
      <c r="UQL44" s="445"/>
      <c r="UQM44" s="444"/>
      <c r="UQN44" s="445"/>
      <c r="UQO44" s="445"/>
      <c r="UQP44" s="445"/>
      <c r="UQQ44" s="444"/>
      <c r="UQR44" s="445"/>
      <c r="UQS44" s="445"/>
      <c r="UQT44" s="445"/>
      <c r="UQU44" s="444"/>
      <c r="UQV44" s="445"/>
      <c r="UQW44" s="445"/>
      <c r="UQX44" s="445"/>
      <c r="UQY44" s="444"/>
      <c r="UQZ44" s="445"/>
      <c r="URA44" s="445"/>
      <c r="URB44" s="445"/>
      <c r="URC44" s="444"/>
      <c r="URD44" s="445"/>
      <c r="URE44" s="445"/>
      <c r="URF44" s="445"/>
      <c r="URG44" s="444"/>
      <c r="URH44" s="445"/>
      <c r="URI44" s="445"/>
      <c r="URJ44" s="445"/>
      <c r="URK44" s="444"/>
      <c r="URL44" s="445"/>
      <c r="URM44" s="445"/>
      <c r="URN44" s="445"/>
      <c r="URO44" s="444"/>
      <c r="URP44" s="445"/>
      <c r="URQ44" s="445"/>
      <c r="URR44" s="445"/>
      <c r="URS44" s="444"/>
      <c r="URT44" s="445"/>
      <c r="URU44" s="445"/>
      <c r="URV44" s="445"/>
      <c r="URW44" s="444"/>
      <c r="URX44" s="445"/>
      <c r="URY44" s="445"/>
      <c r="URZ44" s="445"/>
      <c r="USA44" s="444"/>
      <c r="USB44" s="445"/>
      <c r="USC44" s="445"/>
      <c r="USD44" s="445"/>
      <c r="USE44" s="444"/>
      <c r="USF44" s="445"/>
      <c r="USG44" s="445"/>
      <c r="USH44" s="445"/>
      <c r="USI44" s="444"/>
      <c r="USJ44" s="445"/>
      <c r="USK44" s="445"/>
      <c r="USL44" s="445"/>
      <c r="USM44" s="444"/>
      <c r="USN44" s="445"/>
      <c r="USO44" s="445"/>
      <c r="USP44" s="445"/>
      <c r="USQ44" s="444"/>
      <c r="USR44" s="445"/>
      <c r="USS44" s="445"/>
      <c r="UST44" s="445"/>
      <c r="USU44" s="444"/>
      <c r="USV44" s="445"/>
      <c r="USW44" s="445"/>
      <c r="USX44" s="445"/>
      <c r="USY44" s="444"/>
      <c r="USZ44" s="445"/>
      <c r="UTA44" s="445"/>
      <c r="UTB44" s="445"/>
      <c r="UTC44" s="444"/>
      <c r="UTD44" s="445"/>
      <c r="UTE44" s="445"/>
      <c r="UTF44" s="445"/>
      <c r="UTG44" s="444"/>
      <c r="UTH44" s="445"/>
      <c r="UTI44" s="445"/>
      <c r="UTJ44" s="445"/>
      <c r="UTK44" s="444"/>
      <c r="UTL44" s="445"/>
      <c r="UTM44" s="445"/>
      <c r="UTN44" s="445"/>
      <c r="UTO44" s="444"/>
      <c r="UTP44" s="445"/>
      <c r="UTQ44" s="445"/>
      <c r="UTR44" s="445"/>
      <c r="UTS44" s="444"/>
      <c r="UTT44" s="445"/>
      <c r="UTU44" s="445"/>
      <c r="UTV44" s="445"/>
      <c r="UTW44" s="444"/>
      <c r="UTX44" s="445"/>
      <c r="UTY44" s="445"/>
      <c r="UTZ44" s="445"/>
      <c r="UUA44" s="444"/>
      <c r="UUB44" s="445"/>
      <c r="UUC44" s="445"/>
      <c r="UUD44" s="445"/>
      <c r="UUE44" s="444"/>
      <c r="UUF44" s="445"/>
      <c r="UUG44" s="445"/>
      <c r="UUH44" s="445"/>
      <c r="UUI44" s="444"/>
      <c r="UUJ44" s="445"/>
      <c r="UUK44" s="445"/>
      <c r="UUL44" s="445"/>
      <c r="UUM44" s="444"/>
      <c r="UUN44" s="445"/>
      <c r="UUO44" s="445"/>
      <c r="UUP44" s="445"/>
      <c r="UUQ44" s="444"/>
      <c r="UUR44" s="445"/>
      <c r="UUS44" s="445"/>
      <c r="UUT44" s="445"/>
      <c r="UUU44" s="444"/>
      <c r="UUV44" s="445"/>
      <c r="UUW44" s="445"/>
      <c r="UUX44" s="445"/>
      <c r="UUY44" s="444"/>
      <c r="UUZ44" s="445"/>
      <c r="UVA44" s="445"/>
      <c r="UVB44" s="445"/>
      <c r="UVC44" s="444"/>
      <c r="UVD44" s="445"/>
      <c r="UVE44" s="445"/>
      <c r="UVF44" s="445"/>
      <c r="UVG44" s="444"/>
      <c r="UVH44" s="445"/>
      <c r="UVI44" s="445"/>
      <c r="UVJ44" s="445"/>
      <c r="UVK44" s="444"/>
      <c r="UVL44" s="445"/>
      <c r="UVM44" s="445"/>
      <c r="UVN44" s="445"/>
      <c r="UVO44" s="444"/>
      <c r="UVP44" s="445"/>
      <c r="UVQ44" s="445"/>
      <c r="UVR44" s="445"/>
      <c r="UVS44" s="444"/>
      <c r="UVT44" s="445"/>
      <c r="UVU44" s="445"/>
      <c r="UVV44" s="445"/>
      <c r="UVW44" s="444"/>
      <c r="UVX44" s="445"/>
      <c r="UVY44" s="445"/>
      <c r="UVZ44" s="445"/>
      <c r="UWA44" s="444"/>
      <c r="UWB44" s="445"/>
      <c r="UWC44" s="445"/>
      <c r="UWD44" s="445"/>
      <c r="UWE44" s="444"/>
      <c r="UWF44" s="445"/>
      <c r="UWG44" s="445"/>
      <c r="UWH44" s="445"/>
      <c r="UWI44" s="444"/>
      <c r="UWJ44" s="445"/>
      <c r="UWK44" s="445"/>
      <c r="UWL44" s="445"/>
      <c r="UWM44" s="444"/>
      <c r="UWN44" s="445"/>
      <c r="UWO44" s="445"/>
      <c r="UWP44" s="445"/>
      <c r="UWQ44" s="444"/>
      <c r="UWR44" s="445"/>
      <c r="UWS44" s="445"/>
      <c r="UWT44" s="445"/>
      <c r="UWU44" s="444"/>
      <c r="UWV44" s="445"/>
      <c r="UWW44" s="445"/>
      <c r="UWX44" s="445"/>
      <c r="UWY44" s="444"/>
      <c r="UWZ44" s="445"/>
      <c r="UXA44" s="445"/>
      <c r="UXB44" s="445"/>
      <c r="UXC44" s="444"/>
      <c r="UXD44" s="445"/>
      <c r="UXE44" s="445"/>
      <c r="UXF44" s="445"/>
      <c r="UXG44" s="444"/>
      <c r="UXH44" s="445"/>
      <c r="UXI44" s="445"/>
      <c r="UXJ44" s="445"/>
      <c r="UXK44" s="444"/>
      <c r="UXL44" s="445"/>
      <c r="UXM44" s="445"/>
      <c r="UXN44" s="445"/>
      <c r="UXO44" s="444"/>
      <c r="UXP44" s="445"/>
      <c r="UXQ44" s="445"/>
      <c r="UXR44" s="445"/>
      <c r="UXS44" s="444"/>
      <c r="UXT44" s="445"/>
      <c r="UXU44" s="445"/>
      <c r="UXV44" s="445"/>
      <c r="UXW44" s="444"/>
      <c r="UXX44" s="445"/>
      <c r="UXY44" s="445"/>
      <c r="UXZ44" s="445"/>
      <c r="UYA44" s="444"/>
      <c r="UYB44" s="445"/>
      <c r="UYC44" s="445"/>
      <c r="UYD44" s="445"/>
      <c r="UYE44" s="444"/>
      <c r="UYF44" s="445"/>
      <c r="UYG44" s="445"/>
      <c r="UYH44" s="445"/>
      <c r="UYI44" s="444"/>
      <c r="UYJ44" s="445"/>
      <c r="UYK44" s="445"/>
      <c r="UYL44" s="445"/>
      <c r="UYM44" s="444"/>
      <c r="UYN44" s="445"/>
      <c r="UYO44" s="445"/>
      <c r="UYP44" s="445"/>
      <c r="UYQ44" s="444"/>
      <c r="UYR44" s="445"/>
      <c r="UYS44" s="445"/>
      <c r="UYT44" s="445"/>
      <c r="UYU44" s="444"/>
      <c r="UYV44" s="445"/>
      <c r="UYW44" s="445"/>
      <c r="UYX44" s="445"/>
      <c r="UYY44" s="444"/>
      <c r="UYZ44" s="445"/>
      <c r="UZA44" s="445"/>
      <c r="UZB44" s="445"/>
      <c r="UZC44" s="444"/>
      <c r="UZD44" s="445"/>
      <c r="UZE44" s="445"/>
      <c r="UZF44" s="445"/>
      <c r="UZG44" s="444"/>
      <c r="UZH44" s="445"/>
      <c r="UZI44" s="445"/>
      <c r="UZJ44" s="445"/>
      <c r="UZK44" s="444"/>
      <c r="UZL44" s="445"/>
      <c r="UZM44" s="445"/>
      <c r="UZN44" s="445"/>
      <c r="UZO44" s="444"/>
      <c r="UZP44" s="445"/>
      <c r="UZQ44" s="445"/>
      <c r="UZR44" s="445"/>
      <c r="UZS44" s="444"/>
      <c r="UZT44" s="445"/>
      <c r="UZU44" s="445"/>
      <c r="UZV44" s="445"/>
      <c r="UZW44" s="444"/>
      <c r="UZX44" s="445"/>
      <c r="UZY44" s="445"/>
      <c r="UZZ44" s="445"/>
      <c r="VAA44" s="444"/>
      <c r="VAB44" s="445"/>
      <c r="VAC44" s="445"/>
      <c r="VAD44" s="445"/>
      <c r="VAE44" s="444"/>
      <c r="VAF44" s="445"/>
      <c r="VAG44" s="445"/>
      <c r="VAH44" s="445"/>
      <c r="VAI44" s="444"/>
      <c r="VAJ44" s="445"/>
      <c r="VAK44" s="445"/>
      <c r="VAL44" s="445"/>
      <c r="VAM44" s="444"/>
      <c r="VAN44" s="445"/>
      <c r="VAO44" s="445"/>
      <c r="VAP44" s="445"/>
      <c r="VAQ44" s="444"/>
      <c r="VAR44" s="445"/>
      <c r="VAS44" s="445"/>
      <c r="VAT44" s="445"/>
      <c r="VAU44" s="444"/>
      <c r="VAV44" s="445"/>
      <c r="VAW44" s="445"/>
      <c r="VAX44" s="445"/>
      <c r="VAY44" s="444"/>
      <c r="VAZ44" s="445"/>
      <c r="VBA44" s="445"/>
      <c r="VBB44" s="445"/>
      <c r="VBC44" s="444"/>
      <c r="VBD44" s="445"/>
      <c r="VBE44" s="445"/>
      <c r="VBF44" s="445"/>
      <c r="VBG44" s="444"/>
      <c r="VBH44" s="445"/>
      <c r="VBI44" s="445"/>
      <c r="VBJ44" s="445"/>
      <c r="VBK44" s="444"/>
      <c r="VBL44" s="445"/>
      <c r="VBM44" s="445"/>
      <c r="VBN44" s="445"/>
      <c r="VBO44" s="444"/>
      <c r="VBP44" s="445"/>
      <c r="VBQ44" s="445"/>
      <c r="VBR44" s="445"/>
      <c r="VBS44" s="444"/>
      <c r="VBT44" s="445"/>
      <c r="VBU44" s="445"/>
      <c r="VBV44" s="445"/>
      <c r="VBW44" s="444"/>
      <c r="VBX44" s="445"/>
      <c r="VBY44" s="445"/>
      <c r="VBZ44" s="445"/>
      <c r="VCA44" s="444"/>
      <c r="VCB44" s="445"/>
      <c r="VCC44" s="445"/>
      <c r="VCD44" s="445"/>
      <c r="VCE44" s="444"/>
      <c r="VCF44" s="445"/>
      <c r="VCG44" s="445"/>
      <c r="VCH44" s="445"/>
      <c r="VCI44" s="444"/>
      <c r="VCJ44" s="445"/>
      <c r="VCK44" s="445"/>
      <c r="VCL44" s="445"/>
      <c r="VCM44" s="444"/>
      <c r="VCN44" s="445"/>
      <c r="VCO44" s="445"/>
      <c r="VCP44" s="445"/>
      <c r="VCQ44" s="444"/>
      <c r="VCR44" s="445"/>
      <c r="VCS44" s="445"/>
      <c r="VCT44" s="445"/>
      <c r="VCU44" s="444"/>
      <c r="VCV44" s="445"/>
      <c r="VCW44" s="445"/>
      <c r="VCX44" s="445"/>
      <c r="VCY44" s="444"/>
      <c r="VCZ44" s="445"/>
      <c r="VDA44" s="445"/>
      <c r="VDB44" s="445"/>
      <c r="VDC44" s="444"/>
      <c r="VDD44" s="445"/>
      <c r="VDE44" s="445"/>
      <c r="VDF44" s="445"/>
      <c r="VDG44" s="444"/>
      <c r="VDH44" s="445"/>
      <c r="VDI44" s="445"/>
      <c r="VDJ44" s="445"/>
      <c r="VDK44" s="444"/>
      <c r="VDL44" s="445"/>
      <c r="VDM44" s="445"/>
      <c r="VDN44" s="445"/>
      <c r="VDO44" s="444"/>
      <c r="VDP44" s="445"/>
      <c r="VDQ44" s="445"/>
      <c r="VDR44" s="445"/>
      <c r="VDS44" s="444"/>
      <c r="VDT44" s="445"/>
      <c r="VDU44" s="445"/>
      <c r="VDV44" s="445"/>
      <c r="VDW44" s="444"/>
      <c r="VDX44" s="445"/>
      <c r="VDY44" s="445"/>
      <c r="VDZ44" s="445"/>
      <c r="VEA44" s="444"/>
      <c r="VEB44" s="445"/>
      <c r="VEC44" s="445"/>
      <c r="VED44" s="445"/>
      <c r="VEE44" s="444"/>
      <c r="VEF44" s="445"/>
      <c r="VEG44" s="445"/>
      <c r="VEH44" s="445"/>
      <c r="VEI44" s="444"/>
      <c r="VEJ44" s="445"/>
      <c r="VEK44" s="445"/>
      <c r="VEL44" s="445"/>
      <c r="VEM44" s="444"/>
      <c r="VEN44" s="445"/>
      <c r="VEO44" s="445"/>
      <c r="VEP44" s="445"/>
      <c r="VEQ44" s="444"/>
      <c r="VER44" s="445"/>
      <c r="VES44" s="445"/>
      <c r="VET44" s="445"/>
      <c r="VEU44" s="444"/>
      <c r="VEV44" s="445"/>
      <c r="VEW44" s="445"/>
      <c r="VEX44" s="445"/>
      <c r="VEY44" s="444"/>
      <c r="VEZ44" s="445"/>
      <c r="VFA44" s="445"/>
      <c r="VFB44" s="445"/>
      <c r="VFC44" s="444"/>
      <c r="VFD44" s="445"/>
      <c r="VFE44" s="445"/>
      <c r="VFF44" s="445"/>
      <c r="VFG44" s="444"/>
      <c r="VFH44" s="445"/>
      <c r="VFI44" s="445"/>
      <c r="VFJ44" s="445"/>
      <c r="VFK44" s="444"/>
      <c r="VFL44" s="445"/>
      <c r="VFM44" s="445"/>
      <c r="VFN44" s="445"/>
      <c r="VFO44" s="444"/>
      <c r="VFP44" s="445"/>
      <c r="VFQ44" s="445"/>
      <c r="VFR44" s="445"/>
      <c r="VFS44" s="444"/>
      <c r="VFT44" s="445"/>
      <c r="VFU44" s="445"/>
      <c r="VFV44" s="445"/>
      <c r="VFW44" s="444"/>
      <c r="VFX44" s="445"/>
      <c r="VFY44" s="445"/>
      <c r="VFZ44" s="445"/>
      <c r="VGA44" s="444"/>
      <c r="VGB44" s="445"/>
      <c r="VGC44" s="445"/>
      <c r="VGD44" s="445"/>
      <c r="VGE44" s="444"/>
      <c r="VGF44" s="445"/>
      <c r="VGG44" s="445"/>
      <c r="VGH44" s="445"/>
      <c r="VGI44" s="444"/>
      <c r="VGJ44" s="445"/>
      <c r="VGK44" s="445"/>
      <c r="VGL44" s="445"/>
      <c r="VGM44" s="444"/>
      <c r="VGN44" s="445"/>
      <c r="VGO44" s="445"/>
      <c r="VGP44" s="445"/>
      <c r="VGQ44" s="444"/>
      <c r="VGR44" s="445"/>
      <c r="VGS44" s="445"/>
      <c r="VGT44" s="445"/>
      <c r="VGU44" s="444"/>
      <c r="VGV44" s="445"/>
      <c r="VGW44" s="445"/>
      <c r="VGX44" s="445"/>
      <c r="VGY44" s="444"/>
      <c r="VGZ44" s="445"/>
      <c r="VHA44" s="445"/>
      <c r="VHB44" s="445"/>
      <c r="VHC44" s="444"/>
      <c r="VHD44" s="445"/>
      <c r="VHE44" s="445"/>
      <c r="VHF44" s="445"/>
      <c r="VHG44" s="444"/>
      <c r="VHH44" s="445"/>
      <c r="VHI44" s="445"/>
      <c r="VHJ44" s="445"/>
      <c r="VHK44" s="444"/>
      <c r="VHL44" s="445"/>
      <c r="VHM44" s="445"/>
      <c r="VHN44" s="445"/>
      <c r="VHO44" s="444"/>
      <c r="VHP44" s="445"/>
      <c r="VHQ44" s="445"/>
      <c r="VHR44" s="445"/>
      <c r="VHS44" s="444"/>
      <c r="VHT44" s="445"/>
      <c r="VHU44" s="445"/>
      <c r="VHV44" s="445"/>
      <c r="VHW44" s="444"/>
      <c r="VHX44" s="445"/>
      <c r="VHY44" s="445"/>
      <c r="VHZ44" s="445"/>
      <c r="VIA44" s="444"/>
      <c r="VIB44" s="445"/>
      <c r="VIC44" s="445"/>
      <c r="VID44" s="445"/>
      <c r="VIE44" s="444"/>
      <c r="VIF44" s="445"/>
      <c r="VIG44" s="445"/>
      <c r="VIH44" s="445"/>
      <c r="VII44" s="444"/>
      <c r="VIJ44" s="445"/>
      <c r="VIK44" s="445"/>
      <c r="VIL44" s="445"/>
      <c r="VIM44" s="444"/>
      <c r="VIN44" s="445"/>
      <c r="VIO44" s="445"/>
      <c r="VIP44" s="445"/>
      <c r="VIQ44" s="444"/>
      <c r="VIR44" s="445"/>
      <c r="VIS44" s="445"/>
      <c r="VIT44" s="445"/>
      <c r="VIU44" s="444"/>
      <c r="VIV44" s="445"/>
      <c r="VIW44" s="445"/>
      <c r="VIX44" s="445"/>
      <c r="VIY44" s="444"/>
      <c r="VIZ44" s="445"/>
      <c r="VJA44" s="445"/>
      <c r="VJB44" s="445"/>
      <c r="VJC44" s="444"/>
      <c r="VJD44" s="445"/>
      <c r="VJE44" s="445"/>
      <c r="VJF44" s="445"/>
      <c r="VJG44" s="444"/>
      <c r="VJH44" s="445"/>
      <c r="VJI44" s="445"/>
      <c r="VJJ44" s="445"/>
      <c r="VJK44" s="444"/>
      <c r="VJL44" s="445"/>
      <c r="VJM44" s="445"/>
      <c r="VJN44" s="445"/>
      <c r="VJO44" s="444"/>
      <c r="VJP44" s="445"/>
      <c r="VJQ44" s="445"/>
      <c r="VJR44" s="445"/>
      <c r="VJS44" s="444"/>
      <c r="VJT44" s="445"/>
      <c r="VJU44" s="445"/>
      <c r="VJV44" s="445"/>
      <c r="VJW44" s="444"/>
      <c r="VJX44" s="445"/>
      <c r="VJY44" s="445"/>
      <c r="VJZ44" s="445"/>
      <c r="VKA44" s="444"/>
      <c r="VKB44" s="445"/>
      <c r="VKC44" s="445"/>
      <c r="VKD44" s="445"/>
      <c r="VKE44" s="444"/>
      <c r="VKF44" s="445"/>
      <c r="VKG44" s="445"/>
      <c r="VKH44" s="445"/>
      <c r="VKI44" s="444"/>
      <c r="VKJ44" s="445"/>
      <c r="VKK44" s="445"/>
      <c r="VKL44" s="445"/>
      <c r="VKM44" s="444"/>
      <c r="VKN44" s="445"/>
      <c r="VKO44" s="445"/>
      <c r="VKP44" s="445"/>
      <c r="VKQ44" s="444"/>
      <c r="VKR44" s="445"/>
      <c r="VKS44" s="445"/>
      <c r="VKT44" s="445"/>
      <c r="VKU44" s="444"/>
      <c r="VKV44" s="445"/>
      <c r="VKW44" s="445"/>
      <c r="VKX44" s="445"/>
      <c r="VKY44" s="444"/>
      <c r="VKZ44" s="445"/>
      <c r="VLA44" s="445"/>
      <c r="VLB44" s="445"/>
      <c r="VLC44" s="444"/>
      <c r="VLD44" s="445"/>
      <c r="VLE44" s="445"/>
      <c r="VLF44" s="445"/>
      <c r="VLG44" s="444"/>
      <c r="VLH44" s="445"/>
      <c r="VLI44" s="445"/>
      <c r="VLJ44" s="445"/>
      <c r="VLK44" s="444"/>
      <c r="VLL44" s="445"/>
      <c r="VLM44" s="445"/>
      <c r="VLN44" s="445"/>
      <c r="VLO44" s="444"/>
      <c r="VLP44" s="445"/>
      <c r="VLQ44" s="445"/>
      <c r="VLR44" s="445"/>
      <c r="VLS44" s="444"/>
      <c r="VLT44" s="445"/>
      <c r="VLU44" s="445"/>
      <c r="VLV44" s="445"/>
      <c r="VLW44" s="444"/>
      <c r="VLX44" s="445"/>
      <c r="VLY44" s="445"/>
      <c r="VLZ44" s="445"/>
      <c r="VMA44" s="444"/>
      <c r="VMB44" s="445"/>
      <c r="VMC44" s="445"/>
      <c r="VMD44" s="445"/>
      <c r="VME44" s="444"/>
      <c r="VMF44" s="445"/>
      <c r="VMG44" s="445"/>
      <c r="VMH44" s="445"/>
      <c r="VMI44" s="444"/>
      <c r="VMJ44" s="445"/>
      <c r="VMK44" s="445"/>
      <c r="VML44" s="445"/>
      <c r="VMM44" s="444"/>
      <c r="VMN44" s="445"/>
      <c r="VMO44" s="445"/>
      <c r="VMP44" s="445"/>
      <c r="VMQ44" s="444"/>
      <c r="VMR44" s="445"/>
      <c r="VMS44" s="445"/>
      <c r="VMT44" s="445"/>
      <c r="VMU44" s="444"/>
      <c r="VMV44" s="445"/>
      <c r="VMW44" s="445"/>
      <c r="VMX44" s="445"/>
      <c r="VMY44" s="444"/>
      <c r="VMZ44" s="445"/>
      <c r="VNA44" s="445"/>
      <c r="VNB44" s="445"/>
      <c r="VNC44" s="444"/>
      <c r="VND44" s="445"/>
      <c r="VNE44" s="445"/>
      <c r="VNF44" s="445"/>
      <c r="VNG44" s="444"/>
      <c r="VNH44" s="445"/>
      <c r="VNI44" s="445"/>
      <c r="VNJ44" s="445"/>
      <c r="VNK44" s="444"/>
      <c r="VNL44" s="445"/>
      <c r="VNM44" s="445"/>
      <c r="VNN44" s="445"/>
      <c r="VNO44" s="444"/>
      <c r="VNP44" s="445"/>
      <c r="VNQ44" s="445"/>
      <c r="VNR44" s="445"/>
      <c r="VNS44" s="444"/>
      <c r="VNT44" s="445"/>
      <c r="VNU44" s="445"/>
      <c r="VNV44" s="445"/>
      <c r="VNW44" s="444"/>
      <c r="VNX44" s="445"/>
      <c r="VNY44" s="445"/>
      <c r="VNZ44" s="445"/>
      <c r="VOA44" s="444"/>
      <c r="VOB44" s="445"/>
      <c r="VOC44" s="445"/>
      <c r="VOD44" s="445"/>
      <c r="VOE44" s="444"/>
      <c r="VOF44" s="445"/>
      <c r="VOG44" s="445"/>
      <c r="VOH44" s="445"/>
      <c r="VOI44" s="444"/>
      <c r="VOJ44" s="445"/>
      <c r="VOK44" s="445"/>
      <c r="VOL44" s="445"/>
      <c r="VOM44" s="444"/>
      <c r="VON44" s="445"/>
      <c r="VOO44" s="445"/>
      <c r="VOP44" s="445"/>
      <c r="VOQ44" s="444"/>
      <c r="VOR44" s="445"/>
      <c r="VOS44" s="445"/>
      <c r="VOT44" s="445"/>
      <c r="VOU44" s="444"/>
      <c r="VOV44" s="445"/>
      <c r="VOW44" s="445"/>
      <c r="VOX44" s="445"/>
      <c r="VOY44" s="444"/>
      <c r="VOZ44" s="445"/>
      <c r="VPA44" s="445"/>
      <c r="VPB44" s="445"/>
      <c r="VPC44" s="444"/>
      <c r="VPD44" s="445"/>
      <c r="VPE44" s="445"/>
      <c r="VPF44" s="445"/>
      <c r="VPG44" s="444"/>
      <c r="VPH44" s="445"/>
      <c r="VPI44" s="445"/>
      <c r="VPJ44" s="445"/>
      <c r="VPK44" s="444"/>
      <c r="VPL44" s="445"/>
      <c r="VPM44" s="445"/>
      <c r="VPN44" s="445"/>
      <c r="VPO44" s="444"/>
      <c r="VPP44" s="445"/>
      <c r="VPQ44" s="445"/>
      <c r="VPR44" s="445"/>
      <c r="VPS44" s="444"/>
      <c r="VPT44" s="445"/>
      <c r="VPU44" s="445"/>
      <c r="VPV44" s="445"/>
      <c r="VPW44" s="444"/>
      <c r="VPX44" s="445"/>
      <c r="VPY44" s="445"/>
      <c r="VPZ44" s="445"/>
      <c r="VQA44" s="444"/>
      <c r="VQB44" s="445"/>
      <c r="VQC44" s="445"/>
      <c r="VQD44" s="445"/>
      <c r="VQE44" s="444"/>
      <c r="VQF44" s="445"/>
      <c r="VQG44" s="445"/>
      <c r="VQH44" s="445"/>
      <c r="VQI44" s="444"/>
      <c r="VQJ44" s="445"/>
      <c r="VQK44" s="445"/>
      <c r="VQL44" s="445"/>
      <c r="VQM44" s="444"/>
      <c r="VQN44" s="445"/>
      <c r="VQO44" s="445"/>
      <c r="VQP44" s="445"/>
      <c r="VQQ44" s="444"/>
      <c r="VQR44" s="445"/>
      <c r="VQS44" s="445"/>
      <c r="VQT44" s="445"/>
      <c r="VQU44" s="444"/>
      <c r="VQV44" s="445"/>
      <c r="VQW44" s="445"/>
      <c r="VQX44" s="445"/>
      <c r="VQY44" s="444"/>
      <c r="VQZ44" s="445"/>
      <c r="VRA44" s="445"/>
      <c r="VRB44" s="445"/>
      <c r="VRC44" s="444"/>
      <c r="VRD44" s="445"/>
      <c r="VRE44" s="445"/>
      <c r="VRF44" s="445"/>
      <c r="VRG44" s="444"/>
      <c r="VRH44" s="445"/>
      <c r="VRI44" s="445"/>
      <c r="VRJ44" s="445"/>
      <c r="VRK44" s="444"/>
      <c r="VRL44" s="445"/>
      <c r="VRM44" s="445"/>
      <c r="VRN44" s="445"/>
      <c r="VRO44" s="444"/>
      <c r="VRP44" s="445"/>
      <c r="VRQ44" s="445"/>
      <c r="VRR44" s="445"/>
      <c r="VRS44" s="444"/>
      <c r="VRT44" s="445"/>
      <c r="VRU44" s="445"/>
      <c r="VRV44" s="445"/>
      <c r="VRW44" s="444"/>
      <c r="VRX44" s="445"/>
      <c r="VRY44" s="445"/>
      <c r="VRZ44" s="445"/>
      <c r="VSA44" s="444"/>
      <c r="VSB44" s="445"/>
      <c r="VSC44" s="445"/>
      <c r="VSD44" s="445"/>
      <c r="VSE44" s="444"/>
      <c r="VSF44" s="445"/>
      <c r="VSG44" s="445"/>
      <c r="VSH44" s="445"/>
      <c r="VSI44" s="444"/>
      <c r="VSJ44" s="445"/>
      <c r="VSK44" s="445"/>
      <c r="VSL44" s="445"/>
      <c r="VSM44" s="444"/>
      <c r="VSN44" s="445"/>
      <c r="VSO44" s="445"/>
      <c r="VSP44" s="445"/>
      <c r="VSQ44" s="444"/>
      <c r="VSR44" s="445"/>
      <c r="VSS44" s="445"/>
      <c r="VST44" s="445"/>
      <c r="VSU44" s="444"/>
      <c r="VSV44" s="445"/>
      <c r="VSW44" s="445"/>
      <c r="VSX44" s="445"/>
      <c r="VSY44" s="444"/>
      <c r="VSZ44" s="445"/>
      <c r="VTA44" s="445"/>
      <c r="VTB44" s="445"/>
      <c r="VTC44" s="444"/>
      <c r="VTD44" s="445"/>
      <c r="VTE44" s="445"/>
      <c r="VTF44" s="445"/>
      <c r="VTG44" s="444"/>
      <c r="VTH44" s="445"/>
      <c r="VTI44" s="445"/>
      <c r="VTJ44" s="445"/>
      <c r="VTK44" s="444"/>
      <c r="VTL44" s="445"/>
      <c r="VTM44" s="445"/>
      <c r="VTN44" s="445"/>
      <c r="VTO44" s="444"/>
      <c r="VTP44" s="445"/>
      <c r="VTQ44" s="445"/>
      <c r="VTR44" s="445"/>
      <c r="VTS44" s="444"/>
      <c r="VTT44" s="445"/>
      <c r="VTU44" s="445"/>
      <c r="VTV44" s="445"/>
      <c r="VTW44" s="444"/>
      <c r="VTX44" s="445"/>
      <c r="VTY44" s="445"/>
      <c r="VTZ44" s="445"/>
      <c r="VUA44" s="444"/>
      <c r="VUB44" s="445"/>
      <c r="VUC44" s="445"/>
      <c r="VUD44" s="445"/>
      <c r="VUE44" s="444"/>
      <c r="VUF44" s="445"/>
      <c r="VUG44" s="445"/>
      <c r="VUH44" s="445"/>
      <c r="VUI44" s="444"/>
      <c r="VUJ44" s="445"/>
      <c r="VUK44" s="445"/>
      <c r="VUL44" s="445"/>
      <c r="VUM44" s="444"/>
      <c r="VUN44" s="445"/>
      <c r="VUO44" s="445"/>
      <c r="VUP44" s="445"/>
      <c r="VUQ44" s="444"/>
      <c r="VUR44" s="445"/>
      <c r="VUS44" s="445"/>
      <c r="VUT44" s="445"/>
      <c r="VUU44" s="444"/>
      <c r="VUV44" s="445"/>
      <c r="VUW44" s="445"/>
      <c r="VUX44" s="445"/>
      <c r="VUY44" s="444"/>
      <c r="VUZ44" s="445"/>
      <c r="VVA44" s="445"/>
      <c r="VVB44" s="445"/>
      <c r="VVC44" s="444"/>
      <c r="VVD44" s="445"/>
      <c r="VVE44" s="445"/>
      <c r="VVF44" s="445"/>
      <c r="VVG44" s="444"/>
      <c r="VVH44" s="445"/>
      <c r="VVI44" s="445"/>
      <c r="VVJ44" s="445"/>
      <c r="VVK44" s="444"/>
      <c r="VVL44" s="445"/>
      <c r="VVM44" s="445"/>
      <c r="VVN44" s="445"/>
      <c r="VVO44" s="444"/>
      <c r="VVP44" s="445"/>
      <c r="VVQ44" s="445"/>
      <c r="VVR44" s="445"/>
      <c r="VVS44" s="444"/>
      <c r="VVT44" s="445"/>
      <c r="VVU44" s="445"/>
      <c r="VVV44" s="445"/>
      <c r="VVW44" s="444"/>
      <c r="VVX44" s="445"/>
      <c r="VVY44" s="445"/>
      <c r="VVZ44" s="445"/>
      <c r="VWA44" s="444"/>
      <c r="VWB44" s="445"/>
      <c r="VWC44" s="445"/>
      <c r="VWD44" s="445"/>
      <c r="VWE44" s="444"/>
      <c r="VWF44" s="445"/>
      <c r="VWG44" s="445"/>
      <c r="VWH44" s="445"/>
      <c r="VWI44" s="444"/>
      <c r="VWJ44" s="445"/>
      <c r="VWK44" s="445"/>
      <c r="VWL44" s="445"/>
      <c r="VWM44" s="444"/>
      <c r="VWN44" s="445"/>
      <c r="VWO44" s="445"/>
      <c r="VWP44" s="445"/>
      <c r="VWQ44" s="444"/>
      <c r="VWR44" s="445"/>
      <c r="VWS44" s="445"/>
      <c r="VWT44" s="445"/>
      <c r="VWU44" s="444"/>
      <c r="VWV44" s="445"/>
      <c r="VWW44" s="445"/>
      <c r="VWX44" s="445"/>
      <c r="VWY44" s="444"/>
      <c r="VWZ44" s="445"/>
      <c r="VXA44" s="445"/>
      <c r="VXB44" s="445"/>
      <c r="VXC44" s="444"/>
      <c r="VXD44" s="445"/>
      <c r="VXE44" s="445"/>
      <c r="VXF44" s="445"/>
      <c r="VXG44" s="444"/>
      <c r="VXH44" s="445"/>
      <c r="VXI44" s="445"/>
      <c r="VXJ44" s="445"/>
      <c r="VXK44" s="444"/>
      <c r="VXL44" s="445"/>
      <c r="VXM44" s="445"/>
      <c r="VXN44" s="445"/>
      <c r="VXO44" s="444"/>
      <c r="VXP44" s="445"/>
      <c r="VXQ44" s="445"/>
      <c r="VXR44" s="445"/>
      <c r="VXS44" s="444"/>
      <c r="VXT44" s="445"/>
      <c r="VXU44" s="445"/>
      <c r="VXV44" s="445"/>
      <c r="VXW44" s="444"/>
      <c r="VXX44" s="445"/>
      <c r="VXY44" s="445"/>
      <c r="VXZ44" s="445"/>
      <c r="VYA44" s="444"/>
      <c r="VYB44" s="445"/>
      <c r="VYC44" s="445"/>
      <c r="VYD44" s="445"/>
      <c r="VYE44" s="444"/>
      <c r="VYF44" s="445"/>
      <c r="VYG44" s="445"/>
      <c r="VYH44" s="445"/>
      <c r="VYI44" s="444"/>
      <c r="VYJ44" s="445"/>
      <c r="VYK44" s="445"/>
      <c r="VYL44" s="445"/>
      <c r="VYM44" s="444"/>
      <c r="VYN44" s="445"/>
      <c r="VYO44" s="445"/>
      <c r="VYP44" s="445"/>
      <c r="VYQ44" s="444"/>
      <c r="VYR44" s="445"/>
      <c r="VYS44" s="445"/>
      <c r="VYT44" s="445"/>
      <c r="VYU44" s="444"/>
      <c r="VYV44" s="445"/>
      <c r="VYW44" s="445"/>
      <c r="VYX44" s="445"/>
      <c r="VYY44" s="444"/>
      <c r="VYZ44" s="445"/>
      <c r="VZA44" s="445"/>
      <c r="VZB44" s="445"/>
      <c r="VZC44" s="444"/>
      <c r="VZD44" s="445"/>
      <c r="VZE44" s="445"/>
      <c r="VZF44" s="445"/>
      <c r="VZG44" s="444"/>
      <c r="VZH44" s="445"/>
      <c r="VZI44" s="445"/>
      <c r="VZJ44" s="445"/>
      <c r="VZK44" s="444"/>
      <c r="VZL44" s="445"/>
      <c r="VZM44" s="445"/>
      <c r="VZN44" s="445"/>
      <c r="VZO44" s="444"/>
      <c r="VZP44" s="445"/>
      <c r="VZQ44" s="445"/>
      <c r="VZR44" s="445"/>
      <c r="VZS44" s="444"/>
      <c r="VZT44" s="445"/>
      <c r="VZU44" s="445"/>
      <c r="VZV44" s="445"/>
      <c r="VZW44" s="444"/>
      <c r="VZX44" s="445"/>
      <c r="VZY44" s="445"/>
      <c r="VZZ44" s="445"/>
      <c r="WAA44" s="444"/>
      <c r="WAB44" s="445"/>
      <c r="WAC44" s="445"/>
      <c r="WAD44" s="445"/>
      <c r="WAE44" s="444"/>
      <c r="WAF44" s="445"/>
      <c r="WAG44" s="445"/>
      <c r="WAH44" s="445"/>
      <c r="WAI44" s="444"/>
      <c r="WAJ44" s="445"/>
      <c r="WAK44" s="445"/>
      <c r="WAL44" s="445"/>
      <c r="WAM44" s="444"/>
      <c r="WAN44" s="445"/>
      <c r="WAO44" s="445"/>
      <c r="WAP44" s="445"/>
      <c r="WAQ44" s="444"/>
      <c r="WAR44" s="445"/>
      <c r="WAS44" s="445"/>
      <c r="WAT44" s="445"/>
      <c r="WAU44" s="444"/>
      <c r="WAV44" s="445"/>
      <c r="WAW44" s="445"/>
      <c r="WAX44" s="445"/>
      <c r="WAY44" s="444"/>
      <c r="WAZ44" s="445"/>
      <c r="WBA44" s="445"/>
      <c r="WBB44" s="445"/>
      <c r="WBC44" s="444"/>
      <c r="WBD44" s="445"/>
      <c r="WBE44" s="445"/>
      <c r="WBF44" s="445"/>
      <c r="WBG44" s="444"/>
      <c r="WBH44" s="445"/>
      <c r="WBI44" s="445"/>
      <c r="WBJ44" s="445"/>
      <c r="WBK44" s="444"/>
      <c r="WBL44" s="445"/>
      <c r="WBM44" s="445"/>
      <c r="WBN44" s="445"/>
      <c r="WBO44" s="444"/>
      <c r="WBP44" s="445"/>
      <c r="WBQ44" s="445"/>
      <c r="WBR44" s="445"/>
      <c r="WBS44" s="444"/>
      <c r="WBT44" s="445"/>
      <c r="WBU44" s="445"/>
      <c r="WBV44" s="445"/>
      <c r="WBW44" s="444"/>
      <c r="WBX44" s="445"/>
      <c r="WBY44" s="445"/>
      <c r="WBZ44" s="445"/>
      <c r="WCA44" s="444"/>
      <c r="WCB44" s="445"/>
      <c r="WCC44" s="445"/>
      <c r="WCD44" s="445"/>
      <c r="WCE44" s="444"/>
      <c r="WCF44" s="445"/>
      <c r="WCG44" s="445"/>
      <c r="WCH44" s="445"/>
      <c r="WCI44" s="444"/>
      <c r="WCJ44" s="445"/>
      <c r="WCK44" s="445"/>
      <c r="WCL44" s="445"/>
      <c r="WCM44" s="444"/>
      <c r="WCN44" s="445"/>
      <c r="WCO44" s="445"/>
      <c r="WCP44" s="445"/>
      <c r="WCQ44" s="444"/>
      <c r="WCR44" s="445"/>
      <c r="WCS44" s="445"/>
      <c r="WCT44" s="445"/>
      <c r="WCU44" s="444"/>
      <c r="WCV44" s="445"/>
      <c r="WCW44" s="445"/>
      <c r="WCX44" s="445"/>
      <c r="WCY44" s="444"/>
      <c r="WCZ44" s="445"/>
      <c r="WDA44" s="445"/>
      <c r="WDB44" s="445"/>
      <c r="WDC44" s="444"/>
      <c r="WDD44" s="445"/>
      <c r="WDE44" s="445"/>
      <c r="WDF44" s="445"/>
      <c r="WDG44" s="444"/>
      <c r="WDH44" s="445"/>
      <c r="WDI44" s="445"/>
      <c r="WDJ44" s="445"/>
      <c r="WDK44" s="444"/>
      <c r="WDL44" s="445"/>
      <c r="WDM44" s="445"/>
      <c r="WDN44" s="445"/>
      <c r="WDO44" s="444"/>
      <c r="WDP44" s="445"/>
      <c r="WDQ44" s="445"/>
      <c r="WDR44" s="445"/>
      <c r="WDS44" s="444"/>
      <c r="WDT44" s="445"/>
      <c r="WDU44" s="445"/>
      <c r="WDV44" s="445"/>
      <c r="WDW44" s="444"/>
      <c r="WDX44" s="445"/>
      <c r="WDY44" s="445"/>
      <c r="WDZ44" s="445"/>
      <c r="WEA44" s="444"/>
      <c r="WEB44" s="445"/>
      <c r="WEC44" s="445"/>
      <c r="WED44" s="445"/>
      <c r="WEE44" s="444"/>
      <c r="WEF44" s="445"/>
      <c r="WEG44" s="445"/>
      <c r="WEH44" s="445"/>
      <c r="WEI44" s="444"/>
      <c r="WEJ44" s="445"/>
      <c r="WEK44" s="445"/>
      <c r="WEL44" s="445"/>
      <c r="WEM44" s="444"/>
      <c r="WEN44" s="445"/>
      <c r="WEO44" s="445"/>
      <c r="WEP44" s="445"/>
      <c r="WEQ44" s="444"/>
      <c r="WER44" s="445"/>
      <c r="WES44" s="445"/>
      <c r="WET44" s="445"/>
      <c r="WEU44" s="444"/>
      <c r="WEV44" s="445"/>
      <c r="WEW44" s="445"/>
      <c r="WEX44" s="445"/>
      <c r="WEY44" s="444"/>
      <c r="WEZ44" s="445"/>
      <c r="WFA44" s="445"/>
      <c r="WFB44" s="445"/>
      <c r="WFC44" s="444"/>
      <c r="WFD44" s="445"/>
      <c r="WFE44" s="445"/>
      <c r="WFF44" s="445"/>
      <c r="WFG44" s="444"/>
      <c r="WFH44" s="445"/>
      <c r="WFI44" s="445"/>
      <c r="WFJ44" s="445"/>
      <c r="WFK44" s="444"/>
      <c r="WFL44" s="445"/>
      <c r="WFM44" s="445"/>
      <c r="WFN44" s="445"/>
      <c r="WFO44" s="444"/>
      <c r="WFP44" s="445"/>
      <c r="WFQ44" s="445"/>
      <c r="WFR44" s="445"/>
      <c r="WFS44" s="444"/>
      <c r="WFT44" s="445"/>
      <c r="WFU44" s="445"/>
      <c r="WFV44" s="445"/>
      <c r="WFW44" s="444"/>
      <c r="WFX44" s="445"/>
      <c r="WFY44" s="445"/>
      <c r="WFZ44" s="445"/>
      <c r="WGA44" s="444"/>
      <c r="WGB44" s="445"/>
      <c r="WGC44" s="445"/>
      <c r="WGD44" s="445"/>
      <c r="WGE44" s="444"/>
      <c r="WGF44" s="445"/>
      <c r="WGG44" s="445"/>
      <c r="WGH44" s="445"/>
      <c r="WGI44" s="444"/>
      <c r="WGJ44" s="445"/>
      <c r="WGK44" s="445"/>
      <c r="WGL44" s="445"/>
      <c r="WGM44" s="444"/>
      <c r="WGN44" s="445"/>
      <c r="WGO44" s="445"/>
      <c r="WGP44" s="445"/>
      <c r="WGQ44" s="444"/>
      <c r="WGR44" s="445"/>
      <c r="WGS44" s="445"/>
      <c r="WGT44" s="445"/>
      <c r="WGU44" s="444"/>
      <c r="WGV44" s="445"/>
      <c r="WGW44" s="445"/>
      <c r="WGX44" s="445"/>
      <c r="WGY44" s="444"/>
      <c r="WGZ44" s="445"/>
      <c r="WHA44" s="445"/>
      <c r="WHB44" s="445"/>
      <c r="WHC44" s="444"/>
      <c r="WHD44" s="445"/>
      <c r="WHE44" s="445"/>
      <c r="WHF44" s="445"/>
      <c r="WHG44" s="444"/>
      <c r="WHH44" s="445"/>
      <c r="WHI44" s="445"/>
      <c r="WHJ44" s="445"/>
      <c r="WHK44" s="444"/>
      <c r="WHL44" s="445"/>
      <c r="WHM44" s="445"/>
      <c r="WHN44" s="445"/>
      <c r="WHO44" s="444"/>
      <c r="WHP44" s="445"/>
      <c r="WHQ44" s="445"/>
      <c r="WHR44" s="445"/>
      <c r="WHS44" s="444"/>
      <c r="WHT44" s="445"/>
      <c r="WHU44" s="445"/>
      <c r="WHV44" s="445"/>
      <c r="WHW44" s="444"/>
      <c r="WHX44" s="445"/>
      <c r="WHY44" s="445"/>
      <c r="WHZ44" s="445"/>
      <c r="WIA44" s="444"/>
      <c r="WIB44" s="445"/>
      <c r="WIC44" s="445"/>
      <c r="WID44" s="445"/>
      <c r="WIE44" s="444"/>
      <c r="WIF44" s="445"/>
      <c r="WIG44" s="445"/>
      <c r="WIH44" s="445"/>
      <c r="WII44" s="444"/>
      <c r="WIJ44" s="445"/>
      <c r="WIK44" s="445"/>
      <c r="WIL44" s="445"/>
      <c r="WIM44" s="444"/>
      <c r="WIN44" s="445"/>
      <c r="WIO44" s="445"/>
      <c r="WIP44" s="445"/>
      <c r="WIQ44" s="444"/>
      <c r="WIR44" s="445"/>
      <c r="WIS44" s="445"/>
      <c r="WIT44" s="445"/>
      <c r="WIU44" s="444"/>
      <c r="WIV44" s="445"/>
      <c r="WIW44" s="445"/>
      <c r="WIX44" s="445"/>
      <c r="WIY44" s="444"/>
      <c r="WIZ44" s="445"/>
      <c r="WJA44" s="445"/>
      <c r="WJB44" s="445"/>
      <c r="WJC44" s="444"/>
      <c r="WJD44" s="445"/>
      <c r="WJE44" s="445"/>
      <c r="WJF44" s="445"/>
      <c r="WJG44" s="444"/>
      <c r="WJH44" s="445"/>
      <c r="WJI44" s="445"/>
      <c r="WJJ44" s="445"/>
      <c r="WJK44" s="444"/>
      <c r="WJL44" s="445"/>
      <c r="WJM44" s="445"/>
      <c r="WJN44" s="445"/>
      <c r="WJO44" s="444"/>
      <c r="WJP44" s="445"/>
      <c r="WJQ44" s="445"/>
      <c r="WJR44" s="445"/>
      <c r="WJS44" s="444"/>
      <c r="WJT44" s="445"/>
      <c r="WJU44" s="445"/>
      <c r="WJV44" s="445"/>
      <c r="WJW44" s="444"/>
      <c r="WJX44" s="445"/>
      <c r="WJY44" s="445"/>
      <c r="WJZ44" s="445"/>
      <c r="WKA44" s="444"/>
      <c r="WKB44" s="445"/>
      <c r="WKC44" s="445"/>
      <c r="WKD44" s="445"/>
      <c r="WKE44" s="444"/>
      <c r="WKF44" s="445"/>
      <c r="WKG44" s="445"/>
      <c r="WKH44" s="445"/>
      <c r="WKI44" s="444"/>
      <c r="WKJ44" s="445"/>
      <c r="WKK44" s="445"/>
      <c r="WKL44" s="445"/>
      <c r="WKM44" s="444"/>
      <c r="WKN44" s="445"/>
      <c r="WKO44" s="445"/>
      <c r="WKP44" s="445"/>
      <c r="WKQ44" s="444"/>
      <c r="WKR44" s="445"/>
      <c r="WKS44" s="445"/>
      <c r="WKT44" s="445"/>
      <c r="WKU44" s="444"/>
      <c r="WKV44" s="445"/>
      <c r="WKW44" s="445"/>
      <c r="WKX44" s="445"/>
      <c r="WKY44" s="444"/>
      <c r="WKZ44" s="445"/>
      <c r="WLA44" s="445"/>
      <c r="WLB44" s="445"/>
      <c r="WLC44" s="444"/>
      <c r="WLD44" s="445"/>
      <c r="WLE44" s="445"/>
      <c r="WLF44" s="445"/>
      <c r="WLG44" s="444"/>
      <c r="WLH44" s="445"/>
      <c r="WLI44" s="445"/>
      <c r="WLJ44" s="445"/>
      <c r="WLK44" s="444"/>
      <c r="WLL44" s="445"/>
      <c r="WLM44" s="445"/>
      <c r="WLN44" s="445"/>
      <c r="WLO44" s="444"/>
      <c r="WLP44" s="445"/>
      <c r="WLQ44" s="445"/>
      <c r="WLR44" s="445"/>
      <c r="WLS44" s="444"/>
      <c r="WLT44" s="445"/>
      <c r="WLU44" s="445"/>
      <c r="WLV44" s="445"/>
      <c r="WLW44" s="444"/>
      <c r="WLX44" s="445"/>
      <c r="WLY44" s="445"/>
      <c r="WLZ44" s="445"/>
      <c r="WMA44" s="444"/>
      <c r="WMB44" s="445"/>
      <c r="WMC44" s="445"/>
      <c r="WMD44" s="445"/>
      <c r="WME44" s="444"/>
      <c r="WMF44" s="445"/>
      <c r="WMG44" s="445"/>
      <c r="WMH44" s="445"/>
      <c r="WMI44" s="444"/>
      <c r="WMJ44" s="445"/>
      <c r="WMK44" s="445"/>
      <c r="WML44" s="445"/>
      <c r="WMM44" s="444"/>
      <c r="WMN44" s="445"/>
      <c r="WMO44" s="445"/>
      <c r="WMP44" s="445"/>
      <c r="WMQ44" s="444"/>
      <c r="WMR44" s="445"/>
      <c r="WMS44" s="445"/>
      <c r="WMT44" s="445"/>
      <c r="WMU44" s="444"/>
      <c r="WMV44" s="445"/>
      <c r="WMW44" s="445"/>
      <c r="WMX44" s="445"/>
      <c r="WMY44" s="444"/>
      <c r="WMZ44" s="445"/>
      <c r="WNA44" s="445"/>
      <c r="WNB44" s="445"/>
      <c r="WNC44" s="444"/>
      <c r="WND44" s="445"/>
      <c r="WNE44" s="445"/>
      <c r="WNF44" s="445"/>
      <c r="WNG44" s="444"/>
      <c r="WNH44" s="445"/>
      <c r="WNI44" s="445"/>
      <c r="WNJ44" s="445"/>
      <c r="WNK44" s="444"/>
      <c r="WNL44" s="445"/>
      <c r="WNM44" s="445"/>
      <c r="WNN44" s="445"/>
      <c r="WNO44" s="444"/>
      <c r="WNP44" s="445"/>
      <c r="WNQ44" s="445"/>
      <c r="WNR44" s="445"/>
      <c r="WNS44" s="444"/>
      <c r="WNT44" s="445"/>
      <c r="WNU44" s="445"/>
      <c r="WNV44" s="445"/>
      <c r="WNW44" s="444"/>
      <c r="WNX44" s="445"/>
      <c r="WNY44" s="445"/>
      <c r="WNZ44" s="445"/>
      <c r="WOA44" s="444"/>
      <c r="WOB44" s="445"/>
      <c r="WOC44" s="445"/>
      <c r="WOD44" s="445"/>
      <c r="WOE44" s="444"/>
      <c r="WOF44" s="445"/>
      <c r="WOG44" s="445"/>
      <c r="WOH44" s="445"/>
      <c r="WOI44" s="444"/>
      <c r="WOJ44" s="445"/>
      <c r="WOK44" s="445"/>
      <c r="WOL44" s="445"/>
      <c r="WOM44" s="444"/>
      <c r="WON44" s="445"/>
      <c r="WOO44" s="445"/>
      <c r="WOP44" s="445"/>
      <c r="WOQ44" s="444"/>
      <c r="WOR44" s="445"/>
      <c r="WOS44" s="445"/>
      <c r="WOT44" s="445"/>
      <c r="WOU44" s="444"/>
      <c r="WOV44" s="445"/>
      <c r="WOW44" s="445"/>
      <c r="WOX44" s="445"/>
      <c r="WOY44" s="444"/>
      <c r="WOZ44" s="445"/>
      <c r="WPA44" s="445"/>
      <c r="WPB44" s="445"/>
      <c r="WPC44" s="444"/>
      <c r="WPD44" s="445"/>
      <c r="WPE44" s="445"/>
      <c r="WPF44" s="445"/>
      <c r="WPG44" s="444"/>
      <c r="WPH44" s="445"/>
      <c r="WPI44" s="445"/>
      <c r="WPJ44" s="445"/>
      <c r="WPK44" s="444"/>
      <c r="WPL44" s="445"/>
      <c r="WPM44" s="445"/>
      <c r="WPN44" s="445"/>
      <c r="WPO44" s="444"/>
      <c r="WPP44" s="445"/>
      <c r="WPQ44" s="445"/>
      <c r="WPR44" s="445"/>
      <c r="WPS44" s="444"/>
      <c r="WPT44" s="445"/>
      <c r="WPU44" s="445"/>
      <c r="WPV44" s="445"/>
      <c r="WPW44" s="444"/>
      <c r="WPX44" s="445"/>
      <c r="WPY44" s="445"/>
      <c r="WPZ44" s="445"/>
      <c r="WQA44" s="444"/>
      <c r="WQB44" s="445"/>
      <c r="WQC44" s="445"/>
      <c r="WQD44" s="445"/>
      <c r="WQE44" s="444"/>
      <c r="WQF44" s="445"/>
      <c r="WQG44" s="445"/>
      <c r="WQH44" s="445"/>
      <c r="WQI44" s="444"/>
      <c r="WQJ44" s="445"/>
      <c r="WQK44" s="445"/>
      <c r="WQL44" s="445"/>
      <c r="WQM44" s="444"/>
      <c r="WQN44" s="445"/>
      <c r="WQO44" s="445"/>
      <c r="WQP44" s="445"/>
      <c r="WQQ44" s="444"/>
      <c r="WQR44" s="445"/>
      <c r="WQS44" s="445"/>
      <c r="WQT44" s="445"/>
      <c r="WQU44" s="444"/>
      <c r="WQV44" s="445"/>
      <c r="WQW44" s="445"/>
      <c r="WQX44" s="445"/>
      <c r="WQY44" s="444"/>
      <c r="WQZ44" s="445"/>
      <c r="WRA44" s="445"/>
      <c r="WRB44" s="445"/>
      <c r="WRC44" s="444"/>
      <c r="WRD44" s="445"/>
      <c r="WRE44" s="445"/>
      <c r="WRF44" s="445"/>
      <c r="WRG44" s="444"/>
      <c r="WRH44" s="445"/>
      <c r="WRI44" s="445"/>
      <c r="WRJ44" s="445"/>
      <c r="WRK44" s="444"/>
      <c r="WRL44" s="445"/>
      <c r="WRM44" s="445"/>
      <c r="WRN44" s="445"/>
      <c r="WRO44" s="444"/>
      <c r="WRP44" s="445"/>
      <c r="WRQ44" s="445"/>
      <c r="WRR44" s="445"/>
      <c r="WRS44" s="444"/>
      <c r="WRT44" s="445"/>
      <c r="WRU44" s="445"/>
      <c r="WRV44" s="445"/>
      <c r="WRW44" s="444"/>
      <c r="WRX44" s="445"/>
      <c r="WRY44" s="445"/>
      <c r="WRZ44" s="445"/>
      <c r="WSA44" s="444"/>
      <c r="WSB44" s="445"/>
      <c r="WSC44" s="445"/>
      <c r="WSD44" s="445"/>
      <c r="WSE44" s="444"/>
      <c r="WSF44" s="445"/>
      <c r="WSG44" s="445"/>
      <c r="WSH44" s="445"/>
      <c r="WSI44" s="444"/>
      <c r="WSJ44" s="445"/>
      <c r="WSK44" s="445"/>
      <c r="WSL44" s="445"/>
      <c r="WSM44" s="444"/>
      <c r="WSN44" s="445"/>
      <c r="WSO44" s="445"/>
      <c r="WSP44" s="445"/>
      <c r="WSQ44" s="444"/>
      <c r="WSR44" s="445"/>
      <c r="WSS44" s="445"/>
      <c r="WST44" s="445"/>
      <c r="WSU44" s="444"/>
      <c r="WSV44" s="445"/>
      <c r="WSW44" s="445"/>
      <c r="WSX44" s="445"/>
      <c r="WSY44" s="444"/>
      <c r="WSZ44" s="445"/>
      <c r="WTA44" s="445"/>
      <c r="WTB44" s="445"/>
      <c r="WTC44" s="444"/>
      <c r="WTD44" s="445"/>
      <c r="WTE44" s="445"/>
      <c r="WTF44" s="445"/>
      <c r="WTG44" s="444"/>
      <c r="WTH44" s="445"/>
      <c r="WTI44" s="445"/>
      <c r="WTJ44" s="445"/>
      <c r="WTK44" s="444"/>
      <c r="WTL44" s="445"/>
      <c r="WTM44" s="445"/>
      <c r="WTN44" s="445"/>
      <c r="WTO44" s="444"/>
      <c r="WTP44" s="445"/>
      <c r="WTQ44" s="445"/>
      <c r="WTR44" s="445"/>
      <c r="WTS44" s="444"/>
      <c r="WTT44" s="445"/>
      <c r="WTU44" s="445"/>
      <c r="WTV44" s="445"/>
      <c r="WTW44" s="444"/>
      <c r="WTX44" s="445"/>
      <c r="WTY44" s="445"/>
      <c r="WTZ44" s="445"/>
      <c r="WUA44" s="444"/>
      <c r="WUB44" s="445"/>
      <c r="WUC44" s="445"/>
      <c r="WUD44" s="445"/>
      <c r="WUE44" s="444"/>
      <c r="WUF44" s="445"/>
      <c r="WUG44" s="445"/>
      <c r="WUH44" s="445"/>
      <c r="WUI44" s="444"/>
      <c r="WUJ44" s="445"/>
      <c r="WUK44" s="445"/>
      <c r="WUL44" s="445"/>
      <c r="WUM44" s="444"/>
      <c r="WUN44" s="445"/>
      <c r="WUO44" s="445"/>
      <c r="WUP44" s="445"/>
      <c r="WUQ44" s="444"/>
      <c r="WUR44" s="445"/>
      <c r="WUS44" s="445"/>
      <c r="WUT44" s="445"/>
      <c r="WUU44" s="444"/>
      <c r="WUV44" s="445"/>
      <c r="WUW44" s="445"/>
      <c r="WUX44" s="445"/>
      <c r="WUY44" s="444"/>
      <c r="WUZ44" s="445"/>
      <c r="WVA44" s="445"/>
      <c r="WVB44" s="445"/>
      <c r="WVC44" s="444"/>
      <c r="WVD44" s="445"/>
      <c r="WVE44" s="445"/>
      <c r="WVF44" s="445"/>
      <c r="WVG44" s="444"/>
      <c r="WVH44" s="445"/>
      <c r="WVI44" s="445"/>
      <c r="WVJ44" s="445"/>
      <c r="WVK44" s="444"/>
      <c r="WVL44" s="445"/>
      <c r="WVM44" s="445"/>
      <c r="WVN44" s="445"/>
      <c r="WVO44" s="444"/>
      <c r="WVP44" s="445"/>
      <c r="WVQ44" s="445"/>
      <c r="WVR44" s="445"/>
      <c r="WVS44" s="444"/>
      <c r="WVT44" s="445"/>
      <c r="WVU44" s="445"/>
      <c r="WVV44" s="445"/>
      <c r="WVW44" s="444"/>
      <c r="WVX44" s="445"/>
      <c r="WVY44" s="445"/>
      <c r="WVZ44" s="445"/>
      <c r="WWA44" s="444"/>
      <c r="WWB44" s="445"/>
      <c r="WWC44" s="445"/>
      <c r="WWD44" s="445"/>
      <c r="WWE44" s="444"/>
      <c r="WWF44" s="445"/>
      <c r="WWG44" s="445"/>
      <c r="WWH44" s="445"/>
      <c r="WWI44" s="444"/>
      <c r="WWJ44" s="445"/>
      <c r="WWK44" s="445"/>
      <c r="WWL44" s="445"/>
      <c r="WWM44" s="444"/>
      <c r="WWN44" s="445"/>
      <c r="WWO44" s="445"/>
      <c r="WWP44" s="445"/>
      <c r="WWQ44" s="444"/>
      <c r="WWR44" s="445"/>
      <c r="WWS44" s="445"/>
      <c r="WWT44" s="445"/>
      <c r="WWU44" s="444"/>
      <c r="WWV44" s="445"/>
      <c r="WWW44" s="445"/>
      <c r="WWX44" s="445"/>
      <c r="WWY44" s="444"/>
      <c r="WWZ44" s="445"/>
      <c r="WXA44" s="445"/>
      <c r="WXB44" s="445"/>
      <c r="WXC44" s="444"/>
      <c r="WXD44" s="445"/>
      <c r="WXE44" s="445"/>
      <c r="WXF44" s="445"/>
      <c r="WXG44" s="444"/>
      <c r="WXH44" s="445"/>
      <c r="WXI44" s="445"/>
      <c r="WXJ44" s="445"/>
      <c r="WXK44" s="444"/>
      <c r="WXL44" s="445"/>
      <c r="WXM44" s="445"/>
      <c r="WXN44" s="445"/>
      <c r="WXO44" s="444"/>
      <c r="WXP44" s="445"/>
      <c r="WXQ44" s="445"/>
      <c r="WXR44" s="445"/>
      <c r="WXS44" s="444"/>
      <c r="WXT44" s="445"/>
      <c r="WXU44" s="445"/>
      <c r="WXV44" s="445"/>
      <c r="WXW44" s="444"/>
      <c r="WXX44" s="445"/>
      <c r="WXY44" s="445"/>
      <c r="WXZ44" s="445"/>
      <c r="WYA44" s="444"/>
      <c r="WYB44" s="445"/>
      <c r="WYC44" s="445"/>
      <c r="WYD44" s="445"/>
      <c r="WYE44" s="444"/>
      <c r="WYF44" s="445"/>
      <c r="WYG44" s="445"/>
      <c r="WYH44" s="445"/>
      <c r="WYI44" s="444"/>
      <c r="WYJ44" s="445"/>
      <c r="WYK44" s="445"/>
      <c r="WYL44" s="445"/>
      <c r="WYM44" s="444"/>
      <c r="WYN44" s="445"/>
      <c r="WYO44" s="445"/>
      <c r="WYP44" s="445"/>
      <c r="WYQ44" s="444"/>
      <c r="WYR44" s="445"/>
      <c r="WYS44" s="445"/>
      <c r="WYT44" s="445"/>
      <c r="WYU44" s="444"/>
      <c r="WYV44" s="445"/>
      <c r="WYW44" s="445"/>
      <c r="WYX44" s="445"/>
      <c r="WYY44" s="444"/>
      <c r="WYZ44" s="445"/>
      <c r="WZA44" s="445"/>
      <c r="WZB44" s="445"/>
      <c r="WZC44" s="444"/>
      <c r="WZD44" s="445"/>
      <c r="WZE44" s="445"/>
      <c r="WZF44" s="445"/>
      <c r="WZG44" s="444"/>
      <c r="WZH44" s="445"/>
      <c r="WZI44" s="445"/>
      <c r="WZJ44" s="445"/>
      <c r="WZK44" s="444"/>
      <c r="WZL44" s="445"/>
      <c r="WZM44" s="445"/>
      <c r="WZN44" s="445"/>
      <c r="WZO44" s="444"/>
      <c r="WZP44" s="445"/>
      <c r="WZQ44" s="445"/>
      <c r="WZR44" s="445"/>
      <c r="WZS44" s="444"/>
      <c r="WZT44" s="445"/>
      <c r="WZU44" s="445"/>
      <c r="WZV44" s="445"/>
      <c r="WZW44" s="444"/>
      <c r="WZX44" s="445"/>
      <c r="WZY44" s="445"/>
      <c r="WZZ44" s="445"/>
      <c r="XAA44" s="444"/>
      <c r="XAB44" s="445"/>
      <c r="XAC44" s="445"/>
      <c r="XAD44" s="445"/>
      <c r="XAE44" s="444"/>
      <c r="XAF44" s="445"/>
      <c r="XAG44" s="445"/>
      <c r="XAH44" s="445"/>
      <c r="XAI44" s="444"/>
      <c r="XAJ44" s="445"/>
      <c r="XAK44" s="445"/>
      <c r="XAL44" s="445"/>
      <c r="XAM44" s="444"/>
      <c r="XAN44" s="445"/>
      <c r="XAO44" s="445"/>
      <c r="XAP44" s="445"/>
      <c r="XAQ44" s="444"/>
      <c r="XAR44" s="445"/>
      <c r="XAS44" s="445"/>
      <c r="XAT44" s="445"/>
      <c r="XAU44" s="444"/>
      <c r="XAV44" s="445"/>
      <c r="XAW44" s="445"/>
      <c r="XAX44" s="445"/>
      <c r="XAY44" s="444"/>
      <c r="XAZ44" s="445"/>
      <c r="XBA44" s="445"/>
      <c r="XBB44" s="445"/>
      <c r="XBC44" s="444"/>
      <c r="XBD44" s="445"/>
      <c r="XBE44" s="445"/>
      <c r="XBF44" s="445"/>
      <c r="XBG44" s="444"/>
      <c r="XBH44" s="445"/>
      <c r="XBI44" s="445"/>
      <c r="XBJ44" s="445"/>
      <c r="XBK44" s="444"/>
      <c r="XBL44" s="445"/>
      <c r="XBM44" s="445"/>
      <c r="XBN44" s="445"/>
      <c r="XBO44" s="444"/>
      <c r="XBP44" s="445"/>
      <c r="XBQ44" s="445"/>
      <c r="XBR44" s="445"/>
      <c r="XBS44" s="444"/>
      <c r="XBT44" s="445"/>
      <c r="XBU44" s="445"/>
      <c r="XBV44" s="445"/>
      <c r="XBW44" s="444"/>
      <c r="XBX44" s="445"/>
      <c r="XBY44" s="445"/>
      <c r="XBZ44" s="445"/>
      <c r="XCA44" s="444"/>
      <c r="XCB44" s="445"/>
      <c r="XCC44" s="445"/>
      <c r="XCD44" s="445"/>
      <c r="XCE44" s="444"/>
      <c r="XCF44" s="445"/>
      <c r="XCG44" s="445"/>
      <c r="XCH44" s="445"/>
      <c r="XCI44" s="444"/>
      <c r="XCJ44" s="445"/>
      <c r="XCK44" s="445"/>
      <c r="XCL44" s="445"/>
      <c r="XCM44" s="444"/>
      <c r="XCN44" s="445"/>
      <c r="XCO44" s="445"/>
      <c r="XCP44" s="445"/>
      <c r="XCQ44" s="444"/>
      <c r="XCR44" s="445"/>
      <c r="XCS44" s="445"/>
      <c r="XCT44" s="445"/>
      <c r="XCU44" s="444"/>
      <c r="XCV44" s="445"/>
      <c r="XCW44" s="445"/>
      <c r="XCX44" s="445"/>
      <c r="XCY44" s="444"/>
      <c r="XCZ44" s="445"/>
      <c r="XDA44" s="445"/>
      <c r="XDB44" s="445"/>
      <c r="XDC44" s="444"/>
      <c r="XDD44" s="445"/>
      <c r="XDE44" s="445"/>
      <c r="XDF44" s="445"/>
      <c r="XDG44" s="444"/>
      <c r="XDH44" s="445"/>
      <c r="XDI44" s="445"/>
      <c r="XDJ44" s="445"/>
      <c r="XDK44" s="444"/>
      <c r="XDL44" s="445"/>
      <c r="XDM44" s="445"/>
      <c r="XDN44" s="445"/>
      <c r="XDO44" s="444"/>
      <c r="XDP44" s="445"/>
      <c r="XDQ44" s="445"/>
      <c r="XDR44" s="445"/>
      <c r="XDS44" s="444"/>
      <c r="XDT44" s="445"/>
      <c r="XDU44" s="445"/>
      <c r="XDV44" s="445"/>
      <c r="XDW44" s="444"/>
      <c r="XDX44" s="445"/>
      <c r="XDY44" s="445"/>
      <c r="XDZ44" s="445"/>
      <c r="XEA44" s="444"/>
      <c r="XEB44" s="445"/>
      <c r="XEC44" s="445"/>
      <c r="XED44" s="445"/>
      <c r="XEE44" s="444"/>
      <c r="XEF44" s="445"/>
    </row>
    <row r="45" spans="1:16360" ht="14.45" customHeight="1" thickBot="1">
      <c r="A45" s="419" t="s">
        <v>264</v>
      </c>
      <c r="B45" s="446"/>
      <c r="C45" s="413" t="str">
        <f>IF(E45&lt;1000000001,"","Can't be over $1,000,000,000--&gt;")</f>
        <v/>
      </c>
      <c r="D45" s="413"/>
      <c r="E45" s="327"/>
      <c r="F45" s="57" t="s">
        <v>112</v>
      </c>
      <c r="G45" s="296"/>
      <c r="H45" s="292"/>
      <c r="I45" s="293"/>
      <c r="J45" s="293"/>
      <c r="L45" s="39">
        <f t="shared" ca="1" si="1"/>
        <v>1</v>
      </c>
      <c r="M45" s="39">
        <f t="shared" ca="1" si="2"/>
        <v>1</v>
      </c>
      <c r="N45" s="39">
        <f t="shared" ca="1" si="3"/>
        <v>1</v>
      </c>
      <c r="O45" s="39">
        <f t="shared" ca="1" si="4"/>
        <v>1</v>
      </c>
      <c r="P45" s="39">
        <f t="shared" ca="1" si="5"/>
        <v>0</v>
      </c>
      <c r="Q45" s="39">
        <f t="shared" ca="1" si="6"/>
        <v>1</v>
      </c>
      <c r="R45" s="39">
        <f t="shared" ca="1" si="7"/>
        <v>1</v>
      </c>
      <c r="S45" s="39">
        <f t="shared" ca="1" si="8"/>
        <v>1</v>
      </c>
      <c r="T45" s="39">
        <f t="shared" ca="1" si="9"/>
        <v>1</v>
      </c>
      <c r="U45" s="39">
        <f t="shared" ca="1" si="10"/>
        <v>1</v>
      </c>
      <c r="V45" s="39">
        <f t="shared" ca="1" si="11"/>
        <v>1</v>
      </c>
    </row>
    <row r="46" spans="1:16360" ht="14.45" customHeight="1" thickBot="1">
      <c r="A46" s="319" t="s">
        <v>292</v>
      </c>
      <c r="B46" s="320"/>
      <c r="C46" s="413" t="str">
        <f>IF(E46&lt;1000000001,"","Can't be over $1,000,000,000--&gt;")</f>
        <v/>
      </c>
      <c r="D46" s="413"/>
      <c r="E46" s="327"/>
      <c r="F46" s="57" t="s">
        <v>112</v>
      </c>
      <c r="G46" s="296"/>
      <c r="H46" s="292"/>
      <c r="I46" s="293"/>
      <c r="J46" s="293"/>
      <c r="L46" s="39">
        <f t="shared" ca="1" si="1"/>
        <v>1</v>
      </c>
      <c r="M46" s="39">
        <f t="shared" ca="1" si="2"/>
        <v>1</v>
      </c>
      <c r="N46" s="39">
        <f t="shared" ca="1" si="3"/>
        <v>1</v>
      </c>
      <c r="O46" s="39">
        <f t="shared" ca="1" si="4"/>
        <v>1</v>
      </c>
      <c r="P46" s="39">
        <f t="shared" ca="1" si="5"/>
        <v>0</v>
      </c>
      <c r="Q46" s="39">
        <f t="shared" ca="1" si="6"/>
        <v>1</v>
      </c>
      <c r="R46" s="39">
        <f t="shared" ca="1" si="7"/>
        <v>1</v>
      </c>
      <c r="S46" s="39">
        <f t="shared" ca="1" si="8"/>
        <v>1</v>
      </c>
      <c r="T46" s="39">
        <f t="shared" ca="1" si="9"/>
        <v>1</v>
      </c>
      <c r="U46" s="39">
        <f t="shared" ca="1" si="10"/>
        <v>1</v>
      </c>
      <c r="V46" s="39">
        <f t="shared" ca="1" si="11"/>
        <v>1</v>
      </c>
    </row>
    <row r="47" spans="1:16360" s="168" customFormat="1" ht="17.25" customHeight="1" thickBot="1">
      <c r="A47" s="330"/>
      <c r="B47" s="199"/>
      <c r="C47" s="199"/>
      <c r="D47" s="199"/>
      <c r="E47" s="314"/>
      <c r="F47" s="199"/>
      <c r="G47" s="318"/>
      <c r="H47" s="315"/>
      <c r="I47" s="316"/>
      <c r="J47" s="316"/>
      <c r="L47" s="39">
        <f t="shared" ca="1" si="1"/>
        <v>1</v>
      </c>
      <c r="M47" s="39">
        <f t="shared" ca="1" si="2"/>
        <v>1</v>
      </c>
      <c r="N47" s="39">
        <f t="shared" ca="1" si="3"/>
        <v>1</v>
      </c>
      <c r="O47" s="39">
        <f t="shared" ca="1" si="4"/>
        <v>1</v>
      </c>
      <c r="P47" s="39">
        <f t="shared" ca="1" si="5"/>
        <v>1</v>
      </c>
      <c r="Q47" s="39">
        <f t="shared" ca="1" si="6"/>
        <v>1</v>
      </c>
      <c r="R47" s="39">
        <f t="shared" ca="1" si="7"/>
        <v>1</v>
      </c>
      <c r="S47" s="39">
        <f t="shared" ca="1" si="8"/>
        <v>1</v>
      </c>
      <c r="T47" s="39">
        <f t="shared" ca="1" si="9"/>
        <v>1</v>
      </c>
      <c r="U47" s="39">
        <f t="shared" ca="1" si="10"/>
        <v>1</v>
      </c>
      <c r="V47" s="39">
        <f t="shared" ca="1" si="11"/>
        <v>1</v>
      </c>
    </row>
    <row r="48" spans="1:16360" ht="16.5" thickBot="1">
      <c r="A48" s="467" t="s">
        <v>299</v>
      </c>
      <c r="B48" s="468"/>
      <c r="C48" s="468"/>
      <c r="D48" s="469"/>
      <c r="E48" s="481" t="s">
        <v>312</v>
      </c>
      <c r="F48" s="482"/>
      <c r="G48" s="482"/>
      <c r="H48" s="482"/>
      <c r="I48" s="482"/>
      <c r="J48" s="483"/>
      <c r="L48" s="39">
        <f t="shared" ca="1" si="1"/>
        <v>1</v>
      </c>
      <c r="M48" s="39">
        <f t="shared" ca="1" si="2"/>
        <v>1</v>
      </c>
      <c r="N48" s="39">
        <f t="shared" ca="1" si="3"/>
        <v>1</v>
      </c>
      <c r="O48" s="39">
        <f t="shared" ca="1" si="4"/>
        <v>1</v>
      </c>
      <c r="P48" s="39">
        <f t="shared" ca="1" si="5"/>
        <v>1</v>
      </c>
      <c r="Q48" s="39">
        <f t="shared" ca="1" si="6"/>
        <v>1</v>
      </c>
      <c r="R48" s="39">
        <f t="shared" ca="1" si="7"/>
        <v>1</v>
      </c>
      <c r="S48" s="39">
        <f t="shared" ca="1" si="8"/>
        <v>1</v>
      </c>
      <c r="T48" s="39">
        <f t="shared" ca="1" si="9"/>
        <v>1</v>
      </c>
      <c r="U48" s="39">
        <f t="shared" ca="1" si="10"/>
        <v>1</v>
      </c>
      <c r="V48" s="39">
        <f t="shared" ca="1" si="11"/>
        <v>1</v>
      </c>
    </row>
    <row r="49" spans="1:22" s="69" customFormat="1" ht="13.5" thickBot="1">
      <c r="A49" s="478"/>
      <c r="B49" s="479"/>
      <c r="C49" s="479"/>
      <c r="D49" s="480"/>
      <c r="E49" s="321" t="s">
        <v>307</v>
      </c>
      <c r="F49" s="322" t="s">
        <v>342</v>
      </c>
      <c r="G49" s="321" t="s">
        <v>308</v>
      </c>
      <c r="H49" s="321" t="s">
        <v>309</v>
      </c>
      <c r="I49" s="321" t="s">
        <v>310</v>
      </c>
      <c r="J49" s="321" t="s">
        <v>311</v>
      </c>
      <c r="L49" s="39">
        <f t="shared" ca="1" si="1"/>
        <v>1</v>
      </c>
      <c r="M49" s="39">
        <f t="shared" ca="1" si="2"/>
        <v>1</v>
      </c>
      <c r="N49" s="39">
        <f t="shared" ca="1" si="3"/>
        <v>1</v>
      </c>
      <c r="O49" s="39">
        <f t="shared" ca="1" si="4"/>
        <v>1</v>
      </c>
      <c r="P49" s="39">
        <f t="shared" ca="1" si="5"/>
        <v>1</v>
      </c>
      <c r="Q49" s="39">
        <f t="shared" ca="1" si="6"/>
        <v>1</v>
      </c>
      <c r="R49" s="39">
        <f t="shared" ca="1" si="7"/>
        <v>1</v>
      </c>
      <c r="S49" s="39">
        <f t="shared" ca="1" si="8"/>
        <v>1</v>
      </c>
      <c r="T49" s="39">
        <f t="shared" ca="1" si="9"/>
        <v>1</v>
      </c>
      <c r="U49" s="39">
        <f t="shared" ca="1" si="10"/>
        <v>1</v>
      </c>
      <c r="V49" s="39">
        <f t="shared" ca="1" si="11"/>
        <v>1</v>
      </c>
    </row>
    <row r="50" spans="1:22" s="209" customFormat="1" ht="15.75" thickBot="1">
      <c r="A50" s="415" t="s">
        <v>230</v>
      </c>
      <c r="B50" s="416"/>
      <c r="C50" s="441"/>
      <c r="D50" s="442"/>
      <c r="E50" s="297"/>
      <c r="F50" s="297"/>
      <c r="G50" s="297"/>
      <c r="H50" s="297"/>
      <c r="I50" s="297"/>
      <c r="J50" s="297"/>
      <c r="K50" s="298" t="s">
        <v>112</v>
      </c>
      <c r="L50" s="39">
        <f t="shared" ca="1" si="1"/>
        <v>1</v>
      </c>
      <c r="M50" s="39">
        <f t="shared" ca="1" si="2"/>
        <v>1</v>
      </c>
      <c r="N50" s="39">
        <f t="shared" ca="1" si="3"/>
        <v>1</v>
      </c>
      <c r="O50" s="39">
        <f t="shared" ca="1" si="4"/>
        <v>1</v>
      </c>
      <c r="P50" s="39">
        <f t="shared" ca="1" si="5"/>
        <v>0</v>
      </c>
      <c r="Q50" s="39">
        <f t="shared" ca="1" si="6"/>
        <v>0</v>
      </c>
      <c r="R50" s="39">
        <f t="shared" ca="1" si="7"/>
        <v>0</v>
      </c>
      <c r="S50" s="39">
        <f t="shared" ca="1" si="8"/>
        <v>0</v>
      </c>
      <c r="T50" s="39">
        <f t="shared" ca="1" si="9"/>
        <v>0</v>
      </c>
      <c r="U50" s="39">
        <f t="shared" ca="1" si="10"/>
        <v>0</v>
      </c>
      <c r="V50" s="39">
        <f t="shared" ca="1" si="11"/>
        <v>1</v>
      </c>
    </row>
    <row r="51" spans="1:22" s="209" customFormat="1" ht="15.75" thickBot="1">
      <c r="A51" s="419" t="s">
        <v>231</v>
      </c>
      <c r="B51" s="420"/>
      <c r="C51" s="421"/>
      <c r="D51" s="443"/>
      <c r="E51" s="201"/>
      <c r="F51" s="201"/>
      <c r="G51" s="201"/>
      <c r="H51" s="201"/>
      <c r="I51" s="201"/>
      <c r="J51" s="201"/>
      <c r="K51" s="298" t="s">
        <v>112</v>
      </c>
      <c r="L51" s="39">
        <f t="shared" ca="1" si="1"/>
        <v>1</v>
      </c>
      <c r="M51" s="39">
        <f t="shared" ca="1" si="2"/>
        <v>1</v>
      </c>
      <c r="N51" s="39">
        <f t="shared" ca="1" si="3"/>
        <v>1</v>
      </c>
      <c r="O51" s="39">
        <f t="shared" ca="1" si="4"/>
        <v>1</v>
      </c>
      <c r="P51" s="39">
        <f t="shared" ca="1" si="5"/>
        <v>0</v>
      </c>
      <c r="Q51" s="39">
        <f t="shared" ca="1" si="6"/>
        <v>0</v>
      </c>
      <c r="R51" s="39">
        <f t="shared" ca="1" si="7"/>
        <v>0</v>
      </c>
      <c r="S51" s="39">
        <f t="shared" ca="1" si="8"/>
        <v>0</v>
      </c>
      <c r="T51" s="39">
        <f t="shared" ca="1" si="9"/>
        <v>0</v>
      </c>
      <c r="U51" s="39">
        <f t="shared" ca="1" si="10"/>
        <v>0</v>
      </c>
      <c r="V51" s="39">
        <f t="shared" ca="1" si="11"/>
        <v>1</v>
      </c>
    </row>
    <row r="52" spans="1:22" s="209" customFormat="1" ht="15.75" thickBot="1">
      <c r="A52" s="437" t="s">
        <v>279</v>
      </c>
      <c r="B52" s="438"/>
      <c r="C52" s="413"/>
      <c r="D52" s="413"/>
      <c r="E52" s="201"/>
      <c r="F52" s="201"/>
      <c r="G52" s="201"/>
      <c r="H52" s="201"/>
      <c r="I52" s="201"/>
      <c r="J52" s="201"/>
      <c r="K52" s="298" t="s">
        <v>112</v>
      </c>
      <c r="L52" s="39">
        <f t="shared" ca="1" si="1"/>
        <v>1</v>
      </c>
      <c r="M52" s="39">
        <f t="shared" ca="1" si="2"/>
        <v>1</v>
      </c>
      <c r="N52" s="39">
        <f t="shared" ca="1" si="3"/>
        <v>1</v>
      </c>
      <c r="O52" s="39">
        <f t="shared" ca="1" si="4"/>
        <v>1</v>
      </c>
      <c r="P52" s="39">
        <f t="shared" ca="1" si="5"/>
        <v>0</v>
      </c>
      <c r="Q52" s="39">
        <f t="shared" ca="1" si="6"/>
        <v>0</v>
      </c>
      <c r="R52" s="39">
        <f t="shared" ca="1" si="7"/>
        <v>0</v>
      </c>
      <c r="S52" s="39">
        <f t="shared" ca="1" si="8"/>
        <v>0</v>
      </c>
      <c r="T52" s="39">
        <f t="shared" ca="1" si="9"/>
        <v>0</v>
      </c>
      <c r="U52" s="39">
        <f t="shared" ca="1" si="10"/>
        <v>0</v>
      </c>
      <c r="V52" s="39">
        <f t="shared" ca="1" si="11"/>
        <v>1</v>
      </c>
    </row>
    <row r="53" spans="1:22" s="209" customFormat="1" ht="15.75" thickBot="1">
      <c r="A53" s="411" t="s">
        <v>280</v>
      </c>
      <c r="B53" s="412"/>
      <c r="C53" s="413"/>
      <c r="D53" s="414"/>
      <c r="E53" s="275"/>
      <c r="F53" s="275"/>
      <c r="G53" s="275"/>
      <c r="H53" s="275"/>
      <c r="I53" s="275"/>
      <c r="J53" s="275"/>
      <c r="K53" s="298" t="s">
        <v>42</v>
      </c>
      <c r="L53" s="39">
        <f t="shared" ca="1" si="1"/>
        <v>1</v>
      </c>
      <c r="M53" s="39">
        <f t="shared" ca="1" si="2"/>
        <v>1</v>
      </c>
      <c r="N53" s="39">
        <f t="shared" ca="1" si="3"/>
        <v>1</v>
      </c>
      <c r="O53" s="39">
        <f t="shared" ca="1" si="4"/>
        <v>1</v>
      </c>
      <c r="P53" s="39">
        <f t="shared" ca="1" si="5"/>
        <v>0</v>
      </c>
      <c r="Q53" s="39">
        <f t="shared" ca="1" si="6"/>
        <v>0</v>
      </c>
      <c r="R53" s="39">
        <f t="shared" ca="1" si="7"/>
        <v>0</v>
      </c>
      <c r="S53" s="39">
        <f t="shared" ca="1" si="8"/>
        <v>0</v>
      </c>
      <c r="T53" s="39">
        <f t="shared" ca="1" si="9"/>
        <v>0</v>
      </c>
      <c r="U53" s="39">
        <f t="shared" ca="1" si="10"/>
        <v>0</v>
      </c>
      <c r="V53" s="39">
        <f t="shared" ca="1" si="11"/>
        <v>1</v>
      </c>
    </row>
    <row r="54" spans="1:22" s="209" customFormat="1" ht="15.75" thickBot="1">
      <c r="A54" s="411" t="s">
        <v>281</v>
      </c>
      <c r="B54" s="412"/>
      <c r="C54" s="413"/>
      <c r="D54" s="414"/>
      <c r="E54" s="204"/>
      <c r="F54" s="204"/>
      <c r="G54" s="204"/>
      <c r="H54" s="204"/>
      <c r="I54" s="204"/>
      <c r="J54" s="204"/>
      <c r="K54" s="298" t="s">
        <v>109</v>
      </c>
      <c r="L54" s="39">
        <f t="shared" ca="1" si="1"/>
        <v>1</v>
      </c>
      <c r="M54" s="39">
        <f t="shared" ca="1" si="2"/>
        <v>1</v>
      </c>
      <c r="N54" s="39">
        <f t="shared" ca="1" si="3"/>
        <v>1</v>
      </c>
      <c r="O54" s="39">
        <f t="shared" ca="1" si="4"/>
        <v>1</v>
      </c>
      <c r="P54" s="39">
        <f t="shared" ca="1" si="5"/>
        <v>0</v>
      </c>
      <c r="Q54" s="39">
        <f t="shared" ca="1" si="6"/>
        <v>0</v>
      </c>
      <c r="R54" s="39">
        <f t="shared" ca="1" si="7"/>
        <v>0</v>
      </c>
      <c r="S54" s="39">
        <f t="shared" ca="1" si="8"/>
        <v>0</v>
      </c>
      <c r="T54" s="39">
        <f t="shared" ca="1" si="9"/>
        <v>0</v>
      </c>
      <c r="U54" s="39">
        <f t="shared" ca="1" si="10"/>
        <v>0</v>
      </c>
      <c r="V54" s="39">
        <f t="shared" ca="1" si="11"/>
        <v>1</v>
      </c>
    </row>
    <row r="55" spans="1:22" s="209" customFormat="1" ht="15.75" thickBot="1">
      <c r="A55" s="411" t="s">
        <v>282</v>
      </c>
      <c r="B55" s="412"/>
      <c r="C55" s="413"/>
      <c r="D55" s="414"/>
      <c r="E55" s="204"/>
      <c r="F55" s="204"/>
      <c r="G55" s="204"/>
      <c r="H55" s="204"/>
      <c r="I55" s="204"/>
      <c r="J55" s="204"/>
      <c r="K55" s="298" t="s">
        <v>109</v>
      </c>
      <c r="L55" s="39">
        <f t="shared" ca="1" si="1"/>
        <v>1</v>
      </c>
      <c r="M55" s="39">
        <f t="shared" ca="1" si="2"/>
        <v>1</v>
      </c>
      <c r="N55" s="39">
        <f t="shared" ca="1" si="3"/>
        <v>1</v>
      </c>
      <c r="O55" s="39">
        <f t="shared" ca="1" si="4"/>
        <v>1</v>
      </c>
      <c r="P55" s="39">
        <f t="shared" ca="1" si="5"/>
        <v>0</v>
      </c>
      <c r="Q55" s="39">
        <f t="shared" ca="1" si="6"/>
        <v>0</v>
      </c>
      <c r="R55" s="39">
        <f t="shared" ca="1" si="7"/>
        <v>0</v>
      </c>
      <c r="S55" s="39">
        <f t="shared" ca="1" si="8"/>
        <v>0</v>
      </c>
      <c r="T55" s="39">
        <f t="shared" ca="1" si="9"/>
        <v>0</v>
      </c>
      <c r="U55" s="39">
        <f t="shared" ca="1" si="10"/>
        <v>0</v>
      </c>
      <c r="V55" s="39">
        <f t="shared" ca="1" si="11"/>
        <v>1</v>
      </c>
    </row>
    <row r="56" spans="1:22" s="209" customFormat="1" ht="15.75" thickBot="1">
      <c r="A56" s="411" t="s">
        <v>283</v>
      </c>
      <c r="B56" s="412"/>
      <c r="C56" s="413"/>
      <c r="D56" s="414"/>
      <c r="E56" s="275"/>
      <c r="F56" s="275"/>
      <c r="G56" s="275"/>
      <c r="H56" s="275"/>
      <c r="I56" s="275"/>
      <c r="J56" s="275"/>
      <c r="K56" s="298" t="s">
        <v>42</v>
      </c>
      <c r="L56" s="39">
        <f t="shared" ca="1" si="1"/>
        <v>1</v>
      </c>
      <c r="M56" s="39">
        <f t="shared" ca="1" si="2"/>
        <v>1</v>
      </c>
      <c r="N56" s="39">
        <f t="shared" ca="1" si="3"/>
        <v>1</v>
      </c>
      <c r="O56" s="39">
        <f t="shared" ca="1" si="4"/>
        <v>1</v>
      </c>
      <c r="P56" s="39">
        <f t="shared" ca="1" si="5"/>
        <v>0</v>
      </c>
      <c r="Q56" s="39">
        <f t="shared" ca="1" si="6"/>
        <v>0</v>
      </c>
      <c r="R56" s="39">
        <f t="shared" ca="1" si="7"/>
        <v>0</v>
      </c>
      <c r="S56" s="39">
        <f t="shared" ca="1" si="8"/>
        <v>0</v>
      </c>
      <c r="T56" s="39">
        <f t="shared" ca="1" si="9"/>
        <v>0</v>
      </c>
      <c r="U56" s="39">
        <f t="shared" ca="1" si="10"/>
        <v>0</v>
      </c>
      <c r="V56" s="39">
        <f t="shared" ca="1" si="11"/>
        <v>1</v>
      </c>
    </row>
    <row r="57" spans="1:22" s="209" customFormat="1" ht="15.75" thickBot="1">
      <c r="A57" s="411" t="s">
        <v>284</v>
      </c>
      <c r="B57" s="412"/>
      <c r="C57" s="413"/>
      <c r="D57" s="414"/>
      <c r="E57" s="275"/>
      <c r="F57" s="275"/>
      <c r="G57" s="275"/>
      <c r="H57" s="275"/>
      <c r="I57" s="275"/>
      <c r="J57" s="275"/>
      <c r="K57" s="298" t="s">
        <v>42</v>
      </c>
      <c r="L57" s="39">
        <f t="shared" ca="1" si="1"/>
        <v>1</v>
      </c>
      <c r="M57" s="39">
        <f t="shared" ca="1" si="2"/>
        <v>1</v>
      </c>
      <c r="N57" s="39">
        <f t="shared" ca="1" si="3"/>
        <v>1</v>
      </c>
      <c r="O57" s="39">
        <f t="shared" ca="1" si="4"/>
        <v>1</v>
      </c>
      <c r="P57" s="39">
        <f t="shared" ca="1" si="5"/>
        <v>0</v>
      </c>
      <c r="Q57" s="39">
        <f t="shared" ca="1" si="6"/>
        <v>0</v>
      </c>
      <c r="R57" s="39">
        <f t="shared" ca="1" si="7"/>
        <v>0</v>
      </c>
      <c r="S57" s="39">
        <f t="shared" ca="1" si="8"/>
        <v>0</v>
      </c>
      <c r="T57" s="39">
        <f t="shared" ca="1" si="9"/>
        <v>0</v>
      </c>
      <c r="U57" s="39">
        <f t="shared" ca="1" si="10"/>
        <v>0</v>
      </c>
      <c r="V57" s="39">
        <f t="shared" ca="1" si="11"/>
        <v>1</v>
      </c>
    </row>
    <row r="58" spans="1:22" s="209" customFormat="1" ht="15.75" thickBot="1">
      <c r="A58" s="411" t="s">
        <v>285</v>
      </c>
      <c r="B58" s="412"/>
      <c r="C58" s="413"/>
      <c r="D58" s="414"/>
      <c r="E58" s="275"/>
      <c r="F58" s="275"/>
      <c r="G58" s="275"/>
      <c r="H58" s="275"/>
      <c r="I58" s="275"/>
      <c r="J58" s="275"/>
      <c r="K58" s="298" t="s">
        <v>42</v>
      </c>
      <c r="L58" s="39">
        <f t="shared" ca="1" si="1"/>
        <v>1</v>
      </c>
      <c r="M58" s="39">
        <f t="shared" ca="1" si="2"/>
        <v>1</v>
      </c>
      <c r="N58" s="39">
        <f t="shared" ca="1" si="3"/>
        <v>1</v>
      </c>
      <c r="O58" s="39">
        <f t="shared" ca="1" si="4"/>
        <v>1</v>
      </c>
      <c r="P58" s="39">
        <f t="shared" ca="1" si="5"/>
        <v>0</v>
      </c>
      <c r="Q58" s="39">
        <f t="shared" ca="1" si="6"/>
        <v>0</v>
      </c>
      <c r="R58" s="39">
        <f t="shared" ca="1" si="7"/>
        <v>0</v>
      </c>
      <c r="S58" s="39">
        <f t="shared" ca="1" si="8"/>
        <v>0</v>
      </c>
      <c r="T58" s="39">
        <f t="shared" ca="1" si="9"/>
        <v>0</v>
      </c>
      <c r="U58" s="39">
        <f t="shared" ca="1" si="10"/>
        <v>0</v>
      </c>
      <c r="V58" s="39">
        <f t="shared" ca="1" si="11"/>
        <v>1</v>
      </c>
    </row>
    <row r="59" spans="1:22" s="209" customFormat="1" ht="15.75" thickBot="1">
      <c r="A59" s="417" t="s">
        <v>286</v>
      </c>
      <c r="B59" s="418"/>
      <c r="C59" s="413"/>
      <c r="D59" s="414"/>
      <c r="E59" s="275"/>
      <c r="F59" s="275"/>
      <c r="G59" s="275"/>
      <c r="H59" s="275"/>
      <c r="I59" s="275"/>
      <c r="J59" s="275"/>
      <c r="K59" s="298" t="s">
        <v>42</v>
      </c>
      <c r="L59" s="39">
        <f t="shared" ca="1" si="1"/>
        <v>1</v>
      </c>
      <c r="M59" s="39">
        <f t="shared" ca="1" si="2"/>
        <v>1</v>
      </c>
      <c r="N59" s="39">
        <f t="shared" ca="1" si="3"/>
        <v>1</v>
      </c>
      <c r="O59" s="39">
        <f t="shared" ca="1" si="4"/>
        <v>1</v>
      </c>
      <c r="P59" s="39">
        <f t="shared" ca="1" si="5"/>
        <v>0</v>
      </c>
      <c r="Q59" s="39">
        <f t="shared" ca="1" si="6"/>
        <v>0</v>
      </c>
      <c r="R59" s="39">
        <f t="shared" ca="1" si="7"/>
        <v>0</v>
      </c>
      <c r="S59" s="39">
        <f t="shared" ca="1" si="8"/>
        <v>0</v>
      </c>
      <c r="T59" s="39">
        <f t="shared" ca="1" si="9"/>
        <v>0</v>
      </c>
      <c r="U59" s="39">
        <f t="shared" ca="1" si="10"/>
        <v>0</v>
      </c>
      <c r="V59" s="39">
        <f t="shared" ca="1" si="11"/>
        <v>1</v>
      </c>
    </row>
    <row r="60" spans="1:22" s="209" customFormat="1" ht="15.75" thickBot="1">
      <c r="A60" s="423" t="s">
        <v>287</v>
      </c>
      <c r="B60" s="424"/>
      <c r="C60" s="425"/>
      <c r="D60" s="426"/>
      <c r="E60" s="203"/>
      <c r="F60" s="203"/>
      <c r="G60" s="203"/>
      <c r="H60" s="203"/>
      <c r="I60" s="203"/>
      <c r="J60" s="203"/>
      <c r="K60" s="298" t="s">
        <v>62</v>
      </c>
      <c r="L60" s="39">
        <f t="shared" ca="1" si="1"/>
        <v>1</v>
      </c>
      <c r="M60" s="39">
        <f t="shared" ca="1" si="2"/>
        <v>1</v>
      </c>
      <c r="N60" s="39">
        <f t="shared" ca="1" si="3"/>
        <v>1</v>
      </c>
      <c r="O60" s="39">
        <f t="shared" ca="1" si="4"/>
        <v>1</v>
      </c>
      <c r="P60" s="39">
        <f t="shared" ca="1" si="5"/>
        <v>0</v>
      </c>
      <c r="Q60" s="39">
        <f t="shared" ca="1" si="6"/>
        <v>0</v>
      </c>
      <c r="R60" s="39">
        <f t="shared" ca="1" si="7"/>
        <v>0</v>
      </c>
      <c r="S60" s="39">
        <f t="shared" ca="1" si="8"/>
        <v>0</v>
      </c>
      <c r="T60" s="39">
        <f t="shared" ca="1" si="9"/>
        <v>0</v>
      </c>
      <c r="U60" s="39">
        <f t="shared" ca="1" si="10"/>
        <v>0</v>
      </c>
      <c r="V60" s="39">
        <f t="shared" ca="1" si="11"/>
        <v>1</v>
      </c>
    </row>
    <row r="61" spans="1:22" s="209" customFormat="1" ht="15.75" thickBot="1">
      <c r="A61" s="417" t="s">
        <v>288</v>
      </c>
      <c r="B61" s="418"/>
      <c r="C61" s="413"/>
      <c r="D61" s="414"/>
      <c r="E61" s="203"/>
      <c r="F61" s="203"/>
      <c r="G61" s="203"/>
      <c r="H61" s="203"/>
      <c r="I61" s="203"/>
      <c r="J61" s="203"/>
      <c r="K61" s="298" t="s">
        <v>112</v>
      </c>
      <c r="L61" s="39">
        <f t="shared" ca="1" si="1"/>
        <v>1</v>
      </c>
      <c r="M61" s="39">
        <f t="shared" ca="1" si="2"/>
        <v>1</v>
      </c>
      <c r="N61" s="39">
        <f t="shared" ca="1" si="3"/>
        <v>1</v>
      </c>
      <c r="O61" s="39">
        <f t="shared" ca="1" si="4"/>
        <v>1</v>
      </c>
      <c r="P61" s="39">
        <f t="shared" ca="1" si="5"/>
        <v>0</v>
      </c>
      <c r="Q61" s="39">
        <f t="shared" ca="1" si="6"/>
        <v>0</v>
      </c>
      <c r="R61" s="39">
        <f t="shared" ca="1" si="7"/>
        <v>0</v>
      </c>
      <c r="S61" s="39">
        <f t="shared" ca="1" si="8"/>
        <v>0</v>
      </c>
      <c r="T61" s="39">
        <f t="shared" ca="1" si="9"/>
        <v>0</v>
      </c>
      <c r="U61" s="39">
        <f t="shared" ca="1" si="10"/>
        <v>0</v>
      </c>
      <c r="V61" s="39">
        <f t="shared" ca="1" si="11"/>
        <v>1</v>
      </c>
    </row>
    <row r="62" spans="1:22" s="209" customFormat="1" ht="15.75" thickBot="1">
      <c r="A62" s="417" t="s">
        <v>321</v>
      </c>
      <c r="B62" s="418"/>
      <c r="C62" s="413"/>
      <c r="D62" s="414"/>
      <c r="E62" s="203"/>
      <c r="F62" s="203"/>
      <c r="G62" s="203"/>
      <c r="H62" s="203"/>
      <c r="I62" s="203"/>
      <c r="J62" s="203"/>
      <c r="K62" s="298" t="s">
        <v>110</v>
      </c>
      <c r="L62" s="39">
        <f t="shared" ca="1" si="1"/>
        <v>1</v>
      </c>
      <c r="M62" s="39">
        <f t="shared" ca="1" si="2"/>
        <v>1</v>
      </c>
      <c r="N62" s="39">
        <f t="shared" ca="1" si="3"/>
        <v>1</v>
      </c>
      <c r="O62" s="39">
        <f t="shared" ca="1" si="4"/>
        <v>1</v>
      </c>
      <c r="P62" s="39">
        <f t="shared" ca="1" si="5"/>
        <v>0</v>
      </c>
      <c r="Q62" s="39">
        <f t="shared" ca="1" si="6"/>
        <v>0</v>
      </c>
      <c r="R62" s="39">
        <f t="shared" ca="1" si="7"/>
        <v>0</v>
      </c>
      <c r="S62" s="39">
        <f t="shared" ca="1" si="8"/>
        <v>0</v>
      </c>
      <c r="T62" s="39">
        <f t="shared" ca="1" si="9"/>
        <v>0</v>
      </c>
      <c r="U62" s="39">
        <f t="shared" ca="1" si="10"/>
        <v>0</v>
      </c>
      <c r="V62" s="39">
        <f t="shared" ca="1" si="11"/>
        <v>1</v>
      </c>
    </row>
    <row r="63" spans="1:22" s="209" customFormat="1" ht="15.75" thickBot="1">
      <c r="A63" s="417" t="s">
        <v>289</v>
      </c>
      <c r="B63" s="418"/>
      <c r="C63" s="413"/>
      <c r="D63" s="414"/>
      <c r="E63" s="203"/>
      <c r="F63" s="203"/>
      <c r="G63" s="203"/>
      <c r="H63" s="203"/>
      <c r="I63" s="203"/>
      <c r="J63" s="203"/>
      <c r="K63" s="298" t="s">
        <v>110</v>
      </c>
      <c r="L63" s="39">
        <f t="shared" ca="1" si="1"/>
        <v>1</v>
      </c>
      <c r="M63" s="39">
        <f t="shared" ca="1" si="2"/>
        <v>1</v>
      </c>
      <c r="N63" s="39">
        <f t="shared" ca="1" si="3"/>
        <v>1</v>
      </c>
      <c r="O63" s="39">
        <f t="shared" ca="1" si="4"/>
        <v>1</v>
      </c>
      <c r="P63" s="39">
        <f t="shared" ca="1" si="5"/>
        <v>0</v>
      </c>
      <c r="Q63" s="39">
        <f t="shared" ca="1" si="6"/>
        <v>0</v>
      </c>
      <c r="R63" s="39">
        <f t="shared" ca="1" si="7"/>
        <v>0</v>
      </c>
      <c r="S63" s="39">
        <f t="shared" ca="1" si="8"/>
        <v>0</v>
      </c>
      <c r="T63" s="39">
        <f t="shared" ca="1" si="9"/>
        <v>0</v>
      </c>
      <c r="U63" s="39">
        <f t="shared" ca="1" si="10"/>
        <v>0</v>
      </c>
      <c r="V63" s="39">
        <f t="shared" ca="1" si="11"/>
        <v>1</v>
      </c>
    </row>
    <row r="64" spans="1:22" s="209" customFormat="1" ht="15.75" thickBot="1">
      <c r="A64" s="419" t="s">
        <v>290</v>
      </c>
      <c r="B64" s="420"/>
      <c r="C64" s="421"/>
      <c r="D64" s="422"/>
      <c r="E64" s="203"/>
      <c r="F64" s="203"/>
      <c r="G64" s="203"/>
      <c r="H64" s="203"/>
      <c r="I64" s="203"/>
      <c r="J64" s="203"/>
      <c r="K64" s="298" t="s">
        <v>110</v>
      </c>
      <c r="L64" s="39">
        <f t="shared" ca="1" si="1"/>
        <v>1</v>
      </c>
      <c r="M64" s="39">
        <f t="shared" ca="1" si="2"/>
        <v>1</v>
      </c>
      <c r="N64" s="39">
        <f t="shared" ca="1" si="3"/>
        <v>1</v>
      </c>
      <c r="O64" s="39">
        <f t="shared" ca="1" si="4"/>
        <v>1</v>
      </c>
      <c r="P64" s="39">
        <f t="shared" ca="1" si="5"/>
        <v>0</v>
      </c>
      <c r="Q64" s="39">
        <f t="shared" ca="1" si="6"/>
        <v>0</v>
      </c>
      <c r="R64" s="39">
        <f t="shared" ca="1" si="7"/>
        <v>0</v>
      </c>
      <c r="S64" s="39">
        <f t="shared" ca="1" si="8"/>
        <v>0</v>
      </c>
      <c r="T64" s="39">
        <f t="shared" ca="1" si="9"/>
        <v>0</v>
      </c>
      <c r="U64" s="39">
        <f t="shared" ca="1" si="10"/>
        <v>0</v>
      </c>
      <c r="V64" s="39">
        <f t="shared" ca="1" si="11"/>
        <v>1</v>
      </c>
    </row>
    <row r="65" spans="1:22" ht="16.5" thickBot="1">
      <c r="A65" s="328"/>
      <c r="B65" s="71"/>
      <c r="C65" s="432"/>
      <c r="D65" s="432"/>
      <c r="E65" s="323"/>
      <c r="F65" s="324"/>
      <c r="L65" s="39">
        <f t="shared" ca="1" si="1"/>
        <v>1</v>
      </c>
      <c r="M65" s="39">
        <f t="shared" ca="1" si="2"/>
        <v>1</v>
      </c>
      <c r="N65" s="39">
        <f t="shared" ca="1" si="3"/>
        <v>1</v>
      </c>
      <c r="O65" s="39">
        <f t="shared" ca="1" si="4"/>
        <v>1</v>
      </c>
      <c r="P65" s="39">
        <f t="shared" ca="1" si="5"/>
        <v>1</v>
      </c>
      <c r="Q65" s="39">
        <f t="shared" ca="1" si="6"/>
        <v>1</v>
      </c>
      <c r="R65" s="39">
        <f t="shared" ca="1" si="7"/>
        <v>1</v>
      </c>
      <c r="S65" s="39">
        <f t="shared" ca="1" si="8"/>
        <v>1</v>
      </c>
      <c r="T65" s="39">
        <f t="shared" ca="1" si="9"/>
        <v>1</v>
      </c>
      <c r="U65" s="39">
        <f t="shared" ca="1" si="10"/>
        <v>1</v>
      </c>
      <c r="V65" s="39">
        <f t="shared" ca="1" si="11"/>
        <v>1</v>
      </c>
    </row>
    <row r="66" spans="1:22" ht="17.25" thickTop="1" thickBot="1">
      <c r="A66" s="473" t="s">
        <v>300</v>
      </c>
      <c r="B66" s="474"/>
      <c r="C66" s="474"/>
      <c r="D66" s="475"/>
      <c r="E66" s="481" t="s">
        <v>312</v>
      </c>
      <c r="F66" s="482"/>
      <c r="G66" s="482"/>
      <c r="H66" s="482"/>
      <c r="I66" s="482"/>
      <c r="J66" s="483"/>
      <c r="L66" s="39">
        <f t="shared" ca="1" si="1"/>
        <v>1</v>
      </c>
      <c r="M66" s="39">
        <f t="shared" ca="1" si="2"/>
        <v>1</v>
      </c>
      <c r="N66" s="39">
        <f t="shared" ca="1" si="3"/>
        <v>1</v>
      </c>
      <c r="O66" s="39">
        <f t="shared" ca="1" si="4"/>
        <v>1</v>
      </c>
      <c r="P66" s="39">
        <f t="shared" ca="1" si="5"/>
        <v>1</v>
      </c>
      <c r="Q66" s="39">
        <f t="shared" ca="1" si="6"/>
        <v>1</v>
      </c>
      <c r="R66" s="39">
        <f t="shared" ca="1" si="7"/>
        <v>1</v>
      </c>
      <c r="S66" s="39">
        <f t="shared" ca="1" si="8"/>
        <v>1</v>
      </c>
      <c r="T66" s="39">
        <f t="shared" ca="1" si="9"/>
        <v>1</v>
      </c>
      <c r="U66" s="39">
        <f t="shared" ca="1" si="10"/>
        <v>1</v>
      </c>
      <c r="V66" s="39">
        <f t="shared" ca="1" si="11"/>
        <v>1</v>
      </c>
    </row>
    <row r="67" spans="1:22" ht="13.5" thickBot="1">
      <c r="A67" s="470"/>
      <c r="B67" s="471"/>
      <c r="C67" s="471"/>
      <c r="D67" s="472"/>
      <c r="E67" s="321" t="s">
        <v>307</v>
      </c>
      <c r="F67" s="322" t="s">
        <v>342</v>
      </c>
      <c r="G67" s="321" t="s">
        <v>308</v>
      </c>
      <c r="H67" s="321" t="s">
        <v>309</v>
      </c>
      <c r="I67" s="321" t="s">
        <v>310</v>
      </c>
      <c r="J67" s="321" t="s">
        <v>311</v>
      </c>
      <c r="K67" s="69"/>
      <c r="L67" s="39">
        <f t="shared" ref="L67:L130" ca="1" si="13">CELL("protect",A67)</f>
        <v>1</v>
      </c>
      <c r="M67" s="39">
        <f t="shared" ref="M67:M130" ca="1" si="14">CELL("protect",B67)</f>
        <v>1</v>
      </c>
      <c r="N67" s="39">
        <f t="shared" ref="N67:N130" ca="1" si="15">CELL("protect",C67)</f>
        <v>1</v>
      </c>
      <c r="O67" s="39">
        <f t="shared" ref="O67:O130" ca="1" si="16">CELL("protect",D67)</f>
        <v>1</v>
      </c>
      <c r="P67" s="39">
        <f t="shared" ref="P67:P130" ca="1" si="17">CELL("protect",E67)</f>
        <v>1</v>
      </c>
      <c r="Q67" s="39">
        <f t="shared" ref="Q67:Q130" ca="1" si="18">CELL("protect",F67)</f>
        <v>1</v>
      </c>
      <c r="R67" s="39">
        <f t="shared" ref="R67:R130" ca="1" si="19">CELL("protect",G67)</f>
        <v>1</v>
      </c>
      <c r="S67" s="39">
        <f t="shared" ref="S67:S130" ca="1" si="20">CELL("protect",H67)</f>
        <v>1</v>
      </c>
      <c r="T67" s="39">
        <f t="shared" ref="T67:T130" ca="1" si="21">CELL("protect",I67)</f>
        <v>1</v>
      </c>
      <c r="U67" s="39">
        <f t="shared" ref="U67:U130" ca="1" si="22">CELL("protect",J67)</f>
        <v>1</v>
      </c>
      <c r="V67" s="39">
        <f t="shared" ref="V67:V130" ca="1" si="23">CELL("protect",K67)</f>
        <v>1</v>
      </c>
    </row>
    <row r="68" spans="1:22" s="209" customFormat="1" ht="16.5" thickTop="1" thickBot="1">
      <c r="A68" s="415" t="s">
        <v>230</v>
      </c>
      <c r="B68" s="416"/>
      <c r="C68" s="413"/>
      <c r="D68" s="413"/>
      <c r="E68" s="297"/>
      <c r="F68" s="297"/>
      <c r="G68" s="297"/>
      <c r="H68" s="297"/>
      <c r="I68" s="297"/>
      <c r="J68" s="297"/>
      <c r="K68" s="298" t="s">
        <v>112</v>
      </c>
      <c r="L68" s="39">
        <f t="shared" ca="1" si="13"/>
        <v>1</v>
      </c>
      <c r="M68" s="39">
        <f t="shared" ca="1" si="14"/>
        <v>1</v>
      </c>
      <c r="N68" s="39">
        <f t="shared" ca="1" si="15"/>
        <v>1</v>
      </c>
      <c r="O68" s="39">
        <f t="shared" ca="1" si="16"/>
        <v>1</v>
      </c>
      <c r="P68" s="39">
        <f t="shared" ca="1" si="17"/>
        <v>0</v>
      </c>
      <c r="Q68" s="39">
        <f t="shared" ca="1" si="18"/>
        <v>0</v>
      </c>
      <c r="R68" s="39">
        <f t="shared" ca="1" si="19"/>
        <v>0</v>
      </c>
      <c r="S68" s="39">
        <f t="shared" ca="1" si="20"/>
        <v>0</v>
      </c>
      <c r="T68" s="39">
        <f t="shared" ca="1" si="21"/>
        <v>0</v>
      </c>
      <c r="U68" s="39">
        <f t="shared" ca="1" si="22"/>
        <v>0</v>
      </c>
      <c r="V68" s="39">
        <f t="shared" ca="1" si="23"/>
        <v>1</v>
      </c>
    </row>
    <row r="69" spans="1:22" s="209" customFormat="1" ht="15.75" thickBot="1">
      <c r="A69" s="411" t="s">
        <v>231</v>
      </c>
      <c r="B69" s="412"/>
      <c r="C69" s="413"/>
      <c r="D69" s="413"/>
      <c r="E69" s="201"/>
      <c r="F69" s="201"/>
      <c r="G69" s="201"/>
      <c r="H69" s="201"/>
      <c r="I69" s="201"/>
      <c r="J69" s="201"/>
      <c r="K69" s="298" t="s">
        <v>112</v>
      </c>
      <c r="L69" s="39">
        <f t="shared" ca="1" si="13"/>
        <v>1</v>
      </c>
      <c r="M69" s="39">
        <f t="shared" ca="1" si="14"/>
        <v>1</v>
      </c>
      <c r="N69" s="39">
        <f t="shared" ca="1" si="15"/>
        <v>1</v>
      </c>
      <c r="O69" s="39">
        <f t="shared" ca="1" si="16"/>
        <v>1</v>
      </c>
      <c r="P69" s="39">
        <f t="shared" ca="1" si="17"/>
        <v>0</v>
      </c>
      <c r="Q69" s="39">
        <f t="shared" ca="1" si="18"/>
        <v>0</v>
      </c>
      <c r="R69" s="39">
        <f t="shared" ca="1" si="19"/>
        <v>0</v>
      </c>
      <c r="S69" s="39">
        <f t="shared" ca="1" si="20"/>
        <v>0</v>
      </c>
      <c r="T69" s="39">
        <f t="shared" ca="1" si="21"/>
        <v>0</v>
      </c>
      <c r="U69" s="39">
        <f t="shared" ca="1" si="22"/>
        <v>0</v>
      </c>
      <c r="V69" s="39">
        <f t="shared" ca="1" si="23"/>
        <v>1</v>
      </c>
    </row>
    <row r="70" spans="1:22" s="209" customFormat="1" ht="15.75" thickBot="1">
      <c r="A70" s="411" t="s">
        <v>279</v>
      </c>
      <c r="B70" s="412"/>
      <c r="C70" s="413"/>
      <c r="D70" s="413"/>
      <c r="E70" s="201"/>
      <c r="F70" s="201"/>
      <c r="G70" s="201"/>
      <c r="H70" s="201"/>
      <c r="I70" s="201"/>
      <c r="J70" s="201"/>
      <c r="K70" s="298" t="s">
        <v>112</v>
      </c>
      <c r="L70" s="39">
        <f t="shared" ca="1" si="13"/>
        <v>1</v>
      </c>
      <c r="M70" s="39">
        <f t="shared" ca="1" si="14"/>
        <v>1</v>
      </c>
      <c r="N70" s="39">
        <f t="shared" ca="1" si="15"/>
        <v>1</v>
      </c>
      <c r="O70" s="39">
        <f t="shared" ca="1" si="16"/>
        <v>1</v>
      </c>
      <c r="P70" s="39">
        <f t="shared" ca="1" si="17"/>
        <v>0</v>
      </c>
      <c r="Q70" s="39">
        <f t="shared" ca="1" si="18"/>
        <v>0</v>
      </c>
      <c r="R70" s="39">
        <f t="shared" ca="1" si="19"/>
        <v>0</v>
      </c>
      <c r="S70" s="39">
        <f t="shared" ca="1" si="20"/>
        <v>0</v>
      </c>
      <c r="T70" s="39">
        <f t="shared" ca="1" si="21"/>
        <v>0</v>
      </c>
      <c r="U70" s="39">
        <f t="shared" ca="1" si="22"/>
        <v>0</v>
      </c>
      <c r="V70" s="39">
        <f t="shared" ca="1" si="23"/>
        <v>1</v>
      </c>
    </row>
    <row r="71" spans="1:22" s="209" customFormat="1" ht="15.75" thickBot="1">
      <c r="A71" s="411" t="s">
        <v>280</v>
      </c>
      <c r="B71" s="412"/>
      <c r="C71" s="413"/>
      <c r="D71" s="414"/>
      <c r="E71" s="275"/>
      <c r="F71" s="275"/>
      <c r="G71" s="275"/>
      <c r="H71" s="275"/>
      <c r="I71" s="275"/>
      <c r="J71" s="275"/>
      <c r="K71" s="298" t="s">
        <v>42</v>
      </c>
      <c r="L71" s="39">
        <f t="shared" ca="1" si="13"/>
        <v>1</v>
      </c>
      <c r="M71" s="39">
        <f t="shared" ca="1" si="14"/>
        <v>1</v>
      </c>
      <c r="N71" s="39">
        <f t="shared" ca="1" si="15"/>
        <v>1</v>
      </c>
      <c r="O71" s="39">
        <f t="shared" ca="1" si="16"/>
        <v>1</v>
      </c>
      <c r="P71" s="39">
        <f t="shared" ca="1" si="17"/>
        <v>0</v>
      </c>
      <c r="Q71" s="39">
        <f t="shared" ca="1" si="18"/>
        <v>0</v>
      </c>
      <c r="R71" s="39">
        <f t="shared" ca="1" si="19"/>
        <v>0</v>
      </c>
      <c r="S71" s="39">
        <f t="shared" ca="1" si="20"/>
        <v>0</v>
      </c>
      <c r="T71" s="39">
        <f t="shared" ca="1" si="21"/>
        <v>0</v>
      </c>
      <c r="U71" s="39">
        <f t="shared" ca="1" si="22"/>
        <v>0</v>
      </c>
      <c r="V71" s="39">
        <f t="shared" ca="1" si="23"/>
        <v>1</v>
      </c>
    </row>
    <row r="72" spans="1:22" s="209" customFormat="1" ht="15.75" thickBot="1">
      <c r="A72" s="411" t="s">
        <v>281</v>
      </c>
      <c r="B72" s="412"/>
      <c r="C72" s="413"/>
      <c r="D72" s="414"/>
      <c r="E72" s="204"/>
      <c r="F72" s="204"/>
      <c r="G72" s="204"/>
      <c r="H72" s="204"/>
      <c r="I72" s="204"/>
      <c r="J72" s="204"/>
      <c r="K72" s="298" t="s">
        <v>109</v>
      </c>
      <c r="L72" s="39">
        <f t="shared" ca="1" si="13"/>
        <v>1</v>
      </c>
      <c r="M72" s="39">
        <f t="shared" ca="1" si="14"/>
        <v>1</v>
      </c>
      <c r="N72" s="39">
        <f t="shared" ca="1" si="15"/>
        <v>1</v>
      </c>
      <c r="O72" s="39">
        <f t="shared" ca="1" si="16"/>
        <v>1</v>
      </c>
      <c r="P72" s="39">
        <f t="shared" ca="1" si="17"/>
        <v>0</v>
      </c>
      <c r="Q72" s="39">
        <f t="shared" ca="1" si="18"/>
        <v>0</v>
      </c>
      <c r="R72" s="39">
        <f t="shared" ca="1" si="19"/>
        <v>0</v>
      </c>
      <c r="S72" s="39">
        <f t="shared" ca="1" si="20"/>
        <v>0</v>
      </c>
      <c r="T72" s="39">
        <f t="shared" ca="1" si="21"/>
        <v>0</v>
      </c>
      <c r="U72" s="39">
        <f t="shared" ca="1" si="22"/>
        <v>0</v>
      </c>
      <c r="V72" s="39">
        <f t="shared" ca="1" si="23"/>
        <v>1</v>
      </c>
    </row>
    <row r="73" spans="1:22" s="209" customFormat="1" ht="15.75" thickBot="1">
      <c r="A73" s="411" t="s">
        <v>282</v>
      </c>
      <c r="B73" s="412"/>
      <c r="C73" s="413"/>
      <c r="D73" s="414"/>
      <c r="E73" s="204"/>
      <c r="F73" s="204"/>
      <c r="G73" s="204"/>
      <c r="H73" s="204"/>
      <c r="I73" s="204"/>
      <c r="J73" s="204"/>
      <c r="K73" s="298" t="s">
        <v>109</v>
      </c>
      <c r="L73" s="39">
        <f t="shared" ca="1" si="13"/>
        <v>1</v>
      </c>
      <c r="M73" s="39">
        <f t="shared" ca="1" si="14"/>
        <v>1</v>
      </c>
      <c r="N73" s="39">
        <f t="shared" ca="1" si="15"/>
        <v>1</v>
      </c>
      <c r="O73" s="39">
        <f t="shared" ca="1" si="16"/>
        <v>1</v>
      </c>
      <c r="P73" s="39">
        <f t="shared" ca="1" si="17"/>
        <v>0</v>
      </c>
      <c r="Q73" s="39">
        <f t="shared" ca="1" si="18"/>
        <v>0</v>
      </c>
      <c r="R73" s="39">
        <f t="shared" ca="1" si="19"/>
        <v>0</v>
      </c>
      <c r="S73" s="39">
        <f t="shared" ca="1" si="20"/>
        <v>0</v>
      </c>
      <c r="T73" s="39">
        <f t="shared" ca="1" si="21"/>
        <v>0</v>
      </c>
      <c r="U73" s="39">
        <f t="shared" ca="1" si="22"/>
        <v>0</v>
      </c>
      <c r="V73" s="39">
        <f t="shared" ca="1" si="23"/>
        <v>1</v>
      </c>
    </row>
    <row r="74" spans="1:22" s="209" customFormat="1" ht="15.75" thickBot="1">
      <c r="A74" s="411" t="s">
        <v>283</v>
      </c>
      <c r="B74" s="412"/>
      <c r="C74" s="413"/>
      <c r="D74" s="414"/>
      <c r="E74" s="275"/>
      <c r="F74" s="275"/>
      <c r="G74" s="275"/>
      <c r="H74" s="275"/>
      <c r="I74" s="275"/>
      <c r="J74" s="275"/>
      <c r="K74" s="298" t="s">
        <v>42</v>
      </c>
      <c r="L74" s="39">
        <f t="shared" ca="1" si="13"/>
        <v>1</v>
      </c>
      <c r="M74" s="39">
        <f t="shared" ca="1" si="14"/>
        <v>1</v>
      </c>
      <c r="N74" s="39">
        <f t="shared" ca="1" si="15"/>
        <v>1</v>
      </c>
      <c r="O74" s="39">
        <f t="shared" ca="1" si="16"/>
        <v>1</v>
      </c>
      <c r="P74" s="39">
        <f t="shared" ca="1" si="17"/>
        <v>0</v>
      </c>
      <c r="Q74" s="39">
        <f t="shared" ca="1" si="18"/>
        <v>0</v>
      </c>
      <c r="R74" s="39">
        <f t="shared" ca="1" si="19"/>
        <v>0</v>
      </c>
      <c r="S74" s="39">
        <f t="shared" ca="1" si="20"/>
        <v>0</v>
      </c>
      <c r="T74" s="39">
        <f t="shared" ca="1" si="21"/>
        <v>0</v>
      </c>
      <c r="U74" s="39">
        <f t="shared" ca="1" si="22"/>
        <v>0</v>
      </c>
      <c r="V74" s="39">
        <f t="shared" ca="1" si="23"/>
        <v>1</v>
      </c>
    </row>
    <row r="75" spans="1:22" s="209" customFormat="1" ht="15.75" thickBot="1">
      <c r="A75" s="411" t="s">
        <v>284</v>
      </c>
      <c r="B75" s="412"/>
      <c r="C75" s="413"/>
      <c r="D75" s="414"/>
      <c r="E75" s="275"/>
      <c r="F75" s="275"/>
      <c r="G75" s="275"/>
      <c r="H75" s="275"/>
      <c r="I75" s="275"/>
      <c r="J75" s="275"/>
      <c r="K75" s="298" t="s">
        <v>42</v>
      </c>
      <c r="L75" s="39">
        <f t="shared" ca="1" si="13"/>
        <v>1</v>
      </c>
      <c r="M75" s="39">
        <f t="shared" ca="1" si="14"/>
        <v>1</v>
      </c>
      <c r="N75" s="39">
        <f t="shared" ca="1" si="15"/>
        <v>1</v>
      </c>
      <c r="O75" s="39">
        <f t="shared" ca="1" si="16"/>
        <v>1</v>
      </c>
      <c r="P75" s="39">
        <f t="shared" ca="1" si="17"/>
        <v>0</v>
      </c>
      <c r="Q75" s="39">
        <f t="shared" ca="1" si="18"/>
        <v>0</v>
      </c>
      <c r="R75" s="39">
        <f t="shared" ca="1" si="19"/>
        <v>0</v>
      </c>
      <c r="S75" s="39">
        <f t="shared" ca="1" si="20"/>
        <v>0</v>
      </c>
      <c r="T75" s="39">
        <f t="shared" ca="1" si="21"/>
        <v>0</v>
      </c>
      <c r="U75" s="39">
        <f t="shared" ca="1" si="22"/>
        <v>0</v>
      </c>
      <c r="V75" s="39">
        <f t="shared" ca="1" si="23"/>
        <v>1</v>
      </c>
    </row>
    <row r="76" spans="1:22" s="209" customFormat="1" ht="15.75" thickBot="1">
      <c r="A76" s="411" t="s">
        <v>285</v>
      </c>
      <c r="B76" s="412"/>
      <c r="C76" s="413"/>
      <c r="D76" s="414"/>
      <c r="E76" s="275"/>
      <c r="F76" s="275"/>
      <c r="G76" s="275"/>
      <c r="H76" s="275"/>
      <c r="I76" s="275"/>
      <c r="J76" s="275"/>
      <c r="K76" s="298" t="s">
        <v>42</v>
      </c>
      <c r="L76" s="39">
        <f t="shared" ca="1" si="13"/>
        <v>1</v>
      </c>
      <c r="M76" s="39">
        <f t="shared" ca="1" si="14"/>
        <v>1</v>
      </c>
      <c r="N76" s="39">
        <f t="shared" ca="1" si="15"/>
        <v>1</v>
      </c>
      <c r="O76" s="39">
        <f t="shared" ca="1" si="16"/>
        <v>1</v>
      </c>
      <c r="P76" s="39">
        <f t="shared" ca="1" si="17"/>
        <v>0</v>
      </c>
      <c r="Q76" s="39">
        <f t="shared" ca="1" si="18"/>
        <v>0</v>
      </c>
      <c r="R76" s="39">
        <f t="shared" ca="1" si="19"/>
        <v>0</v>
      </c>
      <c r="S76" s="39">
        <f t="shared" ca="1" si="20"/>
        <v>0</v>
      </c>
      <c r="T76" s="39">
        <f t="shared" ca="1" si="21"/>
        <v>0</v>
      </c>
      <c r="U76" s="39">
        <f t="shared" ca="1" si="22"/>
        <v>0</v>
      </c>
      <c r="V76" s="39">
        <f t="shared" ca="1" si="23"/>
        <v>1</v>
      </c>
    </row>
    <row r="77" spans="1:22" s="209" customFormat="1" ht="15.75" thickBot="1">
      <c r="A77" s="417" t="s">
        <v>286</v>
      </c>
      <c r="B77" s="418"/>
      <c r="C77" s="413"/>
      <c r="D77" s="414"/>
      <c r="E77" s="275"/>
      <c r="F77" s="275"/>
      <c r="G77" s="275"/>
      <c r="H77" s="275"/>
      <c r="I77" s="275"/>
      <c r="J77" s="275"/>
      <c r="K77" s="298" t="s">
        <v>42</v>
      </c>
      <c r="L77" s="39">
        <f t="shared" ca="1" si="13"/>
        <v>1</v>
      </c>
      <c r="M77" s="39">
        <f t="shared" ca="1" si="14"/>
        <v>1</v>
      </c>
      <c r="N77" s="39">
        <f t="shared" ca="1" si="15"/>
        <v>1</v>
      </c>
      <c r="O77" s="39">
        <f t="shared" ca="1" si="16"/>
        <v>1</v>
      </c>
      <c r="P77" s="39">
        <f t="shared" ca="1" si="17"/>
        <v>0</v>
      </c>
      <c r="Q77" s="39">
        <f t="shared" ca="1" si="18"/>
        <v>0</v>
      </c>
      <c r="R77" s="39">
        <f t="shared" ca="1" si="19"/>
        <v>0</v>
      </c>
      <c r="S77" s="39">
        <f t="shared" ca="1" si="20"/>
        <v>0</v>
      </c>
      <c r="T77" s="39">
        <f t="shared" ca="1" si="21"/>
        <v>0</v>
      </c>
      <c r="U77" s="39">
        <f t="shared" ca="1" si="22"/>
        <v>0</v>
      </c>
      <c r="V77" s="39">
        <f t="shared" ca="1" si="23"/>
        <v>1</v>
      </c>
    </row>
    <row r="78" spans="1:22" s="209" customFormat="1" ht="15.75" thickBot="1">
      <c r="A78" s="423" t="s">
        <v>287</v>
      </c>
      <c r="B78" s="424"/>
      <c r="C78" s="425"/>
      <c r="D78" s="426"/>
      <c r="E78" s="203"/>
      <c r="F78" s="203"/>
      <c r="G78" s="203"/>
      <c r="H78" s="203"/>
      <c r="I78" s="203"/>
      <c r="J78" s="203"/>
      <c r="K78" s="298" t="s">
        <v>62</v>
      </c>
      <c r="L78" s="39">
        <f t="shared" ca="1" si="13"/>
        <v>1</v>
      </c>
      <c r="M78" s="39">
        <f t="shared" ca="1" si="14"/>
        <v>1</v>
      </c>
      <c r="N78" s="39">
        <f t="shared" ca="1" si="15"/>
        <v>1</v>
      </c>
      <c r="O78" s="39">
        <f t="shared" ca="1" si="16"/>
        <v>1</v>
      </c>
      <c r="P78" s="39">
        <f t="shared" ca="1" si="17"/>
        <v>0</v>
      </c>
      <c r="Q78" s="39">
        <f t="shared" ca="1" si="18"/>
        <v>0</v>
      </c>
      <c r="R78" s="39">
        <f t="shared" ca="1" si="19"/>
        <v>0</v>
      </c>
      <c r="S78" s="39">
        <f t="shared" ca="1" si="20"/>
        <v>0</v>
      </c>
      <c r="T78" s="39">
        <f t="shared" ca="1" si="21"/>
        <v>0</v>
      </c>
      <c r="U78" s="39">
        <f t="shared" ca="1" si="22"/>
        <v>0</v>
      </c>
      <c r="V78" s="39">
        <f t="shared" ca="1" si="23"/>
        <v>1</v>
      </c>
    </row>
    <row r="79" spans="1:22" s="209" customFormat="1" ht="15.75" thickBot="1">
      <c r="A79" s="417" t="s">
        <v>288</v>
      </c>
      <c r="B79" s="418"/>
      <c r="C79" s="413"/>
      <c r="D79" s="414"/>
      <c r="E79" s="203"/>
      <c r="F79" s="203"/>
      <c r="G79" s="203"/>
      <c r="H79" s="203"/>
      <c r="I79" s="203"/>
      <c r="J79" s="203"/>
      <c r="K79" s="298" t="s">
        <v>112</v>
      </c>
      <c r="L79" s="39">
        <f t="shared" ca="1" si="13"/>
        <v>1</v>
      </c>
      <c r="M79" s="39">
        <f t="shared" ca="1" si="14"/>
        <v>1</v>
      </c>
      <c r="N79" s="39">
        <f t="shared" ca="1" si="15"/>
        <v>1</v>
      </c>
      <c r="O79" s="39">
        <f t="shared" ca="1" si="16"/>
        <v>1</v>
      </c>
      <c r="P79" s="39">
        <f t="shared" ca="1" si="17"/>
        <v>0</v>
      </c>
      <c r="Q79" s="39">
        <f t="shared" ca="1" si="18"/>
        <v>0</v>
      </c>
      <c r="R79" s="39">
        <f t="shared" ca="1" si="19"/>
        <v>0</v>
      </c>
      <c r="S79" s="39">
        <f t="shared" ca="1" si="20"/>
        <v>0</v>
      </c>
      <c r="T79" s="39">
        <f t="shared" ca="1" si="21"/>
        <v>0</v>
      </c>
      <c r="U79" s="39">
        <f t="shared" ca="1" si="22"/>
        <v>0</v>
      </c>
      <c r="V79" s="39">
        <f t="shared" ca="1" si="23"/>
        <v>1</v>
      </c>
    </row>
    <row r="80" spans="1:22" s="209" customFormat="1" ht="15.75" thickBot="1">
      <c r="A80" s="417" t="s">
        <v>321</v>
      </c>
      <c r="B80" s="418"/>
      <c r="C80" s="413"/>
      <c r="D80" s="414"/>
      <c r="E80" s="203"/>
      <c r="F80" s="203"/>
      <c r="G80" s="203"/>
      <c r="H80" s="203"/>
      <c r="I80" s="203"/>
      <c r="J80" s="203"/>
      <c r="K80" s="298" t="s">
        <v>110</v>
      </c>
      <c r="L80" s="39">
        <f t="shared" ca="1" si="13"/>
        <v>1</v>
      </c>
      <c r="M80" s="39">
        <f t="shared" ca="1" si="14"/>
        <v>1</v>
      </c>
      <c r="N80" s="39">
        <f t="shared" ca="1" si="15"/>
        <v>1</v>
      </c>
      <c r="O80" s="39">
        <f t="shared" ca="1" si="16"/>
        <v>1</v>
      </c>
      <c r="P80" s="39">
        <f t="shared" ca="1" si="17"/>
        <v>0</v>
      </c>
      <c r="Q80" s="39">
        <f t="shared" ca="1" si="18"/>
        <v>0</v>
      </c>
      <c r="R80" s="39">
        <f t="shared" ca="1" si="19"/>
        <v>0</v>
      </c>
      <c r="S80" s="39">
        <f t="shared" ca="1" si="20"/>
        <v>0</v>
      </c>
      <c r="T80" s="39">
        <f t="shared" ca="1" si="21"/>
        <v>0</v>
      </c>
      <c r="U80" s="39">
        <f t="shared" ca="1" si="22"/>
        <v>0</v>
      </c>
      <c r="V80" s="39">
        <f t="shared" ca="1" si="23"/>
        <v>1</v>
      </c>
    </row>
    <row r="81" spans="1:22" s="209" customFormat="1" ht="15.75" thickBot="1">
      <c r="A81" s="417" t="s">
        <v>289</v>
      </c>
      <c r="B81" s="418"/>
      <c r="C81" s="413"/>
      <c r="D81" s="414"/>
      <c r="E81" s="203"/>
      <c r="F81" s="203"/>
      <c r="G81" s="203"/>
      <c r="H81" s="203"/>
      <c r="I81" s="203"/>
      <c r="J81" s="203"/>
      <c r="K81" s="298" t="s">
        <v>110</v>
      </c>
      <c r="L81" s="39">
        <f t="shared" ca="1" si="13"/>
        <v>1</v>
      </c>
      <c r="M81" s="39">
        <f t="shared" ca="1" si="14"/>
        <v>1</v>
      </c>
      <c r="N81" s="39">
        <f t="shared" ca="1" si="15"/>
        <v>1</v>
      </c>
      <c r="O81" s="39">
        <f t="shared" ca="1" si="16"/>
        <v>1</v>
      </c>
      <c r="P81" s="39">
        <f t="shared" ca="1" si="17"/>
        <v>0</v>
      </c>
      <c r="Q81" s="39">
        <f t="shared" ca="1" si="18"/>
        <v>0</v>
      </c>
      <c r="R81" s="39">
        <f t="shared" ca="1" si="19"/>
        <v>0</v>
      </c>
      <c r="S81" s="39">
        <f t="shared" ca="1" si="20"/>
        <v>0</v>
      </c>
      <c r="T81" s="39">
        <f t="shared" ca="1" si="21"/>
        <v>0</v>
      </c>
      <c r="U81" s="39">
        <f t="shared" ca="1" si="22"/>
        <v>0</v>
      </c>
      <c r="V81" s="39">
        <f t="shared" ca="1" si="23"/>
        <v>1</v>
      </c>
    </row>
    <row r="82" spans="1:22" s="209" customFormat="1" ht="15.75" thickBot="1">
      <c r="A82" s="419" t="s">
        <v>290</v>
      </c>
      <c r="B82" s="420"/>
      <c r="C82" s="421"/>
      <c r="D82" s="422"/>
      <c r="E82" s="203"/>
      <c r="F82" s="203"/>
      <c r="G82" s="203"/>
      <c r="H82" s="203"/>
      <c r="I82" s="203"/>
      <c r="J82" s="203"/>
      <c r="K82" s="298" t="s">
        <v>110</v>
      </c>
      <c r="L82" s="39">
        <f t="shared" ca="1" si="13"/>
        <v>1</v>
      </c>
      <c r="M82" s="39">
        <f t="shared" ca="1" si="14"/>
        <v>1</v>
      </c>
      <c r="N82" s="39">
        <f t="shared" ca="1" si="15"/>
        <v>1</v>
      </c>
      <c r="O82" s="39">
        <f t="shared" ca="1" si="16"/>
        <v>1</v>
      </c>
      <c r="P82" s="39">
        <f t="shared" ca="1" si="17"/>
        <v>0</v>
      </c>
      <c r="Q82" s="39">
        <f t="shared" ca="1" si="18"/>
        <v>0</v>
      </c>
      <c r="R82" s="39">
        <f t="shared" ca="1" si="19"/>
        <v>0</v>
      </c>
      <c r="S82" s="39">
        <f t="shared" ca="1" si="20"/>
        <v>0</v>
      </c>
      <c r="T82" s="39">
        <f t="shared" ca="1" si="21"/>
        <v>0</v>
      </c>
      <c r="U82" s="39">
        <f t="shared" ca="1" si="22"/>
        <v>0</v>
      </c>
      <c r="V82" s="39">
        <f t="shared" ca="1" si="23"/>
        <v>1</v>
      </c>
    </row>
    <row r="83" spans="1:22" ht="16.5" thickBot="1">
      <c r="A83" s="336"/>
      <c r="B83" s="326"/>
      <c r="C83" s="431"/>
      <c r="D83" s="431"/>
      <c r="E83" s="323"/>
      <c r="F83" s="324"/>
      <c r="L83" s="39">
        <f t="shared" ca="1" si="13"/>
        <v>1</v>
      </c>
      <c r="M83" s="39">
        <f t="shared" ca="1" si="14"/>
        <v>1</v>
      </c>
      <c r="N83" s="39">
        <f t="shared" ca="1" si="15"/>
        <v>1</v>
      </c>
      <c r="O83" s="39">
        <f t="shared" ca="1" si="16"/>
        <v>1</v>
      </c>
      <c r="P83" s="39">
        <f t="shared" ca="1" si="17"/>
        <v>1</v>
      </c>
      <c r="Q83" s="39">
        <f t="shared" ca="1" si="18"/>
        <v>1</v>
      </c>
      <c r="R83" s="39">
        <f t="shared" ca="1" si="19"/>
        <v>1</v>
      </c>
      <c r="S83" s="39">
        <f t="shared" ca="1" si="20"/>
        <v>1</v>
      </c>
      <c r="T83" s="39">
        <f t="shared" ca="1" si="21"/>
        <v>1</v>
      </c>
      <c r="U83" s="39">
        <f t="shared" ca="1" si="22"/>
        <v>1</v>
      </c>
      <c r="V83" s="39">
        <f t="shared" ca="1" si="23"/>
        <v>1</v>
      </c>
    </row>
    <row r="84" spans="1:22" ht="19.5" customHeight="1" thickBot="1">
      <c r="A84" s="467" t="s">
        <v>301</v>
      </c>
      <c r="B84" s="468"/>
      <c r="C84" s="468"/>
      <c r="D84" s="469"/>
      <c r="E84" s="481" t="s">
        <v>312</v>
      </c>
      <c r="F84" s="482"/>
      <c r="G84" s="482"/>
      <c r="H84" s="482"/>
      <c r="I84" s="482"/>
      <c r="J84" s="483"/>
      <c r="L84" s="39">
        <f t="shared" ca="1" si="13"/>
        <v>1</v>
      </c>
      <c r="M84" s="39">
        <f t="shared" ca="1" si="14"/>
        <v>1</v>
      </c>
      <c r="N84" s="39">
        <f t="shared" ca="1" si="15"/>
        <v>1</v>
      </c>
      <c r="O84" s="39">
        <f t="shared" ca="1" si="16"/>
        <v>1</v>
      </c>
      <c r="P84" s="39">
        <f t="shared" ca="1" si="17"/>
        <v>1</v>
      </c>
      <c r="Q84" s="39">
        <f t="shared" ca="1" si="18"/>
        <v>1</v>
      </c>
      <c r="R84" s="39">
        <f t="shared" ca="1" si="19"/>
        <v>1</v>
      </c>
      <c r="S84" s="39">
        <f t="shared" ca="1" si="20"/>
        <v>1</v>
      </c>
      <c r="T84" s="39">
        <f t="shared" ca="1" si="21"/>
        <v>1</v>
      </c>
      <c r="U84" s="39">
        <f t="shared" ca="1" si="22"/>
        <v>1</v>
      </c>
      <c r="V84" s="39">
        <f t="shared" ca="1" si="23"/>
        <v>1</v>
      </c>
    </row>
    <row r="85" spans="1:22" ht="13.5" thickBot="1">
      <c r="A85" s="470"/>
      <c r="B85" s="471"/>
      <c r="C85" s="471"/>
      <c r="D85" s="472"/>
      <c r="E85" s="321" t="s">
        <v>307</v>
      </c>
      <c r="F85" s="322" t="s">
        <v>342</v>
      </c>
      <c r="G85" s="321" t="s">
        <v>308</v>
      </c>
      <c r="H85" s="321" t="s">
        <v>309</v>
      </c>
      <c r="I85" s="321" t="s">
        <v>310</v>
      </c>
      <c r="J85" s="321" t="s">
        <v>311</v>
      </c>
      <c r="K85" s="69"/>
      <c r="L85" s="39">
        <f t="shared" ca="1" si="13"/>
        <v>1</v>
      </c>
      <c r="M85" s="39">
        <f t="shared" ca="1" si="14"/>
        <v>1</v>
      </c>
      <c r="N85" s="39">
        <f t="shared" ca="1" si="15"/>
        <v>1</v>
      </c>
      <c r="O85" s="39">
        <f t="shared" ca="1" si="16"/>
        <v>1</v>
      </c>
      <c r="P85" s="39">
        <f t="shared" ca="1" si="17"/>
        <v>1</v>
      </c>
      <c r="Q85" s="39">
        <f t="shared" ca="1" si="18"/>
        <v>1</v>
      </c>
      <c r="R85" s="39">
        <f t="shared" ca="1" si="19"/>
        <v>1</v>
      </c>
      <c r="S85" s="39">
        <f t="shared" ca="1" si="20"/>
        <v>1</v>
      </c>
      <c r="T85" s="39">
        <f t="shared" ca="1" si="21"/>
        <v>1</v>
      </c>
      <c r="U85" s="39">
        <f t="shared" ca="1" si="22"/>
        <v>1</v>
      </c>
      <c r="V85" s="39">
        <f t="shared" ca="1" si="23"/>
        <v>1</v>
      </c>
    </row>
    <row r="86" spans="1:22" s="209" customFormat="1" ht="16.5" thickTop="1" thickBot="1">
      <c r="A86" s="415" t="s">
        <v>230</v>
      </c>
      <c r="B86" s="416"/>
      <c r="C86" s="413"/>
      <c r="D86" s="413"/>
      <c r="E86" s="297"/>
      <c r="F86" s="297"/>
      <c r="G86" s="297"/>
      <c r="H86" s="297"/>
      <c r="I86" s="297"/>
      <c r="J86" s="297"/>
      <c r="K86" s="298" t="s">
        <v>112</v>
      </c>
      <c r="L86" s="39">
        <f t="shared" ca="1" si="13"/>
        <v>1</v>
      </c>
      <c r="M86" s="39">
        <f t="shared" ca="1" si="14"/>
        <v>1</v>
      </c>
      <c r="N86" s="39">
        <f t="shared" ca="1" si="15"/>
        <v>1</v>
      </c>
      <c r="O86" s="39">
        <f t="shared" ca="1" si="16"/>
        <v>1</v>
      </c>
      <c r="P86" s="39">
        <f t="shared" ca="1" si="17"/>
        <v>0</v>
      </c>
      <c r="Q86" s="39">
        <f t="shared" ca="1" si="18"/>
        <v>0</v>
      </c>
      <c r="R86" s="39">
        <f t="shared" ca="1" si="19"/>
        <v>0</v>
      </c>
      <c r="S86" s="39">
        <f t="shared" ca="1" si="20"/>
        <v>0</v>
      </c>
      <c r="T86" s="39">
        <f t="shared" ca="1" si="21"/>
        <v>0</v>
      </c>
      <c r="U86" s="39">
        <f t="shared" ca="1" si="22"/>
        <v>0</v>
      </c>
      <c r="V86" s="39">
        <f t="shared" ca="1" si="23"/>
        <v>1</v>
      </c>
    </row>
    <row r="87" spans="1:22" s="209" customFormat="1" ht="15.75" thickBot="1">
      <c r="A87" s="411" t="s">
        <v>231</v>
      </c>
      <c r="B87" s="412"/>
      <c r="C87" s="413"/>
      <c r="D87" s="413"/>
      <c r="E87" s="201"/>
      <c r="F87" s="201"/>
      <c r="G87" s="201"/>
      <c r="H87" s="201"/>
      <c r="I87" s="201"/>
      <c r="J87" s="201"/>
      <c r="K87" s="298" t="s">
        <v>112</v>
      </c>
      <c r="L87" s="39">
        <f t="shared" ca="1" si="13"/>
        <v>1</v>
      </c>
      <c r="M87" s="39">
        <f t="shared" ca="1" si="14"/>
        <v>1</v>
      </c>
      <c r="N87" s="39">
        <f t="shared" ca="1" si="15"/>
        <v>1</v>
      </c>
      <c r="O87" s="39">
        <f t="shared" ca="1" si="16"/>
        <v>1</v>
      </c>
      <c r="P87" s="39">
        <f t="shared" ca="1" si="17"/>
        <v>0</v>
      </c>
      <c r="Q87" s="39">
        <f t="shared" ca="1" si="18"/>
        <v>0</v>
      </c>
      <c r="R87" s="39">
        <f t="shared" ca="1" si="19"/>
        <v>0</v>
      </c>
      <c r="S87" s="39">
        <f t="shared" ca="1" si="20"/>
        <v>0</v>
      </c>
      <c r="T87" s="39">
        <f t="shared" ca="1" si="21"/>
        <v>0</v>
      </c>
      <c r="U87" s="39">
        <f t="shared" ca="1" si="22"/>
        <v>0</v>
      </c>
      <c r="V87" s="39">
        <f t="shared" ca="1" si="23"/>
        <v>1</v>
      </c>
    </row>
    <row r="88" spans="1:22" s="209" customFormat="1" ht="15.75" thickBot="1">
      <c r="A88" s="411" t="s">
        <v>279</v>
      </c>
      <c r="B88" s="412"/>
      <c r="C88" s="413"/>
      <c r="D88" s="413"/>
      <c r="E88" s="201"/>
      <c r="F88" s="201"/>
      <c r="G88" s="201"/>
      <c r="H88" s="201"/>
      <c r="I88" s="201"/>
      <c r="J88" s="201"/>
      <c r="K88" s="298" t="s">
        <v>112</v>
      </c>
      <c r="L88" s="39">
        <f t="shared" ca="1" si="13"/>
        <v>1</v>
      </c>
      <c r="M88" s="39">
        <f t="shared" ca="1" si="14"/>
        <v>1</v>
      </c>
      <c r="N88" s="39">
        <f t="shared" ca="1" si="15"/>
        <v>1</v>
      </c>
      <c r="O88" s="39">
        <f t="shared" ca="1" si="16"/>
        <v>1</v>
      </c>
      <c r="P88" s="39">
        <f t="shared" ca="1" si="17"/>
        <v>0</v>
      </c>
      <c r="Q88" s="39">
        <f t="shared" ca="1" si="18"/>
        <v>0</v>
      </c>
      <c r="R88" s="39">
        <f t="shared" ca="1" si="19"/>
        <v>0</v>
      </c>
      <c r="S88" s="39">
        <f t="shared" ca="1" si="20"/>
        <v>0</v>
      </c>
      <c r="T88" s="39">
        <f t="shared" ca="1" si="21"/>
        <v>0</v>
      </c>
      <c r="U88" s="39">
        <f t="shared" ca="1" si="22"/>
        <v>0</v>
      </c>
      <c r="V88" s="39">
        <f t="shared" ca="1" si="23"/>
        <v>1</v>
      </c>
    </row>
    <row r="89" spans="1:22" s="209" customFormat="1" ht="15.75" thickBot="1">
      <c r="A89" s="411" t="s">
        <v>280</v>
      </c>
      <c r="B89" s="412"/>
      <c r="C89" s="413"/>
      <c r="D89" s="414"/>
      <c r="E89" s="275"/>
      <c r="F89" s="275"/>
      <c r="G89" s="275"/>
      <c r="H89" s="275"/>
      <c r="I89" s="275"/>
      <c r="J89" s="275"/>
      <c r="K89" s="298" t="s">
        <v>42</v>
      </c>
      <c r="L89" s="39">
        <f t="shared" ca="1" si="13"/>
        <v>1</v>
      </c>
      <c r="M89" s="39">
        <f t="shared" ca="1" si="14"/>
        <v>1</v>
      </c>
      <c r="N89" s="39">
        <f t="shared" ca="1" si="15"/>
        <v>1</v>
      </c>
      <c r="O89" s="39">
        <f t="shared" ca="1" si="16"/>
        <v>1</v>
      </c>
      <c r="P89" s="39">
        <f t="shared" ca="1" si="17"/>
        <v>0</v>
      </c>
      <c r="Q89" s="39">
        <f t="shared" ca="1" si="18"/>
        <v>0</v>
      </c>
      <c r="R89" s="39">
        <f t="shared" ca="1" si="19"/>
        <v>0</v>
      </c>
      <c r="S89" s="39">
        <f t="shared" ca="1" si="20"/>
        <v>0</v>
      </c>
      <c r="T89" s="39">
        <f t="shared" ca="1" si="21"/>
        <v>0</v>
      </c>
      <c r="U89" s="39">
        <f t="shared" ca="1" si="22"/>
        <v>0</v>
      </c>
      <c r="V89" s="39">
        <f t="shared" ca="1" si="23"/>
        <v>1</v>
      </c>
    </row>
    <row r="90" spans="1:22" s="209" customFormat="1" ht="15.75" thickBot="1">
      <c r="A90" s="411" t="s">
        <v>281</v>
      </c>
      <c r="B90" s="412"/>
      <c r="C90" s="413"/>
      <c r="D90" s="414"/>
      <c r="E90" s="204"/>
      <c r="F90" s="204"/>
      <c r="G90" s="204"/>
      <c r="H90" s="204"/>
      <c r="I90" s="204"/>
      <c r="J90" s="204"/>
      <c r="K90" s="298" t="s">
        <v>109</v>
      </c>
      <c r="L90" s="39">
        <f t="shared" ca="1" si="13"/>
        <v>1</v>
      </c>
      <c r="M90" s="39">
        <f t="shared" ca="1" si="14"/>
        <v>1</v>
      </c>
      <c r="N90" s="39">
        <f t="shared" ca="1" si="15"/>
        <v>1</v>
      </c>
      <c r="O90" s="39">
        <f t="shared" ca="1" si="16"/>
        <v>1</v>
      </c>
      <c r="P90" s="39">
        <f t="shared" ca="1" si="17"/>
        <v>0</v>
      </c>
      <c r="Q90" s="39">
        <f t="shared" ca="1" si="18"/>
        <v>0</v>
      </c>
      <c r="R90" s="39">
        <f t="shared" ca="1" si="19"/>
        <v>0</v>
      </c>
      <c r="S90" s="39">
        <f t="shared" ca="1" si="20"/>
        <v>0</v>
      </c>
      <c r="T90" s="39">
        <f t="shared" ca="1" si="21"/>
        <v>0</v>
      </c>
      <c r="U90" s="39">
        <f t="shared" ca="1" si="22"/>
        <v>0</v>
      </c>
      <c r="V90" s="39">
        <f t="shared" ca="1" si="23"/>
        <v>1</v>
      </c>
    </row>
    <row r="91" spans="1:22" s="209" customFormat="1" ht="15.75" thickBot="1">
      <c r="A91" s="411" t="s">
        <v>282</v>
      </c>
      <c r="B91" s="412"/>
      <c r="C91" s="413"/>
      <c r="D91" s="414"/>
      <c r="E91" s="204"/>
      <c r="F91" s="204"/>
      <c r="G91" s="204"/>
      <c r="H91" s="204"/>
      <c r="I91" s="204"/>
      <c r="J91" s="204"/>
      <c r="K91" s="298" t="s">
        <v>109</v>
      </c>
      <c r="L91" s="39">
        <f t="shared" ca="1" si="13"/>
        <v>1</v>
      </c>
      <c r="M91" s="39">
        <f t="shared" ca="1" si="14"/>
        <v>1</v>
      </c>
      <c r="N91" s="39">
        <f t="shared" ca="1" si="15"/>
        <v>1</v>
      </c>
      <c r="O91" s="39">
        <f t="shared" ca="1" si="16"/>
        <v>1</v>
      </c>
      <c r="P91" s="39">
        <f t="shared" ca="1" si="17"/>
        <v>0</v>
      </c>
      <c r="Q91" s="39">
        <f t="shared" ca="1" si="18"/>
        <v>0</v>
      </c>
      <c r="R91" s="39">
        <f t="shared" ca="1" si="19"/>
        <v>0</v>
      </c>
      <c r="S91" s="39">
        <f t="shared" ca="1" si="20"/>
        <v>0</v>
      </c>
      <c r="T91" s="39">
        <f t="shared" ca="1" si="21"/>
        <v>0</v>
      </c>
      <c r="U91" s="39">
        <f t="shared" ca="1" si="22"/>
        <v>0</v>
      </c>
      <c r="V91" s="39">
        <f t="shared" ca="1" si="23"/>
        <v>1</v>
      </c>
    </row>
    <row r="92" spans="1:22" s="209" customFormat="1" ht="15.75" thickBot="1">
      <c r="A92" s="411" t="s">
        <v>283</v>
      </c>
      <c r="B92" s="412"/>
      <c r="C92" s="413"/>
      <c r="D92" s="414"/>
      <c r="E92" s="275"/>
      <c r="F92" s="275"/>
      <c r="G92" s="275"/>
      <c r="H92" s="275"/>
      <c r="I92" s="275"/>
      <c r="J92" s="275"/>
      <c r="K92" s="298" t="s">
        <v>42</v>
      </c>
      <c r="L92" s="39">
        <f t="shared" ca="1" si="13"/>
        <v>1</v>
      </c>
      <c r="M92" s="39">
        <f t="shared" ca="1" si="14"/>
        <v>1</v>
      </c>
      <c r="N92" s="39">
        <f t="shared" ca="1" si="15"/>
        <v>1</v>
      </c>
      <c r="O92" s="39">
        <f t="shared" ca="1" si="16"/>
        <v>1</v>
      </c>
      <c r="P92" s="39">
        <f t="shared" ca="1" si="17"/>
        <v>0</v>
      </c>
      <c r="Q92" s="39">
        <f t="shared" ca="1" si="18"/>
        <v>0</v>
      </c>
      <c r="R92" s="39">
        <f t="shared" ca="1" si="19"/>
        <v>0</v>
      </c>
      <c r="S92" s="39">
        <f t="shared" ca="1" si="20"/>
        <v>0</v>
      </c>
      <c r="T92" s="39">
        <f t="shared" ca="1" si="21"/>
        <v>0</v>
      </c>
      <c r="U92" s="39">
        <f t="shared" ca="1" si="22"/>
        <v>0</v>
      </c>
      <c r="V92" s="39">
        <f t="shared" ca="1" si="23"/>
        <v>1</v>
      </c>
    </row>
    <row r="93" spans="1:22" s="209" customFormat="1" ht="15.75" thickBot="1">
      <c r="A93" s="411" t="s">
        <v>284</v>
      </c>
      <c r="B93" s="412"/>
      <c r="C93" s="413"/>
      <c r="D93" s="414"/>
      <c r="E93" s="275"/>
      <c r="F93" s="275"/>
      <c r="G93" s="275"/>
      <c r="H93" s="275"/>
      <c r="I93" s="275"/>
      <c r="J93" s="275"/>
      <c r="K93" s="298" t="s">
        <v>42</v>
      </c>
      <c r="L93" s="39">
        <f t="shared" ca="1" si="13"/>
        <v>1</v>
      </c>
      <c r="M93" s="39">
        <f t="shared" ca="1" si="14"/>
        <v>1</v>
      </c>
      <c r="N93" s="39">
        <f t="shared" ca="1" si="15"/>
        <v>1</v>
      </c>
      <c r="O93" s="39">
        <f t="shared" ca="1" si="16"/>
        <v>1</v>
      </c>
      <c r="P93" s="39">
        <f t="shared" ca="1" si="17"/>
        <v>0</v>
      </c>
      <c r="Q93" s="39">
        <f t="shared" ca="1" si="18"/>
        <v>0</v>
      </c>
      <c r="R93" s="39">
        <f t="shared" ca="1" si="19"/>
        <v>0</v>
      </c>
      <c r="S93" s="39">
        <f t="shared" ca="1" si="20"/>
        <v>0</v>
      </c>
      <c r="T93" s="39">
        <f t="shared" ca="1" si="21"/>
        <v>0</v>
      </c>
      <c r="U93" s="39">
        <f t="shared" ca="1" si="22"/>
        <v>0</v>
      </c>
      <c r="V93" s="39">
        <f t="shared" ca="1" si="23"/>
        <v>1</v>
      </c>
    </row>
    <row r="94" spans="1:22" s="209" customFormat="1" ht="15.75" thickBot="1">
      <c r="A94" s="411" t="s">
        <v>285</v>
      </c>
      <c r="B94" s="412"/>
      <c r="C94" s="413"/>
      <c r="D94" s="414"/>
      <c r="E94" s="275"/>
      <c r="F94" s="275"/>
      <c r="G94" s="275"/>
      <c r="H94" s="275"/>
      <c r="I94" s="275"/>
      <c r="J94" s="275"/>
      <c r="K94" s="298" t="s">
        <v>42</v>
      </c>
      <c r="L94" s="39">
        <f t="shared" ca="1" si="13"/>
        <v>1</v>
      </c>
      <c r="M94" s="39">
        <f t="shared" ca="1" si="14"/>
        <v>1</v>
      </c>
      <c r="N94" s="39">
        <f t="shared" ca="1" si="15"/>
        <v>1</v>
      </c>
      <c r="O94" s="39">
        <f t="shared" ca="1" si="16"/>
        <v>1</v>
      </c>
      <c r="P94" s="39">
        <f t="shared" ca="1" si="17"/>
        <v>0</v>
      </c>
      <c r="Q94" s="39">
        <f t="shared" ca="1" si="18"/>
        <v>0</v>
      </c>
      <c r="R94" s="39">
        <f t="shared" ca="1" si="19"/>
        <v>0</v>
      </c>
      <c r="S94" s="39">
        <f t="shared" ca="1" si="20"/>
        <v>0</v>
      </c>
      <c r="T94" s="39">
        <f t="shared" ca="1" si="21"/>
        <v>0</v>
      </c>
      <c r="U94" s="39">
        <f t="shared" ca="1" si="22"/>
        <v>0</v>
      </c>
      <c r="V94" s="39">
        <f t="shared" ca="1" si="23"/>
        <v>1</v>
      </c>
    </row>
    <row r="95" spans="1:22" s="209" customFormat="1" ht="15.75" thickBot="1">
      <c r="A95" s="417" t="s">
        <v>286</v>
      </c>
      <c r="B95" s="418"/>
      <c r="C95" s="413"/>
      <c r="D95" s="414"/>
      <c r="E95" s="275"/>
      <c r="F95" s="275"/>
      <c r="G95" s="275"/>
      <c r="H95" s="275"/>
      <c r="I95" s="275"/>
      <c r="J95" s="275"/>
      <c r="K95" s="298" t="s">
        <v>42</v>
      </c>
      <c r="L95" s="39">
        <f t="shared" ca="1" si="13"/>
        <v>1</v>
      </c>
      <c r="M95" s="39">
        <f t="shared" ca="1" si="14"/>
        <v>1</v>
      </c>
      <c r="N95" s="39">
        <f t="shared" ca="1" si="15"/>
        <v>1</v>
      </c>
      <c r="O95" s="39">
        <f t="shared" ca="1" si="16"/>
        <v>1</v>
      </c>
      <c r="P95" s="39">
        <f t="shared" ca="1" si="17"/>
        <v>0</v>
      </c>
      <c r="Q95" s="39">
        <f t="shared" ca="1" si="18"/>
        <v>0</v>
      </c>
      <c r="R95" s="39">
        <f t="shared" ca="1" si="19"/>
        <v>0</v>
      </c>
      <c r="S95" s="39">
        <f t="shared" ca="1" si="20"/>
        <v>0</v>
      </c>
      <c r="T95" s="39">
        <f t="shared" ca="1" si="21"/>
        <v>0</v>
      </c>
      <c r="U95" s="39">
        <f t="shared" ca="1" si="22"/>
        <v>0</v>
      </c>
      <c r="V95" s="39">
        <f t="shared" ca="1" si="23"/>
        <v>1</v>
      </c>
    </row>
    <row r="96" spans="1:22" s="209" customFormat="1" ht="15.75" thickBot="1">
      <c r="A96" s="423" t="s">
        <v>287</v>
      </c>
      <c r="B96" s="424"/>
      <c r="C96" s="425"/>
      <c r="D96" s="426"/>
      <c r="E96" s="203"/>
      <c r="F96" s="203"/>
      <c r="G96" s="203"/>
      <c r="H96" s="203"/>
      <c r="I96" s="203"/>
      <c r="J96" s="203"/>
      <c r="K96" s="298" t="s">
        <v>62</v>
      </c>
      <c r="L96" s="39">
        <f t="shared" ca="1" si="13"/>
        <v>1</v>
      </c>
      <c r="M96" s="39">
        <f t="shared" ca="1" si="14"/>
        <v>1</v>
      </c>
      <c r="N96" s="39">
        <f t="shared" ca="1" si="15"/>
        <v>1</v>
      </c>
      <c r="O96" s="39">
        <f t="shared" ca="1" si="16"/>
        <v>1</v>
      </c>
      <c r="P96" s="39">
        <f t="shared" ca="1" si="17"/>
        <v>0</v>
      </c>
      <c r="Q96" s="39">
        <f t="shared" ca="1" si="18"/>
        <v>0</v>
      </c>
      <c r="R96" s="39">
        <f t="shared" ca="1" si="19"/>
        <v>0</v>
      </c>
      <c r="S96" s="39">
        <f t="shared" ca="1" si="20"/>
        <v>0</v>
      </c>
      <c r="T96" s="39">
        <f t="shared" ca="1" si="21"/>
        <v>0</v>
      </c>
      <c r="U96" s="39">
        <f t="shared" ca="1" si="22"/>
        <v>0</v>
      </c>
      <c r="V96" s="39">
        <f t="shared" ca="1" si="23"/>
        <v>1</v>
      </c>
    </row>
    <row r="97" spans="1:22" s="209" customFormat="1" ht="15.75" thickBot="1">
      <c r="A97" s="417" t="s">
        <v>288</v>
      </c>
      <c r="B97" s="418"/>
      <c r="C97" s="413"/>
      <c r="D97" s="414"/>
      <c r="E97" s="203"/>
      <c r="F97" s="203"/>
      <c r="G97" s="203"/>
      <c r="H97" s="203"/>
      <c r="I97" s="203"/>
      <c r="J97" s="203"/>
      <c r="K97" s="298" t="s">
        <v>112</v>
      </c>
      <c r="L97" s="39">
        <f t="shared" ca="1" si="13"/>
        <v>1</v>
      </c>
      <c r="M97" s="39">
        <f t="shared" ca="1" si="14"/>
        <v>1</v>
      </c>
      <c r="N97" s="39">
        <f t="shared" ca="1" si="15"/>
        <v>1</v>
      </c>
      <c r="O97" s="39">
        <f t="shared" ca="1" si="16"/>
        <v>1</v>
      </c>
      <c r="P97" s="39">
        <f t="shared" ca="1" si="17"/>
        <v>0</v>
      </c>
      <c r="Q97" s="39">
        <f t="shared" ca="1" si="18"/>
        <v>0</v>
      </c>
      <c r="R97" s="39">
        <f t="shared" ca="1" si="19"/>
        <v>0</v>
      </c>
      <c r="S97" s="39">
        <f t="shared" ca="1" si="20"/>
        <v>0</v>
      </c>
      <c r="T97" s="39">
        <f t="shared" ca="1" si="21"/>
        <v>0</v>
      </c>
      <c r="U97" s="39">
        <f t="shared" ca="1" si="22"/>
        <v>0</v>
      </c>
      <c r="V97" s="39">
        <f t="shared" ca="1" si="23"/>
        <v>1</v>
      </c>
    </row>
    <row r="98" spans="1:22" s="209" customFormat="1" ht="15.75" thickBot="1">
      <c r="A98" s="417" t="s">
        <v>321</v>
      </c>
      <c r="B98" s="418"/>
      <c r="C98" s="413"/>
      <c r="D98" s="414"/>
      <c r="E98" s="203"/>
      <c r="F98" s="203"/>
      <c r="G98" s="203"/>
      <c r="H98" s="203"/>
      <c r="I98" s="203"/>
      <c r="J98" s="203"/>
      <c r="K98" s="298" t="s">
        <v>110</v>
      </c>
      <c r="L98" s="39">
        <f t="shared" ca="1" si="13"/>
        <v>1</v>
      </c>
      <c r="M98" s="39">
        <f t="shared" ca="1" si="14"/>
        <v>1</v>
      </c>
      <c r="N98" s="39">
        <f t="shared" ca="1" si="15"/>
        <v>1</v>
      </c>
      <c r="O98" s="39">
        <f t="shared" ca="1" si="16"/>
        <v>1</v>
      </c>
      <c r="P98" s="39">
        <f t="shared" ca="1" si="17"/>
        <v>0</v>
      </c>
      <c r="Q98" s="39">
        <f t="shared" ca="1" si="18"/>
        <v>0</v>
      </c>
      <c r="R98" s="39">
        <f t="shared" ca="1" si="19"/>
        <v>0</v>
      </c>
      <c r="S98" s="39">
        <f t="shared" ca="1" si="20"/>
        <v>0</v>
      </c>
      <c r="T98" s="39">
        <f t="shared" ca="1" si="21"/>
        <v>0</v>
      </c>
      <c r="U98" s="39">
        <f t="shared" ca="1" si="22"/>
        <v>0</v>
      </c>
      <c r="V98" s="39">
        <f t="shared" ca="1" si="23"/>
        <v>1</v>
      </c>
    </row>
    <row r="99" spans="1:22" s="209" customFormat="1" ht="15.75" thickBot="1">
      <c r="A99" s="417" t="s">
        <v>289</v>
      </c>
      <c r="B99" s="418"/>
      <c r="C99" s="413"/>
      <c r="D99" s="414"/>
      <c r="E99" s="203"/>
      <c r="F99" s="203"/>
      <c r="G99" s="203"/>
      <c r="H99" s="203"/>
      <c r="I99" s="203"/>
      <c r="J99" s="203"/>
      <c r="K99" s="298" t="s">
        <v>110</v>
      </c>
      <c r="L99" s="39">
        <f t="shared" ca="1" si="13"/>
        <v>1</v>
      </c>
      <c r="M99" s="39">
        <f t="shared" ca="1" si="14"/>
        <v>1</v>
      </c>
      <c r="N99" s="39">
        <f t="shared" ca="1" si="15"/>
        <v>1</v>
      </c>
      <c r="O99" s="39">
        <f t="shared" ca="1" si="16"/>
        <v>1</v>
      </c>
      <c r="P99" s="39">
        <f t="shared" ca="1" si="17"/>
        <v>0</v>
      </c>
      <c r="Q99" s="39">
        <f t="shared" ca="1" si="18"/>
        <v>0</v>
      </c>
      <c r="R99" s="39">
        <f t="shared" ca="1" si="19"/>
        <v>0</v>
      </c>
      <c r="S99" s="39">
        <f t="shared" ca="1" si="20"/>
        <v>0</v>
      </c>
      <c r="T99" s="39">
        <f t="shared" ca="1" si="21"/>
        <v>0</v>
      </c>
      <c r="U99" s="39">
        <f t="shared" ca="1" si="22"/>
        <v>0</v>
      </c>
      <c r="V99" s="39">
        <f t="shared" ca="1" si="23"/>
        <v>1</v>
      </c>
    </row>
    <row r="100" spans="1:22" s="209" customFormat="1" ht="15.75" thickBot="1">
      <c r="A100" s="419" t="s">
        <v>290</v>
      </c>
      <c r="B100" s="420"/>
      <c r="C100" s="421"/>
      <c r="D100" s="422"/>
      <c r="E100" s="203"/>
      <c r="F100" s="203"/>
      <c r="G100" s="203"/>
      <c r="H100" s="203"/>
      <c r="I100" s="203"/>
      <c r="J100" s="203"/>
      <c r="K100" s="298" t="s">
        <v>110</v>
      </c>
      <c r="L100" s="39">
        <f t="shared" ca="1" si="13"/>
        <v>1</v>
      </c>
      <c r="M100" s="39">
        <f t="shared" ca="1" si="14"/>
        <v>1</v>
      </c>
      <c r="N100" s="39">
        <f t="shared" ca="1" si="15"/>
        <v>1</v>
      </c>
      <c r="O100" s="39">
        <f t="shared" ca="1" si="16"/>
        <v>1</v>
      </c>
      <c r="P100" s="39">
        <f t="shared" ca="1" si="17"/>
        <v>0</v>
      </c>
      <c r="Q100" s="39">
        <f t="shared" ca="1" si="18"/>
        <v>0</v>
      </c>
      <c r="R100" s="39">
        <f t="shared" ca="1" si="19"/>
        <v>0</v>
      </c>
      <c r="S100" s="39">
        <f t="shared" ca="1" si="20"/>
        <v>0</v>
      </c>
      <c r="T100" s="39">
        <f t="shared" ca="1" si="21"/>
        <v>0</v>
      </c>
      <c r="U100" s="39">
        <f t="shared" ca="1" si="22"/>
        <v>0</v>
      </c>
      <c r="V100" s="39">
        <f t="shared" ca="1" si="23"/>
        <v>1</v>
      </c>
    </row>
    <row r="101" spans="1:22" ht="16.5" thickBot="1">
      <c r="A101" s="328"/>
      <c r="B101" s="71"/>
      <c r="C101" s="432"/>
      <c r="D101" s="432"/>
      <c r="E101" s="323"/>
      <c r="F101" s="324"/>
      <c r="L101" s="39">
        <f t="shared" ca="1" si="13"/>
        <v>1</v>
      </c>
      <c r="M101" s="39">
        <f t="shared" ca="1" si="14"/>
        <v>1</v>
      </c>
      <c r="N101" s="39">
        <f t="shared" ca="1" si="15"/>
        <v>1</v>
      </c>
      <c r="O101" s="39">
        <f t="shared" ca="1" si="16"/>
        <v>1</v>
      </c>
      <c r="P101" s="39">
        <f t="shared" ca="1" si="17"/>
        <v>1</v>
      </c>
      <c r="Q101" s="39">
        <f t="shared" ca="1" si="18"/>
        <v>1</v>
      </c>
      <c r="R101" s="39">
        <f t="shared" ca="1" si="19"/>
        <v>1</v>
      </c>
      <c r="S101" s="39">
        <f t="shared" ca="1" si="20"/>
        <v>1</v>
      </c>
      <c r="T101" s="39">
        <f t="shared" ca="1" si="21"/>
        <v>1</v>
      </c>
      <c r="U101" s="39">
        <f t="shared" ca="1" si="22"/>
        <v>1</v>
      </c>
      <c r="V101" s="39">
        <f t="shared" ca="1" si="23"/>
        <v>1</v>
      </c>
    </row>
    <row r="102" spans="1:22" ht="17.25" thickTop="1" thickBot="1">
      <c r="A102" s="473" t="s">
        <v>302</v>
      </c>
      <c r="B102" s="474"/>
      <c r="C102" s="474"/>
      <c r="D102" s="475"/>
      <c r="E102" s="481" t="s">
        <v>312</v>
      </c>
      <c r="F102" s="482"/>
      <c r="G102" s="482"/>
      <c r="H102" s="482"/>
      <c r="I102" s="482"/>
      <c r="J102" s="483"/>
      <c r="L102" s="39">
        <f t="shared" ca="1" si="13"/>
        <v>1</v>
      </c>
      <c r="M102" s="39">
        <f t="shared" ca="1" si="14"/>
        <v>1</v>
      </c>
      <c r="N102" s="39">
        <f t="shared" ca="1" si="15"/>
        <v>1</v>
      </c>
      <c r="O102" s="39">
        <f t="shared" ca="1" si="16"/>
        <v>1</v>
      </c>
      <c r="P102" s="39">
        <f t="shared" ca="1" si="17"/>
        <v>1</v>
      </c>
      <c r="Q102" s="39">
        <f t="shared" ca="1" si="18"/>
        <v>1</v>
      </c>
      <c r="R102" s="39">
        <f t="shared" ca="1" si="19"/>
        <v>1</v>
      </c>
      <c r="S102" s="39">
        <f t="shared" ca="1" si="20"/>
        <v>1</v>
      </c>
      <c r="T102" s="39">
        <f t="shared" ca="1" si="21"/>
        <v>1</v>
      </c>
      <c r="U102" s="39">
        <f t="shared" ca="1" si="22"/>
        <v>1</v>
      </c>
      <c r="V102" s="39">
        <f t="shared" ca="1" si="23"/>
        <v>1</v>
      </c>
    </row>
    <row r="103" spans="1:22" ht="13.5" thickBot="1">
      <c r="A103" s="470"/>
      <c r="B103" s="471"/>
      <c r="C103" s="471"/>
      <c r="D103" s="472"/>
      <c r="E103" s="321" t="s">
        <v>307</v>
      </c>
      <c r="F103" s="322" t="s">
        <v>342</v>
      </c>
      <c r="G103" s="321" t="s">
        <v>308</v>
      </c>
      <c r="H103" s="321" t="s">
        <v>309</v>
      </c>
      <c r="I103" s="321" t="s">
        <v>310</v>
      </c>
      <c r="J103" s="321" t="s">
        <v>311</v>
      </c>
      <c r="K103" s="69"/>
      <c r="L103" s="39">
        <f t="shared" ca="1" si="13"/>
        <v>1</v>
      </c>
      <c r="M103" s="39">
        <f t="shared" ca="1" si="14"/>
        <v>1</v>
      </c>
      <c r="N103" s="39">
        <f t="shared" ca="1" si="15"/>
        <v>1</v>
      </c>
      <c r="O103" s="39">
        <f t="shared" ca="1" si="16"/>
        <v>1</v>
      </c>
      <c r="P103" s="39">
        <f t="shared" ca="1" si="17"/>
        <v>1</v>
      </c>
      <c r="Q103" s="39">
        <f t="shared" ca="1" si="18"/>
        <v>1</v>
      </c>
      <c r="R103" s="39">
        <f t="shared" ca="1" si="19"/>
        <v>1</v>
      </c>
      <c r="S103" s="39">
        <f t="shared" ca="1" si="20"/>
        <v>1</v>
      </c>
      <c r="T103" s="39">
        <f t="shared" ca="1" si="21"/>
        <v>1</v>
      </c>
      <c r="U103" s="39">
        <f t="shared" ca="1" si="22"/>
        <v>1</v>
      </c>
      <c r="V103" s="39">
        <f t="shared" ca="1" si="23"/>
        <v>1</v>
      </c>
    </row>
    <row r="104" spans="1:22" s="209" customFormat="1" ht="16.5" thickTop="1" thickBot="1">
      <c r="A104" s="415" t="s">
        <v>230</v>
      </c>
      <c r="B104" s="416"/>
      <c r="C104" s="413"/>
      <c r="D104" s="413"/>
      <c r="E104" s="297"/>
      <c r="F104" s="297"/>
      <c r="G104" s="297"/>
      <c r="H104" s="297"/>
      <c r="I104" s="297"/>
      <c r="J104" s="297"/>
      <c r="K104" s="298" t="s">
        <v>112</v>
      </c>
      <c r="L104" s="39">
        <f t="shared" ca="1" si="13"/>
        <v>1</v>
      </c>
      <c r="M104" s="39">
        <f t="shared" ca="1" si="14"/>
        <v>1</v>
      </c>
      <c r="N104" s="39">
        <f t="shared" ca="1" si="15"/>
        <v>1</v>
      </c>
      <c r="O104" s="39">
        <f t="shared" ca="1" si="16"/>
        <v>1</v>
      </c>
      <c r="P104" s="39">
        <f t="shared" ca="1" si="17"/>
        <v>0</v>
      </c>
      <c r="Q104" s="39">
        <f t="shared" ca="1" si="18"/>
        <v>0</v>
      </c>
      <c r="R104" s="39">
        <f t="shared" ca="1" si="19"/>
        <v>0</v>
      </c>
      <c r="S104" s="39">
        <f t="shared" ca="1" si="20"/>
        <v>0</v>
      </c>
      <c r="T104" s="39">
        <f t="shared" ca="1" si="21"/>
        <v>0</v>
      </c>
      <c r="U104" s="39">
        <f t="shared" ca="1" si="22"/>
        <v>0</v>
      </c>
      <c r="V104" s="39">
        <f t="shared" ca="1" si="23"/>
        <v>1</v>
      </c>
    </row>
    <row r="105" spans="1:22" s="209" customFormat="1" ht="15.75" thickBot="1">
      <c r="A105" s="411" t="s">
        <v>231</v>
      </c>
      <c r="B105" s="412"/>
      <c r="C105" s="413"/>
      <c r="D105" s="413"/>
      <c r="E105" s="201"/>
      <c r="F105" s="201"/>
      <c r="G105" s="201"/>
      <c r="H105" s="201"/>
      <c r="I105" s="201"/>
      <c r="J105" s="201"/>
      <c r="K105" s="298" t="s">
        <v>112</v>
      </c>
      <c r="L105" s="39">
        <f t="shared" ca="1" si="13"/>
        <v>1</v>
      </c>
      <c r="M105" s="39">
        <f t="shared" ca="1" si="14"/>
        <v>1</v>
      </c>
      <c r="N105" s="39">
        <f t="shared" ca="1" si="15"/>
        <v>1</v>
      </c>
      <c r="O105" s="39">
        <f t="shared" ca="1" si="16"/>
        <v>1</v>
      </c>
      <c r="P105" s="39">
        <f t="shared" ca="1" si="17"/>
        <v>0</v>
      </c>
      <c r="Q105" s="39">
        <f t="shared" ca="1" si="18"/>
        <v>0</v>
      </c>
      <c r="R105" s="39">
        <f t="shared" ca="1" si="19"/>
        <v>0</v>
      </c>
      <c r="S105" s="39">
        <f t="shared" ca="1" si="20"/>
        <v>0</v>
      </c>
      <c r="T105" s="39">
        <f t="shared" ca="1" si="21"/>
        <v>0</v>
      </c>
      <c r="U105" s="39">
        <f t="shared" ca="1" si="22"/>
        <v>0</v>
      </c>
      <c r="V105" s="39">
        <f t="shared" ca="1" si="23"/>
        <v>1</v>
      </c>
    </row>
    <row r="106" spans="1:22" s="209" customFormat="1" ht="15.75" thickBot="1">
      <c r="A106" s="411" t="s">
        <v>279</v>
      </c>
      <c r="B106" s="412"/>
      <c r="C106" s="413"/>
      <c r="D106" s="413"/>
      <c r="E106" s="201"/>
      <c r="F106" s="201"/>
      <c r="G106" s="201"/>
      <c r="H106" s="201"/>
      <c r="I106" s="201"/>
      <c r="J106" s="201"/>
      <c r="K106" s="298" t="s">
        <v>112</v>
      </c>
      <c r="L106" s="39">
        <f t="shared" ca="1" si="13"/>
        <v>1</v>
      </c>
      <c r="M106" s="39">
        <f t="shared" ca="1" si="14"/>
        <v>1</v>
      </c>
      <c r="N106" s="39">
        <f t="shared" ca="1" si="15"/>
        <v>1</v>
      </c>
      <c r="O106" s="39">
        <f t="shared" ca="1" si="16"/>
        <v>1</v>
      </c>
      <c r="P106" s="39">
        <f t="shared" ca="1" si="17"/>
        <v>0</v>
      </c>
      <c r="Q106" s="39">
        <f t="shared" ca="1" si="18"/>
        <v>0</v>
      </c>
      <c r="R106" s="39">
        <f t="shared" ca="1" si="19"/>
        <v>0</v>
      </c>
      <c r="S106" s="39">
        <f t="shared" ca="1" si="20"/>
        <v>0</v>
      </c>
      <c r="T106" s="39">
        <f t="shared" ca="1" si="21"/>
        <v>0</v>
      </c>
      <c r="U106" s="39">
        <f t="shared" ca="1" si="22"/>
        <v>0</v>
      </c>
      <c r="V106" s="39">
        <f t="shared" ca="1" si="23"/>
        <v>1</v>
      </c>
    </row>
    <row r="107" spans="1:22" s="209" customFormat="1" ht="15.75" thickBot="1">
      <c r="A107" s="411" t="s">
        <v>280</v>
      </c>
      <c r="B107" s="412"/>
      <c r="C107" s="413"/>
      <c r="D107" s="414"/>
      <c r="E107" s="275"/>
      <c r="F107" s="275"/>
      <c r="G107" s="275"/>
      <c r="H107" s="275"/>
      <c r="I107" s="275"/>
      <c r="J107" s="275"/>
      <c r="K107" s="298" t="s">
        <v>42</v>
      </c>
      <c r="L107" s="39">
        <f t="shared" ca="1" si="13"/>
        <v>1</v>
      </c>
      <c r="M107" s="39">
        <f t="shared" ca="1" si="14"/>
        <v>1</v>
      </c>
      <c r="N107" s="39">
        <f t="shared" ca="1" si="15"/>
        <v>1</v>
      </c>
      <c r="O107" s="39">
        <f t="shared" ca="1" si="16"/>
        <v>1</v>
      </c>
      <c r="P107" s="39">
        <f t="shared" ca="1" si="17"/>
        <v>0</v>
      </c>
      <c r="Q107" s="39">
        <f t="shared" ca="1" si="18"/>
        <v>0</v>
      </c>
      <c r="R107" s="39">
        <f t="shared" ca="1" si="19"/>
        <v>0</v>
      </c>
      <c r="S107" s="39">
        <f t="shared" ca="1" si="20"/>
        <v>0</v>
      </c>
      <c r="T107" s="39">
        <f t="shared" ca="1" si="21"/>
        <v>0</v>
      </c>
      <c r="U107" s="39">
        <f t="shared" ca="1" si="22"/>
        <v>0</v>
      </c>
      <c r="V107" s="39">
        <f t="shared" ca="1" si="23"/>
        <v>1</v>
      </c>
    </row>
    <row r="108" spans="1:22" s="209" customFormat="1" ht="15.75" thickBot="1">
      <c r="A108" s="411" t="s">
        <v>281</v>
      </c>
      <c r="B108" s="412"/>
      <c r="C108" s="439"/>
      <c r="D108" s="440"/>
      <c r="E108" s="204"/>
      <c r="F108" s="204"/>
      <c r="G108" s="204"/>
      <c r="H108" s="204"/>
      <c r="I108" s="204"/>
      <c r="J108" s="204"/>
      <c r="K108" s="298" t="s">
        <v>109</v>
      </c>
      <c r="L108" s="39">
        <f t="shared" ca="1" si="13"/>
        <v>1</v>
      </c>
      <c r="M108" s="39">
        <f t="shared" ca="1" si="14"/>
        <v>1</v>
      </c>
      <c r="N108" s="39">
        <f t="shared" ca="1" si="15"/>
        <v>1</v>
      </c>
      <c r="O108" s="39">
        <f t="shared" ca="1" si="16"/>
        <v>1</v>
      </c>
      <c r="P108" s="39">
        <f t="shared" ca="1" si="17"/>
        <v>0</v>
      </c>
      <c r="Q108" s="39">
        <f t="shared" ca="1" si="18"/>
        <v>0</v>
      </c>
      <c r="R108" s="39">
        <f t="shared" ca="1" si="19"/>
        <v>0</v>
      </c>
      <c r="S108" s="39">
        <f t="shared" ca="1" si="20"/>
        <v>0</v>
      </c>
      <c r="T108" s="39">
        <f t="shared" ca="1" si="21"/>
        <v>0</v>
      </c>
      <c r="U108" s="39">
        <f t="shared" ca="1" si="22"/>
        <v>0</v>
      </c>
      <c r="V108" s="39">
        <f t="shared" ca="1" si="23"/>
        <v>1</v>
      </c>
    </row>
    <row r="109" spans="1:22" s="209" customFormat="1" ht="15.75" thickBot="1">
      <c r="A109" s="433" t="s">
        <v>282</v>
      </c>
      <c r="B109" s="434"/>
      <c r="C109" s="435"/>
      <c r="D109" s="436"/>
      <c r="E109" s="204"/>
      <c r="F109" s="204"/>
      <c r="G109" s="204"/>
      <c r="H109" s="204"/>
      <c r="I109" s="204"/>
      <c r="J109" s="204"/>
      <c r="K109" s="298" t="s">
        <v>109</v>
      </c>
      <c r="L109" s="39">
        <f t="shared" ca="1" si="13"/>
        <v>1</v>
      </c>
      <c r="M109" s="39">
        <f t="shared" ca="1" si="14"/>
        <v>1</v>
      </c>
      <c r="N109" s="39">
        <f t="shared" ca="1" si="15"/>
        <v>1</v>
      </c>
      <c r="O109" s="39">
        <f t="shared" ca="1" si="16"/>
        <v>1</v>
      </c>
      <c r="P109" s="39">
        <f t="shared" ca="1" si="17"/>
        <v>0</v>
      </c>
      <c r="Q109" s="39">
        <f t="shared" ca="1" si="18"/>
        <v>0</v>
      </c>
      <c r="R109" s="39">
        <f t="shared" ca="1" si="19"/>
        <v>0</v>
      </c>
      <c r="S109" s="39">
        <f t="shared" ca="1" si="20"/>
        <v>0</v>
      </c>
      <c r="T109" s="39">
        <f t="shared" ca="1" si="21"/>
        <v>0</v>
      </c>
      <c r="U109" s="39">
        <f t="shared" ca="1" si="22"/>
        <v>0</v>
      </c>
      <c r="V109" s="39">
        <f t="shared" ca="1" si="23"/>
        <v>1</v>
      </c>
    </row>
    <row r="110" spans="1:22" s="209" customFormat="1" ht="15.75" thickBot="1">
      <c r="A110" s="437" t="s">
        <v>283</v>
      </c>
      <c r="B110" s="438"/>
      <c r="C110" s="413"/>
      <c r="D110" s="414"/>
      <c r="E110" s="275"/>
      <c r="F110" s="275"/>
      <c r="G110" s="275"/>
      <c r="H110" s="275"/>
      <c r="I110" s="275"/>
      <c r="J110" s="275"/>
      <c r="K110" s="298" t="s">
        <v>42</v>
      </c>
      <c r="L110" s="39">
        <f t="shared" ca="1" si="13"/>
        <v>1</v>
      </c>
      <c r="M110" s="39">
        <f t="shared" ca="1" si="14"/>
        <v>1</v>
      </c>
      <c r="N110" s="39">
        <f t="shared" ca="1" si="15"/>
        <v>1</v>
      </c>
      <c r="O110" s="39">
        <f t="shared" ca="1" si="16"/>
        <v>1</v>
      </c>
      <c r="P110" s="39">
        <f t="shared" ca="1" si="17"/>
        <v>0</v>
      </c>
      <c r="Q110" s="39">
        <f t="shared" ca="1" si="18"/>
        <v>0</v>
      </c>
      <c r="R110" s="39">
        <f t="shared" ca="1" si="19"/>
        <v>0</v>
      </c>
      <c r="S110" s="39">
        <f t="shared" ca="1" si="20"/>
        <v>0</v>
      </c>
      <c r="T110" s="39">
        <f t="shared" ca="1" si="21"/>
        <v>0</v>
      </c>
      <c r="U110" s="39">
        <f t="shared" ca="1" si="22"/>
        <v>0</v>
      </c>
      <c r="V110" s="39">
        <f t="shared" ca="1" si="23"/>
        <v>1</v>
      </c>
    </row>
    <row r="111" spans="1:22" s="209" customFormat="1" ht="15.75" thickBot="1">
      <c r="A111" s="411" t="s">
        <v>284</v>
      </c>
      <c r="B111" s="412"/>
      <c r="C111" s="413"/>
      <c r="D111" s="414"/>
      <c r="E111" s="275"/>
      <c r="F111" s="275"/>
      <c r="G111" s="275"/>
      <c r="H111" s="275"/>
      <c r="I111" s="275"/>
      <c r="J111" s="275"/>
      <c r="K111" s="298" t="s">
        <v>42</v>
      </c>
      <c r="L111" s="39">
        <f t="shared" ca="1" si="13"/>
        <v>1</v>
      </c>
      <c r="M111" s="39">
        <f t="shared" ca="1" si="14"/>
        <v>1</v>
      </c>
      <c r="N111" s="39">
        <f t="shared" ca="1" si="15"/>
        <v>1</v>
      </c>
      <c r="O111" s="39">
        <f t="shared" ca="1" si="16"/>
        <v>1</v>
      </c>
      <c r="P111" s="39">
        <f t="shared" ca="1" si="17"/>
        <v>0</v>
      </c>
      <c r="Q111" s="39">
        <f t="shared" ca="1" si="18"/>
        <v>0</v>
      </c>
      <c r="R111" s="39">
        <f t="shared" ca="1" si="19"/>
        <v>0</v>
      </c>
      <c r="S111" s="39">
        <f t="shared" ca="1" si="20"/>
        <v>0</v>
      </c>
      <c r="T111" s="39">
        <f t="shared" ca="1" si="21"/>
        <v>0</v>
      </c>
      <c r="U111" s="39">
        <f t="shared" ca="1" si="22"/>
        <v>0</v>
      </c>
      <c r="V111" s="39">
        <f t="shared" ca="1" si="23"/>
        <v>1</v>
      </c>
    </row>
    <row r="112" spans="1:22" s="209" customFormat="1" ht="15.75" thickBot="1">
      <c r="A112" s="411" t="s">
        <v>285</v>
      </c>
      <c r="B112" s="412"/>
      <c r="C112" s="413"/>
      <c r="D112" s="414"/>
      <c r="E112" s="275"/>
      <c r="F112" s="275"/>
      <c r="G112" s="275"/>
      <c r="H112" s="275"/>
      <c r="I112" s="275"/>
      <c r="J112" s="275"/>
      <c r="K112" s="298" t="s">
        <v>42</v>
      </c>
      <c r="L112" s="39">
        <f t="shared" ca="1" si="13"/>
        <v>1</v>
      </c>
      <c r="M112" s="39">
        <f t="shared" ca="1" si="14"/>
        <v>1</v>
      </c>
      <c r="N112" s="39">
        <f t="shared" ca="1" si="15"/>
        <v>1</v>
      </c>
      <c r="O112" s="39">
        <f t="shared" ca="1" si="16"/>
        <v>1</v>
      </c>
      <c r="P112" s="39">
        <f t="shared" ca="1" si="17"/>
        <v>0</v>
      </c>
      <c r="Q112" s="39">
        <f t="shared" ca="1" si="18"/>
        <v>0</v>
      </c>
      <c r="R112" s="39">
        <f t="shared" ca="1" si="19"/>
        <v>0</v>
      </c>
      <c r="S112" s="39">
        <f t="shared" ca="1" si="20"/>
        <v>0</v>
      </c>
      <c r="T112" s="39">
        <f t="shared" ca="1" si="21"/>
        <v>0</v>
      </c>
      <c r="U112" s="39">
        <f t="shared" ca="1" si="22"/>
        <v>0</v>
      </c>
      <c r="V112" s="39">
        <f t="shared" ca="1" si="23"/>
        <v>1</v>
      </c>
    </row>
    <row r="113" spans="1:22" s="209" customFormat="1" ht="15.75" thickBot="1">
      <c r="A113" s="417" t="s">
        <v>286</v>
      </c>
      <c r="B113" s="418"/>
      <c r="C113" s="413"/>
      <c r="D113" s="414"/>
      <c r="E113" s="275"/>
      <c r="F113" s="275"/>
      <c r="G113" s="275"/>
      <c r="H113" s="275"/>
      <c r="I113" s="275"/>
      <c r="J113" s="275"/>
      <c r="K113" s="298" t="s">
        <v>42</v>
      </c>
      <c r="L113" s="39">
        <f t="shared" ca="1" si="13"/>
        <v>1</v>
      </c>
      <c r="M113" s="39">
        <f t="shared" ca="1" si="14"/>
        <v>1</v>
      </c>
      <c r="N113" s="39">
        <f t="shared" ca="1" si="15"/>
        <v>1</v>
      </c>
      <c r="O113" s="39">
        <f t="shared" ca="1" si="16"/>
        <v>1</v>
      </c>
      <c r="P113" s="39">
        <f t="shared" ca="1" si="17"/>
        <v>0</v>
      </c>
      <c r="Q113" s="39">
        <f t="shared" ca="1" si="18"/>
        <v>0</v>
      </c>
      <c r="R113" s="39">
        <f t="shared" ca="1" si="19"/>
        <v>0</v>
      </c>
      <c r="S113" s="39">
        <f t="shared" ca="1" si="20"/>
        <v>0</v>
      </c>
      <c r="T113" s="39">
        <f t="shared" ca="1" si="21"/>
        <v>0</v>
      </c>
      <c r="U113" s="39">
        <f t="shared" ca="1" si="22"/>
        <v>0</v>
      </c>
      <c r="V113" s="39">
        <f t="shared" ca="1" si="23"/>
        <v>1</v>
      </c>
    </row>
    <row r="114" spans="1:22" s="209" customFormat="1" ht="15.75" thickBot="1">
      <c r="A114" s="423" t="s">
        <v>287</v>
      </c>
      <c r="B114" s="424"/>
      <c r="C114" s="425"/>
      <c r="D114" s="426"/>
      <c r="E114" s="203"/>
      <c r="F114" s="203"/>
      <c r="G114" s="203"/>
      <c r="H114" s="203"/>
      <c r="I114" s="203"/>
      <c r="J114" s="203"/>
      <c r="K114" s="298" t="s">
        <v>62</v>
      </c>
      <c r="L114" s="39">
        <f t="shared" ca="1" si="13"/>
        <v>1</v>
      </c>
      <c r="M114" s="39">
        <f t="shared" ca="1" si="14"/>
        <v>1</v>
      </c>
      <c r="N114" s="39">
        <f t="shared" ca="1" si="15"/>
        <v>1</v>
      </c>
      <c r="O114" s="39">
        <f t="shared" ca="1" si="16"/>
        <v>1</v>
      </c>
      <c r="P114" s="39">
        <f t="shared" ca="1" si="17"/>
        <v>0</v>
      </c>
      <c r="Q114" s="39">
        <f t="shared" ca="1" si="18"/>
        <v>0</v>
      </c>
      <c r="R114" s="39">
        <f t="shared" ca="1" si="19"/>
        <v>0</v>
      </c>
      <c r="S114" s="39">
        <f t="shared" ca="1" si="20"/>
        <v>0</v>
      </c>
      <c r="T114" s="39">
        <f t="shared" ca="1" si="21"/>
        <v>0</v>
      </c>
      <c r="U114" s="39">
        <f t="shared" ca="1" si="22"/>
        <v>0</v>
      </c>
      <c r="V114" s="39">
        <f t="shared" ca="1" si="23"/>
        <v>1</v>
      </c>
    </row>
    <row r="115" spans="1:22" s="209" customFormat="1" ht="15.75" thickBot="1">
      <c r="A115" s="417" t="s">
        <v>288</v>
      </c>
      <c r="B115" s="418"/>
      <c r="C115" s="413"/>
      <c r="D115" s="414"/>
      <c r="E115" s="203"/>
      <c r="F115" s="203"/>
      <c r="G115" s="203"/>
      <c r="H115" s="203"/>
      <c r="I115" s="203"/>
      <c r="J115" s="203"/>
      <c r="K115" s="298" t="s">
        <v>112</v>
      </c>
      <c r="L115" s="39">
        <f t="shared" ca="1" si="13"/>
        <v>1</v>
      </c>
      <c r="M115" s="39">
        <f t="shared" ca="1" si="14"/>
        <v>1</v>
      </c>
      <c r="N115" s="39">
        <f t="shared" ca="1" si="15"/>
        <v>1</v>
      </c>
      <c r="O115" s="39">
        <f t="shared" ca="1" si="16"/>
        <v>1</v>
      </c>
      <c r="P115" s="39">
        <f t="shared" ca="1" si="17"/>
        <v>0</v>
      </c>
      <c r="Q115" s="39">
        <f t="shared" ca="1" si="18"/>
        <v>0</v>
      </c>
      <c r="R115" s="39">
        <f t="shared" ca="1" si="19"/>
        <v>0</v>
      </c>
      <c r="S115" s="39">
        <f t="shared" ca="1" si="20"/>
        <v>0</v>
      </c>
      <c r="T115" s="39">
        <f t="shared" ca="1" si="21"/>
        <v>0</v>
      </c>
      <c r="U115" s="39">
        <f t="shared" ca="1" si="22"/>
        <v>0</v>
      </c>
      <c r="V115" s="39">
        <f t="shared" ca="1" si="23"/>
        <v>1</v>
      </c>
    </row>
    <row r="116" spans="1:22" s="209" customFormat="1" ht="15.75" thickBot="1">
      <c r="A116" s="417" t="s">
        <v>321</v>
      </c>
      <c r="B116" s="418"/>
      <c r="C116" s="413"/>
      <c r="D116" s="414"/>
      <c r="E116" s="203"/>
      <c r="F116" s="203"/>
      <c r="G116" s="203"/>
      <c r="H116" s="203"/>
      <c r="I116" s="203"/>
      <c r="J116" s="203"/>
      <c r="K116" s="298" t="s">
        <v>110</v>
      </c>
      <c r="L116" s="39">
        <f t="shared" ca="1" si="13"/>
        <v>1</v>
      </c>
      <c r="M116" s="39">
        <f t="shared" ca="1" si="14"/>
        <v>1</v>
      </c>
      <c r="N116" s="39">
        <f t="shared" ca="1" si="15"/>
        <v>1</v>
      </c>
      <c r="O116" s="39">
        <f t="shared" ca="1" si="16"/>
        <v>1</v>
      </c>
      <c r="P116" s="39">
        <f t="shared" ca="1" si="17"/>
        <v>0</v>
      </c>
      <c r="Q116" s="39">
        <f t="shared" ca="1" si="18"/>
        <v>0</v>
      </c>
      <c r="R116" s="39">
        <f t="shared" ca="1" si="19"/>
        <v>0</v>
      </c>
      <c r="S116" s="39">
        <f t="shared" ca="1" si="20"/>
        <v>0</v>
      </c>
      <c r="T116" s="39">
        <f t="shared" ca="1" si="21"/>
        <v>0</v>
      </c>
      <c r="U116" s="39">
        <f t="shared" ca="1" si="22"/>
        <v>0</v>
      </c>
      <c r="V116" s="39">
        <f t="shared" ca="1" si="23"/>
        <v>1</v>
      </c>
    </row>
    <row r="117" spans="1:22" s="209" customFormat="1" ht="15.75" thickBot="1">
      <c r="A117" s="417" t="s">
        <v>289</v>
      </c>
      <c r="B117" s="418"/>
      <c r="C117" s="413"/>
      <c r="D117" s="414"/>
      <c r="E117" s="203"/>
      <c r="F117" s="203"/>
      <c r="G117" s="203"/>
      <c r="H117" s="203"/>
      <c r="I117" s="203"/>
      <c r="J117" s="203"/>
      <c r="K117" s="298" t="s">
        <v>110</v>
      </c>
      <c r="L117" s="39">
        <f t="shared" ca="1" si="13"/>
        <v>1</v>
      </c>
      <c r="M117" s="39">
        <f t="shared" ca="1" si="14"/>
        <v>1</v>
      </c>
      <c r="N117" s="39">
        <f t="shared" ca="1" si="15"/>
        <v>1</v>
      </c>
      <c r="O117" s="39">
        <f t="shared" ca="1" si="16"/>
        <v>1</v>
      </c>
      <c r="P117" s="39">
        <f t="shared" ca="1" si="17"/>
        <v>0</v>
      </c>
      <c r="Q117" s="39">
        <f t="shared" ca="1" si="18"/>
        <v>0</v>
      </c>
      <c r="R117" s="39">
        <f t="shared" ca="1" si="19"/>
        <v>0</v>
      </c>
      <c r="S117" s="39">
        <f t="shared" ca="1" si="20"/>
        <v>0</v>
      </c>
      <c r="T117" s="39">
        <f t="shared" ca="1" si="21"/>
        <v>0</v>
      </c>
      <c r="U117" s="39">
        <f t="shared" ca="1" si="22"/>
        <v>0</v>
      </c>
      <c r="V117" s="39">
        <f t="shared" ca="1" si="23"/>
        <v>1</v>
      </c>
    </row>
    <row r="118" spans="1:22" s="209" customFormat="1" ht="15.75" thickBot="1">
      <c r="A118" s="419" t="s">
        <v>290</v>
      </c>
      <c r="B118" s="420"/>
      <c r="C118" s="421"/>
      <c r="D118" s="422"/>
      <c r="E118" s="203"/>
      <c r="F118" s="203"/>
      <c r="G118" s="203"/>
      <c r="H118" s="203"/>
      <c r="I118" s="203"/>
      <c r="J118" s="203"/>
      <c r="K118" s="298" t="s">
        <v>110</v>
      </c>
      <c r="L118" s="39">
        <f t="shared" ca="1" si="13"/>
        <v>1</v>
      </c>
      <c r="M118" s="39">
        <f t="shared" ca="1" si="14"/>
        <v>1</v>
      </c>
      <c r="N118" s="39">
        <f t="shared" ca="1" si="15"/>
        <v>1</v>
      </c>
      <c r="O118" s="39">
        <f t="shared" ca="1" si="16"/>
        <v>1</v>
      </c>
      <c r="P118" s="39">
        <f t="shared" ca="1" si="17"/>
        <v>0</v>
      </c>
      <c r="Q118" s="39">
        <f t="shared" ca="1" si="18"/>
        <v>0</v>
      </c>
      <c r="R118" s="39">
        <f t="shared" ca="1" si="19"/>
        <v>0</v>
      </c>
      <c r="S118" s="39">
        <f t="shared" ca="1" si="20"/>
        <v>0</v>
      </c>
      <c r="T118" s="39">
        <f t="shared" ca="1" si="21"/>
        <v>0</v>
      </c>
      <c r="U118" s="39">
        <f t="shared" ca="1" si="22"/>
        <v>0</v>
      </c>
      <c r="V118" s="39">
        <f t="shared" ca="1" si="23"/>
        <v>1</v>
      </c>
    </row>
    <row r="119" spans="1:22" ht="16.5" thickBot="1">
      <c r="A119" s="328"/>
      <c r="B119" s="71"/>
      <c r="C119" s="432"/>
      <c r="D119" s="432"/>
      <c r="E119" s="323"/>
      <c r="F119" s="324"/>
      <c r="L119" s="39">
        <f t="shared" ca="1" si="13"/>
        <v>1</v>
      </c>
      <c r="M119" s="39">
        <f t="shared" ca="1" si="14"/>
        <v>1</v>
      </c>
      <c r="N119" s="39">
        <f t="shared" ca="1" si="15"/>
        <v>1</v>
      </c>
      <c r="O119" s="39">
        <f t="shared" ca="1" si="16"/>
        <v>1</v>
      </c>
      <c r="P119" s="39">
        <f t="shared" ca="1" si="17"/>
        <v>1</v>
      </c>
      <c r="Q119" s="39">
        <f t="shared" ca="1" si="18"/>
        <v>1</v>
      </c>
      <c r="R119" s="39">
        <f t="shared" ca="1" si="19"/>
        <v>1</v>
      </c>
      <c r="S119" s="39">
        <f t="shared" ca="1" si="20"/>
        <v>1</v>
      </c>
      <c r="T119" s="39">
        <f t="shared" ca="1" si="21"/>
        <v>1</v>
      </c>
      <c r="U119" s="39">
        <f t="shared" ca="1" si="22"/>
        <v>1</v>
      </c>
      <c r="V119" s="39">
        <f t="shared" ca="1" si="23"/>
        <v>1</v>
      </c>
    </row>
    <row r="120" spans="1:22" ht="17.25" thickTop="1" thickBot="1">
      <c r="A120" s="474" t="s">
        <v>303</v>
      </c>
      <c r="B120" s="474"/>
      <c r="C120" s="474"/>
      <c r="D120" s="475"/>
      <c r="E120" s="481" t="s">
        <v>312</v>
      </c>
      <c r="F120" s="482"/>
      <c r="G120" s="482"/>
      <c r="H120" s="482"/>
      <c r="I120" s="482"/>
      <c r="J120" s="483"/>
      <c r="L120" s="39">
        <f t="shared" ca="1" si="13"/>
        <v>1</v>
      </c>
      <c r="M120" s="39">
        <f t="shared" ca="1" si="14"/>
        <v>1</v>
      </c>
      <c r="N120" s="39">
        <f t="shared" ca="1" si="15"/>
        <v>1</v>
      </c>
      <c r="O120" s="39">
        <f t="shared" ca="1" si="16"/>
        <v>1</v>
      </c>
      <c r="P120" s="39">
        <f t="shared" ca="1" si="17"/>
        <v>1</v>
      </c>
      <c r="Q120" s="39">
        <f t="shared" ca="1" si="18"/>
        <v>1</v>
      </c>
      <c r="R120" s="39">
        <f t="shared" ca="1" si="19"/>
        <v>1</v>
      </c>
      <c r="S120" s="39">
        <f t="shared" ca="1" si="20"/>
        <v>1</v>
      </c>
      <c r="T120" s="39">
        <f t="shared" ca="1" si="21"/>
        <v>1</v>
      </c>
      <c r="U120" s="39">
        <f t="shared" ca="1" si="22"/>
        <v>1</v>
      </c>
      <c r="V120" s="39">
        <f t="shared" ca="1" si="23"/>
        <v>1</v>
      </c>
    </row>
    <row r="121" spans="1:22" ht="13.5" thickBot="1">
      <c r="A121" s="471"/>
      <c r="B121" s="471"/>
      <c r="C121" s="471"/>
      <c r="D121" s="472"/>
      <c r="E121" s="321" t="s">
        <v>307</v>
      </c>
      <c r="F121" s="322" t="s">
        <v>342</v>
      </c>
      <c r="G121" s="321" t="s">
        <v>308</v>
      </c>
      <c r="H121" s="321" t="s">
        <v>309</v>
      </c>
      <c r="I121" s="321" t="s">
        <v>310</v>
      </c>
      <c r="J121" s="321" t="s">
        <v>311</v>
      </c>
      <c r="K121" s="69"/>
      <c r="L121" s="39">
        <f t="shared" ca="1" si="13"/>
        <v>1</v>
      </c>
      <c r="M121" s="39">
        <f t="shared" ca="1" si="14"/>
        <v>1</v>
      </c>
      <c r="N121" s="39">
        <f t="shared" ca="1" si="15"/>
        <v>1</v>
      </c>
      <c r="O121" s="39">
        <f t="shared" ca="1" si="16"/>
        <v>1</v>
      </c>
      <c r="P121" s="39">
        <f t="shared" ca="1" si="17"/>
        <v>1</v>
      </c>
      <c r="Q121" s="39">
        <f t="shared" ca="1" si="18"/>
        <v>1</v>
      </c>
      <c r="R121" s="39">
        <f t="shared" ca="1" si="19"/>
        <v>1</v>
      </c>
      <c r="S121" s="39">
        <f t="shared" ca="1" si="20"/>
        <v>1</v>
      </c>
      <c r="T121" s="39">
        <f t="shared" ca="1" si="21"/>
        <v>1</v>
      </c>
      <c r="U121" s="39">
        <f t="shared" ca="1" si="22"/>
        <v>1</v>
      </c>
      <c r="V121" s="39">
        <f t="shared" ca="1" si="23"/>
        <v>1</v>
      </c>
    </row>
    <row r="122" spans="1:22" s="209" customFormat="1" ht="16.5" thickTop="1" thickBot="1">
      <c r="A122" s="415" t="s">
        <v>230</v>
      </c>
      <c r="B122" s="416"/>
      <c r="C122" s="413"/>
      <c r="D122" s="413"/>
      <c r="E122" s="297"/>
      <c r="F122" s="297"/>
      <c r="G122" s="297"/>
      <c r="H122" s="297"/>
      <c r="I122" s="297"/>
      <c r="J122" s="297"/>
      <c r="K122" s="298" t="s">
        <v>112</v>
      </c>
      <c r="L122" s="39">
        <f t="shared" ca="1" si="13"/>
        <v>1</v>
      </c>
      <c r="M122" s="39">
        <f t="shared" ca="1" si="14"/>
        <v>1</v>
      </c>
      <c r="N122" s="39">
        <f t="shared" ca="1" si="15"/>
        <v>1</v>
      </c>
      <c r="O122" s="39">
        <f t="shared" ca="1" si="16"/>
        <v>1</v>
      </c>
      <c r="P122" s="39">
        <f t="shared" ca="1" si="17"/>
        <v>0</v>
      </c>
      <c r="Q122" s="39">
        <f t="shared" ca="1" si="18"/>
        <v>0</v>
      </c>
      <c r="R122" s="39">
        <f t="shared" ca="1" si="19"/>
        <v>0</v>
      </c>
      <c r="S122" s="39">
        <f t="shared" ca="1" si="20"/>
        <v>0</v>
      </c>
      <c r="T122" s="39">
        <f t="shared" ca="1" si="21"/>
        <v>0</v>
      </c>
      <c r="U122" s="39">
        <f t="shared" ca="1" si="22"/>
        <v>0</v>
      </c>
      <c r="V122" s="39">
        <f t="shared" ca="1" si="23"/>
        <v>1</v>
      </c>
    </row>
    <row r="123" spans="1:22" s="209" customFormat="1" ht="15.75" thickBot="1">
      <c r="A123" s="411" t="s">
        <v>231</v>
      </c>
      <c r="B123" s="412"/>
      <c r="C123" s="413"/>
      <c r="D123" s="413"/>
      <c r="E123" s="201"/>
      <c r="F123" s="201"/>
      <c r="G123" s="201"/>
      <c r="H123" s="201"/>
      <c r="I123" s="201"/>
      <c r="J123" s="201"/>
      <c r="K123" s="298" t="s">
        <v>112</v>
      </c>
      <c r="L123" s="39">
        <f t="shared" ca="1" si="13"/>
        <v>1</v>
      </c>
      <c r="M123" s="39">
        <f t="shared" ca="1" si="14"/>
        <v>1</v>
      </c>
      <c r="N123" s="39">
        <f t="shared" ca="1" si="15"/>
        <v>1</v>
      </c>
      <c r="O123" s="39">
        <f t="shared" ca="1" si="16"/>
        <v>1</v>
      </c>
      <c r="P123" s="39">
        <f t="shared" ca="1" si="17"/>
        <v>0</v>
      </c>
      <c r="Q123" s="39">
        <f t="shared" ca="1" si="18"/>
        <v>0</v>
      </c>
      <c r="R123" s="39">
        <f t="shared" ca="1" si="19"/>
        <v>0</v>
      </c>
      <c r="S123" s="39">
        <f t="shared" ca="1" si="20"/>
        <v>0</v>
      </c>
      <c r="T123" s="39">
        <f t="shared" ca="1" si="21"/>
        <v>0</v>
      </c>
      <c r="U123" s="39">
        <f t="shared" ca="1" si="22"/>
        <v>0</v>
      </c>
      <c r="V123" s="39">
        <f t="shared" ca="1" si="23"/>
        <v>1</v>
      </c>
    </row>
    <row r="124" spans="1:22" s="209" customFormat="1" ht="15.75" thickBot="1">
      <c r="A124" s="411" t="s">
        <v>279</v>
      </c>
      <c r="B124" s="412"/>
      <c r="C124" s="413"/>
      <c r="D124" s="413"/>
      <c r="E124" s="201"/>
      <c r="F124" s="201"/>
      <c r="G124" s="201"/>
      <c r="H124" s="201"/>
      <c r="I124" s="201"/>
      <c r="J124" s="201"/>
      <c r="K124" s="298" t="s">
        <v>112</v>
      </c>
      <c r="L124" s="39">
        <f t="shared" ca="1" si="13"/>
        <v>1</v>
      </c>
      <c r="M124" s="39">
        <f t="shared" ca="1" si="14"/>
        <v>1</v>
      </c>
      <c r="N124" s="39">
        <f t="shared" ca="1" si="15"/>
        <v>1</v>
      </c>
      <c r="O124" s="39">
        <f t="shared" ca="1" si="16"/>
        <v>1</v>
      </c>
      <c r="P124" s="39">
        <f t="shared" ca="1" si="17"/>
        <v>0</v>
      </c>
      <c r="Q124" s="39">
        <f t="shared" ca="1" si="18"/>
        <v>0</v>
      </c>
      <c r="R124" s="39">
        <f t="shared" ca="1" si="19"/>
        <v>0</v>
      </c>
      <c r="S124" s="39">
        <f t="shared" ca="1" si="20"/>
        <v>0</v>
      </c>
      <c r="T124" s="39">
        <f t="shared" ca="1" si="21"/>
        <v>0</v>
      </c>
      <c r="U124" s="39">
        <f t="shared" ca="1" si="22"/>
        <v>0</v>
      </c>
      <c r="V124" s="39">
        <f t="shared" ca="1" si="23"/>
        <v>1</v>
      </c>
    </row>
    <row r="125" spans="1:22" s="209" customFormat="1" ht="15.75" thickBot="1">
      <c r="A125" s="411" t="s">
        <v>280</v>
      </c>
      <c r="B125" s="412"/>
      <c r="C125" s="413"/>
      <c r="D125" s="414"/>
      <c r="E125" s="275"/>
      <c r="F125" s="275"/>
      <c r="G125" s="275"/>
      <c r="H125" s="275"/>
      <c r="I125" s="275"/>
      <c r="J125" s="275"/>
      <c r="K125" s="298" t="s">
        <v>42</v>
      </c>
      <c r="L125" s="39">
        <f t="shared" ca="1" si="13"/>
        <v>1</v>
      </c>
      <c r="M125" s="39">
        <f t="shared" ca="1" si="14"/>
        <v>1</v>
      </c>
      <c r="N125" s="39">
        <f t="shared" ca="1" si="15"/>
        <v>1</v>
      </c>
      <c r="O125" s="39">
        <f t="shared" ca="1" si="16"/>
        <v>1</v>
      </c>
      <c r="P125" s="39">
        <f t="shared" ca="1" si="17"/>
        <v>0</v>
      </c>
      <c r="Q125" s="39">
        <f t="shared" ca="1" si="18"/>
        <v>0</v>
      </c>
      <c r="R125" s="39">
        <f t="shared" ca="1" si="19"/>
        <v>0</v>
      </c>
      <c r="S125" s="39">
        <f t="shared" ca="1" si="20"/>
        <v>0</v>
      </c>
      <c r="T125" s="39">
        <f t="shared" ca="1" si="21"/>
        <v>0</v>
      </c>
      <c r="U125" s="39">
        <f t="shared" ca="1" si="22"/>
        <v>0</v>
      </c>
      <c r="V125" s="39">
        <f t="shared" ca="1" si="23"/>
        <v>1</v>
      </c>
    </row>
    <row r="126" spans="1:22" s="209" customFormat="1" ht="15.75" thickBot="1">
      <c r="A126" s="411" t="s">
        <v>281</v>
      </c>
      <c r="B126" s="412"/>
      <c r="C126" s="413"/>
      <c r="D126" s="414"/>
      <c r="E126" s="204"/>
      <c r="F126" s="204"/>
      <c r="G126" s="204"/>
      <c r="H126" s="204"/>
      <c r="I126" s="204"/>
      <c r="J126" s="204"/>
      <c r="K126" s="298" t="s">
        <v>109</v>
      </c>
      <c r="L126" s="39">
        <f t="shared" ca="1" si="13"/>
        <v>1</v>
      </c>
      <c r="M126" s="39">
        <f t="shared" ca="1" si="14"/>
        <v>1</v>
      </c>
      <c r="N126" s="39">
        <f t="shared" ca="1" si="15"/>
        <v>1</v>
      </c>
      <c r="O126" s="39">
        <f t="shared" ca="1" si="16"/>
        <v>1</v>
      </c>
      <c r="P126" s="39">
        <f t="shared" ca="1" si="17"/>
        <v>0</v>
      </c>
      <c r="Q126" s="39">
        <f t="shared" ca="1" si="18"/>
        <v>0</v>
      </c>
      <c r="R126" s="39">
        <f t="shared" ca="1" si="19"/>
        <v>0</v>
      </c>
      <c r="S126" s="39">
        <f t="shared" ca="1" si="20"/>
        <v>0</v>
      </c>
      <c r="T126" s="39">
        <f t="shared" ca="1" si="21"/>
        <v>0</v>
      </c>
      <c r="U126" s="39">
        <f t="shared" ca="1" si="22"/>
        <v>0</v>
      </c>
      <c r="V126" s="39">
        <f t="shared" ca="1" si="23"/>
        <v>1</v>
      </c>
    </row>
    <row r="127" spans="1:22" s="209" customFormat="1" ht="15.75" thickBot="1">
      <c r="A127" s="411" t="s">
        <v>282</v>
      </c>
      <c r="B127" s="412"/>
      <c r="C127" s="413"/>
      <c r="D127" s="414"/>
      <c r="E127" s="204"/>
      <c r="F127" s="204"/>
      <c r="G127" s="204"/>
      <c r="H127" s="204"/>
      <c r="I127" s="204"/>
      <c r="J127" s="204"/>
      <c r="K127" s="298" t="s">
        <v>109</v>
      </c>
      <c r="L127" s="39">
        <f t="shared" ca="1" si="13"/>
        <v>1</v>
      </c>
      <c r="M127" s="39">
        <f t="shared" ca="1" si="14"/>
        <v>1</v>
      </c>
      <c r="N127" s="39">
        <f t="shared" ca="1" si="15"/>
        <v>1</v>
      </c>
      <c r="O127" s="39">
        <f t="shared" ca="1" si="16"/>
        <v>1</v>
      </c>
      <c r="P127" s="39">
        <f t="shared" ca="1" si="17"/>
        <v>0</v>
      </c>
      <c r="Q127" s="39">
        <f t="shared" ca="1" si="18"/>
        <v>0</v>
      </c>
      <c r="R127" s="39">
        <f t="shared" ca="1" si="19"/>
        <v>0</v>
      </c>
      <c r="S127" s="39">
        <f t="shared" ca="1" si="20"/>
        <v>0</v>
      </c>
      <c r="T127" s="39">
        <f t="shared" ca="1" si="21"/>
        <v>0</v>
      </c>
      <c r="U127" s="39">
        <f t="shared" ca="1" si="22"/>
        <v>0</v>
      </c>
      <c r="V127" s="39">
        <f t="shared" ca="1" si="23"/>
        <v>1</v>
      </c>
    </row>
    <row r="128" spans="1:22" s="209" customFormat="1" ht="15.75" thickBot="1">
      <c r="A128" s="411" t="s">
        <v>283</v>
      </c>
      <c r="B128" s="412"/>
      <c r="C128" s="413"/>
      <c r="D128" s="414"/>
      <c r="E128" s="275"/>
      <c r="F128" s="275"/>
      <c r="G128" s="275"/>
      <c r="H128" s="275"/>
      <c r="I128" s="275"/>
      <c r="J128" s="275"/>
      <c r="K128" s="298" t="s">
        <v>42</v>
      </c>
      <c r="L128" s="39">
        <f t="shared" ca="1" si="13"/>
        <v>1</v>
      </c>
      <c r="M128" s="39">
        <f t="shared" ca="1" si="14"/>
        <v>1</v>
      </c>
      <c r="N128" s="39">
        <f t="shared" ca="1" si="15"/>
        <v>1</v>
      </c>
      <c r="O128" s="39">
        <f t="shared" ca="1" si="16"/>
        <v>1</v>
      </c>
      <c r="P128" s="39">
        <f t="shared" ca="1" si="17"/>
        <v>0</v>
      </c>
      <c r="Q128" s="39">
        <f t="shared" ca="1" si="18"/>
        <v>0</v>
      </c>
      <c r="R128" s="39">
        <f t="shared" ca="1" si="19"/>
        <v>0</v>
      </c>
      <c r="S128" s="39">
        <f t="shared" ca="1" si="20"/>
        <v>0</v>
      </c>
      <c r="T128" s="39">
        <f t="shared" ca="1" si="21"/>
        <v>0</v>
      </c>
      <c r="U128" s="39">
        <f t="shared" ca="1" si="22"/>
        <v>0</v>
      </c>
      <c r="V128" s="39">
        <f t="shared" ca="1" si="23"/>
        <v>1</v>
      </c>
    </row>
    <row r="129" spans="1:22" s="209" customFormat="1" ht="15.75" thickBot="1">
      <c r="A129" s="411" t="s">
        <v>284</v>
      </c>
      <c r="B129" s="412"/>
      <c r="C129" s="413"/>
      <c r="D129" s="414"/>
      <c r="E129" s="275"/>
      <c r="F129" s="275"/>
      <c r="G129" s="275"/>
      <c r="H129" s="275"/>
      <c r="I129" s="275"/>
      <c r="J129" s="275"/>
      <c r="K129" s="298" t="s">
        <v>42</v>
      </c>
      <c r="L129" s="39">
        <f t="shared" ca="1" si="13"/>
        <v>1</v>
      </c>
      <c r="M129" s="39">
        <f t="shared" ca="1" si="14"/>
        <v>1</v>
      </c>
      <c r="N129" s="39">
        <f t="shared" ca="1" si="15"/>
        <v>1</v>
      </c>
      <c r="O129" s="39">
        <f t="shared" ca="1" si="16"/>
        <v>1</v>
      </c>
      <c r="P129" s="39">
        <f t="shared" ca="1" si="17"/>
        <v>0</v>
      </c>
      <c r="Q129" s="39">
        <f t="shared" ca="1" si="18"/>
        <v>0</v>
      </c>
      <c r="R129" s="39">
        <f t="shared" ca="1" si="19"/>
        <v>0</v>
      </c>
      <c r="S129" s="39">
        <f t="shared" ca="1" si="20"/>
        <v>0</v>
      </c>
      <c r="T129" s="39">
        <f t="shared" ca="1" si="21"/>
        <v>0</v>
      </c>
      <c r="U129" s="39">
        <f t="shared" ca="1" si="22"/>
        <v>0</v>
      </c>
      <c r="V129" s="39">
        <f t="shared" ca="1" si="23"/>
        <v>1</v>
      </c>
    </row>
    <row r="130" spans="1:22" s="209" customFormat="1" ht="15.75" thickBot="1">
      <c r="A130" s="411" t="s">
        <v>285</v>
      </c>
      <c r="B130" s="412"/>
      <c r="C130" s="413"/>
      <c r="D130" s="414"/>
      <c r="E130" s="275"/>
      <c r="F130" s="275"/>
      <c r="G130" s="275"/>
      <c r="H130" s="275"/>
      <c r="I130" s="275"/>
      <c r="J130" s="275"/>
      <c r="K130" s="298" t="s">
        <v>42</v>
      </c>
      <c r="L130" s="39">
        <f t="shared" ca="1" si="13"/>
        <v>1</v>
      </c>
      <c r="M130" s="39">
        <f t="shared" ca="1" si="14"/>
        <v>1</v>
      </c>
      <c r="N130" s="39">
        <f t="shared" ca="1" si="15"/>
        <v>1</v>
      </c>
      <c r="O130" s="39">
        <f t="shared" ca="1" si="16"/>
        <v>1</v>
      </c>
      <c r="P130" s="39">
        <f t="shared" ca="1" si="17"/>
        <v>0</v>
      </c>
      <c r="Q130" s="39">
        <f t="shared" ca="1" si="18"/>
        <v>0</v>
      </c>
      <c r="R130" s="39">
        <f t="shared" ca="1" si="19"/>
        <v>0</v>
      </c>
      <c r="S130" s="39">
        <f t="shared" ca="1" si="20"/>
        <v>0</v>
      </c>
      <c r="T130" s="39">
        <f t="shared" ca="1" si="21"/>
        <v>0</v>
      </c>
      <c r="U130" s="39">
        <f t="shared" ca="1" si="22"/>
        <v>0</v>
      </c>
      <c r="V130" s="39">
        <f t="shared" ca="1" si="23"/>
        <v>1</v>
      </c>
    </row>
    <row r="131" spans="1:22" s="209" customFormat="1" ht="15.75" thickBot="1">
      <c r="A131" s="417" t="s">
        <v>286</v>
      </c>
      <c r="B131" s="418"/>
      <c r="C131" s="413"/>
      <c r="D131" s="414"/>
      <c r="E131" s="275"/>
      <c r="F131" s="275"/>
      <c r="G131" s="275"/>
      <c r="H131" s="275"/>
      <c r="I131" s="275"/>
      <c r="J131" s="275"/>
      <c r="K131" s="298" t="s">
        <v>42</v>
      </c>
      <c r="L131" s="39">
        <f t="shared" ref="L131:L194" ca="1" si="24">CELL("protect",A131)</f>
        <v>1</v>
      </c>
      <c r="M131" s="39">
        <f t="shared" ref="M131:M194" ca="1" si="25">CELL("protect",B131)</f>
        <v>1</v>
      </c>
      <c r="N131" s="39">
        <f t="shared" ref="N131:N194" ca="1" si="26">CELL("protect",C131)</f>
        <v>1</v>
      </c>
      <c r="O131" s="39">
        <f t="shared" ref="O131:O194" ca="1" si="27">CELL("protect",D131)</f>
        <v>1</v>
      </c>
      <c r="P131" s="39">
        <f t="shared" ref="P131:P194" ca="1" si="28">CELL("protect",E131)</f>
        <v>0</v>
      </c>
      <c r="Q131" s="39">
        <f t="shared" ref="Q131:Q194" ca="1" si="29">CELL("protect",F131)</f>
        <v>0</v>
      </c>
      <c r="R131" s="39">
        <f t="shared" ref="R131:R194" ca="1" si="30">CELL("protect",G131)</f>
        <v>0</v>
      </c>
      <c r="S131" s="39">
        <f t="shared" ref="S131:S194" ca="1" si="31">CELL("protect",H131)</f>
        <v>0</v>
      </c>
      <c r="T131" s="39">
        <f t="shared" ref="T131:T194" ca="1" si="32">CELL("protect",I131)</f>
        <v>0</v>
      </c>
      <c r="U131" s="39">
        <f t="shared" ref="U131:U194" ca="1" si="33">CELL("protect",J131)</f>
        <v>0</v>
      </c>
      <c r="V131" s="39">
        <f t="shared" ref="V131:V194" ca="1" si="34">CELL("protect",K131)</f>
        <v>1</v>
      </c>
    </row>
    <row r="132" spans="1:22" s="209" customFormat="1" ht="15.75" thickBot="1">
      <c r="A132" s="423" t="s">
        <v>287</v>
      </c>
      <c r="B132" s="424"/>
      <c r="C132" s="425"/>
      <c r="D132" s="426"/>
      <c r="E132" s="203"/>
      <c r="F132" s="203"/>
      <c r="G132" s="203"/>
      <c r="H132" s="203"/>
      <c r="I132" s="203"/>
      <c r="J132" s="203"/>
      <c r="K132" s="298" t="s">
        <v>62</v>
      </c>
      <c r="L132" s="39">
        <f t="shared" ca="1" si="24"/>
        <v>1</v>
      </c>
      <c r="M132" s="39">
        <f t="shared" ca="1" si="25"/>
        <v>1</v>
      </c>
      <c r="N132" s="39">
        <f t="shared" ca="1" si="26"/>
        <v>1</v>
      </c>
      <c r="O132" s="39">
        <f t="shared" ca="1" si="27"/>
        <v>1</v>
      </c>
      <c r="P132" s="39">
        <f t="shared" ca="1" si="28"/>
        <v>0</v>
      </c>
      <c r="Q132" s="39">
        <f t="shared" ca="1" si="29"/>
        <v>0</v>
      </c>
      <c r="R132" s="39">
        <f t="shared" ca="1" si="30"/>
        <v>0</v>
      </c>
      <c r="S132" s="39">
        <f t="shared" ca="1" si="31"/>
        <v>0</v>
      </c>
      <c r="T132" s="39">
        <f t="shared" ca="1" si="32"/>
        <v>0</v>
      </c>
      <c r="U132" s="39">
        <f t="shared" ca="1" si="33"/>
        <v>0</v>
      </c>
      <c r="V132" s="39">
        <f t="shared" ca="1" si="34"/>
        <v>1</v>
      </c>
    </row>
    <row r="133" spans="1:22" s="209" customFormat="1" ht="15.75" thickBot="1">
      <c r="A133" s="417" t="s">
        <v>288</v>
      </c>
      <c r="B133" s="418"/>
      <c r="C133" s="413"/>
      <c r="D133" s="414"/>
      <c r="E133" s="203"/>
      <c r="F133" s="203"/>
      <c r="G133" s="203"/>
      <c r="H133" s="203"/>
      <c r="I133" s="203"/>
      <c r="J133" s="203"/>
      <c r="K133" s="298" t="s">
        <v>112</v>
      </c>
      <c r="L133" s="39">
        <f t="shared" ca="1" si="24"/>
        <v>1</v>
      </c>
      <c r="M133" s="39">
        <f t="shared" ca="1" si="25"/>
        <v>1</v>
      </c>
      <c r="N133" s="39">
        <f t="shared" ca="1" si="26"/>
        <v>1</v>
      </c>
      <c r="O133" s="39">
        <f t="shared" ca="1" si="27"/>
        <v>1</v>
      </c>
      <c r="P133" s="39">
        <f t="shared" ca="1" si="28"/>
        <v>0</v>
      </c>
      <c r="Q133" s="39">
        <f t="shared" ca="1" si="29"/>
        <v>0</v>
      </c>
      <c r="R133" s="39">
        <f t="shared" ca="1" si="30"/>
        <v>0</v>
      </c>
      <c r="S133" s="39">
        <f t="shared" ca="1" si="31"/>
        <v>0</v>
      </c>
      <c r="T133" s="39">
        <f t="shared" ca="1" si="32"/>
        <v>0</v>
      </c>
      <c r="U133" s="39">
        <f t="shared" ca="1" si="33"/>
        <v>0</v>
      </c>
      <c r="V133" s="39">
        <f t="shared" ca="1" si="34"/>
        <v>1</v>
      </c>
    </row>
    <row r="134" spans="1:22" s="209" customFormat="1" ht="15.75" thickBot="1">
      <c r="A134" s="417" t="s">
        <v>321</v>
      </c>
      <c r="B134" s="418"/>
      <c r="C134" s="413"/>
      <c r="D134" s="414"/>
      <c r="E134" s="203"/>
      <c r="F134" s="203"/>
      <c r="G134" s="203"/>
      <c r="H134" s="203"/>
      <c r="I134" s="203"/>
      <c r="J134" s="203"/>
      <c r="K134" s="298" t="s">
        <v>110</v>
      </c>
      <c r="L134" s="39">
        <f t="shared" ca="1" si="24"/>
        <v>1</v>
      </c>
      <c r="M134" s="39">
        <f t="shared" ca="1" si="25"/>
        <v>1</v>
      </c>
      <c r="N134" s="39">
        <f t="shared" ca="1" si="26"/>
        <v>1</v>
      </c>
      <c r="O134" s="39">
        <f t="shared" ca="1" si="27"/>
        <v>1</v>
      </c>
      <c r="P134" s="39">
        <f t="shared" ca="1" si="28"/>
        <v>0</v>
      </c>
      <c r="Q134" s="39">
        <f t="shared" ca="1" si="29"/>
        <v>0</v>
      </c>
      <c r="R134" s="39">
        <f t="shared" ca="1" si="30"/>
        <v>0</v>
      </c>
      <c r="S134" s="39">
        <f t="shared" ca="1" si="31"/>
        <v>0</v>
      </c>
      <c r="T134" s="39">
        <f t="shared" ca="1" si="32"/>
        <v>0</v>
      </c>
      <c r="U134" s="39">
        <f t="shared" ca="1" si="33"/>
        <v>0</v>
      </c>
      <c r="V134" s="39">
        <f t="shared" ca="1" si="34"/>
        <v>1</v>
      </c>
    </row>
    <row r="135" spans="1:22" s="209" customFormat="1" ht="15.75" thickBot="1">
      <c r="A135" s="417" t="s">
        <v>289</v>
      </c>
      <c r="B135" s="418"/>
      <c r="C135" s="413"/>
      <c r="D135" s="414"/>
      <c r="E135" s="203"/>
      <c r="F135" s="203"/>
      <c r="G135" s="203"/>
      <c r="H135" s="203"/>
      <c r="I135" s="203"/>
      <c r="J135" s="203"/>
      <c r="K135" s="298" t="s">
        <v>110</v>
      </c>
      <c r="L135" s="39">
        <f t="shared" ca="1" si="24"/>
        <v>1</v>
      </c>
      <c r="M135" s="39">
        <f t="shared" ca="1" si="25"/>
        <v>1</v>
      </c>
      <c r="N135" s="39">
        <f t="shared" ca="1" si="26"/>
        <v>1</v>
      </c>
      <c r="O135" s="39">
        <f t="shared" ca="1" si="27"/>
        <v>1</v>
      </c>
      <c r="P135" s="39">
        <f t="shared" ca="1" si="28"/>
        <v>0</v>
      </c>
      <c r="Q135" s="39">
        <f t="shared" ca="1" si="29"/>
        <v>0</v>
      </c>
      <c r="R135" s="39">
        <f t="shared" ca="1" si="30"/>
        <v>0</v>
      </c>
      <c r="S135" s="39">
        <f t="shared" ca="1" si="31"/>
        <v>0</v>
      </c>
      <c r="T135" s="39">
        <f t="shared" ca="1" si="32"/>
        <v>0</v>
      </c>
      <c r="U135" s="39">
        <f t="shared" ca="1" si="33"/>
        <v>0</v>
      </c>
      <c r="V135" s="39">
        <f t="shared" ca="1" si="34"/>
        <v>1</v>
      </c>
    </row>
    <row r="136" spans="1:22" s="209" customFormat="1" ht="15.75" thickBot="1">
      <c r="A136" s="419" t="s">
        <v>290</v>
      </c>
      <c r="B136" s="420"/>
      <c r="C136" s="421"/>
      <c r="D136" s="422"/>
      <c r="E136" s="203"/>
      <c r="F136" s="203"/>
      <c r="G136" s="203"/>
      <c r="H136" s="203"/>
      <c r="I136" s="203"/>
      <c r="J136" s="203"/>
      <c r="K136" s="298" t="s">
        <v>110</v>
      </c>
      <c r="L136" s="39">
        <f t="shared" ca="1" si="24"/>
        <v>1</v>
      </c>
      <c r="M136" s="39">
        <f t="shared" ca="1" si="25"/>
        <v>1</v>
      </c>
      <c r="N136" s="39">
        <f t="shared" ca="1" si="26"/>
        <v>1</v>
      </c>
      <c r="O136" s="39">
        <f t="shared" ca="1" si="27"/>
        <v>1</v>
      </c>
      <c r="P136" s="39">
        <f t="shared" ca="1" si="28"/>
        <v>0</v>
      </c>
      <c r="Q136" s="39">
        <f t="shared" ca="1" si="29"/>
        <v>0</v>
      </c>
      <c r="R136" s="39">
        <f t="shared" ca="1" si="30"/>
        <v>0</v>
      </c>
      <c r="S136" s="39">
        <f t="shared" ca="1" si="31"/>
        <v>0</v>
      </c>
      <c r="T136" s="39">
        <f t="shared" ca="1" si="32"/>
        <v>0</v>
      </c>
      <c r="U136" s="39">
        <f t="shared" ca="1" si="33"/>
        <v>0</v>
      </c>
      <c r="V136" s="39">
        <f t="shared" ca="1" si="34"/>
        <v>1</v>
      </c>
    </row>
    <row r="137" spans="1:22" ht="16.5" thickBot="1">
      <c r="A137" s="337"/>
      <c r="B137" s="326"/>
      <c r="C137" s="431"/>
      <c r="D137" s="431"/>
      <c r="E137" s="323"/>
      <c r="F137" s="324"/>
      <c r="L137" s="39">
        <f t="shared" ca="1" si="24"/>
        <v>1</v>
      </c>
      <c r="M137" s="39">
        <f t="shared" ca="1" si="25"/>
        <v>1</v>
      </c>
      <c r="N137" s="39">
        <f t="shared" ca="1" si="26"/>
        <v>1</v>
      </c>
      <c r="O137" s="39">
        <f t="shared" ca="1" si="27"/>
        <v>1</v>
      </c>
      <c r="P137" s="39">
        <f t="shared" ca="1" si="28"/>
        <v>1</v>
      </c>
      <c r="Q137" s="39">
        <f t="shared" ca="1" si="29"/>
        <v>1</v>
      </c>
      <c r="R137" s="39">
        <f t="shared" ca="1" si="30"/>
        <v>1</v>
      </c>
      <c r="S137" s="39">
        <f t="shared" ca="1" si="31"/>
        <v>1</v>
      </c>
      <c r="T137" s="39">
        <f t="shared" ca="1" si="32"/>
        <v>1</v>
      </c>
      <c r="U137" s="39">
        <f t="shared" ca="1" si="33"/>
        <v>1</v>
      </c>
      <c r="V137" s="39">
        <f t="shared" ca="1" si="34"/>
        <v>1</v>
      </c>
    </row>
    <row r="138" spans="1:22" s="57" customFormat="1" ht="16.5" thickBot="1">
      <c r="A138" s="476" t="s">
        <v>304</v>
      </c>
      <c r="B138" s="476"/>
      <c r="C138" s="476"/>
      <c r="D138" s="476"/>
      <c r="E138" s="482" t="s">
        <v>312</v>
      </c>
      <c r="F138" s="482"/>
      <c r="G138" s="482"/>
      <c r="H138" s="482"/>
      <c r="I138" s="482"/>
      <c r="J138" s="482"/>
      <c r="L138" s="39">
        <f t="shared" ca="1" si="24"/>
        <v>1</v>
      </c>
      <c r="M138" s="39">
        <f t="shared" ca="1" si="25"/>
        <v>1</v>
      </c>
      <c r="N138" s="39">
        <f t="shared" ca="1" si="26"/>
        <v>1</v>
      </c>
      <c r="O138" s="39">
        <f t="shared" ca="1" si="27"/>
        <v>1</v>
      </c>
      <c r="P138" s="39">
        <f t="shared" ca="1" si="28"/>
        <v>1</v>
      </c>
      <c r="Q138" s="39">
        <f t="shared" ca="1" si="29"/>
        <v>1</v>
      </c>
      <c r="R138" s="39">
        <f t="shared" ca="1" si="30"/>
        <v>1</v>
      </c>
      <c r="S138" s="39">
        <f t="shared" ca="1" si="31"/>
        <v>1</v>
      </c>
      <c r="T138" s="39">
        <f t="shared" ca="1" si="32"/>
        <v>1</v>
      </c>
      <c r="U138" s="39">
        <f t="shared" ca="1" si="33"/>
        <v>1</v>
      </c>
      <c r="V138" s="39">
        <f t="shared" ca="1" si="34"/>
        <v>1</v>
      </c>
    </row>
    <row r="139" spans="1:22" ht="13.5" thickBot="1">
      <c r="A139" s="471"/>
      <c r="B139" s="471"/>
      <c r="C139" s="471"/>
      <c r="D139" s="471"/>
      <c r="E139" s="321" t="s">
        <v>307</v>
      </c>
      <c r="F139" s="322" t="s">
        <v>342</v>
      </c>
      <c r="G139" s="321" t="s">
        <v>308</v>
      </c>
      <c r="H139" s="321" t="s">
        <v>309</v>
      </c>
      <c r="I139" s="321" t="s">
        <v>310</v>
      </c>
      <c r="J139" s="321" t="s">
        <v>311</v>
      </c>
      <c r="K139" s="69"/>
      <c r="L139" s="39">
        <f t="shared" ca="1" si="24"/>
        <v>1</v>
      </c>
      <c r="M139" s="39">
        <f t="shared" ca="1" si="25"/>
        <v>1</v>
      </c>
      <c r="N139" s="39">
        <f t="shared" ca="1" si="26"/>
        <v>1</v>
      </c>
      <c r="O139" s="39">
        <f t="shared" ca="1" si="27"/>
        <v>1</v>
      </c>
      <c r="P139" s="39">
        <f t="shared" ca="1" si="28"/>
        <v>1</v>
      </c>
      <c r="Q139" s="39">
        <f t="shared" ca="1" si="29"/>
        <v>1</v>
      </c>
      <c r="R139" s="39">
        <f t="shared" ca="1" si="30"/>
        <v>1</v>
      </c>
      <c r="S139" s="39">
        <f t="shared" ca="1" si="31"/>
        <v>1</v>
      </c>
      <c r="T139" s="39">
        <f t="shared" ca="1" si="32"/>
        <v>1</v>
      </c>
      <c r="U139" s="39">
        <f t="shared" ca="1" si="33"/>
        <v>1</v>
      </c>
      <c r="V139" s="39">
        <f t="shared" ca="1" si="34"/>
        <v>1</v>
      </c>
    </row>
    <row r="140" spans="1:22" s="209" customFormat="1" ht="16.5" thickTop="1" thickBot="1">
      <c r="A140" s="415" t="s">
        <v>230</v>
      </c>
      <c r="B140" s="416"/>
      <c r="C140" s="413"/>
      <c r="D140" s="413"/>
      <c r="E140" s="297"/>
      <c r="F140" s="297"/>
      <c r="G140" s="297"/>
      <c r="H140" s="297"/>
      <c r="I140" s="297"/>
      <c r="J140" s="297"/>
      <c r="K140" s="298" t="s">
        <v>112</v>
      </c>
      <c r="L140" s="39">
        <f t="shared" ca="1" si="24"/>
        <v>1</v>
      </c>
      <c r="M140" s="39">
        <f t="shared" ca="1" si="25"/>
        <v>1</v>
      </c>
      <c r="N140" s="39">
        <f t="shared" ca="1" si="26"/>
        <v>1</v>
      </c>
      <c r="O140" s="39">
        <f t="shared" ca="1" si="27"/>
        <v>1</v>
      </c>
      <c r="P140" s="39">
        <f t="shared" ca="1" si="28"/>
        <v>0</v>
      </c>
      <c r="Q140" s="39">
        <f t="shared" ca="1" si="29"/>
        <v>0</v>
      </c>
      <c r="R140" s="39">
        <f t="shared" ca="1" si="30"/>
        <v>0</v>
      </c>
      <c r="S140" s="39">
        <f t="shared" ca="1" si="31"/>
        <v>0</v>
      </c>
      <c r="T140" s="39">
        <f t="shared" ca="1" si="32"/>
        <v>0</v>
      </c>
      <c r="U140" s="39">
        <f t="shared" ca="1" si="33"/>
        <v>0</v>
      </c>
      <c r="V140" s="39">
        <f t="shared" ca="1" si="34"/>
        <v>1</v>
      </c>
    </row>
    <row r="141" spans="1:22" s="209" customFormat="1" ht="15.75" thickBot="1">
      <c r="A141" s="411" t="s">
        <v>231</v>
      </c>
      <c r="B141" s="412"/>
      <c r="C141" s="413"/>
      <c r="D141" s="413"/>
      <c r="E141" s="201"/>
      <c r="F141" s="201"/>
      <c r="G141" s="201"/>
      <c r="H141" s="201"/>
      <c r="I141" s="201"/>
      <c r="J141" s="201"/>
      <c r="K141" s="298" t="s">
        <v>112</v>
      </c>
      <c r="L141" s="39">
        <f t="shared" ca="1" si="24"/>
        <v>1</v>
      </c>
      <c r="M141" s="39">
        <f t="shared" ca="1" si="25"/>
        <v>1</v>
      </c>
      <c r="N141" s="39">
        <f t="shared" ca="1" si="26"/>
        <v>1</v>
      </c>
      <c r="O141" s="39">
        <f t="shared" ca="1" si="27"/>
        <v>1</v>
      </c>
      <c r="P141" s="39">
        <f t="shared" ca="1" si="28"/>
        <v>0</v>
      </c>
      <c r="Q141" s="39">
        <f t="shared" ca="1" si="29"/>
        <v>0</v>
      </c>
      <c r="R141" s="39">
        <f t="shared" ca="1" si="30"/>
        <v>0</v>
      </c>
      <c r="S141" s="39">
        <f t="shared" ca="1" si="31"/>
        <v>0</v>
      </c>
      <c r="T141" s="39">
        <f t="shared" ca="1" si="32"/>
        <v>0</v>
      </c>
      <c r="U141" s="39">
        <f t="shared" ca="1" si="33"/>
        <v>0</v>
      </c>
      <c r="V141" s="39">
        <f t="shared" ca="1" si="34"/>
        <v>1</v>
      </c>
    </row>
    <row r="142" spans="1:22" s="209" customFormat="1" ht="15.75" thickBot="1">
      <c r="A142" s="411" t="s">
        <v>279</v>
      </c>
      <c r="B142" s="412"/>
      <c r="C142" s="413"/>
      <c r="D142" s="413"/>
      <c r="E142" s="201"/>
      <c r="F142" s="201"/>
      <c r="G142" s="201"/>
      <c r="H142" s="201"/>
      <c r="I142" s="201"/>
      <c r="J142" s="201"/>
      <c r="K142" s="298" t="s">
        <v>112</v>
      </c>
      <c r="L142" s="39">
        <f t="shared" ca="1" si="24"/>
        <v>1</v>
      </c>
      <c r="M142" s="39">
        <f t="shared" ca="1" si="25"/>
        <v>1</v>
      </c>
      <c r="N142" s="39">
        <f t="shared" ca="1" si="26"/>
        <v>1</v>
      </c>
      <c r="O142" s="39">
        <f t="shared" ca="1" si="27"/>
        <v>1</v>
      </c>
      <c r="P142" s="39">
        <f t="shared" ca="1" si="28"/>
        <v>0</v>
      </c>
      <c r="Q142" s="39">
        <f t="shared" ca="1" si="29"/>
        <v>0</v>
      </c>
      <c r="R142" s="39">
        <f t="shared" ca="1" si="30"/>
        <v>0</v>
      </c>
      <c r="S142" s="39">
        <f t="shared" ca="1" si="31"/>
        <v>0</v>
      </c>
      <c r="T142" s="39">
        <f t="shared" ca="1" si="32"/>
        <v>0</v>
      </c>
      <c r="U142" s="39">
        <f t="shared" ca="1" si="33"/>
        <v>0</v>
      </c>
      <c r="V142" s="39">
        <f t="shared" ca="1" si="34"/>
        <v>1</v>
      </c>
    </row>
    <row r="143" spans="1:22" s="209" customFormat="1" ht="15.75" thickBot="1">
      <c r="A143" s="411" t="s">
        <v>280</v>
      </c>
      <c r="B143" s="412"/>
      <c r="C143" s="413"/>
      <c r="D143" s="414"/>
      <c r="E143" s="275"/>
      <c r="F143" s="275"/>
      <c r="G143" s="275"/>
      <c r="H143" s="275"/>
      <c r="I143" s="275"/>
      <c r="J143" s="275"/>
      <c r="K143" s="298" t="s">
        <v>42</v>
      </c>
      <c r="L143" s="39">
        <f t="shared" ca="1" si="24"/>
        <v>1</v>
      </c>
      <c r="M143" s="39">
        <f t="shared" ca="1" si="25"/>
        <v>1</v>
      </c>
      <c r="N143" s="39">
        <f t="shared" ca="1" si="26"/>
        <v>1</v>
      </c>
      <c r="O143" s="39">
        <f t="shared" ca="1" si="27"/>
        <v>1</v>
      </c>
      <c r="P143" s="39">
        <f t="shared" ca="1" si="28"/>
        <v>0</v>
      </c>
      <c r="Q143" s="39">
        <f t="shared" ca="1" si="29"/>
        <v>0</v>
      </c>
      <c r="R143" s="39">
        <f t="shared" ca="1" si="30"/>
        <v>0</v>
      </c>
      <c r="S143" s="39">
        <f t="shared" ca="1" si="31"/>
        <v>0</v>
      </c>
      <c r="T143" s="39">
        <f t="shared" ca="1" si="32"/>
        <v>0</v>
      </c>
      <c r="U143" s="39">
        <f t="shared" ca="1" si="33"/>
        <v>0</v>
      </c>
      <c r="V143" s="39">
        <f t="shared" ca="1" si="34"/>
        <v>1</v>
      </c>
    </row>
    <row r="144" spans="1:22" s="209" customFormat="1" ht="15.75" thickBot="1">
      <c r="A144" s="411" t="s">
        <v>281</v>
      </c>
      <c r="B144" s="412"/>
      <c r="C144" s="413"/>
      <c r="D144" s="414"/>
      <c r="E144" s="204"/>
      <c r="F144" s="204"/>
      <c r="G144" s="204"/>
      <c r="H144" s="204"/>
      <c r="I144" s="204"/>
      <c r="J144" s="204"/>
      <c r="K144" s="298" t="s">
        <v>109</v>
      </c>
      <c r="L144" s="39">
        <f t="shared" ca="1" si="24"/>
        <v>1</v>
      </c>
      <c r="M144" s="39">
        <f t="shared" ca="1" si="25"/>
        <v>1</v>
      </c>
      <c r="N144" s="39">
        <f t="shared" ca="1" si="26"/>
        <v>1</v>
      </c>
      <c r="O144" s="39">
        <f t="shared" ca="1" si="27"/>
        <v>1</v>
      </c>
      <c r="P144" s="39">
        <f t="shared" ca="1" si="28"/>
        <v>0</v>
      </c>
      <c r="Q144" s="39">
        <f t="shared" ca="1" si="29"/>
        <v>0</v>
      </c>
      <c r="R144" s="39">
        <f t="shared" ca="1" si="30"/>
        <v>0</v>
      </c>
      <c r="S144" s="39">
        <f t="shared" ca="1" si="31"/>
        <v>0</v>
      </c>
      <c r="T144" s="39">
        <f t="shared" ca="1" si="32"/>
        <v>0</v>
      </c>
      <c r="U144" s="39">
        <f t="shared" ca="1" si="33"/>
        <v>0</v>
      </c>
      <c r="V144" s="39">
        <f t="shared" ca="1" si="34"/>
        <v>1</v>
      </c>
    </row>
    <row r="145" spans="1:22" s="209" customFormat="1" ht="15.75" thickBot="1">
      <c r="A145" s="411" t="s">
        <v>282</v>
      </c>
      <c r="B145" s="412"/>
      <c r="C145" s="413"/>
      <c r="D145" s="414"/>
      <c r="E145" s="204"/>
      <c r="F145" s="204"/>
      <c r="G145" s="204"/>
      <c r="H145" s="204"/>
      <c r="I145" s="204"/>
      <c r="J145" s="204"/>
      <c r="K145" s="298" t="s">
        <v>109</v>
      </c>
      <c r="L145" s="39">
        <f t="shared" ca="1" si="24"/>
        <v>1</v>
      </c>
      <c r="M145" s="39">
        <f t="shared" ca="1" si="25"/>
        <v>1</v>
      </c>
      <c r="N145" s="39">
        <f t="shared" ca="1" si="26"/>
        <v>1</v>
      </c>
      <c r="O145" s="39">
        <f t="shared" ca="1" si="27"/>
        <v>1</v>
      </c>
      <c r="P145" s="39">
        <f t="shared" ca="1" si="28"/>
        <v>0</v>
      </c>
      <c r="Q145" s="39">
        <f t="shared" ca="1" si="29"/>
        <v>0</v>
      </c>
      <c r="R145" s="39">
        <f t="shared" ca="1" si="30"/>
        <v>0</v>
      </c>
      <c r="S145" s="39">
        <f t="shared" ca="1" si="31"/>
        <v>0</v>
      </c>
      <c r="T145" s="39">
        <f t="shared" ca="1" si="32"/>
        <v>0</v>
      </c>
      <c r="U145" s="39">
        <f t="shared" ca="1" si="33"/>
        <v>0</v>
      </c>
      <c r="V145" s="39">
        <f t="shared" ca="1" si="34"/>
        <v>1</v>
      </c>
    </row>
    <row r="146" spans="1:22" s="209" customFormat="1" ht="15.75" thickBot="1">
      <c r="A146" s="411" t="s">
        <v>283</v>
      </c>
      <c r="B146" s="412"/>
      <c r="C146" s="413"/>
      <c r="D146" s="414"/>
      <c r="E146" s="275"/>
      <c r="F146" s="275"/>
      <c r="G146" s="275"/>
      <c r="H146" s="275"/>
      <c r="I146" s="275"/>
      <c r="J146" s="275"/>
      <c r="K146" s="298" t="s">
        <v>42</v>
      </c>
      <c r="L146" s="39">
        <f t="shared" ca="1" si="24"/>
        <v>1</v>
      </c>
      <c r="M146" s="39">
        <f t="shared" ca="1" si="25"/>
        <v>1</v>
      </c>
      <c r="N146" s="39">
        <f t="shared" ca="1" si="26"/>
        <v>1</v>
      </c>
      <c r="O146" s="39">
        <f t="shared" ca="1" si="27"/>
        <v>1</v>
      </c>
      <c r="P146" s="39">
        <f t="shared" ca="1" si="28"/>
        <v>0</v>
      </c>
      <c r="Q146" s="39">
        <f t="shared" ca="1" si="29"/>
        <v>0</v>
      </c>
      <c r="R146" s="39">
        <f t="shared" ca="1" si="30"/>
        <v>0</v>
      </c>
      <c r="S146" s="39">
        <f t="shared" ca="1" si="31"/>
        <v>0</v>
      </c>
      <c r="T146" s="39">
        <f t="shared" ca="1" si="32"/>
        <v>0</v>
      </c>
      <c r="U146" s="39">
        <f t="shared" ca="1" si="33"/>
        <v>0</v>
      </c>
      <c r="V146" s="39">
        <f t="shared" ca="1" si="34"/>
        <v>1</v>
      </c>
    </row>
    <row r="147" spans="1:22" s="209" customFormat="1" ht="15.75" thickBot="1">
      <c r="A147" s="411" t="s">
        <v>284</v>
      </c>
      <c r="B147" s="412"/>
      <c r="C147" s="413"/>
      <c r="D147" s="414"/>
      <c r="E147" s="275"/>
      <c r="F147" s="275"/>
      <c r="G147" s="275"/>
      <c r="H147" s="275"/>
      <c r="I147" s="275"/>
      <c r="J147" s="275"/>
      <c r="K147" s="298" t="s">
        <v>42</v>
      </c>
      <c r="L147" s="39">
        <f t="shared" ca="1" si="24"/>
        <v>1</v>
      </c>
      <c r="M147" s="39">
        <f t="shared" ca="1" si="25"/>
        <v>1</v>
      </c>
      <c r="N147" s="39">
        <f t="shared" ca="1" si="26"/>
        <v>1</v>
      </c>
      <c r="O147" s="39">
        <f t="shared" ca="1" si="27"/>
        <v>1</v>
      </c>
      <c r="P147" s="39">
        <f t="shared" ca="1" si="28"/>
        <v>0</v>
      </c>
      <c r="Q147" s="39">
        <f t="shared" ca="1" si="29"/>
        <v>0</v>
      </c>
      <c r="R147" s="39">
        <f t="shared" ca="1" si="30"/>
        <v>0</v>
      </c>
      <c r="S147" s="39">
        <f t="shared" ca="1" si="31"/>
        <v>0</v>
      </c>
      <c r="T147" s="39">
        <f t="shared" ca="1" si="32"/>
        <v>0</v>
      </c>
      <c r="U147" s="39">
        <f t="shared" ca="1" si="33"/>
        <v>0</v>
      </c>
      <c r="V147" s="39">
        <f t="shared" ca="1" si="34"/>
        <v>1</v>
      </c>
    </row>
    <row r="148" spans="1:22" s="209" customFormat="1" ht="15.75" thickBot="1">
      <c r="A148" s="411" t="s">
        <v>285</v>
      </c>
      <c r="B148" s="412"/>
      <c r="C148" s="413"/>
      <c r="D148" s="414"/>
      <c r="E148" s="275"/>
      <c r="F148" s="275"/>
      <c r="G148" s="275"/>
      <c r="H148" s="275"/>
      <c r="I148" s="275"/>
      <c r="J148" s="275"/>
      <c r="K148" s="298" t="s">
        <v>42</v>
      </c>
      <c r="L148" s="39">
        <f t="shared" ca="1" si="24"/>
        <v>1</v>
      </c>
      <c r="M148" s="39">
        <f t="shared" ca="1" si="25"/>
        <v>1</v>
      </c>
      <c r="N148" s="39">
        <f t="shared" ca="1" si="26"/>
        <v>1</v>
      </c>
      <c r="O148" s="39">
        <f t="shared" ca="1" si="27"/>
        <v>1</v>
      </c>
      <c r="P148" s="39">
        <f t="shared" ca="1" si="28"/>
        <v>0</v>
      </c>
      <c r="Q148" s="39">
        <f t="shared" ca="1" si="29"/>
        <v>0</v>
      </c>
      <c r="R148" s="39">
        <f t="shared" ca="1" si="30"/>
        <v>0</v>
      </c>
      <c r="S148" s="39">
        <f t="shared" ca="1" si="31"/>
        <v>0</v>
      </c>
      <c r="T148" s="39">
        <f t="shared" ca="1" si="32"/>
        <v>0</v>
      </c>
      <c r="U148" s="39">
        <f t="shared" ca="1" si="33"/>
        <v>0</v>
      </c>
      <c r="V148" s="39">
        <f t="shared" ca="1" si="34"/>
        <v>1</v>
      </c>
    </row>
    <row r="149" spans="1:22" s="209" customFormat="1" ht="15.75" thickBot="1">
      <c r="A149" s="417" t="s">
        <v>286</v>
      </c>
      <c r="B149" s="418"/>
      <c r="C149" s="413"/>
      <c r="D149" s="414"/>
      <c r="E149" s="275"/>
      <c r="F149" s="275"/>
      <c r="G149" s="275"/>
      <c r="H149" s="275"/>
      <c r="I149" s="275"/>
      <c r="J149" s="275"/>
      <c r="K149" s="298" t="s">
        <v>42</v>
      </c>
      <c r="L149" s="39">
        <f t="shared" ca="1" si="24"/>
        <v>1</v>
      </c>
      <c r="M149" s="39">
        <f t="shared" ca="1" si="25"/>
        <v>1</v>
      </c>
      <c r="N149" s="39">
        <f t="shared" ca="1" si="26"/>
        <v>1</v>
      </c>
      <c r="O149" s="39">
        <f t="shared" ca="1" si="27"/>
        <v>1</v>
      </c>
      <c r="P149" s="39">
        <f t="shared" ca="1" si="28"/>
        <v>0</v>
      </c>
      <c r="Q149" s="39">
        <f t="shared" ca="1" si="29"/>
        <v>0</v>
      </c>
      <c r="R149" s="39">
        <f t="shared" ca="1" si="30"/>
        <v>0</v>
      </c>
      <c r="S149" s="39">
        <f t="shared" ca="1" si="31"/>
        <v>0</v>
      </c>
      <c r="T149" s="39">
        <f t="shared" ca="1" si="32"/>
        <v>0</v>
      </c>
      <c r="U149" s="39">
        <f t="shared" ca="1" si="33"/>
        <v>0</v>
      </c>
      <c r="V149" s="39">
        <f t="shared" ca="1" si="34"/>
        <v>1</v>
      </c>
    </row>
    <row r="150" spans="1:22" s="209" customFormat="1" ht="15.75" thickBot="1">
      <c r="A150" s="423" t="s">
        <v>287</v>
      </c>
      <c r="B150" s="424"/>
      <c r="C150" s="425"/>
      <c r="D150" s="426"/>
      <c r="E150" s="203"/>
      <c r="F150" s="203"/>
      <c r="G150" s="203"/>
      <c r="H150" s="203"/>
      <c r="I150" s="203"/>
      <c r="J150" s="203"/>
      <c r="K150" s="298" t="s">
        <v>62</v>
      </c>
      <c r="L150" s="39">
        <f t="shared" ca="1" si="24"/>
        <v>1</v>
      </c>
      <c r="M150" s="39">
        <f t="shared" ca="1" si="25"/>
        <v>1</v>
      </c>
      <c r="N150" s="39">
        <f t="shared" ca="1" si="26"/>
        <v>1</v>
      </c>
      <c r="O150" s="39">
        <f t="shared" ca="1" si="27"/>
        <v>1</v>
      </c>
      <c r="P150" s="39">
        <f t="shared" ca="1" si="28"/>
        <v>0</v>
      </c>
      <c r="Q150" s="39">
        <f t="shared" ca="1" si="29"/>
        <v>0</v>
      </c>
      <c r="R150" s="39">
        <f t="shared" ca="1" si="30"/>
        <v>0</v>
      </c>
      <c r="S150" s="39">
        <f t="shared" ca="1" si="31"/>
        <v>0</v>
      </c>
      <c r="T150" s="39">
        <f t="shared" ca="1" si="32"/>
        <v>0</v>
      </c>
      <c r="U150" s="39">
        <f t="shared" ca="1" si="33"/>
        <v>0</v>
      </c>
      <c r="V150" s="39">
        <f t="shared" ca="1" si="34"/>
        <v>1</v>
      </c>
    </row>
    <row r="151" spans="1:22" s="209" customFormat="1" ht="15.75" thickBot="1">
      <c r="A151" s="417" t="s">
        <v>288</v>
      </c>
      <c r="B151" s="418"/>
      <c r="C151" s="413"/>
      <c r="D151" s="414"/>
      <c r="E151" s="203"/>
      <c r="F151" s="203"/>
      <c r="G151" s="203"/>
      <c r="H151" s="203"/>
      <c r="I151" s="203"/>
      <c r="J151" s="203"/>
      <c r="K151" s="298" t="s">
        <v>112</v>
      </c>
      <c r="L151" s="39">
        <f t="shared" ca="1" si="24"/>
        <v>1</v>
      </c>
      <c r="M151" s="39">
        <f t="shared" ca="1" si="25"/>
        <v>1</v>
      </c>
      <c r="N151" s="39">
        <f t="shared" ca="1" si="26"/>
        <v>1</v>
      </c>
      <c r="O151" s="39">
        <f t="shared" ca="1" si="27"/>
        <v>1</v>
      </c>
      <c r="P151" s="39">
        <f t="shared" ca="1" si="28"/>
        <v>0</v>
      </c>
      <c r="Q151" s="39">
        <f t="shared" ca="1" si="29"/>
        <v>0</v>
      </c>
      <c r="R151" s="39">
        <f t="shared" ca="1" si="30"/>
        <v>0</v>
      </c>
      <c r="S151" s="39">
        <f t="shared" ca="1" si="31"/>
        <v>0</v>
      </c>
      <c r="T151" s="39">
        <f t="shared" ca="1" si="32"/>
        <v>0</v>
      </c>
      <c r="U151" s="39">
        <f t="shared" ca="1" si="33"/>
        <v>0</v>
      </c>
      <c r="V151" s="39">
        <f t="shared" ca="1" si="34"/>
        <v>1</v>
      </c>
    </row>
    <row r="152" spans="1:22" s="209" customFormat="1" ht="15.75" thickBot="1">
      <c r="A152" s="417" t="s">
        <v>321</v>
      </c>
      <c r="B152" s="418"/>
      <c r="C152" s="413"/>
      <c r="D152" s="414"/>
      <c r="E152" s="203"/>
      <c r="F152" s="203"/>
      <c r="G152" s="203"/>
      <c r="H152" s="203"/>
      <c r="I152" s="203"/>
      <c r="J152" s="203"/>
      <c r="K152" s="298" t="s">
        <v>110</v>
      </c>
      <c r="L152" s="39">
        <f t="shared" ca="1" si="24"/>
        <v>1</v>
      </c>
      <c r="M152" s="39">
        <f t="shared" ca="1" si="25"/>
        <v>1</v>
      </c>
      <c r="N152" s="39">
        <f t="shared" ca="1" si="26"/>
        <v>1</v>
      </c>
      <c r="O152" s="39">
        <f t="shared" ca="1" si="27"/>
        <v>1</v>
      </c>
      <c r="P152" s="39">
        <f t="shared" ca="1" si="28"/>
        <v>0</v>
      </c>
      <c r="Q152" s="39">
        <f t="shared" ca="1" si="29"/>
        <v>0</v>
      </c>
      <c r="R152" s="39">
        <f t="shared" ca="1" si="30"/>
        <v>0</v>
      </c>
      <c r="S152" s="39">
        <f t="shared" ca="1" si="31"/>
        <v>0</v>
      </c>
      <c r="T152" s="39">
        <f t="shared" ca="1" si="32"/>
        <v>0</v>
      </c>
      <c r="U152" s="39">
        <f t="shared" ca="1" si="33"/>
        <v>0</v>
      </c>
      <c r="V152" s="39">
        <f t="shared" ca="1" si="34"/>
        <v>1</v>
      </c>
    </row>
    <row r="153" spans="1:22" s="209" customFormat="1" ht="15.75" thickBot="1">
      <c r="A153" s="417" t="s">
        <v>289</v>
      </c>
      <c r="B153" s="418"/>
      <c r="C153" s="413"/>
      <c r="D153" s="414"/>
      <c r="E153" s="203"/>
      <c r="F153" s="203"/>
      <c r="G153" s="203"/>
      <c r="H153" s="203"/>
      <c r="I153" s="203"/>
      <c r="J153" s="203"/>
      <c r="K153" s="298" t="s">
        <v>110</v>
      </c>
      <c r="L153" s="39">
        <f t="shared" ca="1" si="24"/>
        <v>1</v>
      </c>
      <c r="M153" s="39">
        <f t="shared" ca="1" si="25"/>
        <v>1</v>
      </c>
      <c r="N153" s="39">
        <f t="shared" ca="1" si="26"/>
        <v>1</v>
      </c>
      <c r="O153" s="39">
        <f t="shared" ca="1" si="27"/>
        <v>1</v>
      </c>
      <c r="P153" s="39">
        <f t="shared" ca="1" si="28"/>
        <v>0</v>
      </c>
      <c r="Q153" s="39">
        <f t="shared" ca="1" si="29"/>
        <v>0</v>
      </c>
      <c r="R153" s="39">
        <f t="shared" ca="1" si="30"/>
        <v>0</v>
      </c>
      <c r="S153" s="39">
        <f t="shared" ca="1" si="31"/>
        <v>0</v>
      </c>
      <c r="T153" s="39">
        <f t="shared" ca="1" si="32"/>
        <v>0</v>
      </c>
      <c r="U153" s="39">
        <f t="shared" ca="1" si="33"/>
        <v>0</v>
      </c>
      <c r="V153" s="39">
        <f t="shared" ca="1" si="34"/>
        <v>1</v>
      </c>
    </row>
    <row r="154" spans="1:22" s="209" customFormat="1" ht="15.75" thickBot="1">
      <c r="A154" s="419" t="s">
        <v>290</v>
      </c>
      <c r="B154" s="420"/>
      <c r="C154" s="421"/>
      <c r="D154" s="422"/>
      <c r="E154" s="203"/>
      <c r="F154" s="203"/>
      <c r="G154" s="203"/>
      <c r="H154" s="203"/>
      <c r="I154" s="203"/>
      <c r="J154" s="203"/>
      <c r="K154" s="298" t="s">
        <v>110</v>
      </c>
      <c r="L154" s="39">
        <f t="shared" ca="1" si="24"/>
        <v>1</v>
      </c>
      <c r="M154" s="39">
        <f t="shared" ca="1" si="25"/>
        <v>1</v>
      </c>
      <c r="N154" s="39">
        <f t="shared" ca="1" si="26"/>
        <v>1</v>
      </c>
      <c r="O154" s="39">
        <f t="shared" ca="1" si="27"/>
        <v>1</v>
      </c>
      <c r="P154" s="39">
        <f t="shared" ca="1" si="28"/>
        <v>0</v>
      </c>
      <c r="Q154" s="39">
        <f t="shared" ca="1" si="29"/>
        <v>0</v>
      </c>
      <c r="R154" s="39">
        <f t="shared" ca="1" si="30"/>
        <v>0</v>
      </c>
      <c r="S154" s="39">
        <f t="shared" ca="1" si="31"/>
        <v>0</v>
      </c>
      <c r="T154" s="39">
        <f t="shared" ca="1" si="32"/>
        <v>0</v>
      </c>
      <c r="U154" s="39">
        <f t="shared" ca="1" si="33"/>
        <v>0</v>
      </c>
      <c r="V154" s="39">
        <f t="shared" ca="1" si="34"/>
        <v>1</v>
      </c>
    </row>
    <row r="155" spans="1:22" ht="16.5" thickBot="1">
      <c r="A155" s="337"/>
      <c r="B155" s="326"/>
      <c r="C155" s="431"/>
      <c r="D155" s="431"/>
      <c r="E155" s="323"/>
      <c r="F155" s="324"/>
      <c r="L155" s="39">
        <f t="shared" ca="1" si="24"/>
        <v>1</v>
      </c>
      <c r="M155" s="39">
        <f t="shared" ca="1" si="25"/>
        <v>1</v>
      </c>
      <c r="N155" s="39">
        <f t="shared" ca="1" si="26"/>
        <v>1</v>
      </c>
      <c r="O155" s="39">
        <f t="shared" ca="1" si="27"/>
        <v>1</v>
      </c>
      <c r="P155" s="39">
        <f t="shared" ca="1" si="28"/>
        <v>1</v>
      </c>
      <c r="Q155" s="39">
        <f t="shared" ca="1" si="29"/>
        <v>1</v>
      </c>
      <c r="R155" s="39">
        <f t="shared" ca="1" si="30"/>
        <v>1</v>
      </c>
      <c r="S155" s="39">
        <f t="shared" ca="1" si="31"/>
        <v>1</v>
      </c>
      <c r="T155" s="39">
        <f t="shared" ca="1" si="32"/>
        <v>1</v>
      </c>
      <c r="U155" s="39">
        <f t="shared" ca="1" si="33"/>
        <v>1</v>
      </c>
      <c r="V155" s="39">
        <f t="shared" ca="1" si="34"/>
        <v>1</v>
      </c>
    </row>
    <row r="156" spans="1:22" ht="16.5" thickBot="1">
      <c r="A156" s="476" t="s">
        <v>305</v>
      </c>
      <c r="B156" s="476"/>
      <c r="C156" s="476"/>
      <c r="D156" s="477"/>
      <c r="E156" s="481" t="s">
        <v>312</v>
      </c>
      <c r="F156" s="482"/>
      <c r="G156" s="482"/>
      <c r="H156" s="482"/>
      <c r="I156" s="482"/>
      <c r="J156" s="483"/>
      <c r="L156" s="39">
        <f t="shared" ca="1" si="24"/>
        <v>1</v>
      </c>
      <c r="M156" s="39">
        <f t="shared" ca="1" si="25"/>
        <v>1</v>
      </c>
      <c r="N156" s="39">
        <f t="shared" ca="1" si="26"/>
        <v>1</v>
      </c>
      <c r="O156" s="39">
        <f t="shared" ca="1" si="27"/>
        <v>1</v>
      </c>
      <c r="P156" s="39">
        <f t="shared" ca="1" si="28"/>
        <v>1</v>
      </c>
      <c r="Q156" s="39">
        <f t="shared" ca="1" si="29"/>
        <v>1</v>
      </c>
      <c r="R156" s="39">
        <f t="shared" ca="1" si="30"/>
        <v>1</v>
      </c>
      <c r="S156" s="39">
        <f t="shared" ca="1" si="31"/>
        <v>1</v>
      </c>
      <c r="T156" s="39">
        <f t="shared" ca="1" si="32"/>
        <v>1</v>
      </c>
      <c r="U156" s="39">
        <f t="shared" ca="1" si="33"/>
        <v>1</v>
      </c>
      <c r="V156" s="39">
        <f t="shared" ca="1" si="34"/>
        <v>1</v>
      </c>
    </row>
    <row r="157" spans="1:22" ht="13.5" thickBot="1">
      <c r="A157" s="471"/>
      <c r="B157" s="471"/>
      <c r="C157" s="471"/>
      <c r="D157" s="472"/>
      <c r="E157" s="321" t="s">
        <v>307</v>
      </c>
      <c r="F157" s="322" t="s">
        <v>342</v>
      </c>
      <c r="G157" s="321" t="s">
        <v>308</v>
      </c>
      <c r="H157" s="321" t="s">
        <v>309</v>
      </c>
      <c r="I157" s="321" t="s">
        <v>310</v>
      </c>
      <c r="J157" s="321" t="s">
        <v>311</v>
      </c>
      <c r="K157" s="69"/>
      <c r="L157" s="39">
        <f t="shared" ca="1" si="24"/>
        <v>1</v>
      </c>
      <c r="M157" s="39">
        <f t="shared" ca="1" si="25"/>
        <v>1</v>
      </c>
      <c r="N157" s="39">
        <f t="shared" ca="1" si="26"/>
        <v>1</v>
      </c>
      <c r="O157" s="39">
        <f t="shared" ca="1" si="27"/>
        <v>1</v>
      </c>
      <c r="P157" s="39">
        <f t="shared" ca="1" si="28"/>
        <v>1</v>
      </c>
      <c r="Q157" s="39">
        <f t="shared" ca="1" si="29"/>
        <v>1</v>
      </c>
      <c r="R157" s="39">
        <f t="shared" ca="1" si="30"/>
        <v>1</v>
      </c>
      <c r="S157" s="39">
        <f t="shared" ca="1" si="31"/>
        <v>1</v>
      </c>
      <c r="T157" s="39">
        <f t="shared" ca="1" si="32"/>
        <v>1</v>
      </c>
      <c r="U157" s="39">
        <f t="shared" ca="1" si="33"/>
        <v>1</v>
      </c>
      <c r="V157" s="39">
        <f t="shared" ca="1" si="34"/>
        <v>1</v>
      </c>
    </row>
    <row r="158" spans="1:22" s="209" customFormat="1" ht="16.5" thickTop="1" thickBot="1">
      <c r="A158" s="415" t="s">
        <v>230</v>
      </c>
      <c r="B158" s="416"/>
      <c r="C158" s="413"/>
      <c r="D158" s="413"/>
      <c r="E158" s="297"/>
      <c r="F158" s="297"/>
      <c r="G158" s="297"/>
      <c r="H158" s="297"/>
      <c r="I158" s="297"/>
      <c r="J158" s="297"/>
      <c r="K158" s="298" t="s">
        <v>112</v>
      </c>
      <c r="L158" s="39">
        <f t="shared" ca="1" si="24"/>
        <v>1</v>
      </c>
      <c r="M158" s="39">
        <f t="shared" ca="1" si="25"/>
        <v>1</v>
      </c>
      <c r="N158" s="39">
        <f t="shared" ca="1" si="26"/>
        <v>1</v>
      </c>
      <c r="O158" s="39">
        <f t="shared" ca="1" si="27"/>
        <v>1</v>
      </c>
      <c r="P158" s="39">
        <f t="shared" ca="1" si="28"/>
        <v>0</v>
      </c>
      <c r="Q158" s="39">
        <f t="shared" ca="1" si="29"/>
        <v>0</v>
      </c>
      <c r="R158" s="39">
        <f t="shared" ca="1" si="30"/>
        <v>0</v>
      </c>
      <c r="S158" s="39">
        <f t="shared" ca="1" si="31"/>
        <v>0</v>
      </c>
      <c r="T158" s="39">
        <f t="shared" ca="1" si="32"/>
        <v>0</v>
      </c>
      <c r="U158" s="39">
        <f t="shared" ca="1" si="33"/>
        <v>0</v>
      </c>
      <c r="V158" s="39">
        <f t="shared" ca="1" si="34"/>
        <v>1</v>
      </c>
    </row>
    <row r="159" spans="1:22" s="209" customFormat="1" ht="15.75" thickBot="1">
      <c r="A159" s="411" t="s">
        <v>231</v>
      </c>
      <c r="B159" s="412"/>
      <c r="C159" s="413"/>
      <c r="D159" s="413"/>
      <c r="E159" s="201"/>
      <c r="F159" s="201"/>
      <c r="G159" s="201"/>
      <c r="H159" s="201"/>
      <c r="I159" s="201"/>
      <c r="J159" s="201"/>
      <c r="K159" s="298" t="s">
        <v>112</v>
      </c>
      <c r="L159" s="39">
        <f t="shared" ca="1" si="24"/>
        <v>1</v>
      </c>
      <c r="M159" s="39">
        <f t="shared" ca="1" si="25"/>
        <v>1</v>
      </c>
      <c r="N159" s="39">
        <f t="shared" ca="1" si="26"/>
        <v>1</v>
      </c>
      <c r="O159" s="39">
        <f t="shared" ca="1" si="27"/>
        <v>1</v>
      </c>
      <c r="P159" s="39">
        <f t="shared" ca="1" si="28"/>
        <v>0</v>
      </c>
      <c r="Q159" s="39">
        <f t="shared" ca="1" si="29"/>
        <v>0</v>
      </c>
      <c r="R159" s="39">
        <f t="shared" ca="1" si="30"/>
        <v>0</v>
      </c>
      <c r="S159" s="39">
        <f t="shared" ca="1" si="31"/>
        <v>0</v>
      </c>
      <c r="T159" s="39">
        <f t="shared" ca="1" si="32"/>
        <v>0</v>
      </c>
      <c r="U159" s="39">
        <f t="shared" ca="1" si="33"/>
        <v>0</v>
      </c>
      <c r="V159" s="39">
        <f t="shared" ca="1" si="34"/>
        <v>1</v>
      </c>
    </row>
    <row r="160" spans="1:22" s="209" customFormat="1" ht="15.75" thickBot="1">
      <c r="A160" s="411" t="s">
        <v>279</v>
      </c>
      <c r="B160" s="412"/>
      <c r="C160" s="413"/>
      <c r="D160" s="413"/>
      <c r="E160" s="201"/>
      <c r="F160" s="201"/>
      <c r="G160" s="201"/>
      <c r="H160" s="201"/>
      <c r="I160" s="201"/>
      <c r="J160" s="201"/>
      <c r="K160" s="298" t="s">
        <v>112</v>
      </c>
      <c r="L160" s="39">
        <f t="shared" ca="1" si="24"/>
        <v>1</v>
      </c>
      <c r="M160" s="39">
        <f t="shared" ca="1" si="25"/>
        <v>1</v>
      </c>
      <c r="N160" s="39">
        <f t="shared" ca="1" si="26"/>
        <v>1</v>
      </c>
      <c r="O160" s="39">
        <f t="shared" ca="1" si="27"/>
        <v>1</v>
      </c>
      <c r="P160" s="39">
        <f t="shared" ca="1" si="28"/>
        <v>0</v>
      </c>
      <c r="Q160" s="39">
        <f t="shared" ca="1" si="29"/>
        <v>0</v>
      </c>
      <c r="R160" s="39">
        <f t="shared" ca="1" si="30"/>
        <v>0</v>
      </c>
      <c r="S160" s="39">
        <f t="shared" ca="1" si="31"/>
        <v>0</v>
      </c>
      <c r="T160" s="39">
        <f t="shared" ca="1" si="32"/>
        <v>0</v>
      </c>
      <c r="U160" s="39">
        <f t="shared" ca="1" si="33"/>
        <v>0</v>
      </c>
      <c r="V160" s="39">
        <f t="shared" ca="1" si="34"/>
        <v>1</v>
      </c>
    </row>
    <row r="161" spans="1:22" s="209" customFormat="1" ht="15.75" thickBot="1">
      <c r="A161" s="411" t="s">
        <v>280</v>
      </c>
      <c r="B161" s="412"/>
      <c r="C161" s="413"/>
      <c r="D161" s="414"/>
      <c r="E161" s="275"/>
      <c r="F161" s="275"/>
      <c r="G161" s="275"/>
      <c r="H161" s="275"/>
      <c r="I161" s="275"/>
      <c r="J161" s="275"/>
      <c r="K161" s="298" t="s">
        <v>42</v>
      </c>
      <c r="L161" s="39">
        <f t="shared" ca="1" si="24"/>
        <v>1</v>
      </c>
      <c r="M161" s="39">
        <f t="shared" ca="1" si="25"/>
        <v>1</v>
      </c>
      <c r="N161" s="39">
        <f t="shared" ca="1" si="26"/>
        <v>1</v>
      </c>
      <c r="O161" s="39">
        <f t="shared" ca="1" si="27"/>
        <v>1</v>
      </c>
      <c r="P161" s="39">
        <f t="shared" ca="1" si="28"/>
        <v>0</v>
      </c>
      <c r="Q161" s="39">
        <f t="shared" ca="1" si="29"/>
        <v>0</v>
      </c>
      <c r="R161" s="39">
        <f t="shared" ca="1" si="30"/>
        <v>0</v>
      </c>
      <c r="S161" s="39">
        <f t="shared" ca="1" si="31"/>
        <v>0</v>
      </c>
      <c r="T161" s="39">
        <f t="shared" ca="1" si="32"/>
        <v>0</v>
      </c>
      <c r="U161" s="39">
        <f t="shared" ca="1" si="33"/>
        <v>0</v>
      </c>
      <c r="V161" s="39">
        <f t="shared" ca="1" si="34"/>
        <v>1</v>
      </c>
    </row>
    <row r="162" spans="1:22" s="209" customFormat="1" ht="15.75" thickBot="1">
      <c r="A162" s="411" t="s">
        <v>281</v>
      </c>
      <c r="B162" s="412"/>
      <c r="C162" s="413"/>
      <c r="D162" s="414"/>
      <c r="E162" s="204"/>
      <c r="F162" s="204"/>
      <c r="G162" s="204"/>
      <c r="H162" s="204"/>
      <c r="I162" s="204"/>
      <c r="J162" s="204"/>
      <c r="K162" s="298" t="s">
        <v>109</v>
      </c>
      <c r="L162" s="39">
        <f t="shared" ca="1" si="24"/>
        <v>1</v>
      </c>
      <c r="M162" s="39">
        <f t="shared" ca="1" si="25"/>
        <v>1</v>
      </c>
      <c r="N162" s="39">
        <f t="shared" ca="1" si="26"/>
        <v>1</v>
      </c>
      <c r="O162" s="39">
        <f t="shared" ca="1" si="27"/>
        <v>1</v>
      </c>
      <c r="P162" s="39">
        <f t="shared" ca="1" si="28"/>
        <v>0</v>
      </c>
      <c r="Q162" s="39">
        <f t="shared" ca="1" si="29"/>
        <v>0</v>
      </c>
      <c r="R162" s="39">
        <f t="shared" ca="1" si="30"/>
        <v>0</v>
      </c>
      <c r="S162" s="39">
        <f t="shared" ca="1" si="31"/>
        <v>0</v>
      </c>
      <c r="T162" s="39">
        <f t="shared" ca="1" si="32"/>
        <v>0</v>
      </c>
      <c r="U162" s="39">
        <f t="shared" ca="1" si="33"/>
        <v>0</v>
      </c>
      <c r="V162" s="39">
        <f t="shared" ca="1" si="34"/>
        <v>1</v>
      </c>
    </row>
    <row r="163" spans="1:22" s="209" customFormat="1" ht="15.75" thickBot="1">
      <c r="A163" s="411" t="s">
        <v>282</v>
      </c>
      <c r="B163" s="412"/>
      <c r="C163" s="413"/>
      <c r="D163" s="414"/>
      <c r="E163" s="204"/>
      <c r="F163" s="204"/>
      <c r="G163" s="204"/>
      <c r="H163" s="204"/>
      <c r="I163" s="204"/>
      <c r="J163" s="204"/>
      <c r="K163" s="298" t="s">
        <v>109</v>
      </c>
      <c r="L163" s="39">
        <f t="shared" ca="1" si="24"/>
        <v>1</v>
      </c>
      <c r="M163" s="39">
        <f t="shared" ca="1" si="25"/>
        <v>1</v>
      </c>
      <c r="N163" s="39">
        <f t="shared" ca="1" si="26"/>
        <v>1</v>
      </c>
      <c r="O163" s="39">
        <f t="shared" ca="1" si="27"/>
        <v>1</v>
      </c>
      <c r="P163" s="39">
        <f t="shared" ca="1" si="28"/>
        <v>0</v>
      </c>
      <c r="Q163" s="39">
        <f t="shared" ca="1" si="29"/>
        <v>0</v>
      </c>
      <c r="R163" s="39">
        <f t="shared" ca="1" si="30"/>
        <v>0</v>
      </c>
      <c r="S163" s="39">
        <f t="shared" ca="1" si="31"/>
        <v>0</v>
      </c>
      <c r="T163" s="39">
        <f t="shared" ca="1" si="32"/>
        <v>0</v>
      </c>
      <c r="U163" s="39">
        <f t="shared" ca="1" si="33"/>
        <v>0</v>
      </c>
      <c r="V163" s="39">
        <f t="shared" ca="1" si="34"/>
        <v>1</v>
      </c>
    </row>
    <row r="164" spans="1:22" s="209" customFormat="1" ht="15.75" thickBot="1">
      <c r="A164" s="411" t="s">
        <v>283</v>
      </c>
      <c r="B164" s="412"/>
      <c r="C164" s="413"/>
      <c r="D164" s="414"/>
      <c r="E164" s="275"/>
      <c r="F164" s="275"/>
      <c r="G164" s="275"/>
      <c r="H164" s="275"/>
      <c r="I164" s="275"/>
      <c r="J164" s="275"/>
      <c r="K164" s="298" t="s">
        <v>42</v>
      </c>
      <c r="L164" s="39">
        <f t="shared" ca="1" si="24"/>
        <v>1</v>
      </c>
      <c r="M164" s="39">
        <f t="shared" ca="1" si="25"/>
        <v>1</v>
      </c>
      <c r="N164" s="39">
        <f t="shared" ca="1" si="26"/>
        <v>1</v>
      </c>
      <c r="O164" s="39">
        <f t="shared" ca="1" si="27"/>
        <v>1</v>
      </c>
      <c r="P164" s="39">
        <f t="shared" ca="1" si="28"/>
        <v>0</v>
      </c>
      <c r="Q164" s="39">
        <f t="shared" ca="1" si="29"/>
        <v>0</v>
      </c>
      <c r="R164" s="39">
        <f t="shared" ca="1" si="30"/>
        <v>0</v>
      </c>
      <c r="S164" s="39">
        <f t="shared" ca="1" si="31"/>
        <v>0</v>
      </c>
      <c r="T164" s="39">
        <f t="shared" ca="1" si="32"/>
        <v>0</v>
      </c>
      <c r="U164" s="39">
        <f t="shared" ca="1" si="33"/>
        <v>0</v>
      </c>
      <c r="V164" s="39">
        <f t="shared" ca="1" si="34"/>
        <v>1</v>
      </c>
    </row>
    <row r="165" spans="1:22" s="209" customFormat="1" ht="15.75" thickBot="1">
      <c r="A165" s="411" t="s">
        <v>284</v>
      </c>
      <c r="B165" s="412"/>
      <c r="C165" s="413"/>
      <c r="D165" s="414"/>
      <c r="E165" s="275"/>
      <c r="F165" s="275"/>
      <c r="G165" s="275"/>
      <c r="H165" s="275"/>
      <c r="I165" s="275"/>
      <c r="J165" s="275"/>
      <c r="K165" s="298" t="s">
        <v>42</v>
      </c>
      <c r="L165" s="39">
        <f t="shared" ca="1" si="24"/>
        <v>1</v>
      </c>
      <c r="M165" s="39">
        <f t="shared" ca="1" si="25"/>
        <v>1</v>
      </c>
      <c r="N165" s="39">
        <f t="shared" ca="1" si="26"/>
        <v>1</v>
      </c>
      <c r="O165" s="39">
        <f t="shared" ca="1" si="27"/>
        <v>1</v>
      </c>
      <c r="P165" s="39">
        <f t="shared" ca="1" si="28"/>
        <v>0</v>
      </c>
      <c r="Q165" s="39">
        <f t="shared" ca="1" si="29"/>
        <v>0</v>
      </c>
      <c r="R165" s="39">
        <f t="shared" ca="1" si="30"/>
        <v>0</v>
      </c>
      <c r="S165" s="39">
        <f t="shared" ca="1" si="31"/>
        <v>0</v>
      </c>
      <c r="T165" s="39">
        <f t="shared" ca="1" si="32"/>
        <v>0</v>
      </c>
      <c r="U165" s="39">
        <f t="shared" ca="1" si="33"/>
        <v>0</v>
      </c>
      <c r="V165" s="39">
        <f t="shared" ca="1" si="34"/>
        <v>1</v>
      </c>
    </row>
    <row r="166" spans="1:22" s="209" customFormat="1" ht="15.75" thickBot="1">
      <c r="A166" s="411" t="s">
        <v>285</v>
      </c>
      <c r="B166" s="412"/>
      <c r="C166" s="413"/>
      <c r="D166" s="414"/>
      <c r="E166" s="275"/>
      <c r="F166" s="275"/>
      <c r="G166" s="275"/>
      <c r="H166" s="275"/>
      <c r="I166" s="275"/>
      <c r="J166" s="275"/>
      <c r="K166" s="298" t="s">
        <v>42</v>
      </c>
      <c r="L166" s="39">
        <f t="shared" ca="1" si="24"/>
        <v>1</v>
      </c>
      <c r="M166" s="39">
        <f t="shared" ca="1" si="25"/>
        <v>1</v>
      </c>
      <c r="N166" s="39">
        <f t="shared" ca="1" si="26"/>
        <v>1</v>
      </c>
      <c r="O166" s="39">
        <f t="shared" ca="1" si="27"/>
        <v>1</v>
      </c>
      <c r="P166" s="39">
        <f t="shared" ca="1" si="28"/>
        <v>0</v>
      </c>
      <c r="Q166" s="39">
        <f t="shared" ca="1" si="29"/>
        <v>0</v>
      </c>
      <c r="R166" s="39">
        <f t="shared" ca="1" si="30"/>
        <v>0</v>
      </c>
      <c r="S166" s="39">
        <f t="shared" ca="1" si="31"/>
        <v>0</v>
      </c>
      <c r="T166" s="39">
        <f t="shared" ca="1" si="32"/>
        <v>0</v>
      </c>
      <c r="U166" s="39">
        <f t="shared" ca="1" si="33"/>
        <v>0</v>
      </c>
      <c r="V166" s="39">
        <f t="shared" ca="1" si="34"/>
        <v>1</v>
      </c>
    </row>
    <row r="167" spans="1:22" s="209" customFormat="1" ht="15.75" thickBot="1">
      <c r="A167" s="417" t="s">
        <v>286</v>
      </c>
      <c r="B167" s="418"/>
      <c r="C167" s="413"/>
      <c r="D167" s="414"/>
      <c r="E167" s="275"/>
      <c r="F167" s="275"/>
      <c r="G167" s="275"/>
      <c r="H167" s="275"/>
      <c r="I167" s="275"/>
      <c r="J167" s="275"/>
      <c r="K167" s="298" t="s">
        <v>42</v>
      </c>
      <c r="L167" s="39">
        <f t="shared" ca="1" si="24"/>
        <v>1</v>
      </c>
      <c r="M167" s="39">
        <f t="shared" ca="1" si="25"/>
        <v>1</v>
      </c>
      <c r="N167" s="39">
        <f t="shared" ca="1" si="26"/>
        <v>1</v>
      </c>
      <c r="O167" s="39">
        <f t="shared" ca="1" si="27"/>
        <v>1</v>
      </c>
      <c r="P167" s="39">
        <f t="shared" ca="1" si="28"/>
        <v>0</v>
      </c>
      <c r="Q167" s="39">
        <f t="shared" ca="1" si="29"/>
        <v>0</v>
      </c>
      <c r="R167" s="39">
        <f t="shared" ca="1" si="30"/>
        <v>0</v>
      </c>
      <c r="S167" s="39">
        <f t="shared" ca="1" si="31"/>
        <v>0</v>
      </c>
      <c r="T167" s="39">
        <f t="shared" ca="1" si="32"/>
        <v>0</v>
      </c>
      <c r="U167" s="39">
        <f t="shared" ca="1" si="33"/>
        <v>0</v>
      </c>
      <c r="V167" s="39">
        <f t="shared" ca="1" si="34"/>
        <v>1</v>
      </c>
    </row>
    <row r="168" spans="1:22" s="209" customFormat="1" ht="15.75" thickBot="1">
      <c r="A168" s="423" t="s">
        <v>287</v>
      </c>
      <c r="B168" s="424"/>
      <c r="C168" s="425"/>
      <c r="D168" s="426"/>
      <c r="E168" s="203"/>
      <c r="F168" s="203"/>
      <c r="G168" s="203"/>
      <c r="H168" s="203"/>
      <c r="I168" s="203"/>
      <c r="J168" s="203"/>
      <c r="K168" s="298" t="s">
        <v>62</v>
      </c>
      <c r="L168" s="39">
        <f t="shared" ca="1" si="24"/>
        <v>1</v>
      </c>
      <c r="M168" s="39">
        <f t="shared" ca="1" si="25"/>
        <v>1</v>
      </c>
      <c r="N168" s="39">
        <f t="shared" ca="1" si="26"/>
        <v>1</v>
      </c>
      <c r="O168" s="39">
        <f t="shared" ca="1" si="27"/>
        <v>1</v>
      </c>
      <c r="P168" s="39">
        <f t="shared" ca="1" si="28"/>
        <v>0</v>
      </c>
      <c r="Q168" s="39">
        <f t="shared" ca="1" si="29"/>
        <v>0</v>
      </c>
      <c r="R168" s="39">
        <f t="shared" ca="1" si="30"/>
        <v>0</v>
      </c>
      <c r="S168" s="39">
        <f t="shared" ca="1" si="31"/>
        <v>0</v>
      </c>
      <c r="T168" s="39">
        <f t="shared" ca="1" si="32"/>
        <v>0</v>
      </c>
      <c r="U168" s="39">
        <f t="shared" ca="1" si="33"/>
        <v>0</v>
      </c>
      <c r="V168" s="39">
        <f t="shared" ca="1" si="34"/>
        <v>1</v>
      </c>
    </row>
    <row r="169" spans="1:22" s="209" customFormat="1" ht="15.75" thickBot="1">
      <c r="A169" s="417" t="s">
        <v>288</v>
      </c>
      <c r="B169" s="418"/>
      <c r="C169" s="413"/>
      <c r="D169" s="414"/>
      <c r="E169" s="203"/>
      <c r="F169" s="203"/>
      <c r="G169" s="203"/>
      <c r="H169" s="203"/>
      <c r="I169" s="203"/>
      <c r="J169" s="203"/>
      <c r="K169" s="298" t="s">
        <v>112</v>
      </c>
      <c r="L169" s="39">
        <f t="shared" ca="1" si="24"/>
        <v>1</v>
      </c>
      <c r="M169" s="39">
        <f t="shared" ca="1" si="25"/>
        <v>1</v>
      </c>
      <c r="N169" s="39">
        <f t="shared" ca="1" si="26"/>
        <v>1</v>
      </c>
      <c r="O169" s="39">
        <f t="shared" ca="1" si="27"/>
        <v>1</v>
      </c>
      <c r="P169" s="39">
        <f t="shared" ca="1" si="28"/>
        <v>0</v>
      </c>
      <c r="Q169" s="39">
        <f t="shared" ca="1" si="29"/>
        <v>0</v>
      </c>
      <c r="R169" s="39">
        <f t="shared" ca="1" si="30"/>
        <v>0</v>
      </c>
      <c r="S169" s="39">
        <f t="shared" ca="1" si="31"/>
        <v>0</v>
      </c>
      <c r="T169" s="39">
        <f t="shared" ca="1" si="32"/>
        <v>0</v>
      </c>
      <c r="U169" s="39">
        <f t="shared" ca="1" si="33"/>
        <v>0</v>
      </c>
      <c r="V169" s="39">
        <f t="shared" ca="1" si="34"/>
        <v>1</v>
      </c>
    </row>
    <row r="170" spans="1:22" s="209" customFormat="1" ht="15.75" thickBot="1">
      <c r="A170" s="417" t="s">
        <v>321</v>
      </c>
      <c r="B170" s="418"/>
      <c r="C170" s="413"/>
      <c r="D170" s="414"/>
      <c r="E170" s="203"/>
      <c r="F170" s="203"/>
      <c r="G170" s="203"/>
      <c r="H170" s="203"/>
      <c r="I170" s="203"/>
      <c r="J170" s="203"/>
      <c r="K170" s="298" t="s">
        <v>110</v>
      </c>
      <c r="L170" s="39">
        <f t="shared" ca="1" si="24"/>
        <v>1</v>
      </c>
      <c r="M170" s="39">
        <f t="shared" ca="1" si="25"/>
        <v>1</v>
      </c>
      <c r="N170" s="39">
        <f t="shared" ca="1" si="26"/>
        <v>1</v>
      </c>
      <c r="O170" s="39">
        <f t="shared" ca="1" si="27"/>
        <v>1</v>
      </c>
      <c r="P170" s="39">
        <f t="shared" ca="1" si="28"/>
        <v>0</v>
      </c>
      <c r="Q170" s="39">
        <f t="shared" ca="1" si="29"/>
        <v>0</v>
      </c>
      <c r="R170" s="39">
        <f t="shared" ca="1" si="30"/>
        <v>0</v>
      </c>
      <c r="S170" s="39">
        <f t="shared" ca="1" si="31"/>
        <v>0</v>
      </c>
      <c r="T170" s="39">
        <f t="shared" ca="1" si="32"/>
        <v>0</v>
      </c>
      <c r="U170" s="39">
        <f t="shared" ca="1" si="33"/>
        <v>0</v>
      </c>
      <c r="V170" s="39">
        <f t="shared" ca="1" si="34"/>
        <v>1</v>
      </c>
    </row>
    <row r="171" spans="1:22" s="209" customFormat="1" ht="15.75" thickBot="1">
      <c r="A171" s="417" t="s">
        <v>289</v>
      </c>
      <c r="B171" s="418"/>
      <c r="C171" s="413"/>
      <c r="D171" s="414"/>
      <c r="E171" s="203"/>
      <c r="F171" s="203"/>
      <c r="G171" s="203"/>
      <c r="H171" s="203"/>
      <c r="I171" s="203"/>
      <c r="J171" s="203"/>
      <c r="K171" s="298" t="s">
        <v>110</v>
      </c>
      <c r="L171" s="39">
        <f t="shared" ca="1" si="24"/>
        <v>1</v>
      </c>
      <c r="M171" s="39">
        <f t="shared" ca="1" si="25"/>
        <v>1</v>
      </c>
      <c r="N171" s="39">
        <f t="shared" ca="1" si="26"/>
        <v>1</v>
      </c>
      <c r="O171" s="39">
        <f t="shared" ca="1" si="27"/>
        <v>1</v>
      </c>
      <c r="P171" s="39">
        <f t="shared" ca="1" si="28"/>
        <v>0</v>
      </c>
      <c r="Q171" s="39">
        <f t="shared" ca="1" si="29"/>
        <v>0</v>
      </c>
      <c r="R171" s="39">
        <f t="shared" ca="1" si="30"/>
        <v>0</v>
      </c>
      <c r="S171" s="39">
        <f t="shared" ca="1" si="31"/>
        <v>0</v>
      </c>
      <c r="T171" s="39">
        <f t="shared" ca="1" si="32"/>
        <v>0</v>
      </c>
      <c r="U171" s="39">
        <f t="shared" ca="1" si="33"/>
        <v>0</v>
      </c>
      <c r="V171" s="39">
        <f t="shared" ca="1" si="34"/>
        <v>1</v>
      </c>
    </row>
    <row r="172" spans="1:22" s="209" customFormat="1" ht="15.75" thickBot="1">
      <c r="A172" s="419" t="s">
        <v>290</v>
      </c>
      <c r="B172" s="420"/>
      <c r="C172" s="421"/>
      <c r="D172" s="422"/>
      <c r="E172" s="203"/>
      <c r="F172" s="203"/>
      <c r="G172" s="203"/>
      <c r="H172" s="203"/>
      <c r="I172" s="203"/>
      <c r="J172" s="203"/>
      <c r="K172" s="298" t="s">
        <v>110</v>
      </c>
      <c r="L172" s="39">
        <f t="shared" ca="1" si="24"/>
        <v>1</v>
      </c>
      <c r="M172" s="39">
        <f t="shared" ca="1" si="25"/>
        <v>1</v>
      </c>
      <c r="N172" s="39">
        <f t="shared" ca="1" si="26"/>
        <v>1</v>
      </c>
      <c r="O172" s="39">
        <f t="shared" ca="1" si="27"/>
        <v>1</v>
      </c>
      <c r="P172" s="39">
        <f t="shared" ca="1" si="28"/>
        <v>0</v>
      </c>
      <c r="Q172" s="39">
        <f t="shared" ca="1" si="29"/>
        <v>0</v>
      </c>
      <c r="R172" s="39">
        <f t="shared" ca="1" si="30"/>
        <v>0</v>
      </c>
      <c r="S172" s="39">
        <f t="shared" ca="1" si="31"/>
        <v>0</v>
      </c>
      <c r="T172" s="39">
        <f t="shared" ca="1" si="32"/>
        <v>0</v>
      </c>
      <c r="U172" s="39">
        <f t="shared" ca="1" si="33"/>
        <v>0</v>
      </c>
      <c r="V172" s="39">
        <f t="shared" ca="1" si="34"/>
        <v>1</v>
      </c>
    </row>
    <row r="173" spans="1:22" ht="16.5" thickBot="1">
      <c r="A173" s="328"/>
      <c r="B173" s="307"/>
      <c r="C173" s="430"/>
      <c r="D173" s="430"/>
      <c r="E173" s="484"/>
      <c r="F173" s="484"/>
      <c r="G173" s="484"/>
      <c r="H173" s="484"/>
      <c r="I173" s="484"/>
      <c r="J173" s="484"/>
      <c r="L173" s="39">
        <f t="shared" ca="1" si="24"/>
        <v>1</v>
      </c>
      <c r="M173" s="39">
        <f t="shared" ca="1" si="25"/>
        <v>1</v>
      </c>
      <c r="N173" s="39">
        <f t="shared" ca="1" si="26"/>
        <v>1</v>
      </c>
      <c r="O173" s="39">
        <f t="shared" ca="1" si="27"/>
        <v>1</v>
      </c>
      <c r="P173" s="39">
        <f t="shared" ca="1" si="28"/>
        <v>1</v>
      </c>
      <c r="Q173" s="39">
        <f t="shared" ca="1" si="29"/>
        <v>1</v>
      </c>
      <c r="R173" s="39">
        <f t="shared" ca="1" si="30"/>
        <v>1</v>
      </c>
      <c r="S173" s="39">
        <f t="shared" ca="1" si="31"/>
        <v>1</v>
      </c>
      <c r="T173" s="39">
        <f t="shared" ca="1" si="32"/>
        <v>1</v>
      </c>
      <c r="U173" s="39">
        <f t="shared" ca="1" si="33"/>
        <v>1</v>
      </c>
      <c r="V173" s="39">
        <f t="shared" ca="1" si="34"/>
        <v>1</v>
      </c>
    </row>
    <row r="174" spans="1:22" ht="20.25" thickTop="1" thickBot="1">
      <c r="A174" s="308" t="s">
        <v>116</v>
      </c>
      <c r="B174" s="309"/>
      <c r="C174" s="309"/>
      <c r="D174" s="310"/>
      <c r="E174" s="311"/>
      <c r="F174" s="69"/>
      <c r="G174" s="39"/>
      <c r="H174" s="39"/>
      <c r="I174" s="39"/>
      <c r="J174" s="39"/>
      <c r="L174" s="39">
        <f t="shared" ca="1" si="24"/>
        <v>1</v>
      </c>
      <c r="M174" s="39">
        <f t="shared" ca="1" si="25"/>
        <v>1</v>
      </c>
      <c r="N174" s="39">
        <f t="shared" ca="1" si="26"/>
        <v>1</v>
      </c>
      <c r="O174" s="39">
        <f t="shared" ca="1" si="27"/>
        <v>1</v>
      </c>
      <c r="P174" s="39">
        <f t="shared" ca="1" si="28"/>
        <v>1</v>
      </c>
      <c r="Q174" s="39">
        <f t="shared" ca="1" si="29"/>
        <v>1</v>
      </c>
      <c r="R174" s="39">
        <f t="shared" ca="1" si="30"/>
        <v>1</v>
      </c>
      <c r="S174" s="39">
        <f t="shared" ca="1" si="31"/>
        <v>1</v>
      </c>
      <c r="T174" s="39">
        <f t="shared" ca="1" si="32"/>
        <v>1</v>
      </c>
      <c r="U174" s="39">
        <f t="shared" ca="1" si="33"/>
        <v>1</v>
      </c>
      <c r="V174" s="39">
        <f t="shared" ca="1" si="34"/>
        <v>1</v>
      </c>
    </row>
    <row r="175" spans="1:22" s="209" customFormat="1" ht="16.5" thickTop="1" thickBot="1">
      <c r="A175" s="415" t="s">
        <v>230</v>
      </c>
      <c r="B175" s="416"/>
      <c r="C175" s="413"/>
      <c r="D175" s="413"/>
      <c r="E175" s="297"/>
      <c r="F175" s="298" t="s">
        <v>112</v>
      </c>
      <c r="L175" s="39">
        <f t="shared" ca="1" si="24"/>
        <v>1</v>
      </c>
      <c r="M175" s="39">
        <f t="shared" ca="1" si="25"/>
        <v>1</v>
      </c>
      <c r="N175" s="39">
        <f t="shared" ca="1" si="26"/>
        <v>1</v>
      </c>
      <c r="O175" s="39">
        <f t="shared" ca="1" si="27"/>
        <v>1</v>
      </c>
      <c r="P175" s="39">
        <f t="shared" ca="1" si="28"/>
        <v>0</v>
      </c>
      <c r="Q175" s="39">
        <f t="shared" ca="1" si="29"/>
        <v>1</v>
      </c>
      <c r="R175" s="39">
        <f t="shared" ca="1" si="30"/>
        <v>1</v>
      </c>
      <c r="S175" s="39">
        <f t="shared" ca="1" si="31"/>
        <v>1</v>
      </c>
      <c r="T175" s="39">
        <f t="shared" ca="1" si="32"/>
        <v>1</v>
      </c>
      <c r="U175" s="39">
        <f t="shared" ca="1" si="33"/>
        <v>1</v>
      </c>
      <c r="V175" s="39">
        <f t="shared" ca="1" si="34"/>
        <v>1</v>
      </c>
    </row>
    <row r="176" spans="1:22" s="209" customFormat="1" ht="15.75" thickBot="1">
      <c r="A176" s="411" t="s">
        <v>231</v>
      </c>
      <c r="B176" s="412"/>
      <c r="C176" s="413"/>
      <c r="D176" s="413"/>
      <c r="E176" s="201"/>
      <c r="F176" s="298" t="s">
        <v>112</v>
      </c>
      <c r="L176" s="39">
        <f t="shared" ca="1" si="24"/>
        <v>1</v>
      </c>
      <c r="M176" s="39">
        <f t="shared" ca="1" si="25"/>
        <v>1</v>
      </c>
      <c r="N176" s="39">
        <f t="shared" ca="1" si="26"/>
        <v>1</v>
      </c>
      <c r="O176" s="39">
        <f t="shared" ca="1" si="27"/>
        <v>1</v>
      </c>
      <c r="P176" s="39">
        <f t="shared" ca="1" si="28"/>
        <v>0</v>
      </c>
      <c r="Q176" s="39">
        <f t="shared" ca="1" si="29"/>
        <v>1</v>
      </c>
      <c r="R176" s="39">
        <f t="shared" ca="1" si="30"/>
        <v>1</v>
      </c>
      <c r="S176" s="39">
        <f t="shared" ca="1" si="31"/>
        <v>1</v>
      </c>
      <c r="T176" s="39">
        <f t="shared" ca="1" si="32"/>
        <v>1</v>
      </c>
      <c r="U176" s="39">
        <f t="shared" ca="1" si="33"/>
        <v>1</v>
      </c>
      <c r="V176" s="39">
        <f t="shared" ca="1" si="34"/>
        <v>1</v>
      </c>
    </row>
    <row r="177" spans="1:22" s="209" customFormat="1" ht="15.75" thickBot="1">
      <c r="A177" s="411" t="s">
        <v>279</v>
      </c>
      <c r="B177" s="412"/>
      <c r="C177" s="413"/>
      <c r="D177" s="413"/>
      <c r="E177" s="201"/>
      <c r="F177" s="298" t="s">
        <v>112</v>
      </c>
      <c r="L177" s="39">
        <f t="shared" ca="1" si="24"/>
        <v>1</v>
      </c>
      <c r="M177" s="39">
        <f t="shared" ca="1" si="25"/>
        <v>1</v>
      </c>
      <c r="N177" s="39">
        <f t="shared" ca="1" si="26"/>
        <v>1</v>
      </c>
      <c r="O177" s="39">
        <f t="shared" ca="1" si="27"/>
        <v>1</v>
      </c>
      <c r="P177" s="39">
        <f t="shared" ca="1" si="28"/>
        <v>0</v>
      </c>
      <c r="Q177" s="39">
        <f t="shared" ca="1" si="29"/>
        <v>1</v>
      </c>
      <c r="R177" s="39">
        <f t="shared" ca="1" si="30"/>
        <v>1</v>
      </c>
      <c r="S177" s="39">
        <f t="shared" ca="1" si="31"/>
        <v>1</v>
      </c>
      <c r="T177" s="39">
        <f t="shared" ca="1" si="32"/>
        <v>1</v>
      </c>
      <c r="U177" s="39">
        <f t="shared" ca="1" si="33"/>
        <v>1</v>
      </c>
      <c r="V177" s="39">
        <f t="shared" ca="1" si="34"/>
        <v>1</v>
      </c>
    </row>
    <row r="178" spans="1:22" s="209" customFormat="1" ht="15.75" thickBot="1">
      <c r="A178" s="411" t="s">
        <v>280</v>
      </c>
      <c r="B178" s="412"/>
      <c r="C178" s="413"/>
      <c r="D178" s="414"/>
      <c r="E178" s="275"/>
      <c r="F178" s="298" t="s">
        <v>42</v>
      </c>
      <c r="L178" s="39">
        <f t="shared" ca="1" si="24"/>
        <v>1</v>
      </c>
      <c r="M178" s="39">
        <f t="shared" ca="1" si="25"/>
        <v>1</v>
      </c>
      <c r="N178" s="39">
        <f t="shared" ca="1" si="26"/>
        <v>1</v>
      </c>
      <c r="O178" s="39">
        <f t="shared" ca="1" si="27"/>
        <v>1</v>
      </c>
      <c r="P178" s="39">
        <f t="shared" ca="1" si="28"/>
        <v>0</v>
      </c>
      <c r="Q178" s="39">
        <f t="shared" ca="1" si="29"/>
        <v>1</v>
      </c>
      <c r="R178" s="39">
        <f t="shared" ca="1" si="30"/>
        <v>1</v>
      </c>
      <c r="S178" s="39">
        <f t="shared" ca="1" si="31"/>
        <v>1</v>
      </c>
      <c r="T178" s="39">
        <f t="shared" ca="1" si="32"/>
        <v>1</v>
      </c>
      <c r="U178" s="39">
        <f t="shared" ca="1" si="33"/>
        <v>1</v>
      </c>
      <c r="V178" s="39">
        <f t="shared" ca="1" si="34"/>
        <v>1</v>
      </c>
    </row>
    <row r="179" spans="1:22" s="209" customFormat="1" ht="15.75" thickBot="1">
      <c r="A179" s="411" t="s">
        <v>281</v>
      </c>
      <c r="B179" s="412"/>
      <c r="C179" s="413"/>
      <c r="D179" s="414"/>
      <c r="E179" s="204"/>
      <c r="F179" s="298" t="s">
        <v>109</v>
      </c>
      <c r="L179" s="39">
        <f t="shared" ca="1" si="24"/>
        <v>1</v>
      </c>
      <c r="M179" s="39">
        <f t="shared" ca="1" si="25"/>
        <v>1</v>
      </c>
      <c r="N179" s="39">
        <f t="shared" ca="1" si="26"/>
        <v>1</v>
      </c>
      <c r="O179" s="39">
        <f t="shared" ca="1" si="27"/>
        <v>1</v>
      </c>
      <c r="P179" s="39">
        <f t="shared" ca="1" si="28"/>
        <v>0</v>
      </c>
      <c r="Q179" s="39">
        <f t="shared" ca="1" si="29"/>
        <v>1</v>
      </c>
      <c r="R179" s="39">
        <f t="shared" ca="1" si="30"/>
        <v>1</v>
      </c>
      <c r="S179" s="39">
        <f t="shared" ca="1" si="31"/>
        <v>1</v>
      </c>
      <c r="T179" s="39">
        <f t="shared" ca="1" si="32"/>
        <v>1</v>
      </c>
      <c r="U179" s="39">
        <f t="shared" ca="1" si="33"/>
        <v>1</v>
      </c>
      <c r="V179" s="39">
        <f t="shared" ca="1" si="34"/>
        <v>1</v>
      </c>
    </row>
    <row r="180" spans="1:22" s="209" customFormat="1" ht="15.75" thickBot="1">
      <c r="A180" s="411" t="s">
        <v>282</v>
      </c>
      <c r="B180" s="412"/>
      <c r="C180" s="413"/>
      <c r="D180" s="414"/>
      <c r="E180" s="204"/>
      <c r="F180" s="298" t="s">
        <v>109</v>
      </c>
      <c r="L180" s="39">
        <f t="shared" ca="1" si="24"/>
        <v>1</v>
      </c>
      <c r="M180" s="39">
        <f t="shared" ca="1" si="25"/>
        <v>1</v>
      </c>
      <c r="N180" s="39">
        <f t="shared" ca="1" si="26"/>
        <v>1</v>
      </c>
      <c r="O180" s="39">
        <f t="shared" ca="1" si="27"/>
        <v>1</v>
      </c>
      <c r="P180" s="39">
        <f t="shared" ca="1" si="28"/>
        <v>0</v>
      </c>
      <c r="Q180" s="39">
        <f t="shared" ca="1" si="29"/>
        <v>1</v>
      </c>
      <c r="R180" s="39">
        <f t="shared" ca="1" si="30"/>
        <v>1</v>
      </c>
      <c r="S180" s="39">
        <f t="shared" ca="1" si="31"/>
        <v>1</v>
      </c>
      <c r="T180" s="39">
        <f t="shared" ca="1" si="32"/>
        <v>1</v>
      </c>
      <c r="U180" s="39">
        <f t="shared" ca="1" si="33"/>
        <v>1</v>
      </c>
      <c r="V180" s="39">
        <f t="shared" ca="1" si="34"/>
        <v>1</v>
      </c>
    </row>
    <row r="181" spans="1:22" s="209" customFormat="1" ht="15.75" thickBot="1">
      <c r="A181" s="411" t="s">
        <v>283</v>
      </c>
      <c r="B181" s="412"/>
      <c r="C181" s="413"/>
      <c r="D181" s="414"/>
      <c r="E181" s="275"/>
      <c r="F181" s="298" t="s">
        <v>42</v>
      </c>
      <c r="L181" s="39">
        <f t="shared" ca="1" si="24"/>
        <v>1</v>
      </c>
      <c r="M181" s="39">
        <f t="shared" ca="1" si="25"/>
        <v>1</v>
      </c>
      <c r="N181" s="39">
        <f t="shared" ca="1" si="26"/>
        <v>1</v>
      </c>
      <c r="O181" s="39">
        <f t="shared" ca="1" si="27"/>
        <v>1</v>
      </c>
      <c r="P181" s="39">
        <f t="shared" ca="1" si="28"/>
        <v>0</v>
      </c>
      <c r="Q181" s="39">
        <f t="shared" ca="1" si="29"/>
        <v>1</v>
      </c>
      <c r="R181" s="39">
        <f t="shared" ca="1" si="30"/>
        <v>1</v>
      </c>
      <c r="S181" s="39">
        <f t="shared" ca="1" si="31"/>
        <v>1</v>
      </c>
      <c r="T181" s="39">
        <f t="shared" ca="1" si="32"/>
        <v>1</v>
      </c>
      <c r="U181" s="39">
        <f t="shared" ca="1" si="33"/>
        <v>1</v>
      </c>
      <c r="V181" s="39">
        <f t="shared" ca="1" si="34"/>
        <v>1</v>
      </c>
    </row>
    <row r="182" spans="1:22" s="209" customFormat="1" ht="15.75" thickBot="1">
      <c r="A182" s="411" t="s">
        <v>284</v>
      </c>
      <c r="B182" s="412"/>
      <c r="C182" s="413"/>
      <c r="D182" s="414"/>
      <c r="E182" s="275"/>
      <c r="F182" s="298" t="s">
        <v>42</v>
      </c>
      <c r="L182" s="39">
        <f t="shared" ca="1" si="24"/>
        <v>1</v>
      </c>
      <c r="M182" s="39">
        <f t="shared" ca="1" si="25"/>
        <v>1</v>
      </c>
      <c r="N182" s="39">
        <f t="shared" ca="1" si="26"/>
        <v>1</v>
      </c>
      <c r="O182" s="39">
        <f t="shared" ca="1" si="27"/>
        <v>1</v>
      </c>
      <c r="P182" s="39">
        <f t="shared" ca="1" si="28"/>
        <v>0</v>
      </c>
      <c r="Q182" s="39">
        <f t="shared" ca="1" si="29"/>
        <v>1</v>
      </c>
      <c r="R182" s="39">
        <f t="shared" ca="1" si="30"/>
        <v>1</v>
      </c>
      <c r="S182" s="39">
        <f t="shared" ca="1" si="31"/>
        <v>1</v>
      </c>
      <c r="T182" s="39">
        <f t="shared" ca="1" si="32"/>
        <v>1</v>
      </c>
      <c r="U182" s="39">
        <f t="shared" ca="1" si="33"/>
        <v>1</v>
      </c>
      <c r="V182" s="39">
        <f t="shared" ca="1" si="34"/>
        <v>1</v>
      </c>
    </row>
    <row r="183" spans="1:22" s="209" customFormat="1" ht="15.75" thickBot="1">
      <c r="A183" s="411" t="s">
        <v>285</v>
      </c>
      <c r="B183" s="412"/>
      <c r="C183" s="413"/>
      <c r="D183" s="414"/>
      <c r="E183" s="275"/>
      <c r="F183" s="298" t="s">
        <v>42</v>
      </c>
      <c r="L183" s="39">
        <f t="shared" ca="1" si="24"/>
        <v>1</v>
      </c>
      <c r="M183" s="39">
        <f t="shared" ca="1" si="25"/>
        <v>1</v>
      </c>
      <c r="N183" s="39">
        <f t="shared" ca="1" si="26"/>
        <v>1</v>
      </c>
      <c r="O183" s="39">
        <f t="shared" ca="1" si="27"/>
        <v>1</v>
      </c>
      <c r="P183" s="39">
        <f t="shared" ca="1" si="28"/>
        <v>0</v>
      </c>
      <c r="Q183" s="39">
        <f t="shared" ca="1" si="29"/>
        <v>1</v>
      </c>
      <c r="R183" s="39">
        <f t="shared" ca="1" si="30"/>
        <v>1</v>
      </c>
      <c r="S183" s="39">
        <f t="shared" ca="1" si="31"/>
        <v>1</v>
      </c>
      <c r="T183" s="39">
        <f t="shared" ca="1" si="32"/>
        <v>1</v>
      </c>
      <c r="U183" s="39">
        <f t="shared" ca="1" si="33"/>
        <v>1</v>
      </c>
      <c r="V183" s="39">
        <f t="shared" ca="1" si="34"/>
        <v>1</v>
      </c>
    </row>
    <row r="184" spans="1:22" s="209" customFormat="1" ht="15.75" thickBot="1">
      <c r="A184" s="417" t="s">
        <v>286</v>
      </c>
      <c r="B184" s="418"/>
      <c r="C184" s="413"/>
      <c r="D184" s="414"/>
      <c r="E184" s="275"/>
      <c r="F184" s="298" t="s">
        <v>42</v>
      </c>
      <c r="L184" s="39">
        <f t="shared" ca="1" si="24"/>
        <v>1</v>
      </c>
      <c r="M184" s="39">
        <f t="shared" ca="1" si="25"/>
        <v>1</v>
      </c>
      <c r="N184" s="39">
        <f t="shared" ca="1" si="26"/>
        <v>1</v>
      </c>
      <c r="O184" s="39">
        <f t="shared" ca="1" si="27"/>
        <v>1</v>
      </c>
      <c r="P184" s="39">
        <f t="shared" ca="1" si="28"/>
        <v>0</v>
      </c>
      <c r="Q184" s="39">
        <f t="shared" ca="1" si="29"/>
        <v>1</v>
      </c>
      <c r="R184" s="39">
        <f t="shared" ca="1" si="30"/>
        <v>1</v>
      </c>
      <c r="S184" s="39">
        <f t="shared" ca="1" si="31"/>
        <v>1</v>
      </c>
      <c r="T184" s="39">
        <f t="shared" ca="1" si="32"/>
        <v>1</v>
      </c>
      <c r="U184" s="39">
        <f t="shared" ca="1" si="33"/>
        <v>1</v>
      </c>
      <c r="V184" s="39">
        <f t="shared" ca="1" si="34"/>
        <v>1</v>
      </c>
    </row>
    <row r="185" spans="1:22" s="209" customFormat="1" ht="15.75" thickBot="1">
      <c r="A185" s="423" t="s">
        <v>287</v>
      </c>
      <c r="B185" s="424"/>
      <c r="C185" s="425"/>
      <c r="D185" s="426"/>
      <c r="E185" s="203"/>
      <c r="F185" s="298" t="s">
        <v>62</v>
      </c>
      <c r="L185" s="39">
        <f t="shared" ca="1" si="24"/>
        <v>1</v>
      </c>
      <c r="M185" s="39">
        <f t="shared" ca="1" si="25"/>
        <v>1</v>
      </c>
      <c r="N185" s="39">
        <f t="shared" ca="1" si="26"/>
        <v>1</v>
      </c>
      <c r="O185" s="39">
        <f t="shared" ca="1" si="27"/>
        <v>1</v>
      </c>
      <c r="P185" s="39">
        <f t="shared" ca="1" si="28"/>
        <v>0</v>
      </c>
      <c r="Q185" s="39">
        <f t="shared" ca="1" si="29"/>
        <v>1</v>
      </c>
      <c r="R185" s="39">
        <f t="shared" ca="1" si="30"/>
        <v>1</v>
      </c>
      <c r="S185" s="39">
        <f t="shared" ca="1" si="31"/>
        <v>1</v>
      </c>
      <c r="T185" s="39">
        <f t="shared" ca="1" si="32"/>
        <v>1</v>
      </c>
      <c r="U185" s="39">
        <f t="shared" ca="1" si="33"/>
        <v>1</v>
      </c>
      <c r="V185" s="39">
        <f t="shared" ca="1" si="34"/>
        <v>1</v>
      </c>
    </row>
    <row r="186" spans="1:22" s="209" customFormat="1" ht="15.75" thickBot="1">
      <c r="A186" s="417" t="s">
        <v>288</v>
      </c>
      <c r="B186" s="418"/>
      <c r="C186" s="413"/>
      <c r="D186" s="414"/>
      <c r="E186" s="203"/>
      <c r="F186" s="298" t="s">
        <v>112</v>
      </c>
      <c r="L186" s="39">
        <f t="shared" ca="1" si="24"/>
        <v>1</v>
      </c>
      <c r="M186" s="39">
        <f t="shared" ca="1" si="25"/>
        <v>1</v>
      </c>
      <c r="N186" s="39">
        <f t="shared" ca="1" si="26"/>
        <v>1</v>
      </c>
      <c r="O186" s="39">
        <f t="shared" ca="1" si="27"/>
        <v>1</v>
      </c>
      <c r="P186" s="39">
        <f t="shared" ca="1" si="28"/>
        <v>0</v>
      </c>
      <c r="Q186" s="39">
        <f t="shared" ca="1" si="29"/>
        <v>1</v>
      </c>
      <c r="R186" s="39">
        <f t="shared" ca="1" si="30"/>
        <v>1</v>
      </c>
      <c r="S186" s="39">
        <f t="shared" ca="1" si="31"/>
        <v>1</v>
      </c>
      <c r="T186" s="39">
        <f t="shared" ca="1" si="32"/>
        <v>1</v>
      </c>
      <c r="U186" s="39">
        <f t="shared" ca="1" si="33"/>
        <v>1</v>
      </c>
      <c r="V186" s="39">
        <f t="shared" ca="1" si="34"/>
        <v>1</v>
      </c>
    </row>
    <row r="187" spans="1:22" s="209" customFormat="1" ht="15.75" thickBot="1">
      <c r="A187" s="417" t="s">
        <v>321</v>
      </c>
      <c r="B187" s="418"/>
      <c r="C187" s="413"/>
      <c r="D187" s="414"/>
      <c r="E187" s="203"/>
      <c r="F187" s="298" t="s">
        <v>110</v>
      </c>
      <c r="L187" s="39">
        <f t="shared" ca="1" si="24"/>
        <v>1</v>
      </c>
      <c r="M187" s="39">
        <f t="shared" ca="1" si="25"/>
        <v>1</v>
      </c>
      <c r="N187" s="39">
        <f t="shared" ca="1" si="26"/>
        <v>1</v>
      </c>
      <c r="O187" s="39">
        <f t="shared" ca="1" si="27"/>
        <v>1</v>
      </c>
      <c r="P187" s="39">
        <f t="shared" ca="1" si="28"/>
        <v>0</v>
      </c>
      <c r="Q187" s="39">
        <f t="shared" ca="1" si="29"/>
        <v>1</v>
      </c>
      <c r="R187" s="39">
        <f t="shared" ca="1" si="30"/>
        <v>1</v>
      </c>
      <c r="S187" s="39">
        <f t="shared" ca="1" si="31"/>
        <v>1</v>
      </c>
      <c r="T187" s="39">
        <f t="shared" ca="1" si="32"/>
        <v>1</v>
      </c>
      <c r="U187" s="39">
        <f t="shared" ca="1" si="33"/>
        <v>1</v>
      </c>
      <c r="V187" s="39">
        <f t="shared" ca="1" si="34"/>
        <v>1</v>
      </c>
    </row>
    <row r="188" spans="1:22" s="209" customFormat="1" ht="15.75" thickBot="1">
      <c r="A188" s="417" t="s">
        <v>289</v>
      </c>
      <c r="B188" s="418"/>
      <c r="C188" s="413"/>
      <c r="D188" s="414"/>
      <c r="E188" s="203"/>
      <c r="F188" s="298" t="s">
        <v>110</v>
      </c>
      <c r="L188" s="39">
        <f t="shared" ca="1" si="24"/>
        <v>1</v>
      </c>
      <c r="M188" s="39">
        <f t="shared" ca="1" si="25"/>
        <v>1</v>
      </c>
      <c r="N188" s="39">
        <f t="shared" ca="1" si="26"/>
        <v>1</v>
      </c>
      <c r="O188" s="39">
        <f t="shared" ca="1" si="27"/>
        <v>1</v>
      </c>
      <c r="P188" s="39">
        <f t="shared" ca="1" si="28"/>
        <v>0</v>
      </c>
      <c r="Q188" s="39">
        <f t="shared" ca="1" si="29"/>
        <v>1</v>
      </c>
      <c r="R188" s="39">
        <f t="shared" ca="1" si="30"/>
        <v>1</v>
      </c>
      <c r="S188" s="39">
        <f t="shared" ca="1" si="31"/>
        <v>1</v>
      </c>
      <c r="T188" s="39">
        <f t="shared" ca="1" si="32"/>
        <v>1</v>
      </c>
      <c r="U188" s="39">
        <f t="shared" ca="1" si="33"/>
        <v>1</v>
      </c>
      <c r="V188" s="39">
        <f t="shared" ca="1" si="34"/>
        <v>1</v>
      </c>
    </row>
    <row r="189" spans="1:22" s="209" customFormat="1" ht="15.75" thickBot="1">
      <c r="A189" s="419" t="s">
        <v>290</v>
      </c>
      <c r="B189" s="420"/>
      <c r="C189" s="421"/>
      <c r="D189" s="422"/>
      <c r="E189" s="203"/>
      <c r="F189" s="338" t="s">
        <v>110</v>
      </c>
      <c r="G189" s="339"/>
      <c r="H189" s="339"/>
      <c r="I189" s="339"/>
      <c r="J189" s="339"/>
      <c r="L189" s="39">
        <f t="shared" ca="1" si="24"/>
        <v>1</v>
      </c>
      <c r="M189" s="39">
        <f t="shared" ca="1" si="25"/>
        <v>1</v>
      </c>
      <c r="N189" s="39">
        <f t="shared" ca="1" si="26"/>
        <v>1</v>
      </c>
      <c r="O189" s="39">
        <f t="shared" ca="1" si="27"/>
        <v>1</v>
      </c>
      <c r="P189" s="39">
        <f t="shared" ca="1" si="28"/>
        <v>0</v>
      </c>
      <c r="Q189" s="39">
        <f t="shared" ca="1" si="29"/>
        <v>1</v>
      </c>
      <c r="R189" s="39">
        <f t="shared" ca="1" si="30"/>
        <v>1</v>
      </c>
      <c r="S189" s="39">
        <f t="shared" ca="1" si="31"/>
        <v>1</v>
      </c>
      <c r="T189" s="39">
        <f t="shared" ca="1" si="32"/>
        <v>1</v>
      </c>
      <c r="U189" s="39">
        <f t="shared" ca="1" si="33"/>
        <v>1</v>
      </c>
      <c r="V189" s="39">
        <f t="shared" ca="1" si="34"/>
        <v>1</v>
      </c>
    </row>
    <row r="190" spans="1:22" s="209" customFormat="1" ht="15.75" thickBot="1">
      <c r="A190" s="329"/>
      <c r="B190" s="301"/>
      <c r="C190" s="302"/>
      <c r="D190" s="303"/>
      <c r="E190" s="340"/>
      <c r="F190" s="340"/>
      <c r="G190" s="340"/>
      <c r="H190" s="340"/>
      <c r="I190" s="340"/>
      <c r="J190" s="340"/>
      <c r="K190" s="341"/>
      <c r="L190" s="39">
        <f t="shared" ca="1" si="24"/>
        <v>1</v>
      </c>
      <c r="M190" s="39">
        <f t="shared" ca="1" si="25"/>
        <v>1</v>
      </c>
      <c r="N190" s="39">
        <f t="shared" ca="1" si="26"/>
        <v>1</v>
      </c>
      <c r="O190" s="39">
        <f t="shared" ca="1" si="27"/>
        <v>1</v>
      </c>
      <c r="P190" s="39">
        <f t="shared" ca="1" si="28"/>
        <v>1</v>
      </c>
      <c r="Q190" s="39">
        <f t="shared" ca="1" si="29"/>
        <v>1</v>
      </c>
      <c r="R190" s="39">
        <f t="shared" ca="1" si="30"/>
        <v>1</v>
      </c>
      <c r="S190" s="39">
        <f t="shared" ca="1" si="31"/>
        <v>1</v>
      </c>
      <c r="T190" s="39">
        <f t="shared" ca="1" si="32"/>
        <v>1</v>
      </c>
      <c r="U190" s="39">
        <f t="shared" ca="1" si="33"/>
        <v>1</v>
      </c>
      <c r="V190" s="39">
        <f t="shared" ca="1" si="34"/>
        <v>1</v>
      </c>
    </row>
    <row r="191" spans="1:22" ht="20.25" thickTop="1" thickBot="1">
      <c r="A191" s="308" t="s">
        <v>98</v>
      </c>
      <c r="B191" s="309"/>
      <c r="C191" s="309"/>
      <c r="D191" s="310"/>
      <c r="E191" s="311"/>
      <c r="F191" s="69"/>
      <c r="G191" s="39"/>
      <c r="H191" s="39"/>
      <c r="I191" s="39"/>
      <c r="J191" s="39"/>
      <c r="L191" s="39">
        <f t="shared" ca="1" si="24"/>
        <v>1</v>
      </c>
      <c r="M191" s="39">
        <f t="shared" ca="1" si="25"/>
        <v>1</v>
      </c>
      <c r="N191" s="39">
        <f t="shared" ca="1" si="26"/>
        <v>1</v>
      </c>
      <c r="O191" s="39">
        <f t="shared" ca="1" si="27"/>
        <v>1</v>
      </c>
      <c r="P191" s="39">
        <f t="shared" ca="1" si="28"/>
        <v>1</v>
      </c>
      <c r="Q191" s="39">
        <f t="shared" ca="1" si="29"/>
        <v>1</v>
      </c>
      <c r="R191" s="39">
        <f t="shared" ca="1" si="30"/>
        <v>1</v>
      </c>
      <c r="S191" s="39">
        <f t="shared" ca="1" si="31"/>
        <v>1</v>
      </c>
      <c r="T191" s="39">
        <f t="shared" ca="1" si="32"/>
        <v>1</v>
      </c>
      <c r="U191" s="39">
        <f t="shared" ca="1" si="33"/>
        <v>1</v>
      </c>
      <c r="V191" s="39">
        <f t="shared" ca="1" si="34"/>
        <v>1</v>
      </c>
    </row>
    <row r="192" spans="1:22" s="209" customFormat="1" ht="16.5" thickTop="1" thickBot="1">
      <c r="A192" s="415" t="s">
        <v>230</v>
      </c>
      <c r="B192" s="416"/>
      <c r="C192" s="413"/>
      <c r="D192" s="413"/>
      <c r="E192" s="297"/>
      <c r="F192" s="298" t="s">
        <v>112</v>
      </c>
      <c r="L192" s="39">
        <f t="shared" ca="1" si="24"/>
        <v>1</v>
      </c>
      <c r="M192" s="39">
        <f t="shared" ca="1" si="25"/>
        <v>1</v>
      </c>
      <c r="N192" s="39">
        <f t="shared" ca="1" si="26"/>
        <v>1</v>
      </c>
      <c r="O192" s="39">
        <f t="shared" ca="1" si="27"/>
        <v>1</v>
      </c>
      <c r="P192" s="39">
        <f t="shared" ca="1" si="28"/>
        <v>0</v>
      </c>
      <c r="Q192" s="39">
        <f t="shared" ca="1" si="29"/>
        <v>1</v>
      </c>
      <c r="R192" s="39">
        <f t="shared" ca="1" si="30"/>
        <v>1</v>
      </c>
      <c r="S192" s="39">
        <f t="shared" ca="1" si="31"/>
        <v>1</v>
      </c>
      <c r="T192" s="39">
        <f t="shared" ca="1" si="32"/>
        <v>1</v>
      </c>
      <c r="U192" s="39">
        <f t="shared" ca="1" si="33"/>
        <v>1</v>
      </c>
      <c r="V192" s="39">
        <f t="shared" ca="1" si="34"/>
        <v>1</v>
      </c>
    </row>
    <row r="193" spans="1:22" s="209" customFormat="1" ht="15.75" thickBot="1">
      <c r="A193" s="411" t="s">
        <v>231</v>
      </c>
      <c r="B193" s="412"/>
      <c r="C193" s="413"/>
      <c r="D193" s="413"/>
      <c r="E193" s="201"/>
      <c r="F193" s="298" t="s">
        <v>112</v>
      </c>
      <c r="L193" s="39">
        <f t="shared" ca="1" si="24"/>
        <v>1</v>
      </c>
      <c r="M193" s="39">
        <f t="shared" ca="1" si="25"/>
        <v>1</v>
      </c>
      <c r="N193" s="39">
        <f t="shared" ca="1" si="26"/>
        <v>1</v>
      </c>
      <c r="O193" s="39">
        <f t="shared" ca="1" si="27"/>
        <v>1</v>
      </c>
      <c r="P193" s="39">
        <f t="shared" ca="1" si="28"/>
        <v>0</v>
      </c>
      <c r="Q193" s="39">
        <f t="shared" ca="1" si="29"/>
        <v>1</v>
      </c>
      <c r="R193" s="39">
        <f t="shared" ca="1" si="30"/>
        <v>1</v>
      </c>
      <c r="S193" s="39">
        <f t="shared" ca="1" si="31"/>
        <v>1</v>
      </c>
      <c r="T193" s="39">
        <f t="shared" ca="1" si="32"/>
        <v>1</v>
      </c>
      <c r="U193" s="39">
        <f t="shared" ca="1" si="33"/>
        <v>1</v>
      </c>
      <c r="V193" s="39">
        <f t="shared" ca="1" si="34"/>
        <v>1</v>
      </c>
    </row>
    <row r="194" spans="1:22" s="209" customFormat="1" ht="15.75" thickBot="1">
      <c r="A194" s="411" t="s">
        <v>279</v>
      </c>
      <c r="B194" s="412"/>
      <c r="C194" s="413"/>
      <c r="D194" s="413"/>
      <c r="E194" s="201"/>
      <c r="F194" s="298" t="s">
        <v>112</v>
      </c>
      <c r="L194" s="39">
        <f t="shared" ca="1" si="24"/>
        <v>1</v>
      </c>
      <c r="M194" s="39">
        <f t="shared" ca="1" si="25"/>
        <v>1</v>
      </c>
      <c r="N194" s="39">
        <f t="shared" ca="1" si="26"/>
        <v>1</v>
      </c>
      <c r="O194" s="39">
        <f t="shared" ca="1" si="27"/>
        <v>1</v>
      </c>
      <c r="P194" s="39">
        <f t="shared" ca="1" si="28"/>
        <v>0</v>
      </c>
      <c r="Q194" s="39">
        <f t="shared" ca="1" si="29"/>
        <v>1</v>
      </c>
      <c r="R194" s="39">
        <f t="shared" ca="1" si="30"/>
        <v>1</v>
      </c>
      <c r="S194" s="39">
        <f t="shared" ca="1" si="31"/>
        <v>1</v>
      </c>
      <c r="T194" s="39">
        <f t="shared" ca="1" si="32"/>
        <v>1</v>
      </c>
      <c r="U194" s="39">
        <f t="shared" ca="1" si="33"/>
        <v>1</v>
      </c>
      <c r="V194" s="39">
        <f t="shared" ca="1" si="34"/>
        <v>1</v>
      </c>
    </row>
    <row r="195" spans="1:22" s="209" customFormat="1" ht="15.75" thickBot="1">
      <c r="A195" s="411" t="s">
        <v>280</v>
      </c>
      <c r="B195" s="412"/>
      <c r="C195" s="413"/>
      <c r="D195" s="414"/>
      <c r="E195" s="275"/>
      <c r="F195" s="298" t="s">
        <v>42</v>
      </c>
      <c r="L195" s="39">
        <f t="shared" ref="L195:L258" ca="1" si="35">CELL("protect",A195)</f>
        <v>1</v>
      </c>
      <c r="M195" s="39">
        <f t="shared" ref="M195:M258" ca="1" si="36">CELL("protect",B195)</f>
        <v>1</v>
      </c>
      <c r="N195" s="39">
        <f t="shared" ref="N195:N258" ca="1" si="37">CELL("protect",C195)</f>
        <v>1</v>
      </c>
      <c r="O195" s="39">
        <f t="shared" ref="O195:O258" ca="1" si="38">CELL("protect",D195)</f>
        <v>1</v>
      </c>
      <c r="P195" s="39">
        <f t="shared" ref="P195:P258" ca="1" si="39">CELL("protect",E195)</f>
        <v>0</v>
      </c>
      <c r="Q195" s="39">
        <f t="shared" ref="Q195:Q258" ca="1" si="40">CELL("protect",F195)</f>
        <v>1</v>
      </c>
      <c r="R195" s="39">
        <f t="shared" ref="R195:R258" ca="1" si="41">CELL("protect",G195)</f>
        <v>1</v>
      </c>
      <c r="S195" s="39">
        <f t="shared" ref="S195:S258" ca="1" si="42">CELL("protect",H195)</f>
        <v>1</v>
      </c>
      <c r="T195" s="39">
        <f t="shared" ref="T195:T258" ca="1" si="43">CELL("protect",I195)</f>
        <v>1</v>
      </c>
      <c r="U195" s="39">
        <f t="shared" ref="U195:U258" ca="1" si="44">CELL("protect",J195)</f>
        <v>1</v>
      </c>
      <c r="V195" s="39">
        <f t="shared" ref="V195:V258" ca="1" si="45">CELL("protect",K195)</f>
        <v>1</v>
      </c>
    </row>
    <row r="196" spans="1:22" s="209" customFormat="1" ht="15.75" thickBot="1">
      <c r="A196" s="411" t="s">
        <v>281</v>
      </c>
      <c r="B196" s="412"/>
      <c r="C196" s="413"/>
      <c r="D196" s="414"/>
      <c r="E196" s="204"/>
      <c r="F196" s="298" t="s">
        <v>109</v>
      </c>
      <c r="L196" s="39">
        <f t="shared" ca="1" si="35"/>
        <v>1</v>
      </c>
      <c r="M196" s="39">
        <f t="shared" ca="1" si="36"/>
        <v>1</v>
      </c>
      <c r="N196" s="39">
        <f t="shared" ca="1" si="37"/>
        <v>1</v>
      </c>
      <c r="O196" s="39">
        <f t="shared" ca="1" si="38"/>
        <v>1</v>
      </c>
      <c r="P196" s="39">
        <f t="shared" ca="1" si="39"/>
        <v>0</v>
      </c>
      <c r="Q196" s="39">
        <f t="shared" ca="1" si="40"/>
        <v>1</v>
      </c>
      <c r="R196" s="39">
        <f t="shared" ca="1" si="41"/>
        <v>1</v>
      </c>
      <c r="S196" s="39">
        <f t="shared" ca="1" si="42"/>
        <v>1</v>
      </c>
      <c r="T196" s="39">
        <f t="shared" ca="1" si="43"/>
        <v>1</v>
      </c>
      <c r="U196" s="39">
        <f t="shared" ca="1" si="44"/>
        <v>1</v>
      </c>
      <c r="V196" s="39">
        <f t="shared" ca="1" si="45"/>
        <v>1</v>
      </c>
    </row>
    <row r="197" spans="1:22" s="209" customFormat="1" ht="15.75" thickBot="1">
      <c r="A197" s="411" t="s">
        <v>282</v>
      </c>
      <c r="B197" s="412"/>
      <c r="C197" s="413"/>
      <c r="D197" s="414"/>
      <c r="E197" s="204"/>
      <c r="F197" s="298" t="s">
        <v>109</v>
      </c>
      <c r="L197" s="39">
        <f t="shared" ca="1" si="35"/>
        <v>1</v>
      </c>
      <c r="M197" s="39">
        <f t="shared" ca="1" si="36"/>
        <v>1</v>
      </c>
      <c r="N197" s="39">
        <f t="shared" ca="1" si="37"/>
        <v>1</v>
      </c>
      <c r="O197" s="39">
        <f t="shared" ca="1" si="38"/>
        <v>1</v>
      </c>
      <c r="P197" s="39">
        <f t="shared" ca="1" si="39"/>
        <v>0</v>
      </c>
      <c r="Q197" s="39">
        <f t="shared" ca="1" si="40"/>
        <v>1</v>
      </c>
      <c r="R197" s="39">
        <f t="shared" ca="1" si="41"/>
        <v>1</v>
      </c>
      <c r="S197" s="39">
        <f t="shared" ca="1" si="42"/>
        <v>1</v>
      </c>
      <c r="T197" s="39">
        <f t="shared" ca="1" si="43"/>
        <v>1</v>
      </c>
      <c r="U197" s="39">
        <f t="shared" ca="1" si="44"/>
        <v>1</v>
      </c>
      <c r="V197" s="39">
        <f t="shared" ca="1" si="45"/>
        <v>1</v>
      </c>
    </row>
    <row r="198" spans="1:22" s="209" customFormat="1" ht="15.75" thickBot="1">
      <c r="A198" s="411" t="s">
        <v>283</v>
      </c>
      <c r="B198" s="412"/>
      <c r="C198" s="413"/>
      <c r="D198" s="414"/>
      <c r="E198" s="275"/>
      <c r="F198" s="298" t="s">
        <v>42</v>
      </c>
      <c r="L198" s="39">
        <f t="shared" ca="1" si="35"/>
        <v>1</v>
      </c>
      <c r="M198" s="39">
        <f t="shared" ca="1" si="36"/>
        <v>1</v>
      </c>
      <c r="N198" s="39">
        <f t="shared" ca="1" si="37"/>
        <v>1</v>
      </c>
      <c r="O198" s="39">
        <f t="shared" ca="1" si="38"/>
        <v>1</v>
      </c>
      <c r="P198" s="39">
        <f t="shared" ca="1" si="39"/>
        <v>0</v>
      </c>
      <c r="Q198" s="39">
        <f t="shared" ca="1" si="40"/>
        <v>1</v>
      </c>
      <c r="R198" s="39">
        <f t="shared" ca="1" si="41"/>
        <v>1</v>
      </c>
      <c r="S198" s="39">
        <f t="shared" ca="1" si="42"/>
        <v>1</v>
      </c>
      <c r="T198" s="39">
        <f t="shared" ca="1" si="43"/>
        <v>1</v>
      </c>
      <c r="U198" s="39">
        <f t="shared" ca="1" si="44"/>
        <v>1</v>
      </c>
      <c r="V198" s="39">
        <f t="shared" ca="1" si="45"/>
        <v>1</v>
      </c>
    </row>
    <row r="199" spans="1:22" s="209" customFormat="1" ht="15.75" thickBot="1">
      <c r="A199" s="411" t="s">
        <v>284</v>
      </c>
      <c r="B199" s="412"/>
      <c r="C199" s="413"/>
      <c r="D199" s="414"/>
      <c r="E199" s="275"/>
      <c r="F199" s="298" t="s">
        <v>42</v>
      </c>
      <c r="L199" s="39">
        <f t="shared" ca="1" si="35"/>
        <v>1</v>
      </c>
      <c r="M199" s="39">
        <f t="shared" ca="1" si="36"/>
        <v>1</v>
      </c>
      <c r="N199" s="39">
        <f t="shared" ca="1" si="37"/>
        <v>1</v>
      </c>
      <c r="O199" s="39">
        <f t="shared" ca="1" si="38"/>
        <v>1</v>
      </c>
      <c r="P199" s="39">
        <f t="shared" ca="1" si="39"/>
        <v>0</v>
      </c>
      <c r="Q199" s="39">
        <f t="shared" ca="1" si="40"/>
        <v>1</v>
      </c>
      <c r="R199" s="39">
        <f t="shared" ca="1" si="41"/>
        <v>1</v>
      </c>
      <c r="S199" s="39">
        <f t="shared" ca="1" si="42"/>
        <v>1</v>
      </c>
      <c r="T199" s="39">
        <f t="shared" ca="1" si="43"/>
        <v>1</v>
      </c>
      <c r="U199" s="39">
        <f t="shared" ca="1" si="44"/>
        <v>1</v>
      </c>
      <c r="V199" s="39">
        <f t="shared" ca="1" si="45"/>
        <v>1</v>
      </c>
    </row>
    <row r="200" spans="1:22" s="209" customFormat="1" ht="15.75" thickBot="1">
      <c r="A200" s="411" t="s">
        <v>285</v>
      </c>
      <c r="B200" s="412"/>
      <c r="C200" s="413"/>
      <c r="D200" s="414"/>
      <c r="E200" s="275"/>
      <c r="F200" s="298" t="s">
        <v>42</v>
      </c>
      <c r="L200" s="39">
        <f t="shared" ca="1" si="35"/>
        <v>1</v>
      </c>
      <c r="M200" s="39">
        <f t="shared" ca="1" si="36"/>
        <v>1</v>
      </c>
      <c r="N200" s="39">
        <f t="shared" ca="1" si="37"/>
        <v>1</v>
      </c>
      <c r="O200" s="39">
        <f t="shared" ca="1" si="38"/>
        <v>1</v>
      </c>
      <c r="P200" s="39">
        <f t="shared" ca="1" si="39"/>
        <v>0</v>
      </c>
      <c r="Q200" s="39">
        <f t="shared" ca="1" si="40"/>
        <v>1</v>
      </c>
      <c r="R200" s="39">
        <f t="shared" ca="1" si="41"/>
        <v>1</v>
      </c>
      <c r="S200" s="39">
        <f t="shared" ca="1" si="42"/>
        <v>1</v>
      </c>
      <c r="T200" s="39">
        <f t="shared" ca="1" si="43"/>
        <v>1</v>
      </c>
      <c r="U200" s="39">
        <f t="shared" ca="1" si="44"/>
        <v>1</v>
      </c>
      <c r="V200" s="39">
        <f t="shared" ca="1" si="45"/>
        <v>1</v>
      </c>
    </row>
    <row r="201" spans="1:22" s="209" customFormat="1" ht="15.75" thickBot="1">
      <c r="A201" s="417" t="s">
        <v>286</v>
      </c>
      <c r="B201" s="418"/>
      <c r="C201" s="413"/>
      <c r="D201" s="414"/>
      <c r="E201" s="275"/>
      <c r="F201" s="298" t="s">
        <v>42</v>
      </c>
      <c r="L201" s="39">
        <f t="shared" ca="1" si="35"/>
        <v>1</v>
      </c>
      <c r="M201" s="39">
        <f t="shared" ca="1" si="36"/>
        <v>1</v>
      </c>
      <c r="N201" s="39">
        <f t="shared" ca="1" si="37"/>
        <v>1</v>
      </c>
      <c r="O201" s="39">
        <f t="shared" ca="1" si="38"/>
        <v>1</v>
      </c>
      <c r="P201" s="39">
        <f t="shared" ca="1" si="39"/>
        <v>0</v>
      </c>
      <c r="Q201" s="39">
        <f t="shared" ca="1" si="40"/>
        <v>1</v>
      </c>
      <c r="R201" s="39">
        <f t="shared" ca="1" si="41"/>
        <v>1</v>
      </c>
      <c r="S201" s="39">
        <f t="shared" ca="1" si="42"/>
        <v>1</v>
      </c>
      <c r="T201" s="39">
        <f t="shared" ca="1" si="43"/>
        <v>1</v>
      </c>
      <c r="U201" s="39">
        <f t="shared" ca="1" si="44"/>
        <v>1</v>
      </c>
      <c r="V201" s="39">
        <f t="shared" ca="1" si="45"/>
        <v>1</v>
      </c>
    </row>
    <row r="202" spans="1:22" s="209" customFormat="1" ht="15.75" thickBot="1">
      <c r="A202" s="423" t="s">
        <v>287</v>
      </c>
      <c r="B202" s="424"/>
      <c r="C202" s="425"/>
      <c r="D202" s="426"/>
      <c r="E202" s="203"/>
      <c r="F202" s="298" t="s">
        <v>62</v>
      </c>
      <c r="L202" s="39">
        <f t="shared" ca="1" si="35"/>
        <v>1</v>
      </c>
      <c r="M202" s="39">
        <f t="shared" ca="1" si="36"/>
        <v>1</v>
      </c>
      <c r="N202" s="39">
        <f t="shared" ca="1" si="37"/>
        <v>1</v>
      </c>
      <c r="O202" s="39">
        <f t="shared" ca="1" si="38"/>
        <v>1</v>
      </c>
      <c r="P202" s="39">
        <f t="shared" ca="1" si="39"/>
        <v>0</v>
      </c>
      <c r="Q202" s="39">
        <f t="shared" ca="1" si="40"/>
        <v>1</v>
      </c>
      <c r="R202" s="39">
        <f t="shared" ca="1" si="41"/>
        <v>1</v>
      </c>
      <c r="S202" s="39">
        <f t="shared" ca="1" si="42"/>
        <v>1</v>
      </c>
      <c r="T202" s="39">
        <f t="shared" ca="1" si="43"/>
        <v>1</v>
      </c>
      <c r="U202" s="39">
        <f t="shared" ca="1" si="44"/>
        <v>1</v>
      </c>
      <c r="V202" s="39">
        <f t="shared" ca="1" si="45"/>
        <v>1</v>
      </c>
    </row>
    <row r="203" spans="1:22" s="209" customFormat="1" ht="15.75" thickBot="1">
      <c r="A203" s="417" t="s">
        <v>288</v>
      </c>
      <c r="B203" s="418"/>
      <c r="C203" s="413"/>
      <c r="D203" s="414"/>
      <c r="E203" s="203"/>
      <c r="F203" s="298" t="s">
        <v>112</v>
      </c>
      <c r="L203" s="39">
        <f t="shared" ca="1" si="35"/>
        <v>1</v>
      </c>
      <c r="M203" s="39">
        <f t="shared" ca="1" si="36"/>
        <v>1</v>
      </c>
      <c r="N203" s="39">
        <f t="shared" ca="1" si="37"/>
        <v>1</v>
      </c>
      <c r="O203" s="39">
        <f t="shared" ca="1" si="38"/>
        <v>1</v>
      </c>
      <c r="P203" s="39">
        <f t="shared" ca="1" si="39"/>
        <v>0</v>
      </c>
      <c r="Q203" s="39">
        <f t="shared" ca="1" si="40"/>
        <v>1</v>
      </c>
      <c r="R203" s="39">
        <f t="shared" ca="1" si="41"/>
        <v>1</v>
      </c>
      <c r="S203" s="39">
        <f t="shared" ca="1" si="42"/>
        <v>1</v>
      </c>
      <c r="T203" s="39">
        <f t="shared" ca="1" si="43"/>
        <v>1</v>
      </c>
      <c r="U203" s="39">
        <f t="shared" ca="1" si="44"/>
        <v>1</v>
      </c>
      <c r="V203" s="39">
        <f t="shared" ca="1" si="45"/>
        <v>1</v>
      </c>
    </row>
    <row r="204" spans="1:22" s="209" customFormat="1" ht="15.75" thickBot="1">
      <c r="A204" s="417" t="s">
        <v>321</v>
      </c>
      <c r="B204" s="418"/>
      <c r="C204" s="413"/>
      <c r="D204" s="414"/>
      <c r="E204" s="203"/>
      <c r="F204" s="298" t="s">
        <v>110</v>
      </c>
      <c r="L204" s="39">
        <f t="shared" ca="1" si="35"/>
        <v>1</v>
      </c>
      <c r="M204" s="39">
        <f t="shared" ca="1" si="36"/>
        <v>1</v>
      </c>
      <c r="N204" s="39">
        <f t="shared" ca="1" si="37"/>
        <v>1</v>
      </c>
      <c r="O204" s="39">
        <f t="shared" ca="1" si="38"/>
        <v>1</v>
      </c>
      <c r="P204" s="39">
        <f t="shared" ca="1" si="39"/>
        <v>0</v>
      </c>
      <c r="Q204" s="39">
        <f t="shared" ca="1" si="40"/>
        <v>1</v>
      </c>
      <c r="R204" s="39">
        <f t="shared" ca="1" si="41"/>
        <v>1</v>
      </c>
      <c r="S204" s="39">
        <f t="shared" ca="1" si="42"/>
        <v>1</v>
      </c>
      <c r="T204" s="39">
        <f t="shared" ca="1" si="43"/>
        <v>1</v>
      </c>
      <c r="U204" s="39">
        <f t="shared" ca="1" si="44"/>
        <v>1</v>
      </c>
      <c r="V204" s="39">
        <f t="shared" ca="1" si="45"/>
        <v>1</v>
      </c>
    </row>
    <row r="205" spans="1:22" s="209" customFormat="1" ht="15.75" thickBot="1">
      <c r="A205" s="417" t="s">
        <v>289</v>
      </c>
      <c r="B205" s="418"/>
      <c r="C205" s="413"/>
      <c r="D205" s="414"/>
      <c r="E205" s="203"/>
      <c r="F205" s="298" t="s">
        <v>110</v>
      </c>
      <c r="L205" s="39">
        <f t="shared" ca="1" si="35"/>
        <v>1</v>
      </c>
      <c r="M205" s="39">
        <f t="shared" ca="1" si="36"/>
        <v>1</v>
      </c>
      <c r="N205" s="39">
        <f t="shared" ca="1" si="37"/>
        <v>1</v>
      </c>
      <c r="O205" s="39">
        <f t="shared" ca="1" si="38"/>
        <v>1</v>
      </c>
      <c r="P205" s="39">
        <f t="shared" ca="1" si="39"/>
        <v>0</v>
      </c>
      <c r="Q205" s="39">
        <f t="shared" ca="1" si="40"/>
        <v>1</v>
      </c>
      <c r="R205" s="39">
        <f t="shared" ca="1" si="41"/>
        <v>1</v>
      </c>
      <c r="S205" s="39">
        <f t="shared" ca="1" si="42"/>
        <v>1</v>
      </c>
      <c r="T205" s="39">
        <f t="shared" ca="1" si="43"/>
        <v>1</v>
      </c>
      <c r="U205" s="39">
        <f t="shared" ca="1" si="44"/>
        <v>1</v>
      </c>
      <c r="V205" s="39">
        <f t="shared" ca="1" si="45"/>
        <v>1</v>
      </c>
    </row>
    <row r="206" spans="1:22" s="209" customFormat="1" ht="15.75" thickBot="1">
      <c r="A206" s="419" t="s">
        <v>290</v>
      </c>
      <c r="B206" s="420"/>
      <c r="C206" s="421"/>
      <c r="D206" s="422"/>
      <c r="E206" s="203"/>
      <c r="F206" s="298" t="s">
        <v>110</v>
      </c>
      <c r="L206" s="39">
        <f t="shared" ca="1" si="35"/>
        <v>1</v>
      </c>
      <c r="M206" s="39">
        <f t="shared" ca="1" si="36"/>
        <v>1</v>
      </c>
      <c r="N206" s="39">
        <f t="shared" ca="1" si="37"/>
        <v>1</v>
      </c>
      <c r="O206" s="39">
        <f t="shared" ca="1" si="38"/>
        <v>1</v>
      </c>
      <c r="P206" s="39">
        <f t="shared" ca="1" si="39"/>
        <v>0</v>
      </c>
      <c r="Q206" s="39">
        <f t="shared" ca="1" si="40"/>
        <v>1</v>
      </c>
      <c r="R206" s="39">
        <f t="shared" ca="1" si="41"/>
        <v>1</v>
      </c>
      <c r="S206" s="39">
        <f t="shared" ca="1" si="42"/>
        <v>1</v>
      </c>
      <c r="T206" s="39">
        <f t="shared" ca="1" si="43"/>
        <v>1</v>
      </c>
      <c r="U206" s="39">
        <f t="shared" ca="1" si="44"/>
        <v>1</v>
      </c>
      <c r="V206" s="39">
        <f t="shared" ca="1" si="45"/>
        <v>1</v>
      </c>
    </row>
    <row r="207" spans="1:22" s="209" customFormat="1" ht="15.75" thickBot="1">
      <c r="A207" s="329"/>
      <c r="B207" s="301"/>
      <c r="C207" s="302"/>
      <c r="D207" s="303"/>
      <c r="E207" s="340"/>
      <c r="F207" s="340"/>
      <c r="G207" s="340"/>
      <c r="H207" s="340"/>
      <c r="I207" s="340"/>
      <c r="J207" s="340"/>
      <c r="K207" s="341"/>
      <c r="L207" s="39">
        <f t="shared" ca="1" si="35"/>
        <v>1</v>
      </c>
      <c r="M207" s="39">
        <f t="shared" ca="1" si="36"/>
        <v>1</v>
      </c>
      <c r="N207" s="39">
        <f t="shared" ca="1" si="37"/>
        <v>1</v>
      </c>
      <c r="O207" s="39">
        <f t="shared" ca="1" si="38"/>
        <v>1</v>
      </c>
      <c r="P207" s="39">
        <f t="shared" ca="1" si="39"/>
        <v>1</v>
      </c>
      <c r="Q207" s="39">
        <f t="shared" ca="1" si="40"/>
        <v>1</v>
      </c>
      <c r="R207" s="39">
        <f t="shared" ca="1" si="41"/>
        <v>1</v>
      </c>
      <c r="S207" s="39">
        <f t="shared" ca="1" si="42"/>
        <v>1</v>
      </c>
      <c r="T207" s="39">
        <f t="shared" ca="1" si="43"/>
        <v>1</v>
      </c>
      <c r="U207" s="39">
        <f t="shared" ca="1" si="44"/>
        <v>1</v>
      </c>
      <c r="V207" s="39">
        <f t="shared" ca="1" si="45"/>
        <v>1</v>
      </c>
    </row>
    <row r="208" spans="1:22" ht="20.25" thickTop="1" thickBot="1">
      <c r="A208" s="308" t="s">
        <v>117</v>
      </c>
      <c r="B208" s="309"/>
      <c r="C208" s="309"/>
      <c r="D208" s="310"/>
      <c r="E208" s="311"/>
      <c r="F208" s="69"/>
      <c r="G208" s="39"/>
      <c r="H208" s="39"/>
      <c r="I208" s="39"/>
      <c r="J208" s="39"/>
      <c r="L208" s="39">
        <f t="shared" ca="1" si="35"/>
        <v>1</v>
      </c>
      <c r="M208" s="39">
        <f t="shared" ca="1" si="36"/>
        <v>1</v>
      </c>
      <c r="N208" s="39">
        <f t="shared" ca="1" si="37"/>
        <v>1</v>
      </c>
      <c r="O208" s="39">
        <f t="shared" ca="1" si="38"/>
        <v>1</v>
      </c>
      <c r="P208" s="39">
        <f t="shared" ca="1" si="39"/>
        <v>1</v>
      </c>
      <c r="Q208" s="39">
        <f t="shared" ca="1" si="40"/>
        <v>1</v>
      </c>
      <c r="R208" s="39">
        <f t="shared" ca="1" si="41"/>
        <v>1</v>
      </c>
      <c r="S208" s="39">
        <f t="shared" ca="1" si="42"/>
        <v>1</v>
      </c>
      <c r="T208" s="39">
        <f t="shared" ca="1" si="43"/>
        <v>1</v>
      </c>
      <c r="U208" s="39">
        <f t="shared" ca="1" si="44"/>
        <v>1</v>
      </c>
      <c r="V208" s="39">
        <f t="shared" ca="1" si="45"/>
        <v>1</v>
      </c>
    </row>
    <row r="209" spans="1:22" s="209" customFormat="1" ht="16.5" thickTop="1" thickBot="1">
      <c r="A209" s="415" t="s">
        <v>230</v>
      </c>
      <c r="B209" s="416"/>
      <c r="C209" s="413"/>
      <c r="D209" s="413"/>
      <c r="E209" s="297"/>
      <c r="F209" s="298" t="s">
        <v>112</v>
      </c>
      <c r="L209" s="39">
        <f t="shared" ca="1" si="35"/>
        <v>1</v>
      </c>
      <c r="M209" s="39">
        <f t="shared" ca="1" si="36"/>
        <v>1</v>
      </c>
      <c r="N209" s="39">
        <f t="shared" ca="1" si="37"/>
        <v>1</v>
      </c>
      <c r="O209" s="39">
        <f t="shared" ca="1" si="38"/>
        <v>1</v>
      </c>
      <c r="P209" s="39">
        <f t="shared" ca="1" si="39"/>
        <v>0</v>
      </c>
      <c r="Q209" s="39">
        <f t="shared" ca="1" si="40"/>
        <v>1</v>
      </c>
      <c r="R209" s="39">
        <f t="shared" ca="1" si="41"/>
        <v>1</v>
      </c>
      <c r="S209" s="39">
        <f t="shared" ca="1" si="42"/>
        <v>1</v>
      </c>
      <c r="T209" s="39">
        <f t="shared" ca="1" si="43"/>
        <v>1</v>
      </c>
      <c r="U209" s="39">
        <f t="shared" ca="1" si="44"/>
        <v>1</v>
      </c>
      <c r="V209" s="39">
        <f t="shared" ca="1" si="45"/>
        <v>1</v>
      </c>
    </row>
    <row r="210" spans="1:22" s="209" customFormat="1" ht="15.75" thickBot="1">
      <c r="A210" s="411" t="s">
        <v>231</v>
      </c>
      <c r="B210" s="412"/>
      <c r="C210" s="413"/>
      <c r="D210" s="413"/>
      <c r="E210" s="201"/>
      <c r="F210" s="298" t="s">
        <v>112</v>
      </c>
      <c r="L210" s="39">
        <f t="shared" ca="1" si="35"/>
        <v>1</v>
      </c>
      <c r="M210" s="39">
        <f t="shared" ca="1" si="36"/>
        <v>1</v>
      </c>
      <c r="N210" s="39">
        <f t="shared" ca="1" si="37"/>
        <v>1</v>
      </c>
      <c r="O210" s="39">
        <f t="shared" ca="1" si="38"/>
        <v>1</v>
      </c>
      <c r="P210" s="39">
        <f t="shared" ca="1" si="39"/>
        <v>0</v>
      </c>
      <c r="Q210" s="39">
        <f t="shared" ca="1" si="40"/>
        <v>1</v>
      </c>
      <c r="R210" s="39">
        <f t="shared" ca="1" si="41"/>
        <v>1</v>
      </c>
      <c r="S210" s="39">
        <f t="shared" ca="1" si="42"/>
        <v>1</v>
      </c>
      <c r="T210" s="39">
        <f t="shared" ca="1" si="43"/>
        <v>1</v>
      </c>
      <c r="U210" s="39">
        <f t="shared" ca="1" si="44"/>
        <v>1</v>
      </c>
      <c r="V210" s="39">
        <f t="shared" ca="1" si="45"/>
        <v>1</v>
      </c>
    </row>
    <row r="211" spans="1:22" s="209" customFormat="1" ht="15.75" thickBot="1">
      <c r="A211" s="411" t="s">
        <v>279</v>
      </c>
      <c r="B211" s="412"/>
      <c r="C211" s="413"/>
      <c r="D211" s="413"/>
      <c r="E211" s="201"/>
      <c r="F211" s="298" t="s">
        <v>112</v>
      </c>
      <c r="L211" s="39">
        <f t="shared" ca="1" si="35"/>
        <v>1</v>
      </c>
      <c r="M211" s="39">
        <f t="shared" ca="1" si="36"/>
        <v>1</v>
      </c>
      <c r="N211" s="39">
        <f t="shared" ca="1" si="37"/>
        <v>1</v>
      </c>
      <c r="O211" s="39">
        <f t="shared" ca="1" si="38"/>
        <v>1</v>
      </c>
      <c r="P211" s="39">
        <f t="shared" ca="1" si="39"/>
        <v>0</v>
      </c>
      <c r="Q211" s="39">
        <f t="shared" ca="1" si="40"/>
        <v>1</v>
      </c>
      <c r="R211" s="39">
        <f t="shared" ca="1" si="41"/>
        <v>1</v>
      </c>
      <c r="S211" s="39">
        <f t="shared" ca="1" si="42"/>
        <v>1</v>
      </c>
      <c r="T211" s="39">
        <f t="shared" ca="1" si="43"/>
        <v>1</v>
      </c>
      <c r="U211" s="39">
        <f t="shared" ca="1" si="44"/>
        <v>1</v>
      </c>
      <c r="V211" s="39">
        <f t="shared" ca="1" si="45"/>
        <v>1</v>
      </c>
    </row>
    <row r="212" spans="1:22" s="209" customFormat="1" ht="15.75" thickBot="1">
      <c r="A212" s="411" t="s">
        <v>280</v>
      </c>
      <c r="B212" s="412"/>
      <c r="C212" s="413"/>
      <c r="D212" s="414"/>
      <c r="E212" s="275"/>
      <c r="F212" s="298" t="s">
        <v>42</v>
      </c>
      <c r="L212" s="39">
        <f t="shared" ca="1" si="35"/>
        <v>1</v>
      </c>
      <c r="M212" s="39">
        <f t="shared" ca="1" si="36"/>
        <v>1</v>
      </c>
      <c r="N212" s="39">
        <f t="shared" ca="1" si="37"/>
        <v>1</v>
      </c>
      <c r="O212" s="39">
        <f t="shared" ca="1" si="38"/>
        <v>1</v>
      </c>
      <c r="P212" s="39">
        <f t="shared" ca="1" si="39"/>
        <v>0</v>
      </c>
      <c r="Q212" s="39">
        <f t="shared" ca="1" si="40"/>
        <v>1</v>
      </c>
      <c r="R212" s="39">
        <f t="shared" ca="1" si="41"/>
        <v>1</v>
      </c>
      <c r="S212" s="39">
        <f t="shared" ca="1" si="42"/>
        <v>1</v>
      </c>
      <c r="T212" s="39">
        <f t="shared" ca="1" si="43"/>
        <v>1</v>
      </c>
      <c r="U212" s="39">
        <f t="shared" ca="1" si="44"/>
        <v>1</v>
      </c>
      <c r="V212" s="39">
        <f t="shared" ca="1" si="45"/>
        <v>1</v>
      </c>
    </row>
    <row r="213" spans="1:22" s="209" customFormat="1" ht="15.75" thickBot="1">
      <c r="A213" s="411" t="s">
        <v>281</v>
      </c>
      <c r="B213" s="412"/>
      <c r="C213" s="413"/>
      <c r="D213" s="414"/>
      <c r="E213" s="204"/>
      <c r="F213" s="298" t="s">
        <v>109</v>
      </c>
      <c r="L213" s="39">
        <f t="shared" ca="1" si="35"/>
        <v>1</v>
      </c>
      <c r="M213" s="39">
        <f t="shared" ca="1" si="36"/>
        <v>1</v>
      </c>
      <c r="N213" s="39">
        <f t="shared" ca="1" si="37"/>
        <v>1</v>
      </c>
      <c r="O213" s="39">
        <f t="shared" ca="1" si="38"/>
        <v>1</v>
      </c>
      <c r="P213" s="39">
        <f t="shared" ca="1" si="39"/>
        <v>0</v>
      </c>
      <c r="Q213" s="39">
        <f t="shared" ca="1" si="40"/>
        <v>1</v>
      </c>
      <c r="R213" s="39">
        <f t="shared" ca="1" si="41"/>
        <v>1</v>
      </c>
      <c r="S213" s="39">
        <f t="shared" ca="1" si="42"/>
        <v>1</v>
      </c>
      <c r="T213" s="39">
        <f t="shared" ca="1" si="43"/>
        <v>1</v>
      </c>
      <c r="U213" s="39">
        <f t="shared" ca="1" si="44"/>
        <v>1</v>
      </c>
      <c r="V213" s="39">
        <f t="shared" ca="1" si="45"/>
        <v>1</v>
      </c>
    </row>
    <row r="214" spans="1:22" s="209" customFormat="1" ht="15.75" thickBot="1">
      <c r="A214" s="411" t="s">
        <v>282</v>
      </c>
      <c r="B214" s="412"/>
      <c r="C214" s="413"/>
      <c r="D214" s="414"/>
      <c r="E214" s="204"/>
      <c r="F214" s="298" t="s">
        <v>109</v>
      </c>
      <c r="L214" s="39">
        <f t="shared" ca="1" si="35"/>
        <v>1</v>
      </c>
      <c r="M214" s="39">
        <f t="shared" ca="1" si="36"/>
        <v>1</v>
      </c>
      <c r="N214" s="39">
        <f t="shared" ca="1" si="37"/>
        <v>1</v>
      </c>
      <c r="O214" s="39">
        <f t="shared" ca="1" si="38"/>
        <v>1</v>
      </c>
      <c r="P214" s="39">
        <f t="shared" ca="1" si="39"/>
        <v>0</v>
      </c>
      <c r="Q214" s="39">
        <f t="shared" ca="1" si="40"/>
        <v>1</v>
      </c>
      <c r="R214" s="39">
        <f t="shared" ca="1" si="41"/>
        <v>1</v>
      </c>
      <c r="S214" s="39">
        <f t="shared" ca="1" si="42"/>
        <v>1</v>
      </c>
      <c r="T214" s="39">
        <f t="shared" ca="1" si="43"/>
        <v>1</v>
      </c>
      <c r="U214" s="39">
        <f t="shared" ca="1" si="44"/>
        <v>1</v>
      </c>
      <c r="V214" s="39">
        <f t="shared" ca="1" si="45"/>
        <v>1</v>
      </c>
    </row>
    <row r="215" spans="1:22" s="209" customFormat="1" ht="15.75" thickBot="1">
      <c r="A215" s="411" t="s">
        <v>283</v>
      </c>
      <c r="B215" s="412"/>
      <c r="C215" s="413"/>
      <c r="D215" s="414"/>
      <c r="E215" s="275"/>
      <c r="F215" s="298" t="s">
        <v>42</v>
      </c>
      <c r="L215" s="39">
        <f t="shared" ca="1" si="35"/>
        <v>1</v>
      </c>
      <c r="M215" s="39">
        <f t="shared" ca="1" si="36"/>
        <v>1</v>
      </c>
      <c r="N215" s="39">
        <f t="shared" ca="1" si="37"/>
        <v>1</v>
      </c>
      <c r="O215" s="39">
        <f t="shared" ca="1" si="38"/>
        <v>1</v>
      </c>
      <c r="P215" s="39">
        <f t="shared" ca="1" si="39"/>
        <v>0</v>
      </c>
      <c r="Q215" s="39">
        <f t="shared" ca="1" si="40"/>
        <v>1</v>
      </c>
      <c r="R215" s="39">
        <f t="shared" ca="1" si="41"/>
        <v>1</v>
      </c>
      <c r="S215" s="39">
        <f t="shared" ca="1" si="42"/>
        <v>1</v>
      </c>
      <c r="T215" s="39">
        <f t="shared" ca="1" si="43"/>
        <v>1</v>
      </c>
      <c r="U215" s="39">
        <f t="shared" ca="1" si="44"/>
        <v>1</v>
      </c>
      <c r="V215" s="39">
        <f t="shared" ca="1" si="45"/>
        <v>1</v>
      </c>
    </row>
    <row r="216" spans="1:22" s="209" customFormat="1" ht="15.75" thickBot="1">
      <c r="A216" s="411" t="s">
        <v>284</v>
      </c>
      <c r="B216" s="412"/>
      <c r="C216" s="413"/>
      <c r="D216" s="414"/>
      <c r="E216" s="275"/>
      <c r="F216" s="298" t="s">
        <v>42</v>
      </c>
      <c r="L216" s="39">
        <f t="shared" ca="1" si="35"/>
        <v>1</v>
      </c>
      <c r="M216" s="39">
        <f t="shared" ca="1" si="36"/>
        <v>1</v>
      </c>
      <c r="N216" s="39">
        <f t="shared" ca="1" si="37"/>
        <v>1</v>
      </c>
      <c r="O216" s="39">
        <f t="shared" ca="1" si="38"/>
        <v>1</v>
      </c>
      <c r="P216" s="39">
        <f t="shared" ca="1" si="39"/>
        <v>0</v>
      </c>
      <c r="Q216" s="39">
        <f t="shared" ca="1" si="40"/>
        <v>1</v>
      </c>
      <c r="R216" s="39">
        <f t="shared" ca="1" si="41"/>
        <v>1</v>
      </c>
      <c r="S216" s="39">
        <f t="shared" ca="1" si="42"/>
        <v>1</v>
      </c>
      <c r="T216" s="39">
        <f t="shared" ca="1" si="43"/>
        <v>1</v>
      </c>
      <c r="U216" s="39">
        <f t="shared" ca="1" si="44"/>
        <v>1</v>
      </c>
      <c r="V216" s="39">
        <f t="shared" ca="1" si="45"/>
        <v>1</v>
      </c>
    </row>
    <row r="217" spans="1:22" s="209" customFormat="1" ht="15.75" thickBot="1">
      <c r="A217" s="411" t="s">
        <v>285</v>
      </c>
      <c r="B217" s="412"/>
      <c r="C217" s="413"/>
      <c r="D217" s="414"/>
      <c r="E217" s="275"/>
      <c r="F217" s="298" t="s">
        <v>42</v>
      </c>
      <c r="L217" s="39">
        <f t="shared" ca="1" si="35"/>
        <v>1</v>
      </c>
      <c r="M217" s="39">
        <f t="shared" ca="1" si="36"/>
        <v>1</v>
      </c>
      <c r="N217" s="39">
        <f t="shared" ca="1" si="37"/>
        <v>1</v>
      </c>
      <c r="O217" s="39">
        <f t="shared" ca="1" si="38"/>
        <v>1</v>
      </c>
      <c r="P217" s="39">
        <f t="shared" ca="1" si="39"/>
        <v>0</v>
      </c>
      <c r="Q217" s="39">
        <f t="shared" ca="1" si="40"/>
        <v>1</v>
      </c>
      <c r="R217" s="39">
        <f t="shared" ca="1" si="41"/>
        <v>1</v>
      </c>
      <c r="S217" s="39">
        <f t="shared" ca="1" si="42"/>
        <v>1</v>
      </c>
      <c r="T217" s="39">
        <f t="shared" ca="1" si="43"/>
        <v>1</v>
      </c>
      <c r="U217" s="39">
        <f t="shared" ca="1" si="44"/>
        <v>1</v>
      </c>
      <c r="V217" s="39">
        <f t="shared" ca="1" si="45"/>
        <v>1</v>
      </c>
    </row>
    <row r="218" spans="1:22" s="209" customFormat="1" ht="15.75" thickBot="1">
      <c r="A218" s="417" t="s">
        <v>286</v>
      </c>
      <c r="B218" s="418"/>
      <c r="C218" s="413"/>
      <c r="D218" s="414"/>
      <c r="E218" s="275"/>
      <c r="F218" s="298" t="s">
        <v>42</v>
      </c>
      <c r="L218" s="39">
        <f t="shared" ca="1" si="35"/>
        <v>1</v>
      </c>
      <c r="M218" s="39">
        <f t="shared" ca="1" si="36"/>
        <v>1</v>
      </c>
      <c r="N218" s="39">
        <f t="shared" ca="1" si="37"/>
        <v>1</v>
      </c>
      <c r="O218" s="39">
        <f t="shared" ca="1" si="38"/>
        <v>1</v>
      </c>
      <c r="P218" s="39">
        <f t="shared" ca="1" si="39"/>
        <v>0</v>
      </c>
      <c r="Q218" s="39">
        <f t="shared" ca="1" si="40"/>
        <v>1</v>
      </c>
      <c r="R218" s="39">
        <f t="shared" ca="1" si="41"/>
        <v>1</v>
      </c>
      <c r="S218" s="39">
        <f t="shared" ca="1" si="42"/>
        <v>1</v>
      </c>
      <c r="T218" s="39">
        <f t="shared" ca="1" si="43"/>
        <v>1</v>
      </c>
      <c r="U218" s="39">
        <f t="shared" ca="1" si="44"/>
        <v>1</v>
      </c>
      <c r="V218" s="39">
        <f t="shared" ca="1" si="45"/>
        <v>1</v>
      </c>
    </row>
    <row r="219" spans="1:22" s="209" customFormat="1" ht="15.75" thickBot="1">
      <c r="A219" s="423" t="s">
        <v>287</v>
      </c>
      <c r="B219" s="424"/>
      <c r="C219" s="425"/>
      <c r="D219" s="426"/>
      <c r="E219" s="203"/>
      <c r="F219" s="298" t="s">
        <v>62</v>
      </c>
      <c r="L219" s="39">
        <f t="shared" ca="1" si="35"/>
        <v>1</v>
      </c>
      <c r="M219" s="39">
        <f t="shared" ca="1" si="36"/>
        <v>1</v>
      </c>
      <c r="N219" s="39">
        <f t="shared" ca="1" si="37"/>
        <v>1</v>
      </c>
      <c r="O219" s="39">
        <f t="shared" ca="1" si="38"/>
        <v>1</v>
      </c>
      <c r="P219" s="39">
        <f t="shared" ca="1" si="39"/>
        <v>0</v>
      </c>
      <c r="Q219" s="39">
        <f t="shared" ca="1" si="40"/>
        <v>1</v>
      </c>
      <c r="R219" s="39">
        <f t="shared" ca="1" si="41"/>
        <v>1</v>
      </c>
      <c r="S219" s="39">
        <f t="shared" ca="1" si="42"/>
        <v>1</v>
      </c>
      <c r="T219" s="39">
        <f t="shared" ca="1" si="43"/>
        <v>1</v>
      </c>
      <c r="U219" s="39">
        <f t="shared" ca="1" si="44"/>
        <v>1</v>
      </c>
      <c r="V219" s="39">
        <f t="shared" ca="1" si="45"/>
        <v>1</v>
      </c>
    </row>
    <row r="220" spans="1:22" s="209" customFormat="1" ht="15.75" thickBot="1">
      <c r="A220" s="417" t="s">
        <v>288</v>
      </c>
      <c r="B220" s="418"/>
      <c r="C220" s="413"/>
      <c r="D220" s="414"/>
      <c r="E220" s="203"/>
      <c r="F220" s="298" t="s">
        <v>112</v>
      </c>
      <c r="L220" s="39">
        <f t="shared" ca="1" si="35"/>
        <v>1</v>
      </c>
      <c r="M220" s="39">
        <f t="shared" ca="1" si="36"/>
        <v>1</v>
      </c>
      <c r="N220" s="39">
        <f t="shared" ca="1" si="37"/>
        <v>1</v>
      </c>
      <c r="O220" s="39">
        <f t="shared" ca="1" si="38"/>
        <v>1</v>
      </c>
      <c r="P220" s="39">
        <f t="shared" ca="1" si="39"/>
        <v>0</v>
      </c>
      <c r="Q220" s="39">
        <f t="shared" ca="1" si="40"/>
        <v>1</v>
      </c>
      <c r="R220" s="39">
        <f t="shared" ca="1" si="41"/>
        <v>1</v>
      </c>
      <c r="S220" s="39">
        <f t="shared" ca="1" si="42"/>
        <v>1</v>
      </c>
      <c r="T220" s="39">
        <f t="shared" ca="1" si="43"/>
        <v>1</v>
      </c>
      <c r="U220" s="39">
        <f t="shared" ca="1" si="44"/>
        <v>1</v>
      </c>
      <c r="V220" s="39">
        <f t="shared" ca="1" si="45"/>
        <v>1</v>
      </c>
    </row>
    <row r="221" spans="1:22" s="209" customFormat="1" ht="15.75" thickBot="1">
      <c r="A221" s="417" t="s">
        <v>321</v>
      </c>
      <c r="B221" s="418"/>
      <c r="C221" s="413"/>
      <c r="D221" s="414"/>
      <c r="E221" s="203"/>
      <c r="F221" s="298" t="s">
        <v>110</v>
      </c>
      <c r="L221" s="39">
        <f t="shared" ca="1" si="35"/>
        <v>1</v>
      </c>
      <c r="M221" s="39">
        <f t="shared" ca="1" si="36"/>
        <v>1</v>
      </c>
      <c r="N221" s="39">
        <f t="shared" ca="1" si="37"/>
        <v>1</v>
      </c>
      <c r="O221" s="39">
        <f t="shared" ca="1" si="38"/>
        <v>1</v>
      </c>
      <c r="P221" s="39">
        <f t="shared" ca="1" si="39"/>
        <v>0</v>
      </c>
      <c r="Q221" s="39">
        <f t="shared" ca="1" si="40"/>
        <v>1</v>
      </c>
      <c r="R221" s="39">
        <f t="shared" ca="1" si="41"/>
        <v>1</v>
      </c>
      <c r="S221" s="39">
        <f t="shared" ca="1" si="42"/>
        <v>1</v>
      </c>
      <c r="T221" s="39">
        <f t="shared" ca="1" si="43"/>
        <v>1</v>
      </c>
      <c r="U221" s="39">
        <f t="shared" ca="1" si="44"/>
        <v>1</v>
      </c>
      <c r="V221" s="39">
        <f t="shared" ca="1" si="45"/>
        <v>1</v>
      </c>
    </row>
    <row r="222" spans="1:22" s="209" customFormat="1" ht="15.75" thickBot="1">
      <c r="A222" s="417" t="s">
        <v>289</v>
      </c>
      <c r="B222" s="418"/>
      <c r="C222" s="413"/>
      <c r="D222" s="414"/>
      <c r="E222" s="203"/>
      <c r="F222" s="298" t="s">
        <v>110</v>
      </c>
      <c r="L222" s="39">
        <f t="shared" ca="1" si="35"/>
        <v>1</v>
      </c>
      <c r="M222" s="39">
        <f t="shared" ca="1" si="36"/>
        <v>1</v>
      </c>
      <c r="N222" s="39">
        <f t="shared" ca="1" si="37"/>
        <v>1</v>
      </c>
      <c r="O222" s="39">
        <f t="shared" ca="1" si="38"/>
        <v>1</v>
      </c>
      <c r="P222" s="39">
        <f t="shared" ca="1" si="39"/>
        <v>0</v>
      </c>
      <c r="Q222" s="39">
        <f t="shared" ca="1" si="40"/>
        <v>1</v>
      </c>
      <c r="R222" s="39">
        <f t="shared" ca="1" si="41"/>
        <v>1</v>
      </c>
      <c r="S222" s="39">
        <f t="shared" ca="1" si="42"/>
        <v>1</v>
      </c>
      <c r="T222" s="39">
        <f t="shared" ca="1" si="43"/>
        <v>1</v>
      </c>
      <c r="U222" s="39">
        <f t="shared" ca="1" si="44"/>
        <v>1</v>
      </c>
      <c r="V222" s="39">
        <f t="shared" ca="1" si="45"/>
        <v>1</v>
      </c>
    </row>
    <row r="223" spans="1:22" s="209" customFormat="1" ht="15.75" thickBot="1">
      <c r="A223" s="419" t="s">
        <v>290</v>
      </c>
      <c r="B223" s="420"/>
      <c r="C223" s="421"/>
      <c r="D223" s="422"/>
      <c r="E223" s="203"/>
      <c r="F223" s="298" t="s">
        <v>110</v>
      </c>
      <c r="L223" s="39">
        <f t="shared" ca="1" si="35"/>
        <v>1</v>
      </c>
      <c r="M223" s="39">
        <f t="shared" ca="1" si="36"/>
        <v>1</v>
      </c>
      <c r="N223" s="39">
        <f t="shared" ca="1" si="37"/>
        <v>1</v>
      </c>
      <c r="O223" s="39">
        <f t="shared" ca="1" si="38"/>
        <v>1</v>
      </c>
      <c r="P223" s="39">
        <f t="shared" ca="1" si="39"/>
        <v>0</v>
      </c>
      <c r="Q223" s="39">
        <f t="shared" ca="1" si="40"/>
        <v>1</v>
      </c>
      <c r="R223" s="39">
        <f t="shared" ca="1" si="41"/>
        <v>1</v>
      </c>
      <c r="S223" s="39">
        <f t="shared" ca="1" si="42"/>
        <v>1</v>
      </c>
      <c r="T223" s="39">
        <f t="shared" ca="1" si="43"/>
        <v>1</v>
      </c>
      <c r="U223" s="39">
        <f t="shared" ca="1" si="44"/>
        <v>1</v>
      </c>
      <c r="V223" s="39">
        <f t="shared" ca="1" si="45"/>
        <v>1</v>
      </c>
    </row>
    <row r="224" spans="1:22" s="209" customFormat="1" ht="15.75" thickBot="1">
      <c r="A224" s="329"/>
      <c r="B224" s="301"/>
      <c r="C224" s="302"/>
      <c r="D224" s="303"/>
      <c r="E224" s="340"/>
      <c r="F224" s="340"/>
      <c r="G224" s="340"/>
      <c r="H224" s="340"/>
      <c r="I224" s="340"/>
      <c r="J224" s="340"/>
      <c r="K224" s="341"/>
      <c r="L224" s="39">
        <f t="shared" ca="1" si="35"/>
        <v>1</v>
      </c>
      <c r="M224" s="39">
        <f t="shared" ca="1" si="36"/>
        <v>1</v>
      </c>
      <c r="N224" s="39">
        <f t="shared" ca="1" si="37"/>
        <v>1</v>
      </c>
      <c r="O224" s="39">
        <f t="shared" ca="1" si="38"/>
        <v>1</v>
      </c>
      <c r="P224" s="39">
        <f t="shared" ca="1" si="39"/>
        <v>1</v>
      </c>
      <c r="Q224" s="39">
        <f t="shared" ca="1" si="40"/>
        <v>1</v>
      </c>
      <c r="R224" s="39">
        <f t="shared" ca="1" si="41"/>
        <v>1</v>
      </c>
      <c r="S224" s="39">
        <f t="shared" ca="1" si="42"/>
        <v>1</v>
      </c>
      <c r="T224" s="39">
        <f t="shared" ca="1" si="43"/>
        <v>1</v>
      </c>
      <c r="U224" s="39">
        <f t="shared" ca="1" si="44"/>
        <v>1</v>
      </c>
      <c r="V224" s="39">
        <f t="shared" ca="1" si="45"/>
        <v>1</v>
      </c>
    </row>
    <row r="225" spans="1:22" ht="20.25" thickTop="1" thickBot="1">
      <c r="A225" s="308" t="s">
        <v>99</v>
      </c>
      <c r="B225" s="309"/>
      <c r="C225" s="309"/>
      <c r="D225" s="310"/>
      <c r="E225" s="311"/>
      <c r="F225" s="69"/>
      <c r="G225" s="39"/>
      <c r="H225" s="39"/>
      <c r="I225" s="39"/>
      <c r="J225" s="39"/>
      <c r="L225" s="39">
        <f t="shared" ca="1" si="35"/>
        <v>1</v>
      </c>
      <c r="M225" s="39">
        <f t="shared" ca="1" si="36"/>
        <v>1</v>
      </c>
      <c r="N225" s="39">
        <f t="shared" ca="1" si="37"/>
        <v>1</v>
      </c>
      <c r="O225" s="39">
        <f t="shared" ca="1" si="38"/>
        <v>1</v>
      </c>
      <c r="P225" s="39">
        <f t="shared" ca="1" si="39"/>
        <v>1</v>
      </c>
      <c r="Q225" s="39">
        <f t="shared" ca="1" si="40"/>
        <v>1</v>
      </c>
      <c r="R225" s="39">
        <f t="shared" ca="1" si="41"/>
        <v>1</v>
      </c>
      <c r="S225" s="39">
        <f t="shared" ca="1" si="42"/>
        <v>1</v>
      </c>
      <c r="T225" s="39">
        <f t="shared" ca="1" si="43"/>
        <v>1</v>
      </c>
      <c r="U225" s="39">
        <f t="shared" ca="1" si="44"/>
        <v>1</v>
      </c>
      <c r="V225" s="39">
        <f t="shared" ca="1" si="45"/>
        <v>1</v>
      </c>
    </row>
    <row r="226" spans="1:22" s="209" customFormat="1" ht="16.5" thickTop="1" thickBot="1">
      <c r="A226" s="427" t="s">
        <v>230</v>
      </c>
      <c r="B226" s="428"/>
      <c r="C226" s="429"/>
      <c r="D226" s="429"/>
      <c r="E226" s="297"/>
      <c r="F226" s="298" t="s">
        <v>112</v>
      </c>
      <c r="L226" s="39">
        <f t="shared" ca="1" si="35"/>
        <v>1</v>
      </c>
      <c r="M226" s="39">
        <f t="shared" ca="1" si="36"/>
        <v>1</v>
      </c>
      <c r="N226" s="39">
        <f t="shared" ca="1" si="37"/>
        <v>1</v>
      </c>
      <c r="O226" s="39">
        <f t="shared" ca="1" si="38"/>
        <v>1</v>
      </c>
      <c r="P226" s="39">
        <f t="shared" ca="1" si="39"/>
        <v>0</v>
      </c>
      <c r="Q226" s="39">
        <f t="shared" ca="1" si="40"/>
        <v>1</v>
      </c>
      <c r="R226" s="39">
        <f t="shared" ca="1" si="41"/>
        <v>1</v>
      </c>
      <c r="S226" s="39">
        <f t="shared" ca="1" si="42"/>
        <v>1</v>
      </c>
      <c r="T226" s="39">
        <f t="shared" ca="1" si="43"/>
        <v>1</v>
      </c>
      <c r="U226" s="39">
        <f t="shared" ca="1" si="44"/>
        <v>1</v>
      </c>
      <c r="V226" s="39">
        <f t="shared" ca="1" si="45"/>
        <v>1</v>
      </c>
    </row>
    <row r="227" spans="1:22" s="209" customFormat="1" ht="15.75" thickBot="1">
      <c r="A227" s="411" t="s">
        <v>231</v>
      </c>
      <c r="B227" s="412"/>
      <c r="C227" s="413"/>
      <c r="D227" s="413"/>
      <c r="E227" s="201"/>
      <c r="F227" s="298" t="s">
        <v>112</v>
      </c>
      <c r="L227" s="39">
        <f t="shared" ca="1" si="35"/>
        <v>1</v>
      </c>
      <c r="M227" s="39">
        <f t="shared" ca="1" si="36"/>
        <v>1</v>
      </c>
      <c r="N227" s="39">
        <f t="shared" ca="1" si="37"/>
        <v>1</v>
      </c>
      <c r="O227" s="39">
        <f t="shared" ca="1" si="38"/>
        <v>1</v>
      </c>
      <c r="P227" s="39">
        <f t="shared" ca="1" si="39"/>
        <v>0</v>
      </c>
      <c r="Q227" s="39">
        <f t="shared" ca="1" si="40"/>
        <v>1</v>
      </c>
      <c r="R227" s="39">
        <f t="shared" ca="1" si="41"/>
        <v>1</v>
      </c>
      <c r="S227" s="39">
        <f t="shared" ca="1" si="42"/>
        <v>1</v>
      </c>
      <c r="T227" s="39">
        <f t="shared" ca="1" si="43"/>
        <v>1</v>
      </c>
      <c r="U227" s="39">
        <f t="shared" ca="1" si="44"/>
        <v>1</v>
      </c>
      <c r="V227" s="39">
        <f t="shared" ca="1" si="45"/>
        <v>1</v>
      </c>
    </row>
    <row r="228" spans="1:22" s="209" customFormat="1" ht="15.75" thickBot="1">
      <c r="A228" s="411" t="s">
        <v>279</v>
      </c>
      <c r="B228" s="412"/>
      <c r="C228" s="413"/>
      <c r="D228" s="413"/>
      <c r="E228" s="201"/>
      <c r="F228" s="298" t="s">
        <v>112</v>
      </c>
      <c r="L228" s="39">
        <f t="shared" ca="1" si="35"/>
        <v>1</v>
      </c>
      <c r="M228" s="39">
        <f t="shared" ca="1" si="36"/>
        <v>1</v>
      </c>
      <c r="N228" s="39">
        <f t="shared" ca="1" si="37"/>
        <v>1</v>
      </c>
      <c r="O228" s="39">
        <f t="shared" ca="1" si="38"/>
        <v>1</v>
      </c>
      <c r="P228" s="39">
        <f t="shared" ca="1" si="39"/>
        <v>0</v>
      </c>
      <c r="Q228" s="39">
        <f t="shared" ca="1" si="40"/>
        <v>1</v>
      </c>
      <c r="R228" s="39">
        <f t="shared" ca="1" si="41"/>
        <v>1</v>
      </c>
      <c r="S228" s="39">
        <f t="shared" ca="1" si="42"/>
        <v>1</v>
      </c>
      <c r="T228" s="39">
        <f t="shared" ca="1" si="43"/>
        <v>1</v>
      </c>
      <c r="U228" s="39">
        <f t="shared" ca="1" si="44"/>
        <v>1</v>
      </c>
      <c r="V228" s="39">
        <f t="shared" ca="1" si="45"/>
        <v>1</v>
      </c>
    </row>
    <row r="229" spans="1:22" s="209" customFormat="1" ht="15.75" thickBot="1">
      <c r="A229" s="411" t="s">
        <v>280</v>
      </c>
      <c r="B229" s="412"/>
      <c r="C229" s="413"/>
      <c r="D229" s="414"/>
      <c r="E229" s="275"/>
      <c r="F229" s="298" t="s">
        <v>42</v>
      </c>
      <c r="L229" s="39">
        <f t="shared" ca="1" si="35"/>
        <v>1</v>
      </c>
      <c r="M229" s="39">
        <f t="shared" ca="1" si="36"/>
        <v>1</v>
      </c>
      <c r="N229" s="39">
        <f t="shared" ca="1" si="37"/>
        <v>1</v>
      </c>
      <c r="O229" s="39">
        <f t="shared" ca="1" si="38"/>
        <v>1</v>
      </c>
      <c r="P229" s="39">
        <f t="shared" ca="1" si="39"/>
        <v>0</v>
      </c>
      <c r="Q229" s="39">
        <f t="shared" ca="1" si="40"/>
        <v>1</v>
      </c>
      <c r="R229" s="39">
        <f t="shared" ca="1" si="41"/>
        <v>1</v>
      </c>
      <c r="S229" s="39">
        <f t="shared" ca="1" si="42"/>
        <v>1</v>
      </c>
      <c r="T229" s="39">
        <f t="shared" ca="1" si="43"/>
        <v>1</v>
      </c>
      <c r="U229" s="39">
        <f t="shared" ca="1" si="44"/>
        <v>1</v>
      </c>
      <c r="V229" s="39">
        <f t="shared" ca="1" si="45"/>
        <v>1</v>
      </c>
    </row>
    <row r="230" spans="1:22" s="209" customFormat="1" ht="15.75" thickBot="1">
      <c r="A230" s="411" t="s">
        <v>281</v>
      </c>
      <c r="B230" s="412"/>
      <c r="C230" s="413"/>
      <c r="D230" s="414"/>
      <c r="E230" s="204"/>
      <c r="F230" s="298" t="s">
        <v>109</v>
      </c>
      <c r="L230" s="39">
        <f t="shared" ca="1" si="35"/>
        <v>1</v>
      </c>
      <c r="M230" s="39">
        <f t="shared" ca="1" si="36"/>
        <v>1</v>
      </c>
      <c r="N230" s="39">
        <f t="shared" ca="1" si="37"/>
        <v>1</v>
      </c>
      <c r="O230" s="39">
        <f t="shared" ca="1" si="38"/>
        <v>1</v>
      </c>
      <c r="P230" s="39">
        <f t="shared" ca="1" si="39"/>
        <v>0</v>
      </c>
      <c r="Q230" s="39">
        <f t="shared" ca="1" si="40"/>
        <v>1</v>
      </c>
      <c r="R230" s="39">
        <f t="shared" ca="1" si="41"/>
        <v>1</v>
      </c>
      <c r="S230" s="39">
        <f t="shared" ca="1" si="42"/>
        <v>1</v>
      </c>
      <c r="T230" s="39">
        <f t="shared" ca="1" si="43"/>
        <v>1</v>
      </c>
      <c r="U230" s="39">
        <f t="shared" ca="1" si="44"/>
        <v>1</v>
      </c>
      <c r="V230" s="39">
        <f t="shared" ca="1" si="45"/>
        <v>1</v>
      </c>
    </row>
    <row r="231" spans="1:22" s="209" customFormat="1" ht="15.75" thickBot="1">
      <c r="A231" s="411" t="s">
        <v>282</v>
      </c>
      <c r="B231" s="412"/>
      <c r="C231" s="413"/>
      <c r="D231" s="414"/>
      <c r="E231" s="204"/>
      <c r="F231" s="298" t="s">
        <v>109</v>
      </c>
      <c r="L231" s="39">
        <f t="shared" ca="1" si="35"/>
        <v>1</v>
      </c>
      <c r="M231" s="39">
        <f t="shared" ca="1" si="36"/>
        <v>1</v>
      </c>
      <c r="N231" s="39">
        <f t="shared" ca="1" si="37"/>
        <v>1</v>
      </c>
      <c r="O231" s="39">
        <f t="shared" ca="1" si="38"/>
        <v>1</v>
      </c>
      <c r="P231" s="39">
        <f t="shared" ca="1" si="39"/>
        <v>0</v>
      </c>
      <c r="Q231" s="39">
        <f t="shared" ca="1" si="40"/>
        <v>1</v>
      </c>
      <c r="R231" s="39">
        <f t="shared" ca="1" si="41"/>
        <v>1</v>
      </c>
      <c r="S231" s="39">
        <f t="shared" ca="1" si="42"/>
        <v>1</v>
      </c>
      <c r="T231" s="39">
        <f t="shared" ca="1" si="43"/>
        <v>1</v>
      </c>
      <c r="U231" s="39">
        <f t="shared" ca="1" si="44"/>
        <v>1</v>
      </c>
      <c r="V231" s="39">
        <f t="shared" ca="1" si="45"/>
        <v>1</v>
      </c>
    </row>
    <row r="232" spans="1:22" s="209" customFormat="1" ht="15.75" thickBot="1">
      <c r="A232" s="411" t="s">
        <v>283</v>
      </c>
      <c r="B232" s="412"/>
      <c r="C232" s="413"/>
      <c r="D232" s="414"/>
      <c r="E232" s="275"/>
      <c r="F232" s="298" t="s">
        <v>42</v>
      </c>
      <c r="L232" s="39">
        <f t="shared" ca="1" si="35"/>
        <v>1</v>
      </c>
      <c r="M232" s="39">
        <f t="shared" ca="1" si="36"/>
        <v>1</v>
      </c>
      <c r="N232" s="39">
        <f t="shared" ca="1" si="37"/>
        <v>1</v>
      </c>
      <c r="O232" s="39">
        <f t="shared" ca="1" si="38"/>
        <v>1</v>
      </c>
      <c r="P232" s="39">
        <f t="shared" ca="1" si="39"/>
        <v>0</v>
      </c>
      <c r="Q232" s="39">
        <f t="shared" ca="1" si="40"/>
        <v>1</v>
      </c>
      <c r="R232" s="39">
        <f t="shared" ca="1" si="41"/>
        <v>1</v>
      </c>
      <c r="S232" s="39">
        <f t="shared" ca="1" si="42"/>
        <v>1</v>
      </c>
      <c r="T232" s="39">
        <f t="shared" ca="1" si="43"/>
        <v>1</v>
      </c>
      <c r="U232" s="39">
        <f t="shared" ca="1" si="44"/>
        <v>1</v>
      </c>
      <c r="V232" s="39">
        <f t="shared" ca="1" si="45"/>
        <v>1</v>
      </c>
    </row>
    <row r="233" spans="1:22" s="209" customFormat="1" ht="15.75" thickBot="1">
      <c r="A233" s="411" t="s">
        <v>284</v>
      </c>
      <c r="B233" s="412"/>
      <c r="C233" s="413"/>
      <c r="D233" s="414"/>
      <c r="E233" s="275"/>
      <c r="F233" s="298" t="s">
        <v>42</v>
      </c>
      <c r="L233" s="39">
        <f t="shared" ca="1" si="35"/>
        <v>1</v>
      </c>
      <c r="M233" s="39">
        <f t="shared" ca="1" si="36"/>
        <v>1</v>
      </c>
      <c r="N233" s="39">
        <f t="shared" ca="1" si="37"/>
        <v>1</v>
      </c>
      <c r="O233" s="39">
        <f t="shared" ca="1" si="38"/>
        <v>1</v>
      </c>
      <c r="P233" s="39">
        <f t="shared" ca="1" si="39"/>
        <v>0</v>
      </c>
      <c r="Q233" s="39">
        <f t="shared" ca="1" si="40"/>
        <v>1</v>
      </c>
      <c r="R233" s="39">
        <f t="shared" ca="1" si="41"/>
        <v>1</v>
      </c>
      <c r="S233" s="39">
        <f t="shared" ca="1" si="42"/>
        <v>1</v>
      </c>
      <c r="T233" s="39">
        <f t="shared" ca="1" si="43"/>
        <v>1</v>
      </c>
      <c r="U233" s="39">
        <f t="shared" ca="1" si="44"/>
        <v>1</v>
      </c>
      <c r="V233" s="39">
        <f t="shared" ca="1" si="45"/>
        <v>1</v>
      </c>
    </row>
    <row r="234" spans="1:22" s="209" customFormat="1" ht="15.75" thickBot="1">
      <c r="A234" s="411" t="s">
        <v>285</v>
      </c>
      <c r="B234" s="412"/>
      <c r="C234" s="413"/>
      <c r="D234" s="414"/>
      <c r="E234" s="275"/>
      <c r="F234" s="298" t="s">
        <v>42</v>
      </c>
      <c r="L234" s="39">
        <f t="shared" ca="1" si="35"/>
        <v>1</v>
      </c>
      <c r="M234" s="39">
        <f t="shared" ca="1" si="36"/>
        <v>1</v>
      </c>
      <c r="N234" s="39">
        <f t="shared" ca="1" si="37"/>
        <v>1</v>
      </c>
      <c r="O234" s="39">
        <f t="shared" ca="1" si="38"/>
        <v>1</v>
      </c>
      <c r="P234" s="39">
        <f t="shared" ca="1" si="39"/>
        <v>0</v>
      </c>
      <c r="Q234" s="39">
        <f t="shared" ca="1" si="40"/>
        <v>1</v>
      </c>
      <c r="R234" s="39">
        <f t="shared" ca="1" si="41"/>
        <v>1</v>
      </c>
      <c r="S234" s="39">
        <f t="shared" ca="1" si="42"/>
        <v>1</v>
      </c>
      <c r="T234" s="39">
        <f t="shared" ca="1" si="43"/>
        <v>1</v>
      </c>
      <c r="U234" s="39">
        <f t="shared" ca="1" si="44"/>
        <v>1</v>
      </c>
      <c r="V234" s="39">
        <f t="shared" ca="1" si="45"/>
        <v>1</v>
      </c>
    </row>
    <row r="235" spans="1:22" s="209" customFormat="1" ht="15.75" thickBot="1">
      <c r="A235" s="417" t="s">
        <v>286</v>
      </c>
      <c r="B235" s="418"/>
      <c r="C235" s="413"/>
      <c r="D235" s="414"/>
      <c r="E235" s="275"/>
      <c r="F235" s="298" t="s">
        <v>42</v>
      </c>
      <c r="L235" s="39">
        <f t="shared" ca="1" si="35"/>
        <v>1</v>
      </c>
      <c r="M235" s="39">
        <f t="shared" ca="1" si="36"/>
        <v>1</v>
      </c>
      <c r="N235" s="39">
        <f t="shared" ca="1" si="37"/>
        <v>1</v>
      </c>
      <c r="O235" s="39">
        <f t="shared" ca="1" si="38"/>
        <v>1</v>
      </c>
      <c r="P235" s="39">
        <f t="shared" ca="1" si="39"/>
        <v>0</v>
      </c>
      <c r="Q235" s="39">
        <f t="shared" ca="1" si="40"/>
        <v>1</v>
      </c>
      <c r="R235" s="39">
        <f t="shared" ca="1" si="41"/>
        <v>1</v>
      </c>
      <c r="S235" s="39">
        <f t="shared" ca="1" si="42"/>
        <v>1</v>
      </c>
      <c r="T235" s="39">
        <f t="shared" ca="1" si="43"/>
        <v>1</v>
      </c>
      <c r="U235" s="39">
        <f t="shared" ca="1" si="44"/>
        <v>1</v>
      </c>
      <c r="V235" s="39">
        <f t="shared" ca="1" si="45"/>
        <v>1</v>
      </c>
    </row>
    <row r="236" spans="1:22" s="209" customFormat="1" ht="15.75" thickBot="1">
      <c r="A236" s="423" t="s">
        <v>287</v>
      </c>
      <c r="B236" s="424"/>
      <c r="C236" s="425"/>
      <c r="D236" s="426"/>
      <c r="E236" s="203"/>
      <c r="F236" s="298" t="s">
        <v>62</v>
      </c>
      <c r="L236" s="39">
        <f t="shared" ca="1" si="35"/>
        <v>1</v>
      </c>
      <c r="M236" s="39">
        <f t="shared" ca="1" si="36"/>
        <v>1</v>
      </c>
      <c r="N236" s="39">
        <f t="shared" ca="1" si="37"/>
        <v>1</v>
      </c>
      <c r="O236" s="39">
        <f t="shared" ca="1" si="38"/>
        <v>1</v>
      </c>
      <c r="P236" s="39">
        <f t="shared" ca="1" si="39"/>
        <v>0</v>
      </c>
      <c r="Q236" s="39">
        <f t="shared" ca="1" si="40"/>
        <v>1</v>
      </c>
      <c r="R236" s="39">
        <f t="shared" ca="1" si="41"/>
        <v>1</v>
      </c>
      <c r="S236" s="39">
        <f t="shared" ca="1" si="42"/>
        <v>1</v>
      </c>
      <c r="T236" s="39">
        <f t="shared" ca="1" si="43"/>
        <v>1</v>
      </c>
      <c r="U236" s="39">
        <f t="shared" ca="1" si="44"/>
        <v>1</v>
      </c>
      <c r="V236" s="39">
        <f t="shared" ca="1" si="45"/>
        <v>1</v>
      </c>
    </row>
    <row r="237" spans="1:22" s="209" customFormat="1" ht="15.75" thickBot="1">
      <c r="A237" s="417" t="s">
        <v>288</v>
      </c>
      <c r="B237" s="418"/>
      <c r="C237" s="413"/>
      <c r="D237" s="414"/>
      <c r="E237" s="203"/>
      <c r="F237" s="298" t="s">
        <v>112</v>
      </c>
      <c r="L237" s="39">
        <f t="shared" ca="1" si="35"/>
        <v>1</v>
      </c>
      <c r="M237" s="39">
        <f t="shared" ca="1" si="36"/>
        <v>1</v>
      </c>
      <c r="N237" s="39">
        <f t="shared" ca="1" si="37"/>
        <v>1</v>
      </c>
      <c r="O237" s="39">
        <f t="shared" ca="1" si="38"/>
        <v>1</v>
      </c>
      <c r="P237" s="39">
        <f t="shared" ca="1" si="39"/>
        <v>0</v>
      </c>
      <c r="Q237" s="39">
        <f t="shared" ca="1" si="40"/>
        <v>1</v>
      </c>
      <c r="R237" s="39">
        <f t="shared" ca="1" si="41"/>
        <v>1</v>
      </c>
      <c r="S237" s="39">
        <f t="shared" ca="1" si="42"/>
        <v>1</v>
      </c>
      <c r="T237" s="39">
        <f t="shared" ca="1" si="43"/>
        <v>1</v>
      </c>
      <c r="U237" s="39">
        <f t="shared" ca="1" si="44"/>
        <v>1</v>
      </c>
      <c r="V237" s="39">
        <f t="shared" ca="1" si="45"/>
        <v>1</v>
      </c>
    </row>
    <row r="238" spans="1:22" s="209" customFormat="1" ht="15.75" thickBot="1">
      <c r="A238" s="417" t="s">
        <v>321</v>
      </c>
      <c r="B238" s="418"/>
      <c r="C238" s="413"/>
      <c r="D238" s="414"/>
      <c r="E238" s="203"/>
      <c r="F238" s="298" t="s">
        <v>110</v>
      </c>
      <c r="L238" s="39">
        <f t="shared" ca="1" si="35"/>
        <v>1</v>
      </c>
      <c r="M238" s="39">
        <f t="shared" ca="1" si="36"/>
        <v>1</v>
      </c>
      <c r="N238" s="39">
        <f t="shared" ca="1" si="37"/>
        <v>1</v>
      </c>
      <c r="O238" s="39">
        <f t="shared" ca="1" si="38"/>
        <v>1</v>
      </c>
      <c r="P238" s="39">
        <f t="shared" ca="1" si="39"/>
        <v>0</v>
      </c>
      <c r="Q238" s="39">
        <f t="shared" ca="1" si="40"/>
        <v>1</v>
      </c>
      <c r="R238" s="39">
        <f t="shared" ca="1" si="41"/>
        <v>1</v>
      </c>
      <c r="S238" s="39">
        <f t="shared" ca="1" si="42"/>
        <v>1</v>
      </c>
      <c r="T238" s="39">
        <f t="shared" ca="1" si="43"/>
        <v>1</v>
      </c>
      <c r="U238" s="39">
        <f t="shared" ca="1" si="44"/>
        <v>1</v>
      </c>
      <c r="V238" s="39">
        <f t="shared" ca="1" si="45"/>
        <v>1</v>
      </c>
    </row>
    <row r="239" spans="1:22" s="209" customFormat="1" ht="15.75" thickBot="1">
      <c r="A239" s="417" t="s">
        <v>289</v>
      </c>
      <c r="B239" s="418"/>
      <c r="C239" s="413"/>
      <c r="D239" s="414"/>
      <c r="E239" s="203"/>
      <c r="F239" s="298" t="s">
        <v>110</v>
      </c>
      <c r="L239" s="39">
        <f t="shared" ca="1" si="35"/>
        <v>1</v>
      </c>
      <c r="M239" s="39">
        <f t="shared" ca="1" si="36"/>
        <v>1</v>
      </c>
      <c r="N239" s="39">
        <f t="shared" ca="1" si="37"/>
        <v>1</v>
      </c>
      <c r="O239" s="39">
        <f t="shared" ca="1" si="38"/>
        <v>1</v>
      </c>
      <c r="P239" s="39">
        <f t="shared" ca="1" si="39"/>
        <v>0</v>
      </c>
      <c r="Q239" s="39">
        <f t="shared" ca="1" si="40"/>
        <v>1</v>
      </c>
      <c r="R239" s="39">
        <f t="shared" ca="1" si="41"/>
        <v>1</v>
      </c>
      <c r="S239" s="39">
        <f t="shared" ca="1" si="42"/>
        <v>1</v>
      </c>
      <c r="T239" s="39">
        <f t="shared" ca="1" si="43"/>
        <v>1</v>
      </c>
      <c r="U239" s="39">
        <f t="shared" ca="1" si="44"/>
        <v>1</v>
      </c>
      <c r="V239" s="39">
        <f t="shared" ca="1" si="45"/>
        <v>1</v>
      </c>
    </row>
    <row r="240" spans="1:22" s="209" customFormat="1" ht="15.75" thickBot="1">
      <c r="A240" s="419" t="s">
        <v>290</v>
      </c>
      <c r="B240" s="420"/>
      <c r="C240" s="421"/>
      <c r="D240" s="422"/>
      <c r="E240" s="203"/>
      <c r="F240" s="298" t="s">
        <v>110</v>
      </c>
      <c r="L240" s="39">
        <f t="shared" ca="1" si="35"/>
        <v>1</v>
      </c>
      <c r="M240" s="39">
        <f t="shared" ca="1" si="36"/>
        <v>1</v>
      </c>
      <c r="N240" s="39">
        <f t="shared" ca="1" si="37"/>
        <v>1</v>
      </c>
      <c r="O240" s="39">
        <f t="shared" ca="1" si="38"/>
        <v>1</v>
      </c>
      <c r="P240" s="39">
        <f t="shared" ca="1" si="39"/>
        <v>0</v>
      </c>
      <c r="Q240" s="39">
        <f t="shared" ca="1" si="40"/>
        <v>1</v>
      </c>
      <c r="R240" s="39">
        <f t="shared" ca="1" si="41"/>
        <v>1</v>
      </c>
      <c r="S240" s="39">
        <f t="shared" ca="1" si="42"/>
        <v>1</v>
      </c>
      <c r="T240" s="39">
        <f t="shared" ca="1" si="43"/>
        <v>1</v>
      </c>
      <c r="U240" s="39">
        <f t="shared" ca="1" si="44"/>
        <v>1</v>
      </c>
      <c r="V240" s="39">
        <f t="shared" ca="1" si="45"/>
        <v>1</v>
      </c>
    </row>
    <row r="241" spans="1:22" s="209" customFormat="1" ht="15.75" thickBot="1">
      <c r="A241" s="329"/>
      <c r="B241" s="301"/>
      <c r="C241" s="302"/>
      <c r="D241" s="303"/>
      <c r="E241" s="340"/>
      <c r="F241" s="340"/>
      <c r="G241" s="340"/>
      <c r="H241" s="340"/>
      <c r="I241" s="340"/>
      <c r="J241" s="340"/>
      <c r="K241" s="341"/>
      <c r="L241" s="39">
        <f t="shared" ca="1" si="35"/>
        <v>1</v>
      </c>
      <c r="M241" s="39">
        <f t="shared" ca="1" si="36"/>
        <v>1</v>
      </c>
      <c r="N241" s="39">
        <f t="shared" ca="1" si="37"/>
        <v>1</v>
      </c>
      <c r="O241" s="39">
        <f t="shared" ca="1" si="38"/>
        <v>1</v>
      </c>
      <c r="P241" s="39">
        <f t="shared" ca="1" si="39"/>
        <v>1</v>
      </c>
      <c r="Q241" s="39">
        <f t="shared" ca="1" si="40"/>
        <v>1</v>
      </c>
      <c r="R241" s="39">
        <f t="shared" ca="1" si="41"/>
        <v>1</v>
      </c>
      <c r="S241" s="39">
        <f t="shared" ca="1" si="42"/>
        <v>1</v>
      </c>
      <c r="T241" s="39">
        <f t="shared" ca="1" si="43"/>
        <v>1</v>
      </c>
      <c r="U241" s="39">
        <f t="shared" ca="1" si="44"/>
        <v>1</v>
      </c>
      <c r="V241" s="39">
        <f t="shared" ca="1" si="45"/>
        <v>1</v>
      </c>
    </row>
    <row r="242" spans="1:22" ht="20.25" thickTop="1" thickBot="1">
      <c r="A242" s="308" t="s">
        <v>100</v>
      </c>
      <c r="B242" s="309"/>
      <c r="C242" s="309"/>
      <c r="D242" s="310"/>
      <c r="E242" s="311"/>
      <c r="F242" s="69"/>
      <c r="G242" s="39"/>
      <c r="H242" s="39"/>
      <c r="I242" s="39"/>
      <c r="J242" s="39"/>
      <c r="L242" s="39">
        <f t="shared" ca="1" si="35"/>
        <v>1</v>
      </c>
      <c r="M242" s="39">
        <f t="shared" ca="1" si="36"/>
        <v>1</v>
      </c>
      <c r="N242" s="39">
        <f t="shared" ca="1" si="37"/>
        <v>1</v>
      </c>
      <c r="O242" s="39">
        <f t="shared" ca="1" si="38"/>
        <v>1</v>
      </c>
      <c r="P242" s="39">
        <f t="shared" ca="1" si="39"/>
        <v>1</v>
      </c>
      <c r="Q242" s="39">
        <f t="shared" ca="1" si="40"/>
        <v>1</v>
      </c>
      <c r="R242" s="39">
        <f t="shared" ca="1" si="41"/>
        <v>1</v>
      </c>
      <c r="S242" s="39">
        <f t="shared" ca="1" si="42"/>
        <v>1</v>
      </c>
      <c r="T242" s="39">
        <f t="shared" ca="1" si="43"/>
        <v>1</v>
      </c>
      <c r="U242" s="39">
        <f t="shared" ca="1" si="44"/>
        <v>1</v>
      </c>
      <c r="V242" s="39">
        <f t="shared" ca="1" si="45"/>
        <v>1</v>
      </c>
    </row>
    <row r="243" spans="1:22" s="209" customFormat="1" ht="16.5" thickTop="1" thickBot="1">
      <c r="A243" s="415" t="s">
        <v>230</v>
      </c>
      <c r="B243" s="416"/>
      <c r="C243" s="413"/>
      <c r="D243" s="413"/>
      <c r="E243" s="297"/>
      <c r="F243" s="298" t="s">
        <v>112</v>
      </c>
      <c r="L243" s="39">
        <f t="shared" ca="1" si="35"/>
        <v>1</v>
      </c>
      <c r="M243" s="39">
        <f t="shared" ca="1" si="36"/>
        <v>1</v>
      </c>
      <c r="N243" s="39">
        <f t="shared" ca="1" si="37"/>
        <v>1</v>
      </c>
      <c r="O243" s="39">
        <f t="shared" ca="1" si="38"/>
        <v>1</v>
      </c>
      <c r="P243" s="39">
        <f t="shared" ca="1" si="39"/>
        <v>0</v>
      </c>
      <c r="Q243" s="39">
        <f t="shared" ca="1" si="40"/>
        <v>1</v>
      </c>
      <c r="R243" s="39">
        <f t="shared" ca="1" si="41"/>
        <v>1</v>
      </c>
      <c r="S243" s="39">
        <f t="shared" ca="1" si="42"/>
        <v>1</v>
      </c>
      <c r="T243" s="39">
        <f t="shared" ca="1" si="43"/>
        <v>1</v>
      </c>
      <c r="U243" s="39">
        <f t="shared" ca="1" si="44"/>
        <v>1</v>
      </c>
      <c r="V243" s="39">
        <f t="shared" ca="1" si="45"/>
        <v>1</v>
      </c>
    </row>
    <row r="244" spans="1:22" s="209" customFormat="1" ht="15.75" thickBot="1">
      <c r="A244" s="411" t="s">
        <v>231</v>
      </c>
      <c r="B244" s="412"/>
      <c r="C244" s="413"/>
      <c r="D244" s="413"/>
      <c r="E244" s="201"/>
      <c r="F244" s="298" t="s">
        <v>112</v>
      </c>
      <c r="L244" s="39">
        <f t="shared" ca="1" si="35"/>
        <v>1</v>
      </c>
      <c r="M244" s="39">
        <f t="shared" ca="1" si="36"/>
        <v>1</v>
      </c>
      <c r="N244" s="39">
        <f t="shared" ca="1" si="37"/>
        <v>1</v>
      </c>
      <c r="O244" s="39">
        <f t="shared" ca="1" si="38"/>
        <v>1</v>
      </c>
      <c r="P244" s="39">
        <f t="shared" ca="1" si="39"/>
        <v>0</v>
      </c>
      <c r="Q244" s="39">
        <f t="shared" ca="1" si="40"/>
        <v>1</v>
      </c>
      <c r="R244" s="39">
        <f t="shared" ca="1" si="41"/>
        <v>1</v>
      </c>
      <c r="S244" s="39">
        <f t="shared" ca="1" si="42"/>
        <v>1</v>
      </c>
      <c r="T244" s="39">
        <f t="shared" ca="1" si="43"/>
        <v>1</v>
      </c>
      <c r="U244" s="39">
        <f t="shared" ca="1" si="44"/>
        <v>1</v>
      </c>
      <c r="V244" s="39">
        <f t="shared" ca="1" si="45"/>
        <v>1</v>
      </c>
    </row>
    <row r="245" spans="1:22" s="209" customFormat="1" ht="15.75" thickBot="1">
      <c r="A245" s="411" t="s">
        <v>279</v>
      </c>
      <c r="B245" s="412"/>
      <c r="C245" s="413"/>
      <c r="D245" s="413"/>
      <c r="E245" s="201"/>
      <c r="F245" s="298" t="s">
        <v>112</v>
      </c>
      <c r="L245" s="39">
        <f t="shared" ca="1" si="35"/>
        <v>1</v>
      </c>
      <c r="M245" s="39">
        <f t="shared" ca="1" si="36"/>
        <v>1</v>
      </c>
      <c r="N245" s="39">
        <f t="shared" ca="1" si="37"/>
        <v>1</v>
      </c>
      <c r="O245" s="39">
        <f t="shared" ca="1" si="38"/>
        <v>1</v>
      </c>
      <c r="P245" s="39">
        <f t="shared" ca="1" si="39"/>
        <v>0</v>
      </c>
      <c r="Q245" s="39">
        <f t="shared" ca="1" si="40"/>
        <v>1</v>
      </c>
      <c r="R245" s="39">
        <f t="shared" ca="1" si="41"/>
        <v>1</v>
      </c>
      <c r="S245" s="39">
        <f t="shared" ca="1" si="42"/>
        <v>1</v>
      </c>
      <c r="T245" s="39">
        <f t="shared" ca="1" si="43"/>
        <v>1</v>
      </c>
      <c r="U245" s="39">
        <f t="shared" ca="1" si="44"/>
        <v>1</v>
      </c>
      <c r="V245" s="39">
        <f t="shared" ca="1" si="45"/>
        <v>1</v>
      </c>
    </row>
    <row r="246" spans="1:22" s="209" customFormat="1" ht="15.75" thickBot="1">
      <c r="A246" s="411" t="s">
        <v>280</v>
      </c>
      <c r="B246" s="412"/>
      <c r="C246" s="413"/>
      <c r="D246" s="414"/>
      <c r="E246" s="275"/>
      <c r="F246" s="298" t="s">
        <v>42</v>
      </c>
      <c r="L246" s="39">
        <f t="shared" ca="1" si="35"/>
        <v>1</v>
      </c>
      <c r="M246" s="39">
        <f t="shared" ca="1" si="36"/>
        <v>1</v>
      </c>
      <c r="N246" s="39">
        <f t="shared" ca="1" si="37"/>
        <v>1</v>
      </c>
      <c r="O246" s="39">
        <f t="shared" ca="1" si="38"/>
        <v>1</v>
      </c>
      <c r="P246" s="39">
        <f t="shared" ca="1" si="39"/>
        <v>0</v>
      </c>
      <c r="Q246" s="39">
        <f t="shared" ca="1" si="40"/>
        <v>1</v>
      </c>
      <c r="R246" s="39">
        <f t="shared" ca="1" si="41"/>
        <v>1</v>
      </c>
      <c r="S246" s="39">
        <f t="shared" ca="1" si="42"/>
        <v>1</v>
      </c>
      <c r="T246" s="39">
        <f t="shared" ca="1" si="43"/>
        <v>1</v>
      </c>
      <c r="U246" s="39">
        <f t="shared" ca="1" si="44"/>
        <v>1</v>
      </c>
      <c r="V246" s="39">
        <f t="shared" ca="1" si="45"/>
        <v>1</v>
      </c>
    </row>
    <row r="247" spans="1:22" s="209" customFormat="1" ht="15.75" thickBot="1">
      <c r="A247" s="411" t="s">
        <v>281</v>
      </c>
      <c r="B247" s="412"/>
      <c r="C247" s="413"/>
      <c r="D247" s="414"/>
      <c r="E247" s="204"/>
      <c r="F247" s="298" t="s">
        <v>109</v>
      </c>
      <c r="L247" s="39">
        <f t="shared" ca="1" si="35"/>
        <v>1</v>
      </c>
      <c r="M247" s="39">
        <f t="shared" ca="1" si="36"/>
        <v>1</v>
      </c>
      <c r="N247" s="39">
        <f t="shared" ca="1" si="37"/>
        <v>1</v>
      </c>
      <c r="O247" s="39">
        <f t="shared" ca="1" si="38"/>
        <v>1</v>
      </c>
      <c r="P247" s="39">
        <f t="shared" ca="1" si="39"/>
        <v>0</v>
      </c>
      <c r="Q247" s="39">
        <f t="shared" ca="1" si="40"/>
        <v>1</v>
      </c>
      <c r="R247" s="39">
        <f t="shared" ca="1" si="41"/>
        <v>1</v>
      </c>
      <c r="S247" s="39">
        <f t="shared" ca="1" si="42"/>
        <v>1</v>
      </c>
      <c r="T247" s="39">
        <f t="shared" ca="1" si="43"/>
        <v>1</v>
      </c>
      <c r="U247" s="39">
        <f t="shared" ca="1" si="44"/>
        <v>1</v>
      </c>
      <c r="V247" s="39">
        <f t="shared" ca="1" si="45"/>
        <v>1</v>
      </c>
    </row>
    <row r="248" spans="1:22" s="209" customFormat="1" ht="15.75" thickBot="1">
      <c r="A248" s="411" t="s">
        <v>282</v>
      </c>
      <c r="B248" s="412"/>
      <c r="C248" s="413"/>
      <c r="D248" s="414"/>
      <c r="E248" s="204"/>
      <c r="F248" s="298" t="s">
        <v>109</v>
      </c>
      <c r="L248" s="39">
        <f t="shared" ca="1" si="35"/>
        <v>1</v>
      </c>
      <c r="M248" s="39">
        <f t="shared" ca="1" si="36"/>
        <v>1</v>
      </c>
      <c r="N248" s="39">
        <f t="shared" ca="1" si="37"/>
        <v>1</v>
      </c>
      <c r="O248" s="39">
        <f t="shared" ca="1" si="38"/>
        <v>1</v>
      </c>
      <c r="P248" s="39">
        <f t="shared" ca="1" si="39"/>
        <v>0</v>
      </c>
      <c r="Q248" s="39">
        <f t="shared" ca="1" si="40"/>
        <v>1</v>
      </c>
      <c r="R248" s="39">
        <f t="shared" ca="1" si="41"/>
        <v>1</v>
      </c>
      <c r="S248" s="39">
        <f t="shared" ca="1" si="42"/>
        <v>1</v>
      </c>
      <c r="T248" s="39">
        <f t="shared" ca="1" si="43"/>
        <v>1</v>
      </c>
      <c r="U248" s="39">
        <f t="shared" ca="1" si="44"/>
        <v>1</v>
      </c>
      <c r="V248" s="39">
        <f t="shared" ca="1" si="45"/>
        <v>1</v>
      </c>
    </row>
    <row r="249" spans="1:22" s="209" customFormat="1" ht="15.75" thickBot="1">
      <c r="A249" s="411" t="s">
        <v>283</v>
      </c>
      <c r="B249" s="412"/>
      <c r="C249" s="413"/>
      <c r="D249" s="414"/>
      <c r="E249" s="275"/>
      <c r="F249" s="298" t="s">
        <v>42</v>
      </c>
      <c r="L249" s="39">
        <f t="shared" ca="1" si="35"/>
        <v>1</v>
      </c>
      <c r="M249" s="39">
        <f t="shared" ca="1" si="36"/>
        <v>1</v>
      </c>
      <c r="N249" s="39">
        <f t="shared" ca="1" si="37"/>
        <v>1</v>
      </c>
      <c r="O249" s="39">
        <f t="shared" ca="1" si="38"/>
        <v>1</v>
      </c>
      <c r="P249" s="39">
        <f t="shared" ca="1" si="39"/>
        <v>0</v>
      </c>
      <c r="Q249" s="39">
        <f t="shared" ca="1" si="40"/>
        <v>1</v>
      </c>
      <c r="R249" s="39">
        <f t="shared" ca="1" si="41"/>
        <v>1</v>
      </c>
      <c r="S249" s="39">
        <f t="shared" ca="1" si="42"/>
        <v>1</v>
      </c>
      <c r="T249" s="39">
        <f t="shared" ca="1" si="43"/>
        <v>1</v>
      </c>
      <c r="U249" s="39">
        <f t="shared" ca="1" si="44"/>
        <v>1</v>
      </c>
      <c r="V249" s="39">
        <f t="shared" ca="1" si="45"/>
        <v>1</v>
      </c>
    </row>
    <row r="250" spans="1:22" s="209" customFormat="1" ht="15.75" thickBot="1">
      <c r="A250" s="411" t="s">
        <v>284</v>
      </c>
      <c r="B250" s="412"/>
      <c r="C250" s="413"/>
      <c r="D250" s="414"/>
      <c r="E250" s="275"/>
      <c r="F250" s="298" t="s">
        <v>42</v>
      </c>
      <c r="L250" s="39">
        <f t="shared" ca="1" si="35"/>
        <v>1</v>
      </c>
      <c r="M250" s="39">
        <f t="shared" ca="1" si="36"/>
        <v>1</v>
      </c>
      <c r="N250" s="39">
        <f t="shared" ca="1" si="37"/>
        <v>1</v>
      </c>
      <c r="O250" s="39">
        <f t="shared" ca="1" si="38"/>
        <v>1</v>
      </c>
      <c r="P250" s="39">
        <f t="shared" ca="1" si="39"/>
        <v>0</v>
      </c>
      <c r="Q250" s="39">
        <f t="shared" ca="1" si="40"/>
        <v>1</v>
      </c>
      <c r="R250" s="39">
        <f t="shared" ca="1" si="41"/>
        <v>1</v>
      </c>
      <c r="S250" s="39">
        <f t="shared" ca="1" si="42"/>
        <v>1</v>
      </c>
      <c r="T250" s="39">
        <f t="shared" ca="1" si="43"/>
        <v>1</v>
      </c>
      <c r="U250" s="39">
        <f t="shared" ca="1" si="44"/>
        <v>1</v>
      </c>
      <c r="V250" s="39">
        <f t="shared" ca="1" si="45"/>
        <v>1</v>
      </c>
    </row>
    <row r="251" spans="1:22" s="209" customFormat="1" ht="15.75" thickBot="1">
      <c r="A251" s="411" t="s">
        <v>285</v>
      </c>
      <c r="B251" s="412"/>
      <c r="C251" s="413"/>
      <c r="D251" s="414"/>
      <c r="E251" s="275"/>
      <c r="F251" s="298" t="s">
        <v>42</v>
      </c>
      <c r="L251" s="39">
        <f t="shared" ca="1" si="35"/>
        <v>1</v>
      </c>
      <c r="M251" s="39">
        <f t="shared" ca="1" si="36"/>
        <v>1</v>
      </c>
      <c r="N251" s="39">
        <f t="shared" ca="1" si="37"/>
        <v>1</v>
      </c>
      <c r="O251" s="39">
        <f t="shared" ca="1" si="38"/>
        <v>1</v>
      </c>
      <c r="P251" s="39">
        <f t="shared" ca="1" si="39"/>
        <v>0</v>
      </c>
      <c r="Q251" s="39">
        <f t="shared" ca="1" si="40"/>
        <v>1</v>
      </c>
      <c r="R251" s="39">
        <f t="shared" ca="1" si="41"/>
        <v>1</v>
      </c>
      <c r="S251" s="39">
        <f t="shared" ca="1" si="42"/>
        <v>1</v>
      </c>
      <c r="T251" s="39">
        <f t="shared" ca="1" si="43"/>
        <v>1</v>
      </c>
      <c r="U251" s="39">
        <f t="shared" ca="1" si="44"/>
        <v>1</v>
      </c>
      <c r="V251" s="39">
        <f t="shared" ca="1" si="45"/>
        <v>1</v>
      </c>
    </row>
    <row r="252" spans="1:22" s="209" customFormat="1" ht="15.75" thickBot="1">
      <c r="A252" s="417" t="s">
        <v>286</v>
      </c>
      <c r="B252" s="418"/>
      <c r="C252" s="413"/>
      <c r="D252" s="414"/>
      <c r="E252" s="275"/>
      <c r="F252" s="298" t="s">
        <v>42</v>
      </c>
      <c r="L252" s="39">
        <f t="shared" ca="1" si="35"/>
        <v>1</v>
      </c>
      <c r="M252" s="39">
        <f t="shared" ca="1" si="36"/>
        <v>1</v>
      </c>
      <c r="N252" s="39">
        <f t="shared" ca="1" si="37"/>
        <v>1</v>
      </c>
      <c r="O252" s="39">
        <f t="shared" ca="1" si="38"/>
        <v>1</v>
      </c>
      <c r="P252" s="39">
        <f t="shared" ca="1" si="39"/>
        <v>0</v>
      </c>
      <c r="Q252" s="39">
        <f t="shared" ca="1" si="40"/>
        <v>1</v>
      </c>
      <c r="R252" s="39">
        <f t="shared" ca="1" si="41"/>
        <v>1</v>
      </c>
      <c r="S252" s="39">
        <f t="shared" ca="1" si="42"/>
        <v>1</v>
      </c>
      <c r="T252" s="39">
        <f t="shared" ca="1" si="43"/>
        <v>1</v>
      </c>
      <c r="U252" s="39">
        <f t="shared" ca="1" si="44"/>
        <v>1</v>
      </c>
      <c r="V252" s="39">
        <f t="shared" ca="1" si="45"/>
        <v>1</v>
      </c>
    </row>
    <row r="253" spans="1:22" s="209" customFormat="1" ht="15.75" thickBot="1">
      <c r="A253" s="423" t="s">
        <v>287</v>
      </c>
      <c r="B253" s="424"/>
      <c r="C253" s="425"/>
      <c r="D253" s="426"/>
      <c r="E253" s="203"/>
      <c r="F253" s="298" t="s">
        <v>62</v>
      </c>
      <c r="L253" s="39">
        <f t="shared" ca="1" si="35"/>
        <v>1</v>
      </c>
      <c r="M253" s="39">
        <f t="shared" ca="1" si="36"/>
        <v>1</v>
      </c>
      <c r="N253" s="39">
        <f t="shared" ca="1" si="37"/>
        <v>1</v>
      </c>
      <c r="O253" s="39">
        <f t="shared" ca="1" si="38"/>
        <v>1</v>
      </c>
      <c r="P253" s="39">
        <f t="shared" ca="1" si="39"/>
        <v>0</v>
      </c>
      <c r="Q253" s="39">
        <f t="shared" ca="1" si="40"/>
        <v>1</v>
      </c>
      <c r="R253" s="39">
        <f t="shared" ca="1" si="41"/>
        <v>1</v>
      </c>
      <c r="S253" s="39">
        <f t="shared" ca="1" si="42"/>
        <v>1</v>
      </c>
      <c r="T253" s="39">
        <f t="shared" ca="1" si="43"/>
        <v>1</v>
      </c>
      <c r="U253" s="39">
        <f t="shared" ca="1" si="44"/>
        <v>1</v>
      </c>
      <c r="V253" s="39">
        <f t="shared" ca="1" si="45"/>
        <v>1</v>
      </c>
    </row>
    <row r="254" spans="1:22" s="209" customFormat="1" ht="15.75" thickBot="1">
      <c r="A254" s="417" t="s">
        <v>288</v>
      </c>
      <c r="B254" s="418"/>
      <c r="C254" s="413"/>
      <c r="D254" s="414"/>
      <c r="E254" s="203"/>
      <c r="F254" s="298" t="s">
        <v>112</v>
      </c>
      <c r="L254" s="39">
        <f t="shared" ca="1" si="35"/>
        <v>1</v>
      </c>
      <c r="M254" s="39">
        <f t="shared" ca="1" si="36"/>
        <v>1</v>
      </c>
      <c r="N254" s="39">
        <f t="shared" ca="1" si="37"/>
        <v>1</v>
      </c>
      <c r="O254" s="39">
        <f t="shared" ca="1" si="38"/>
        <v>1</v>
      </c>
      <c r="P254" s="39">
        <f t="shared" ca="1" si="39"/>
        <v>0</v>
      </c>
      <c r="Q254" s="39">
        <f t="shared" ca="1" si="40"/>
        <v>1</v>
      </c>
      <c r="R254" s="39">
        <f t="shared" ca="1" si="41"/>
        <v>1</v>
      </c>
      <c r="S254" s="39">
        <f t="shared" ca="1" si="42"/>
        <v>1</v>
      </c>
      <c r="T254" s="39">
        <f t="shared" ca="1" si="43"/>
        <v>1</v>
      </c>
      <c r="U254" s="39">
        <f t="shared" ca="1" si="44"/>
        <v>1</v>
      </c>
      <c r="V254" s="39">
        <f t="shared" ca="1" si="45"/>
        <v>1</v>
      </c>
    </row>
    <row r="255" spans="1:22" s="209" customFormat="1" ht="15.75" thickBot="1">
      <c r="A255" s="417" t="s">
        <v>321</v>
      </c>
      <c r="B255" s="418"/>
      <c r="C255" s="413"/>
      <c r="D255" s="414"/>
      <c r="E255" s="203"/>
      <c r="F255" s="298" t="s">
        <v>110</v>
      </c>
      <c r="L255" s="39">
        <f t="shared" ca="1" si="35"/>
        <v>1</v>
      </c>
      <c r="M255" s="39">
        <f t="shared" ca="1" si="36"/>
        <v>1</v>
      </c>
      <c r="N255" s="39">
        <f t="shared" ca="1" si="37"/>
        <v>1</v>
      </c>
      <c r="O255" s="39">
        <f t="shared" ca="1" si="38"/>
        <v>1</v>
      </c>
      <c r="P255" s="39">
        <f t="shared" ca="1" si="39"/>
        <v>0</v>
      </c>
      <c r="Q255" s="39">
        <f t="shared" ca="1" si="40"/>
        <v>1</v>
      </c>
      <c r="R255" s="39">
        <f t="shared" ca="1" si="41"/>
        <v>1</v>
      </c>
      <c r="S255" s="39">
        <f t="shared" ca="1" si="42"/>
        <v>1</v>
      </c>
      <c r="T255" s="39">
        <f t="shared" ca="1" si="43"/>
        <v>1</v>
      </c>
      <c r="U255" s="39">
        <f t="shared" ca="1" si="44"/>
        <v>1</v>
      </c>
      <c r="V255" s="39">
        <f t="shared" ca="1" si="45"/>
        <v>1</v>
      </c>
    </row>
    <row r="256" spans="1:22" s="209" customFormat="1" ht="15.75" thickBot="1">
      <c r="A256" s="417" t="s">
        <v>289</v>
      </c>
      <c r="B256" s="418"/>
      <c r="C256" s="413"/>
      <c r="D256" s="414"/>
      <c r="E256" s="203"/>
      <c r="F256" s="298" t="s">
        <v>110</v>
      </c>
      <c r="L256" s="39">
        <f t="shared" ca="1" si="35"/>
        <v>1</v>
      </c>
      <c r="M256" s="39">
        <f t="shared" ca="1" si="36"/>
        <v>1</v>
      </c>
      <c r="N256" s="39">
        <f t="shared" ca="1" si="37"/>
        <v>1</v>
      </c>
      <c r="O256" s="39">
        <f t="shared" ca="1" si="38"/>
        <v>1</v>
      </c>
      <c r="P256" s="39">
        <f t="shared" ca="1" si="39"/>
        <v>0</v>
      </c>
      <c r="Q256" s="39">
        <f t="shared" ca="1" si="40"/>
        <v>1</v>
      </c>
      <c r="R256" s="39">
        <f t="shared" ca="1" si="41"/>
        <v>1</v>
      </c>
      <c r="S256" s="39">
        <f t="shared" ca="1" si="42"/>
        <v>1</v>
      </c>
      <c r="T256" s="39">
        <f t="shared" ca="1" si="43"/>
        <v>1</v>
      </c>
      <c r="U256" s="39">
        <f t="shared" ca="1" si="44"/>
        <v>1</v>
      </c>
      <c r="V256" s="39">
        <f t="shared" ca="1" si="45"/>
        <v>1</v>
      </c>
    </row>
    <row r="257" spans="1:22" s="209" customFormat="1" ht="15.75" thickBot="1">
      <c r="A257" s="419" t="s">
        <v>290</v>
      </c>
      <c r="B257" s="420"/>
      <c r="C257" s="421"/>
      <c r="D257" s="422"/>
      <c r="E257" s="203"/>
      <c r="F257" s="298" t="s">
        <v>110</v>
      </c>
      <c r="L257" s="39">
        <f t="shared" ca="1" si="35"/>
        <v>1</v>
      </c>
      <c r="M257" s="39">
        <f t="shared" ca="1" si="36"/>
        <v>1</v>
      </c>
      <c r="N257" s="39">
        <f t="shared" ca="1" si="37"/>
        <v>1</v>
      </c>
      <c r="O257" s="39">
        <f t="shared" ca="1" si="38"/>
        <v>1</v>
      </c>
      <c r="P257" s="39">
        <f t="shared" ca="1" si="39"/>
        <v>0</v>
      </c>
      <c r="Q257" s="39">
        <f t="shared" ca="1" si="40"/>
        <v>1</v>
      </c>
      <c r="R257" s="39">
        <f t="shared" ca="1" si="41"/>
        <v>1</v>
      </c>
      <c r="S257" s="39">
        <f t="shared" ca="1" si="42"/>
        <v>1</v>
      </c>
      <c r="T257" s="39">
        <f t="shared" ca="1" si="43"/>
        <v>1</v>
      </c>
      <c r="U257" s="39">
        <f t="shared" ca="1" si="44"/>
        <v>1</v>
      </c>
      <c r="V257" s="39">
        <f t="shared" ca="1" si="45"/>
        <v>1</v>
      </c>
    </row>
    <row r="258" spans="1:22" s="209" customFormat="1" ht="15.75" thickBot="1">
      <c r="A258" s="329"/>
      <c r="B258" s="301"/>
      <c r="C258" s="302"/>
      <c r="D258" s="303"/>
      <c r="E258" s="340"/>
      <c r="F258" s="340"/>
      <c r="G258" s="340"/>
      <c r="H258" s="340"/>
      <c r="I258" s="340"/>
      <c r="J258" s="340"/>
      <c r="K258" s="341"/>
      <c r="L258" s="39">
        <f t="shared" ca="1" si="35"/>
        <v>1</v>
      </c>
      <c r="M258" s="39">
        <f t="shared" ca="1" si="36"/>
        <v>1</v>
      </c>
      <c r="N258" s="39">
        <f t="shared" ca="1" si="37"/>
        <v>1</v>
      </c>
      <c r="O258" s="39">
        <f t="shared" ca="1" si="38"/>
        <v>1</v>
      </c>
      <c r="P258" s="39">
        <f t="shared" ca="1" si="39"/>
        <v>1</v>
      </c>
      <c r="Q258" s="39">
        <f t="shared" ca="1" si="40"/>
        <v>1</v>
      </c>
      <c r="R258" s="39">
        <f t="shared" ca="1" si="41"/>
        <v>1</v>
      </c>
      <c r="S258" s="39">
        <f t="shared" ca="1" si="42"/>
        <v>1</v>
      </c>
      <c r="T258" s="39">
        <f t="shared" ca="1" si="43"/>
        <v>1</v>
      </c>
      <c r="U258" s="39">
        <f t="shared" ca="1" si="44"/>
        <v>1</v>
      </c>
      <c r="V258" s="39">
        <f t="shared" ca="1" si="45"/>
        <v>1</v>
      </c>
    </row>
    <row r="259" spans="1:22" ht="20.25" thickTop="1" thickBot="1">
      <c r="A259" s="312" t="s">
        <v>101</v>
      </c>
      <c r="B259" s="300"/>
      <c r="C259" s="300"/>
      <c r="D259" s="313"/>
      <c r="E259" s="311"/>
      <c r="F259" s="69"/>
      <c r="G259" s="39"/>
      <c r="H259" s="39"/>
      <c r="I259" s="39"/>
      <c r="J259" s="39"/>
      <c r="L259" s="39">
        <f t="shared" ref="L259:L278" ca="1" si="46">CELL("protect",A259)</f>
        <v>1</v>
      </c>
      <c r="M259" s="39">
        <f t="shared" ref="M259:M278" ca="1" si="47">CELL("protect",B259)</f>
        <v>1</v>
      </c>
      <c r="N259" s="39">
        <f t="shared" ref="N259:N278" ca="1" si="48">CELL("protect",C259)</f>
        <v>1</v>
      </c>
      <c r="O259" s="39">
        <f t="shared" ref="O259:O278" ca="1" si="49">CELL("protect",D259)</f>
        <v>1</v>
      </c>
      <c r="P259" s="39">
        <f t="shared" ref="P259:P278" ca="1" si="50">CELL("protect",E259)</f>
        <v>1</v>
      </c>
      <c r="Q259" s="39">
        <f t="shared" ref="Q259:Q278" ca="1" si="51">CELL("protect",F259)</f>
        <v>1</v>
      </c>
      <c r="R259" s="39">
        <f t="shared" ref="R259:R278" ca="1" si="52">CELL("protect",G259)</f>
        <v>1</v>
      </c>
      <c r="S259" s="39">
        <f t="shared" ref="S259:S278" ca="1" si="53">CELL("protect",H259)</f>
        <v>1</v>
      </c>
      <c r="T259" s="39">
        <f t="shared" ref="T259:T278" ca="1" si="54">CELL("protect",I259)</f>
        <v>1</v>
      </c>
      <c r="U259" s="39">
        <f t="shared" ref="U259:U278" ca="1" si="55">CELL("protect",J259)</f>
        <v>1</v>
      </c>
      <c r="V259" s="39">
        <f t="shared" ref="V259:V278" ca="1" si="56">CELL("protect",K259)</f>
        <v>1</v>
      </c>
    </row>
    <row r="260" spans="1:22" s="209" customFormat="1" ht="16.5" thickTop="1" thickBot="1">
      <c r="A260" s="415" t="s">
        <v>230</v>
      </c>
      <c r="B260" s="416"/>
      <c r="C260" s="413"/>
      <c r="D260" s="413"/>
      <c r="E260" s="297"/>
      <c r="F260" s="298" t="s">
        <v>112</v>
      </c>
      <c r="L260" s="39">
        <f t="shared" ca="1" si="46"/>
        <v>1</v>
      </c>
      <c r="M260" s="39">
        <f t="shared" ca="1" si="47"/>
        <v>1</v>
      </c>
      <c r="N260" s="39">
        <f t="shared" ca="1" si="48"/>
        <v>1</v>
      </c>
      <c r="O260" s="39">
        <f t="shared" ca="1" si="49"/>
        <v>1</v>
      </c>
      <c r="P260" s="39">
        <f t="shared" ca="1" si="50"/>
        <v>0</v>
      </c>
      <c r="Q260" s="39">
        <f t="shared" ca="1" si="51"/>
        <v>1</v>
      </c>
      <c r="R260" s="39">
        <f t="shared" ca="1" si="52"/>
        <v>1</v>
      </c>
      <c r="S260" s="39">
        <f t="shared" ca="1" si="53"/>
        <v>1</v>
      </c>
      <c r="T260" s="39">
        <f t="shared" ca="1" si="54"/>
        <v>1</v>
      </c>
      <c r="U260" s="39">
        <f t="shared" ca="1" si="55"/>
        <v>1</v>
      </c>
      <c r="V260" s="39">
        <f t="shared" ca="1" si="56"/>
        <v>1</v>
      </c>
    </row>
    <row r="261" spans="1:22" s="209" customFormat="1" ht="15.75" thickBot="1">
      <c r="A261" s="411" t="s">
        <v>231</v>
      </c>
      <c r="B261" s="412"/>
      <c r="C261" s="413"/>
      <c r="D261" s="413"/>
      <c r="E261" s="201"/>
      <c r="F261" s="298" t="s">
        <v>112</v>
      </c>
      <c r="L261" s="39">
        <f t="shared" ca="1" si="46"/>
        <v>1</v>
      </c>
      <c r="M261" s="39">
        <f t="shared" ca="1" si="47"/>
        <v>1</v>
      </c>
      <c r="N261" s="39">
        <f t="shared" ca="1" si="48"/>
        <v>1</v>
      </c>
      <c r="O261" s="39">
        <f t="shared" ca="1" si="49"/>
        <v>1</v>
      </c>
      <c r="P261" s="39">
        <f t="shared" ca="1" si="50"/>
        <v>0</v>
      </c>
      <c r="Q261" s="39">
        <f t="shared" ca="1" si="51"/>
        <v>1</v>
      </c>
      <c r="R261" s="39">
        <f t="shared" ca="1" si="52"/>
        <v>1</v>
      </c>
      <c r="S261" s="39">
        <f t="shared" ca="1" si="53"/>
        <v>1</v>
      </c>
      <c r="T261" s="39">
        <f t="shared" ca="1" si="54"/>
        <v>1</v>
      </c>
      <c r="U261" s="39">
        <f t="shared" ca="1" si="55"/>
        <v>1</v>
      </c>
      <c r="V261" s="39">
        <f t="shared" ca="1" si="56"/>
        <v>1</v>
      </c>
    </row>
    <row r="262" spans="1:22" s="209" customFormat="1" ht="15.75" thickBot="1">
      <c r="A262" s="411" t="s">
        <v>279</v>
      </c>
      <c r="B262" s="412"/>
      <c r="C262" s="413"/>
      <c r="D262" s="413"/>
      <c r="E262" s="201"/>
      <c r="F262" s="298" t="s">
        <v>112</v>
      </c>
      <c r="L262" s="39">
        <f t="shared" ca="1" si="46"/>
        <v>1</v>
      </c>
      <c r="M262" s="39">
        <f t="shared" ca="1" si="47"/>
        <v>1</v>
      </c>
      <c r="N262" s="39">
        <f t="shared" ca="1" si="48"/>
        <v>1</v>
      </c>
      <c r="O262" s="39">
        <f t="shared" ca="1" si="49"/>
        <v>1</v>
      </c>
      <c r="P262" s="39">
        <f t="shared" ca="1" si="50"/>
        <v>0</v>
      </c>
      <c r="Q262" s="39">
        <f t="shared" ca="1" si="51"/>
        <v>1</v>
      </c>
      <c r="R262" s="39">
        <f t="shared" ca="1" si="52"/>
        <v>1</v>
      </c>
      <c r="S262" s="39">
        <f t="shared" ca="1" si="53"/>
        <v>1</v>
      </c>
      <c r="T262" s="39">
        <f t="shared" ca="1" si="54"/>
        <v>1</v>
      </c>
      <c r="U262" s="39">
        <f t="shared" ca="1" si="55"/>
        <v>1</v>
      </c>
      <c r="V262" s="39">
        <f t="shared" ca="1" si="56"/>
        <v>1</v>
      </c>
    </row>
    <row r="263" spans="1:22" s="209" customFormat="1" ht="15.75" thickBot="1">
      <c r="A263" s="411" t="s">
        <v>280</v>
      </c>
      <c r="B263" s="412"/>
      <c r="C263" s="413"/>
      <c r="D263" s="414"/>
      <c r="E263" s="275"/>
      <c r="F263" s="298" t="s">
        <v>42</v>
      </c>
      <c r="L263" s="39">
        <f t="shared" ca="1" si="46"/>
        <v>1</v>
      </c>
      <c r="M263" s="39">
        <f t="shared" ca="1" si="47"/>
        <v>1</v>
      </c>
      <c r="N263" s="39">
        <f t="shared" ca="1" si="48"/>
        <v>1</v>
      </c>
      <c r="O263" s="39">
        <f t="shared" ca="1" si="49"/>
        <v>1</v>
      </c>
      <c r="P263" s="39">
        <f t="shared" ca="1" si="50"/>
        <v>0</v>
      </c>
      <c r="Q263" s="39">
        <f t="shared" ca="1" si="51"/>
        <v>1</v>
      </c>
      <c r="R263" s="39">
        <f t="shared" ca="1" si="52"/>
        <v>1</v>
      </c>
      <c r="S263" s="39">
        <f t="shared" ca="1" si="53"/>
        <v>1</v>
      </c>
      <c r="T263" s="39">
        <f t="shared" ca="1" si="54"/>
        <v>1</v>
      </c>
      <c r="U263" s="39">
        <f t="shared" ca="1" si="55"/>
        <v>1</v>
      </c>
      <c r="V263" s="39">
        <f t="shared" ca="1" si="56"/>
        <v>1</v>
      </c>
    </row>
    <row r="264" spans="1:22" s="209" customFormat="1" ht="15.75" thickBot="1">
      <c r="A264" s="411" t="s">
        <v>281</v>
      </c>
      <c r="B264" s="412"/>
      <c r="C264" s="413"/>
      <c r="D264" s="414"/>
      <c r="E264" s="204"/>
      <c r="F264" s="298" t="s">
        <v>109</v>
      </c>
      <c r="L264" s="39">
        <f t="shared" ca="1" si="46"/>
        <v>1</v>
      </c>
      <c r="M264" s="39">
        <f t="shared" ca="1" si="47"/>
        <v>1</v>
      </c>
      <c r="N264" s="39">
        <f t="shared" ca="1" si="48"/>
        <v>1</v>
      </c>
      <c r="O264" s="39">
        <f t="shared" ca="1" si="49"/>
        <v>1</v>
      </c>
      <c r="P264" s="39">
        <f t="shared" ca="1" si="50"/>
        <v>0</v>
      </c>
      <c r="Q264" s="39">
        <f t="shared" ca="1" si="51"/>
        <v>1</v>
      </c>
      <c r="R264" s="39">
        <f t="shared" ca="1" si="52"/>
        <v>1</v>
      </c>
      <c r="S264" s="39">
        <f t="shared" ca="1" si="53"/>
        <v>1</v>
      </c>
      <c r="T264" s="39">
        <f t="shared" ca="1" si="54"/>
        <v>1</v>
      </c>
      <c r="U264" s="39">
        <f t="shared" ca="1" si="55"/>
        <v>1</v>
      </c>
      <c r="V264" s="39">
        <f t="shared" ca="1" si="56"/>
        <v>1</v>
      </c>
    </row>
    <row r="265" spans="1:22" s="209" customFormat="1" ht="15.75" thickBot="1">
      <c r="A265" s="411" t="s">
        <v>282</v>
      </c>
      <c r="B265" s="412"/>
      <c r="C265" s="413"/>
      <c r="D265" s="414"/>
      <c r="E265" s="204"/>
      <c r="F265" s="298" t="s">
        <v>109</v>
      </c>
      <c r="L265" s="39">
        <f t="shared" ca="1" si="46"/>
        <v>1</v>
      </c>
      <c r="M265" s="39">
        <f t="shared" ca="1" si="47"/>
        <v>1</v>
      </c>
      <c r="N265" s="39">
        <f t="shared" ca="1" si="48"/>
        <v>1</v>
      </c>
      <c r="O265" s="39">
        <f t="shared" ca="1" si="49"/>
        <v>1</v>
      </c>
      <c r="P265" s="39">
        <f t="shared" ca="1" si="50"/>
        <v>0</v>
      </c>
      <c r="Q265" s="39">
        <f t="shared" ca="1" si="51"/>
        <v>1</v>
      </c>
      <c r="R265" s="39">
        <f t="shared" ca="1" si="52"/>
        <v>1</v>
      </c>
      <c r="S265" s="39">
        <f t="shared" ca="1" si="53"/>
        <v>1</v>
      </c>
      <c r="T265" s="39">
        <f t="shared" ca="1" si="54"/>
        <v>1</v>
      </c>
      <c r="U265" s="39">
        <f t="shared" ca="1" si="55"/>
        <v>1</v>
      </c>
      <c r="V265" s="39">
        <f t="shared" ca="1" si="56"/>
        <v>1</v>
      </c>
    </row>
    <row r="266" spans="1:22" s="209" customFormat="1" ht="15.75" thickBot="1">
      <c r="A266" s="411" t="s">
        <v>283</v>
      </c>
      <c r="B266" s="412"/>
      <c r="C266" s="413"/>
      <c r="D266" s="414"/>
      <c r="E266" s="275"/>
      <c r="F266" s="298" t="s">
        <v>42</v>
      </c>
      <c r="L266" s="39">
        <f t="shared" ca="1" si="46"/>
        <v>1</v>
      </c>
      <c r="M266" s="39">
        <f t="shared" ca="1" si="47"/>
        <v>1</v>
      </c>
      <c r="N266" s="39">
        <f t="shared" ca="1" si="48"/>
        <v>1</v>
      </c>
      <c r="O266" s="39">
        <f t="shared" ca="1" si="49"/>
        <v>1</v>
      </c>
      <c r="P266" s="39">
        <f t="shared" ca="1" si="50"/>
        <v>0</v>
      </c>
      <c r="Q266" s="39">
        <f t="shared" ca="1" si="51"/>
        <v>1</v>
      </c>
      <c r="R266" s="39">
        <f t="shared" ca="1" si="52"/>
        <v>1</v>
      </c>
      <c r="S266" s="39">
        <f t="shared" ca="1" si="53"/>
        <v>1</v>
      </c>
      <c r="T266" s="39">
        <f t="shared" ca="1" si="54"/>
        <v>1</v>
      </c>
      <c r="U266" s="39">
        <f t="shared" ca="1" si="55"/>
        <v>1</v>
      </c>
      <c r="V266" s="39">
        <f t="shared" ca="1" si="56"/>
        <v>1</v>
      </c>
    </row>
    <row r="267" spans="1:22" s="209" customFormat="1" ht="15.75" thickBot="1">
      <c r="A267" s="411" t="s">
        <v>284</v>
      </c>
      <c r="B267" s="412"/>
      <c r="C267" s="413"/>
      <c r="D267" s="414"/>
      <c r="E267" s="275"/>
      <c r="F267" s="298" t="s">
        <v>42</v>
      </c>
      <c r="L267" s="39">
        <f t="shared" ca="1" si="46"/>
        <v>1</v>
      </c>
      <c r="M267" s="39">
        <f t="shared" ca="1" si="47"/>
        <v>1</v>
      </c>
      <c r="N267" s="39">
        <f t="shared" ca="1" si="48"/>
        <v>1</v>
      </c>
      <c r="O267" s="39">
        <f t="shared" ca="1" si="49"/>
        <v>1</v>
      </c>
      <c r="P267" s="39">
        <f t="shared" ca="1" si="50"/>
        <v>0</v>
      </c>
      <c r="Q267" s="39">
        <f t="shared" ca="1" si="51"/>
        <v>1</v>
      </c>
      <c r="R267" s="39">
        <f t="shared" ca="1" si="52"/>
        <v>1</v>
      </c>
      <c r="S267" s="39">
        <f t="shared" ca="1" si="53"/>
        <v>1</v>
      </c>
      <c r="T267" s="39">
        <f t="shared" ca="1" si="54"/>
        <v>1</v>
      </c>
      <c r="U267" s="39">
        <f t="shared" ca="1" si="55"/>
        <v>1</v>
      </c>
      <c r="V267" s="39">
        <f t="shared" ca="1" si="56"/>
        <v>1</v>
      </c>
    </row>
    <row r="268" spans="1:22" s="209" customFormat="1" ht="15.75" thickBot="1">
      <c r="A268" s="411" t="s">
        <v>285</v>
      </c>
      <c r="B268" s="412"/>
      <c r="C268" s="413"/>
      <c r="D268" s="414"/>
      <c r="E268" s="275"/>
      <c r="F268" s="298" t="s">
        <v>42</v>
      </c>
      <c r="L268" s="39">
        <f t="shared" ca="1" si="46"/>
        <v>1</v>
      </c>
      <c r="M268" s="39">
        <f t="shared" ca="1" si="47"/>
        <v>1</v>
      </c>
      <c r="N268" s="39">
        <f t="shared" ca="1" si="48"/>
        <v>1</v>
      </c>
      <c r="O268" s="39">
        <f t="shared" ca="1" si="49"/>
        <v>1</v>
      </c>
      <c r="P268" s="39">
        <f t="shared" ca="1" si="50"/>
        <v>0</v>
      </c>
      <c r="Q268" s="39">
        <f t="shared" ca="1" si="51"/>
        <v>1</v>
      </c>
      <c r="R268" s="39">
        <f t="shared" ca="1" si="52"/>
        <v>1</v>
      </c>
      <c r="S268" s="39">
        <f t="shared" ca="1" si="53"/>
        <v>1</v>
      </c>
      <c r="T268" s="39">
        <f t="shared" ca="1" si="54"/>
        <v>1</v>
      </c>
      <c r="U268" s="39">
        <f t="shared" ca="1" si="55"/>
        <v>1</v>
      </c>
      <c r="V268" s="39">
        <f t="shared" ca="1" si="56"/>
        <v>1</v>
      </c>
    </row>
    <row r="269" spans="1:22" s="209" customFormat="1" ht="15.75" thickBot="1">
      <c r="A269" s="417" t="s">
        <v>286</v>
      </c>
      <c r="B269" s="418"/>
      <c r="C269" s="413"/>
      <c r="D269" s="414"/>
      <c r="E269" s="275"/>
      <c r="F269" s="298" t="s">
        <v>42</v>
      </c>
      <c r="L269" s="39">
        <f t="shared" ca="1" si="46"/>
        <v>1</v>
      </c>
      <c r="M269" s="39">
        <f t="shared" ca="1" si="47"/>
        <v>1</v>
      </c>
      <c r="N269" s="39">
        <f t="shared" ca="1" si="48"/>
        <v>1</v>
      </c>
      <c r="O269" s="39">
        <f t="shared" ca="1" si="49"/>
        <v>1</v>
      </c>
      <c r="P269" s="39">
        <f t="shared" ca="1" si="50"/>
        <v>0</v>
      </c>
      <c r="Q269" s="39">
        <f t="shared" ca="1" si="51"/>
        <v>1</v>
      </c>
      <c r="R269" s="39">
        <f t="shared" ca="1" si="52"/>
        <v>1</v>
      </c>
      <c r="S269" s="39">
        <f t="shared" ca="1" si="53"/>
        <v>1</v>
      </c>
      <c r="T269" s="39">
        <f t="shared" ca="1" si="54"/>
        <v>1</v>
      </c>
      <c r="U269" s="39">
        <f t="shared" ca="1" si="55"/>
        <v>1</v>
      </c>
      <c r="V269" s="39">
        <f t="shared" ca="1" si="56"/>
        <v>1</v>
      </c>
    </row>
    <row r="270" spans="1:22" s="209" customFormat="1" ht="15.75" thickBot="1">
      <c r="A270" s="423" t="s">
        <v>287</v>
      </c>
      <c r="B270" s="424"/>
      <c r="C270" s="425"/>
      <c r="D270" s="426"/>
      <c r="E270" s="203"/>
      <c r="F270" s="298" t="s">
        <v>62</v>
      </c>
      <c r="L270" s="39">
        <f t="shared" ca="1" si="46"/>
        <v>1</v>
      </c>
      <c r="M270" s="39">
        <f t="shared" ca="1" si="47"/>
        <v>1</v>
      </c>
      <c r="N270" s="39">
        <f t="shared" ca="1" si="48"/>
        <v>1</v>
      </c>
      <c r="O270" s="39">
        <f t="shared" ca="1" si="49"/>
        <v>1</v>
      </c>
      <c r="P270" s="39">
        <f t="shared" ca="1" si="50"/>
        <v>0</v>
      </c>
      <c r="Q270" s="39">
        <f t="shared" ca="1" si="51"/>
        <v>1</v>
      </c>
      <c r="R270" s="39">
        <f t="shared" ca="1" si="52"/>
        <v>1</v>
      </c>
      <c r="S270" s="39">
        <f t="shared" ca="1" si="53"/>
        <v>1</v>
      </c>
      <c r="T270" s="39">
        <f t="shared" ca="1" si="54"/>
        <v>1</v>
      </c>
      <c r="U270" s="39">
        <f t="shared" ca="1" si="55"/>
        <v>1</v>
      </c>
      <c r="V270" s="39">
        <f t="shared" ca="1" si="56"/>
        <v>1</v>
      </c>
    </row>
    <row r="271" spans="1:22" s="209" customFormat="1" ht="15.75" thickBot="1">
      <c r="A271" s="417" t="s">
        <v>288</v>
      </c>
      <c r="B271" s="418"/>
      <c r="C271" s="413"/>
      <c r="D271" s="414"/>
      <c r="E271" s="203"/>
      <c r="F271" s="298" t="s">
        <v>112</v>
      </c>
      <c r="L271" s="39">
        <f t="shared" ca="1" si="46"/>
        <v>1</v>
      </c>
      <c r="M271" s="39">
        <f t="shared" ca="1" si="47"/>
        <v>1</v>
      </c>
      <c r="N271" s="39">
        <f t="shared" ca="1" si="48"/>
        <v>1</v>
      </c>
      <c r="O271" s="39">
        <f t="shared" ca="1" si="49"/>
        <v>1</v>
      </c>
      <c r="P271" s="39">
        <f t="shared" ca="1" si="50"/>
        <v>0</v>
      </c>
      <c r="Q271" s="39">
        <f t="shared" ca="1" si="51"/>
        <v>1</v>
      </c>
      <c r="R271" s="39">
        <f t="shared" ca="1" si="52"/>
        <v>1</v>
      </c>
      <c r="S271" s="39">
        <f t="shared" ca="1" si="53"/>
        <v>1</v>
      </c>
      <c r="T271" s="39">
        <f t="shared" ca="1" si="54"/>
        <v>1</v>
      </c>
      <c r="U271" s="39">
        <f t="shared" ca="1" si="55"/>
        <v>1</v>
      </c>
      <c r="V271" s="39">
        <f t="shared" ca="1" si="56"/>
        <v>1</v>
      </c>
    </row>
    <row r="272" spans="1:22" s="209" customFormat="1" ht="15.75" thickBot="1">
      <c r="A272" s="417" t="s">
        <v>321</v>
      </c>
      <c r="B272" s="418"/>
      <c r="C272" s="413"/>
      <c r="D272" s="414"/>
      <c r="E272" s="203"/>
      <c r="F272" s="298" t="s">
        <v>110</v>
      </c>
      <c r="L272" s="39">
        <f t="shared" ca="1" si="46"/>
        <v>1</v>
      </c>
      <c r="M272" s="39">
        <f t="shared" ca="1" si="47"/>
        <v>1</v>
      </c>
      <c r="N272" s="39">
        <f t="shared" ca="1" si="48"/>
        <v>1</v>
      </c>
      <c r="O272" s="39">
        <f t="shared" ca="1" si="49"/>
        <v>1</v>
      </c>
      <c r="P272" s="39">
        <f t="shared" ca="1" si="50"/>
        <v>0</v>
      </c>
      <c r="Q272" s="39">
        <f t="shared" ca="1" si="51"/>
        <v>1</v>
      </c>
      <c r="R272" s="39">
        <f t="shared" ca="1" si="52"/>
        <v>1</v>
      </c>
      <c r="S272" s="39">
        <f t="shared" ca="1" si="53"/>
        <v>1</v>
      </c>
      <c r="T272" s="39">
        <f t="shared" ca="1" si="54"/>
        <v>1</v>
      </c>
      <c r="U272" s="39">
        <f t="shared" ca="1" si="55"/>
        <v>1</v>
      </c>
      <c r="V272" s="39">
        <f t="shared" ca="1" si="56"/>
        <v>1</v>
      </c>
    </row>
    <row r="273" spans="1:22" s="209" customFormat="1" ht="15.75" thickBot="1">
      <c r="A273" s="417" t="s">
        <v>289</v>
      </c>
      <c r="B273" s="418"/>
      <c r="C273" s="413"/>
      <c r="D273" s="414"/>
      <c r="E273" s="203"/>
      <c r="F273" s="298" t="s">
        <v>110</v>
      </c>
      <c r="L273" s="39">
        <f t="shared" ca="1" si="46"/>
        <v>1</v>
      </c>
      <c r="M273" s="39">
        <f t="shared" ca="1" si="47"/>
        <v>1</v>
      </c>
      <c r="N273" s="39">
        <f t="shared" ca="1" si="48"/>
        <v>1</v>
      </c>
      <c r="O273" s="39">
        <f t="shared" ca="1" si="49"/>
        <v>1</v>
      </c>
      <c r="P273" s="39">
        <f t="shared" ca="1" si="50"/>
        <v>0</v>
      </c>
      <c r="Q273" s="39">
        <f t="shared" ca="1" si="51"/>
        <v>1</v>
      </c>
      <c r="R273" s="39">
        <f t="shared" ca="1" si="52"/>
        <v>1</v>
      </c>
      <c r="S273" s="39">
        <f t="shared" ca="1" si="53"/>
        <v>1</v>
      </c>
      <c r="T273" s="39">
        <f t="shared" ca="1" si="54"/>
        <v>1</v>
      </c>
      <c r="U273" s="39">
        <f t="shared" ca="1" si="55"/>
        <v>1</v>
      </c>
      <c r="V273" s="39">
        <f t="shared" ca="1" si="56"/>
        <v>1</v>
      </c>
    </row>
    <row r="274" spans="1:22" s="209" customFormat="1" ht="16.5" customHeight="1" thickBot="1">
      <c r="A274" s="419" t="s">
        <v>290</v>
      </c>
      <c r="B274" s="420"/>
      <c r="C274" s="421"/>
      <c r="D274" s="422"/>
      <c r="E274" s="203"/>
      <c r="F274" s="298" t="s">
        <v>110</v>
      </c>
      <c r="L274" s="39">
        <f t="shared" ca="1" si="46"/>
        <v>1</v>
      </c>
      <c r="M274" s="39">
        <f t="shared" ca="1" si="47"/>
        <v>1</v>
      </c>
      <c r="N274" s="39">
        <f t="shared" ca="1" si="48"/>
        <v>1</v>
      </c>
      <c r="O274" s="39">
        <f t="shared" ca="1" si="49"/>
        <v>1</v>
      </c>
      <c r="P274" s="39">
        <f t="shared" ca="1" si="50"/>
        <v>0</v>
      </c>
      <c r="Q274" s="39">
        <f t="shared" ca="1" si="51"/>
        <v>1</v>
      </c>
      <c r="R274" s="39">
        <f t="shared" ca="1" si="52"/>
        <v>1</v>
      </c>
      <c r="S274" s="39">
        <f t="shared" ca="1" si="53"/>
        <v>1</v>
      </c>
      <c r="T274" s="39">
        <f t="shared" ca="1" si="54"/>
        <v>1</v>
      </c>
      <c r="U274" s="39">
        <f t="shared" ca="1" si="55"/>
        <v>1</v>
      </c>
      <c r="V274" s="39">
        <f t="shared" ca="1" si="56"/>
        <v>1</v>
      </c>
    </row>
    <row r="275" spans="1:22">
      <c r="L275" s="39">
        <f t="shared" ca="1" si="46"/>
        <v>1</v>
      </c>
      <c r="M275" s="39">
        <f t="shared" ca="1" si="47"/>
        <v>1</v>
      </c>
      <c r="N275" s="39">
        <f t="shared" ca="1" si="48"/>
        <v>1</v>
      </c>
      <c r="O275" s="39">
        <f t="shared" ca="1" si="49"/>
        <v>1</v>
      </c>
      <c r="P275" s="39">
        <f t="shared" ca="1" si="50"/>
        <v>1</v>
      </c>
      <c r="Q275" s="39">
        <f t="shared" ca="1" si="51"/>
        <v>1</v>
      </c>
      <c r="R275" s="39">
        <f t="shared" ca="1" si="52"/>
        <v>1</v>
      </c>
      <c r="S275" s="39">
        <f t="shared" ca="1" si="53"/>
        <v>1</v>
      </c>
      <c r="T275" s="39">
        <f t="shared" ca="1" si="54"/>
        <v>1</v>
      </c>
      <c r="U275" s="39">
        <f t="shared" ca="1" si="55"/>
        <v>1</v>
      </c>
      <c r="V275" s="39">
        <f t="shared" ca="1" si="56"/>
        <v>1</v>
      </c>
    </row>
    <row r="276" spans="1:22" ht="69" customHeight="1">
      <c r="A276" s="487" t="s">
        <v>314</v>
      </c>
      <c r="B276" s="487"/>
      <c r="C276" s="487"/>
      <c r="D276" s="487"/>
      <c r="E276" s="487"/>
      <c r="F276" s="487"/>
      <c r="G276" s="487"/>
      <c r="H276" s="487"/>
      <c r="I276" s="487"/>
      <c r="J276" s="487"/>
      <c r="K276" s="487"/>
      <c r="L276" s="39">
        <f t="shared" ca="1" si="46"/>
        <v>1</v>
      </c>
      <c r="M276" s="39">
        <f t="shared" ca="1" si="47"/>
        <v>1</v>
      </c>
      <c r="N276" s="39">
        <f t="shared" ca="1" si="48"/>
        <v>1</v>
      </c>
      <c r="O276" s="39">
        <f t="shared" ca="1" si="49"/>
        <v>1</v>
      </c>
      <c r="P276" s="39">
        <f t="shared" ca="1" si="50"/>
        <v>1</v>
      </c>
      <c r="Q276" s="39">
        <f t="shared" ca="1" si="51"/>
        <v>1</v>
      </c>
      <c r="R276" s="39">
        <f t="shared" ca="1" si="52"/>
        <v>1</v>
      </c>
      <c r="S276" s="39">
        <f t="shared" ca="1" si="53"/>
        <v>1</v>
      </c>
      <c r="T276" s="39">
        <f t="shared" ca="1" si="54"/>
        <v>1</v>
      </c>
      <c r="U276" s="39">
        <f t="shared" ca="1" si="55"/>
        <v>1</v>
      </c>
      <c r="V276" s="39">
        <f t="shared" ca="1" si="56"/>
        <v>1</v>
      </c>
    </row>
    <row r="277" spans="1:22" ht="42" customHeight="1">
      <c r="A277" s="488" t="s">
        <v>313</v>
      </c>
      <c r="B277" s="489"/>
      <c r="C277" s="489"/>
      <c r="D277" s="489"/>
      <c r="E277" s="489"/>
      <c r="F277" s="489"/>
      <c r="G277" s="489"/>
      <c r="H277" s="489"/>
      <c r="I277" s="489"/>
      <c r="J277" s="489"/>
      <c r="K277" s="489"/>
      <c r="L277" s="39">
        <f t="shared" ca="1" si="46"/>
        <v>1</v>
      </c>
      <c r="M277" s="39">
        <f t="shared" ca="1" si="47"/>
        <v>1</v>
      </c>
      <c r="N277" s="39">
        <f t="shared" ca="1" si="48"/>
        <v>1</v>
      </c>
      <c r="O277" s="39">
        <f t="shared" ca="1" si="49"/>
        <v>1</v>
      </c>
      <c r="P277" s="39">
        <f t="shared" ca="1" si="50"/>
        <v>1</v>
      </c>
      <c r="Q277" s="39">
        <f t="shared" ca="1" si="51"/>
        <v>1</v>
      </c>
      <c r="R277" s="39">
        <f t="shared" ca="1" si="52"/>
        <v>1</v>
      </c>
      <c r="S277" s="39">
        <f t="shared" ca="1" si="53"/>
        <v>1</v>
      </c>
      <c r="T277" s="39">
        <f t="shared" ca="1" si="54"/>
        <v>1</v>
      </c>
      <c r="U277" s="39">
        <f t="shared" ca="1" si="55"/>
        <v>1</v>
      </c>
      <c r="V277" s="39">
        <f t="shared" ca="1" si="56"/>
        <v>1</v>
      </c>
    </row>
    <row r="278" spans="1:22" s="325" customFormat="1" ht="30" customHeight="1">
      <c r="A278" s="466" t="s">
        <v>327</v>
      </c>
      <c r="B278" s="466"/>
      <c r="C278" s="466"/>
      <c r="D278" s="466"/>
      <c r="E278" s="466"/>
      <c r="F278" s="466"/>
      <c r="G278" s="466"/>
      <c r="H278" s="466"/>
      <c r="I278" s="466"/>
      <c r="J278" s="466"/>
      <c r="K278" s="466"/>
      <c r="L278" s="39">
        <f t="shared" ca="1" si="46"/>
        <v>1</v>
      </c>
      <c r="M278" s="39">
        <f t="shared" ca="1" si="47"/>
        <v>1</v>
      </c>
      <c r="N278" s="39">
        <f t="shared" ca="1" si="48"/>
        <v>1</v>
      </c>
      <c r="O278" s="39">
        <f t="shared" ca="1" si="49"/>
        <v>1</v>
      </c>
      <c r="P278" s="39">
        <f t="shared" ca="1" si="50"/>
        <v>1</v>
      </c>
      <c r="Q278" s="39">
        <f t="shared" ca="1" si="51"/>
        <v>1</v>
      </c>
      <c r="R278" s="39">
        <f t="shared" ca="1" si="52"/>
        <v>1</v>
      </c>
      <c r="S278" s="39">
        <f t="shared" ca="1" si="53"/>
        <v>1</v>
      </c>
      <c r="T278" s="39">
        <f t="shared" ca="1" si="54"/>
        <v>1</v>
      </c>
      <c r="U278" s="39">
        <f t="shared" ca="1" si="55"/>
        <v>1</v>
      </c>
      <c r="V278" s="39">
        <f t="shared" ca="1" si="56"/>
        <v>1</v>
      </c>
    </row>
  </sheetData>
  <sheetProtection password="C96B" sheet="1" objects="1" scenarios="1"/>
  <mergeCells count="4555">
    <mergeCell ref="A278:K278"/>
    <mergeCell ref="A84:D85"/>
    <mergeCell ref="A102:D103"/>
    <mergeCell ref="A120:D121"/>
    <mergeCell ref="A138:D139"/>
    <mergeCell ref="A156:D157"/>
    <mergeCell ref="A48:D49"/>
    <mergeCell ref="A66:D67"/>
    <mergeCell ref="E48:J48"/>
    <mergeCell ref="E66:J66"/>
    <mergeCell ref="E84:J84"/>
    <mergeCell ref="E102:J102"/>
    <mergeCell ref="E120:J120"/>
    <mergeCell ref="E138:J138"/>
    <mergeCell ref="E156:J156"/>
    <mergeCell ref="E173:J173"/>
    <mergeCell ref="A1:J1"/>
    <mergeCell ref="A276:K276"/>
    <mergeCell ref="A277:K277"/>
    <mergeCell ref="A2:J2"/>
    <mergeCell ref="A3:K3"/>
    <mergeCell ref="B6:D6"/>
    <mergeCell ref="C7:D7"/>
    <mergeCell ref="A8:B8"/>
    <mergeCell ref="C8:D8"/>
    <mergeCell ref="A10:B10"/>
    <mergeCell ref="C10:D10"/>
    <mergeCell ref="A5:B5"/>
    <mergeCell ref="C5:D5"/>
    <mergeCell ref="A31:D31"/>
    <mergeCell ref="A32:B32"/>
    <mergeCell ref="C32:D32"/>
    <mergeCell ref="A33:B33"/>
    <mergeCell ref="C33:D33"/>
    <mergeCell ref="A34:B34"/>
    <mergeCell ref="C34:D34"/>
    <mergeCell ref="A26:D26"/>
    <mergeCell ref="A27:B27"/>
    <mergeCell ref="C27:D27"/>
    <mergeCell ref="A28:B28"/>
    <mergeCell ref="C28:D28"/>
    <mergeCell ref="C29:D29"/>
    <mergeCell ref="A12:B12"/>
    <mergeCell ref="C12:D12"/>
    <mergeCell ref="A14:B14"/>
    <mergeCell ref="C14:D14"/>
    <mergeCell ref="A21:B21"/>
    <mergeCell ref="C21:D21"/>
    <mergeCell ref="A41:B41"/>
    <mergeCell ref="C41:D41"/>
    <mergeCell ref="A42:B42"/>
    <mergeCell ref="C42:D42"/>
    <mergeCell ref="C43:D43"/>
    <mergeCell ref="A44:D44"/>
    <mergeCell ref="A38:B38"/>
    <mergeCell ref="C38:D38"/>
    <mergeCell ref="A39:B39"/>
    <mergeCell ref="C39:D39"/>
    <mergeCell ref="A40:B40"/>
    <mergeCell ref="C40:D40"/>
    <mergeCell ref="A35:B35"/>
    <mergeCell ref="C35:D35"/>
    <mergeCell ref="A36:B36"/>
    <mergeCell ref="C36:D36"/>
    <mergeCell ref="A37:B37"/>
    <mergeCell ref="C37:D37"/>
    <mergeCell ref="BK44:BN44"/>
    <mergeCell ref="BO44:BR44"/>
    <mergeCell ref="BS44:BV44"/>
    <mergeCell ref="F41:J41"/>
    <mergeCell ref="F42:K42"/>
    <mergeCell ref="F40:K40"/>
    <mergeCell ref="F39:J39"/>
    <mergeCell ref="BW44:BZ44"/>
    <mergeCell ref="CA44:CD44"/>
    <mergeCell ref="CE44:CH44"/>
    <mergeCell ref="AM44:AP44"/>
    <mergeCell ref="AQ44:AT44"/>
    <mergeCell ref="AU44:AX44"/>
    <mergeCell ref="AY44:BB44"/>
    <mergeCell ref="BC44:BF44"/>
    <mergeCell ref="BG44:BJ44"/>
    <mergeCell ref="W44:Z44"/>
    <mergeCell ref="AA44:AD44"/>
    <mergeCell ref="AE44:AH44"/>
    <mergeCell ref="AI44:AL44"/>
    <mergeCell ref="EE44:EH44"/>
    <mergeCell ref="EI44:EL44"/>
    <mergeCell ref="EM44:EP44"/>
    <mergeCell ref="EQ44:ET44"/>
    <mergeCell ref="EU44:EX44"/>
    <mergeCell ref="EY44:FB44"/>
    <mergeCell ref="DG44:DJ44"/>
    <mergeCell ref="DK44:DN44"/>
    <mergeCell ref="DO44:DR44"/>
    <mergeCell ref="DS44:DV44"/>
    <mergeCell ref="DW44:DZ44"/>
    <mergeCell ref="EA44:ED44"/>
    <mergeCell ref="CI44:CL44"/>
    <mergeCell ref="CM44:CP44"/>
    <mergeCell ref="CQ44:CT44"/>
    <mergeCell ref="CU44:CX44"/>
    <mergeCell ref="CY44:DB44"/>
    <mergeCell ref="DC44:DF44"/>
    <mergeCell ref="GY44:HB44"/>
    <mergeCell ref="HC44:HF44"/>
    <mergeCell ref="HG44:HJ44"/>
    <mergeCell ref="HK44:HN44"/>
    <mergeCell ref="HO44:HR44"/>
    <mergeCell ref="HS44:HV44"/>
    <mergeCell ref="GA44:GD44"/>
    <mergeCell ref="GE44:GH44"/>
    <mergeCell ref="GI44:GL44"/>
    <mergeCell ref="GM44:GP44"/>
    <mergeCell ref="GQ44:GT44"/>
    <mergeCell ref="GU44:GX44"/>
    <mergeCell ref="FC44:FF44"/>
    <mergeCell ref="FG44:FJ44"/>
    <mergeCell ref="FK44:FN44"/>
    <mergeCell ref="FO44:FR44"/>
    <mergeCell ref="FS44:FV44"/>
    <mergeCell ref="FW44:FZ44"/>
    <mergeCell ref="JS44:JV44"/>
    <mergeCell ref="JW44:JZ44"/>
    <mergeCell ref="KA44:KD44"/>
    <mergeCell ref="KE44:KH44"/>
    <mergeCell ref="KI44:KL44"/>
    <mergeCell ref="KM44:KP44"/>
    <mergeCell ref="IU44:IX44"/>
    <mergeCell ref="IY44:JB44"/>
    <mergeCell ref="JC44:JF44"/>
    <mergeCell ref="JG44:JJ44"/>
    <mergeCell ref="JK44:JN44"/>
    <mergeCell ref="JO44:JR44"/>
    <mergeCell ref="HW44:HZ44"/>
    <mergeCell ref="IA44:ID44"/>
    <mergeCell ref="IE44:IH44"/>
    <mergeCell ref="II44:IL44"/>
    <mergeCell ref="IM44:IP44"/>
    <mergeCell ref="IQ44:IT44"/>
    <mergeCell ref="MM44:MP44"/>
    <mergeCell ref="MQ44:MT44"/>
    <mergeCell ref="MU44:MX44"/>
    <mergeCell ref="MY44:NB44"/>
    <mergeCell ref="NC44:NF44"/>
    <mergeCell ref="NG44:NJ44"/>
    <mergeCell ref="LO44:LR44"/>
    <mergeCell ref="LS44:LV44"/>
    <mergeCell ref="LW44:LZ44"/>
    <mergeCell ref="MA44:MD44"/>
    <mergeCell ref="ME44:MH44"/>
    <mergeCell ref="MI44:ML44"/>
    <mergeCell ref="KQ44:KT44"/>
    <mergeCell ref="KU44:KX44"/>
    <mergeCell ref="KY44:LB44"/>
    <mergeCell ref="LC44:LF44"/>
    <mergeCell ref="LG44:LJ44"/>
    <mergeCell ref="LK44:LN44"/>
    <mergeCell ref="PG44:PJ44"/>
    <mergeCell ref="PK44:PN44"/>
    <mergeCell ref="PO44:PR44"/>
    <mergeCell ref="PS44:PV44"/>
    <mergeCell ref="PW44:PZ44"/>
    <mergeCell ref="QA44:QD44"/>
    <mergeCell ref="OI44:OL44"/>
    <mergeCell ref="OM44:OP44"/>
    <mergeCell ref="OQ44:OT44"/>
    <mergeCell ref="OU44:OX44"/>
    <mergeCell ref="OY44:PB44"/>
    <mergeCell ref="PC44:PF44"/>
    <mergeCell ref="NK44:NN44"/>
    <mergeCell ref="NO44:NR44"/>
    <mergeCell ref="NS44:NV44"/>
    <mergeCell ref="NW44:NZ44"/>
    <mergeCell ref="OA44:OD44"/>
    <mergeCell ref="OE44:OH44"/>
    <mergeCell ref="SA44:SD44"/>
    <mergeCell ref="SE44:SH44"/>
    <mergeCell ref="SI44:SL44"/>
    <mergeCell ref="SM44:SP44"/>
    <mergeCell ref="SQ44:ST44"/>
    <mergeCell ref="SU44:SX44"/>
    <mergeCell ref="RC44:RF44"/>
    <mergeCell ref="RG44:RJ44"/>
    <mergeCell ref="RK44:RN44"/>
    <mergeCell ref="RO44:RR44"/>
    <mergeCell ref="RS44:RV44"/>
    <mergeCell ref="RW44:RZ44"/>
    <mergeCell ref="QE44:QH44"/>
    <mergeCell ref="QI44:QL44"/>
    <mergeCell ref="QM44:QP44"/>
    <mergeCell ref="QQ44:QT44"/>
    <mergeCell ref="QU44:QX44"/>
    <mergeCell ref="QY44:RB44"/>
    <mergeCell ref="UU44:UX44"/>
    <mergeCell ref="UY44:VB44"/>
    <mergeCell ref="VC44:VF44"/>
    <mergeCell ref="VG44:VJ44"/>
    <mergeCell ref="VK44:VN44"/>
    <mergeCell ref="VO44:VR44"/>
    <mergeCell ref="TW44:TZ44"/>
    <mergeCell ref="UA44:UD44"/>
    <mergeCell ref="UE44:UH44"/>
    <mergeCell ref="UI44:UL44"/>
    <mergeCell ref="UM44:UP44"/>
    <mergeCell ref="UQ44:UT44"/>
    <mergeCell ref="SY44:TB44"/>
    <mergeCell ref="TC44:TF44"/>
    <mergeCell ref="TG44:TJ44"/>
    <mergeCell ref="TK44:TN44"/>
    <mergeCell ref="TO44:TR44"/>
    <mergeCell ref="TS44:TV44"/>
    <mergeCell ref="XO44:XR44"/>
    <mergeCell ref="XS44:XV44"/>
    <mergeCell ref="XW44:XZ44"/>
    <mergeCell ref="YA44:YD44"/>
    <mergeCell ref="YE44:YH44"/>
    <mergeCell ref="YI44:YL44"/>
    <mergeCell ref="WQ44:WT44"/>
    <mergeCell ref="WU44:WX44"/>
    <mergeCell ref="WY44:XB44"/>
    <mergeCell ref="XC44:XF44"/>
    <mergeCell ref="XG44:XJ44"/>
    <mergeCell ref="XK44:XN44"/>
    <mergeCell ref="VS44:VV44"/>
    <mergeCell ref="VW44:VZ44"/>
    <mergeCell ref="WA44:WD44"/>
    <mergeCell ref="WE44:WH44"/>
    <mergeCell ref="WI44:WL44"/>
    <mergeCell ref="WM44:WP44"/>
    <mergeCell ref="AAI44:AAL44"/>
    <mergeCell ref="AAM44:AAP44"/>
    <mergeCell ref="AAQ44:AAT44"/>
    <mergeCell ref="AAU44:AAX44"/>
    <mergeCell ref="AAY44:ABB44"/>
    <mergeCell ref="ABC44:ABF44"/>
    <mergeCell ref="ZK44:ZN44"/>
    <mergeCell ref="ZO44:ZR44"/>
    <mergeCell ref="ZS44:ZV44"/>
    <mergeCell ref="ZW44:ZZ44"/>
    <mergeCell ref="AAA44:AAD44"/>
    <mergeCell ref="AAE44:AAH44"/>
    <mergeCell ref="YM44:YP44"/>
    <mergeCell ref="YQ44:YT44"/>
    <mergeCell ref="YU44:YX44"/>
    <mergeCell ref="YY44:ZB44"/>
    <mergeCell ref="ZC44:ZF44"/>
    <mergeCell ref="ZG44:ZJ44"/>
    <mergeCell ref="ADC44:ADF44"/>
    <mergeCell ref="ADG44:ADJ44"/>
    <mergeCell ref="ADK44:ADN44"/>
    <mergeCell ref="ADO44:ADR44"/>
    <mergeCell ref="ADS44:ADV44"/>
    <mergeCell ref="ADW44:ADZ44"/>
    <mergeCell ref="ACE44:ACH44"/>
    <mergeCell ref="ACI44:ACL44"/>
    <mergeCell ref="ACM44:ACP44"/>
    <mergeCell ref="ACQ44:ACT44"/>
    <mergeCell ref="ACU44:ACX44"/>
    <mergeCell ref="ACY44:ADB44"/>
    <mergeCell ref="ABG44:ABJ44"/>
    <mergeCell ref="ABK44:ABN44"/>
    <mergeCell ref="ABO44:ABR44"/>
    <mergeCell ref="ABS44:ABV44"/>
    <mergeCell ref="ABW44:ABZ44"/>
    <mergeCell ref="ACA44:ACD44"/>
    <mergeCell ref="AFW44:AFZ44"/>
    <mergeCell ref="AGA44:AGD44"/>
    <mergeCell ref="AGE44:AGH44"/>
    <mergeCell ref="AGI44:AGL44"/>
    <mergeCell ref="AGM44:AGP44"/>
    <mergeCell ref="AGQ44:AGT44"/>
    <mergeCell ref="AEY44:AFB44"/>
    <mergeCell ref="AFC44:AFF44"/>
    <mergeCell ref="AFG44:AFJ44"/>
    <mergeCell ref="AFK44:AFN44"/>
    <mergeCell ref="AFO44:AFR44"/>
    <mergeCell ref="AFS44:AFV44"/>
    <mergeCell ref="AEA44:AED44"/>
    <mergeCell ref="AEE44:AEH44"/>
    <mergeCell ref="AEI44:AEL44"/>
    <mergeCell ref="AEM44:AEP44"/>
    <mergeCell ref="AEQ44:AET44"/>
    <mergeCell ref="AEU44:AEX44"/>
    <mergeCell ref="AIQ44:AIT44"/>
    <mergeCell ref="AIU44:AIX44"/>
    <mergeCell ref="AIY44:AJB44"/>
    <mergeCell ref="AJC44:AJF44"/>
    <mergeCell ref="AJG44:AJJ44"/>
    <mergeCell ref="AJK44:AJN44"/>
    <mergeCell ref="AHS44:AHV44"/>
    <mergeCell ref="AHW44:AHZ44"/>
    <mergeCell ref="AIA44:AID44"/>
    <mergeCell ref="AIE44:AIH44"/>
    <mergeCell ref="AII44:AIL44"/>
    <mergeCell ref="AIM44:AIP44"/>
    <mergeCell ref="AGU44:AGX44"/>
    <mergeCell ref="AGY44:AHB44"/>
    <mergeCell ref="AHC44:AHF44"/>
    <mergeCell ref="AHG44:AHJ44"/>
    <mergeCell ref="AHK44:AHN44"/>
    <mergeCell ref="AHO44:AHR44"/>
    <mergeCell ref="ALK44:ALN44"/>
    <mergeCell ref="ALO44:ALR44"/>
    <mergeCell ref="ALS44:ALV44"/>
    <mergeCell ref="ALW44:ALZ44"/>
    <mergeCell ref="AMA44:AMD44"/>
    <mergeCell ref="AME44:AMH44"/>
    <mergeCell ref="AKM44:AKP44"/>
    <mergeCell ref="AKQ44:AKT44"/>
    <mergeCell ref="AKU44:AKX44"/>
    <mergeCell ref="AKY44:ALB44"/>
    <mergeCell ref="ALC44:ALF44"/>
    <mergeCell ref="ALG44:ALJ44"/>
    <mergeCell ref="AJO44:AJR44"/>
    <mergeCell ref="AJS44:AJV44"/>
    <mergeCell ref="AJW44:AJZ44"/>
    <mergeCell ref="AKA44:AKD44"/>
    <mergeCell ref="AKE44:AKH44"/>
    <mergeCell ref="AKI44:AKL44"/>
    <mergeCell ref="AOE44:AOH44"/>
    <mergeCell ref="AOI44:AOL44"/>
    <mergeCell ref="AOM44:AOP44"/>
    <mergeCell ref="AOQ44:AOT44"/>
    <mergeCell ref="AOU44:AOX44"/>
    <mergeCell ref="AOY44:APB44"/>
    <mergeCell ref="ANG44:ANJ44"/>
    <mergeCell ref="ANK44:ANN44"/>
    <mergeCell ref="ANO44:ANR44"/>
    <mergeCell ref="ANS44:ANV44"/>
    <mergeCell ref="ANW44:ANZ44"/>
    <mergeCell ref="AOA44:AOD44"/>
    <mergeCell ref="AMI44:AML44"/>
    <mergeCell ref="AMM44:AMP44"/>
    <mergeCell ref="AMQ44:AMT44"/>
    <mergeCell ref="AMU44:AMX44"/>
    <mergeCell ref="AMY44:ANB44"/>
    <mergeCell ref="ANC44:ANF44"/>
    <mergeCell ref="AQY44:ARB44"/>
    <mergeCell ref="ARC44:ARF44"/>
    <mergeCell ref="ARG44:ARJ44"/>
    <mergeCell ref="ARK44:ARN44"/>
    <mergeCell ref="ARO44:ARR44"/>
    <mergeCell ref="ARS44:ARV44"/>
    <mergeCell ref="AQA44:AQD44"/>
    <mergeCell ref="AQE44:AQH44"/>
    <mergeCell ref="AQI44:AQL44"/>
    <mergeCell ref="AQM44:AQP44"/>
    <mergeCell ref="AQQ44:AQT44"/>
    <mergeCell ref="AQU44:AQX44"/>
    <mergeCell ref="APC44:APF44"/>
    <mergeCell ref="APG44:APJ44"/>
    <mergeCell ref="APK44:APN44"/>
    <mergeCell ref="APO44:APR44"/>
    <mergeCell ref="APS44:APV44"/>
    <mergeCell ref="APW44:APZ44"/>
    <mergeCell ref="ATS44:ATV44"/>
    <mergeCell ref="ATW44:ATZ44"/>
    <mergeCell ref="AUA44:AUD44"/>
    <mergeCell ref="AUE44:AUH44"/>
    <mergeCell ref="AUI44:AUL44"/>
    <mergeCell ref="AUM44:AUP44"/>
    <mergeCell ref="ASU44:ASX44"/>
    <mergeCell ref="ASY44:ATB44"/>
    <mergeCell ref="ATC44:ATF44"/>
    <mergeCell ref="ATG44:ATJ44"/>
    <mergeCell ref="ATK44:ATN44"/>
    <mergeCell ref="ATO44:ATR44"/>
    <mergeCell ref="ARW44:ARZ44"/>
    <mergeCell ref="ASA44:ASD44"/>
    <mergeCell ref="ASE44:ASH44"/>
    <mergeCell ref="ASI44:ASL44"/>
    <mergeCell ref="ASM44:ASP44"/>
    <mergeCell ref="ASQ44:AST44"/>
    <mergeCell ref="AWM44:AWP44"/>
    <mergeCell ref="AWQ44:AWT44"/>
    <mergeCell ref="AWU44:AWX44"/>
    <mergeCell ref="AWY44:AXB44"/>
    <mergeCell ref="AXC44:AXF44"/>
    <mergeCell ref="AXG44:AXJ44"/>
    <mergeCell ref="AVO44:AVR44"/>
    <mergeCell ref="AVS44:AVV44"/>
    <mergeCell ref="AVW44:AVZ44"/>
    <mergeCell ref="AWA44:AWD44"/>
    <mergeCell ref="AWE44:AWH44"/>
    <mergeCell ref="AWI44:AWL44"/>
    <mergeCell ref="AUQ44:AUT44"/>
    <mergeCell ref="AUU44:AUX44"/>
    <mergeCell ref="AUY44:AVB44"/>
    <mergeCell ref="AVC44:AVF44"/>
    <mergeCell ref="AVG44:AVJ44"/>
    <mergeCell ref="AVK44:AVN44"/>
    <mergeCell ref="AZG44:AZJ44"/>
    <mergeCell ref="AZK44:AZN44"/>
    <mergeCell ref="AZO44:AZR44"/>
    <mergeCell ref="AZS44:AZV44"/>
    <mergeCell ref="AZW44:AZZ44"/>
    <mergeCell ref="BAA44:BAD44"/>
    <mergeCell ref="AYI44:AYL44"/>
    <mergeCell ref="AYM44:AYP44"/>
    <mergeCell ref="AYQ44:AYT44"/>
    <mergeCell ref="AYU44:AYX44"/>
    <mergeCell ref="AYY44:AZB44"/>
    <mergeCell ref="AZC44:AZF44"/>
    <mergeCell ref="AXK44:AXN44"/>
    <mergeCell ref="AXO44:AXR44"/>
    <mergeCell ref="AXS44:AXV44"/>
    <mergeCell ref="AXW44:AXZ44"/>
    <mergeCell ref="AYA44:AYD44"/>
    <mergeCell ref="AYE44:AYH44"/>
    <mergeCell ref="BCA44:BCD44"/>
    <mergeCell ref="BCE44:BCH44"/>
    <mergeCell ref="BCI44:BCL44"/>
    <mergeCell ref="BCM44:BCP44"/>
    <mergeCell ref="BCQ44:BCT44"/>
    <mergeCell ref="BCU44:BCX44"/>
    <mergeCell ref="BBC44:BBF44"/>
    <mergeCell ref="BBG44:BBJ44"/>
    <mergeCell ref="BBK44:BBN44"/>
    <mergeCell ref="BBO44:BBR44"/>
    <mergeCell ref="BBS44:BBV44"/>
    <mergeCell ref="BBW44:BBZ44"/>
    <mergeCell ref="BAE44:BAH44"/>
    <mergeCell ref="BAI44:BAL44"/>
    <mergeCell ref="BAM44:BAP44"/>
    <mergeCell ref="BAQ44:BAT44"/>
    <mergeCell ref="BAU44:BAX44"/>
    <mergeCell ref="BAY44:BBB44"/>
    <mergeCell ref="BEU44:BEX44"/>
    <mergeCell ref="BEY44:BFB44"/>
    <mergeCell ref="BFC44:BFF44"/>
    <mergeCell ref="BFG44:BFJ44"/>
    <mergeCell ref="BFK44:BFN44"/>
    <mergeCell ref="BFO44:BFR44"/>
    <mergeCell ref="BDW44:BDZ44"/>
    <mergeCell ref="BEA44:BED44"/>
    <mergeCell ref="BEE44:BEH44"/>
    <mergeCell ref="BEI44:BEL44"/>
    <mergeCell ref="BEM44:BEP44"/>
    <mergeCell ref="BEQ44:BET44"/>
    <mergeCell ref="BCY44:BDB44"/>
    <mergeCell ref="BDC44:BDF44"/>
    <mergeCell ref="BDG44:BDJ44"/>
    <mergeCell ref="BDK44:BDN44"/>
    <mergeCell ref="BDO44:BDR44"/>
    <mergeCell ref="BDS44:BDV44"/>
    <mergeCell ref="BHO44:BHR44"/>
    <mergeCell ref="BHS44:BHV44"/>
    <mergeCell ref="BHW44:BHZ44"/>
    <mergeCell ref="BIA44:BID44"/>
    <mergeCell ref="BIE44:BIH44"/>
    <mergeCell ref="BII44:BIL44"/>
    <mergeCell ref="BGQ44:BGT44"/>
    <mergeCell ref="BGU44:BGX44"/>
    <mergeCell ref="BGY44:BHB44"/>
    <mergeCell ref="BHC44:BHF44"/>
    <mergeCell ref="BHG44:BHJ44"/>
    <mergeCell ref="BHK44:BHN44"/>
    <mergeCell ref="BFS44:BFV44"/>
    <mergeCell ref="BFW44:BFZ44"/>
    <mergeCell ref="BGA44:BGD44"/>
    <mergeCell ref="BGE44:BGH44"/>
    <mergeCell ref="BGI44:BGL44"/>
    <mergeCell ref="BGM44:BGP44"/>
    <mergeCell ref="BKI44:BKL44"/>
    <mergeCell ref="BKM44:BKP44"/>
    <mergeCell ref="BKQ44:BKT44"/>
    <mergeCell ref="BKU44:BKX44"/>
    <mergeCell ref="BKY44:BLB44"/>
    <mergeCell ref="BLC44:BLF44"/>
    <mergeCell ref="BJK44:BJN44"/>
    <mergeCell ref="BJO44:BJR44"/>
    <mergeCell ref="BJS44:BJV44"/>
    <mergeCell ref="BJW44:BJZ44"/>
    <mergeCell ref="BKA44:BKD44"/>
    <mergeCell ref="BKE44:BKH44"/>
    <mergeCell ref="BIM44:BIP44"/>
    <mergeCell ref="BIQ44:BIT44"/>
    <mergeCell ref="BIU44:BIX44"/>
    <mergeCell ref="BIY44:BJB44"/>
    <mergeCell ref="BJC44:BJF44"/>
    <mergeCell ref="BJG44:BJJ44"/>
    <mergeCell ref="BNC44:BNF44"/>
    <mergeCell ref="BNG44:BNJ44"/>
    <mergeCell ref="BNK44:BNN44"/>
    <mergeCell ref="BNO44:BNR44"/>
    <mergeCell ref="BNS44:BNV44"/>
    <mergeCell ref="BNW44:BNZ44"/>
    <mergeCell ref="BME44:BMH44"/>
    <mergeCell ref="BMI44:BML44"/>
    <mergeCell ref="BMM44:BMP44"/>
    <mergeCell ref="BMQ44:BMT44"/>
    <mergeCell ref="BMU44:BMX44"/>
    <mergeCell ref="BMY44:BNB44"/>
    <mergeCell ref="BLG44:BLJ44"/>
    <mergeCell ref="BLK44:BLN44"/>
    <mergeCell ref="BLO44:BLR44"/>
    <mergeCell ref="BLS44:BLV44"/>
    <mergeCell ref="BLW44:BLZ44"/>
    <mergeCell ref="BMA44:BMD44"/>
    <mergeCell ref="BPW44:BPZ44"/>
    <mergeCell ref="BQA44:BQD44"/>
    <mergeCell ref="BQE44:BQH44"/>
    <mergeCell ref="BQI44:BQL44"/>
    <mergeCell ref="BQM44:BQP44"/>
    <mergeCell ref="BQQ44:BQT44"/>
    <mergeCell ref="BOY44:BPB44"/>
    <mergeCell ref="BPC44:BPF44"/>
    <mergeCell ref="BPG44:BPJ44"/>
    <mergeCell ref="BPK44:BPN44"/>
    <mergeCell ref="BPO44:BPR44"/>
    <mergeCell ref="BPS44:BPV44"/>
    <mergeCell ref="BOA44:BOD44"/>
    <mergeCell ref="BOE44:BOH44"/>
    <mergeCell ref="BOI44:BOL44"/>
    <mergeCell ref="BOM44:BOP44"/>
    <mergeCell ref="BOQ44:BOT44"/>
    <mergeCell ref="BOU44:BOX44"/>
    <mergeCell ref="BSQ44:BST44"/>
    <mergeCell ref="BSU44:BSX44"/>
    <mergeCell ref="BSY44:BTB44"/>
    <mergeCell ref="BTC44:BTF44"/>
    <mergeCell ref="BTG44:BTJ44"/>
    <mergeCell ref="BTK44:BTN44"/>
    <mergeCell ref="BRS44:BRV44"/>
    <mergeCell ref="BRW44:BRZ44"/>
    <mergeCell ref="BSA44:BSD44"/>
    <mergeCell ref="BSE44:BSH44"/>
    <mergeCell ref="BSI44:BSL44"/>
    <mergeCell ref="BSM44:BSP44"/>
    <mergeCell ref="BQU44:BQX44"/>
    <mergeCell ref="BQY44:BRB44"/>
    <mergeCell ref="BRC44:BRF44"/>
    <mergeCell ref="BRG44:BRJ44"/>
    <mergeCell ref="BRK44:BRN44"/>
    <mergeCell ref="BRO44:BRR44"/>
    <mergeCell ref="BVK44:BVN44"/>
    <mergeCell ref="BVO44:BVR44"/>
    <mergeCell ref="BVS44:BVV44"/>
    <mergeCell ref="BVW44:BVZ44"/>
    <mergeCell ref="BWA44:BWD44"/>
    <mergeCell ref="BWE44:BWH44"/>
    <mergeCell ref="BUM44:BUP44"/>
    <mergeCell ref="BUQ44:BUT44"/>
    <mergeCell ref="BUU44:BUX44"/>
    <mergeCell ref="BUY44:BVB44"/>
    <mergeCell ref="BVC44:BVF44"/>
    <mergeCell ref="BVG44:BVJ44"/>
    <mergeCell ref="BTO44:BTR44"/>
    <mergeCell ref="BTS44:BTV44"/>
    <mergeCell ref="BTW44:BTZ44"/>
    <mergeCell ref="BUA44:BUD44"/>
    <mergeCell ref="BUE44:BUH44"/>
    <mergeCell ref="BUI44:BUL44"/>
    <mergeCell ref="BYE44:BYH44"/>
    <mergeCell ref="BYI44:BYL44"/>
    <mergeCell ref="BYM44:BYP44"/>
    <mergeCell ref="BYQ44:BYT44"/>
    <mergeCell ref="BYU44:BYX44"/>
    <mergeCell ref="BYY44:BZB44"/>
    <mergeCell ref="BXG44:BXJ44"/>
    <mergeCell ref="BXK44:BXN44"/>
    <mergeCell ref="BXO44:BXR44"/>
    <mergeCell ref="BXS44:BXV44"/>
    <mergeCell ref="BXW44:BXZ44"/>
    <mergeCell ref="BYA44:BYD44"/>
    <mergeCell ref="BWI44:BWL44"/>
    <mergeCell ref="BWM44:BWP44"/>
    <mergeCell ref="BWQ44:BWT44"/>
    <mergeCell ref="BWU44:BWX44"/>
    <mergeCell ref="BWY44:BXB44"/>
    <mergeCell ref="BXC44:BXF44"/>
    <mergeCell ref="CAY44:CBB44"/>
    <mergeCell ref="CBC44:CBF44"/>
    <mergeCell ref="CBG44:CBJ44"/>
    <mergeCell ref="CBK44:CBN44"/>
    <mergeCell ref="CBO44:CBR44"/>
    <mergeCell ref="CBS44:CBV44"/>
    <mergeCell ref="CAA44:CAD44"/>
    <mergeCell ref="CAE44:CAH44"/>
    <mergeCell ref="CAI44:CAL44"/>
    <mergeCell ref="CAM44:CAP44"/>
    <mergeCell ref="CAQ44:CAT44"/>
    <mergeCell ref="CAU44:CAX44"/>
    <mergeCell ref="BZC44:BZF44"/>
    <mergeCell ref="BZG44:BZJ44"/>
    <mergeCell ref="BZK44:BZN44"/>
    <mergeCell ref="BZO44:BZR44"/>
    <mergeCell ref="BZS44:BZV44"/>
    <mergeCell ref="BZW44:BZZ44"/>
    <mergeCell ref="CDS44:CDV44"/>
    <mergeCell ref="CDW44:CDZ44"/>
    <mergeCell ref="CEA44:CED44"/>
    <mergeCell ref="CEE44:CEH44"/>
    <mergeCell ref="CEI44:CEL44"/>
    <mergeCell ref="CEM44:CEP44"/>
    <mergeCell ref="CCU44:CCX44"/>
    <mergeCell ref="CCY44:CDB44"/>
    <mergeCell ref="CDC44:CDF44"/>
    <mergeCell ref="CDG44:CDJ44"/>
    <mergeCell ref="CDK44:CDN44"/>
    <mergeCell ref="CDO44:CDR44"/>
    <mergeCell ref="CBW44:CBZ44"/>
    <mergeCell ref="CCA44:CCD44"/>
    <mergeCell ref="CCE44:CCH44"/>
    <mergeCell ref="CCI44:CCL44"/>
    <mergeCell ref="CCM44:CCP44"/>
    <mergeCell ref="CCQ44:CCT44"/>
    <mergeCell ref="CGM44:CGP44"/>
    <mergeCell ref="CGQ44:CGT44"/>
    <mergeCell ref="CGU44:CGX44"/>
    <mergeCell ref="CGY44:CHB44"/>
    <mergeCell ref="CHC44:CHF44"/>
    <mergeCell ref="CHG44:CHJ44"/>
    <mergeCell ref="CFO44:CFR44"/>
    <mergeCell ref="CFS44:CFV44"/>
    <mergeCell ref="CFW44:CFZ44"/>
    <mergeCell ref="CGA44:CGD44"/>
    <mergeCell ref="CGE44:CGH44"/>
    <mergeCell ref="CGI44:CGL44"/>
    <mergeCell ref="CEQ44:CET44"/>
    <mergeCell ref="CEU44:CEX44"/>
    <mergeCell ref="CEY44:CFB44"/>
    <mergeCell ref="CFC44:CFF44"/>
    <mergeCell ref="CFG44:CFJ44"/>
    <mergeCell ref="CFK44:CFN44"/>
    <mergeCell ref="CJG44:CJJ44"/>
    <mergeCell ref="CJK44:CJN44"/>
    <mergeCell ref="CJO44:CJR44"/>
    <mergeCell ref="CJS44:CJV44"/>
    <mergeCell ref="CJW44:CJZ44"/>
    <mergeCell ref="CKA44:CKD44"/>
    <mergeCell ref="CII44:CIL44"/>
    <mergeCell ref="CIM44:CIP44"/>
    <mergeCell ref="CIQ44:CIT44"/>
    <mergeCell ref="CIU44:CIX44"/>
    <mergeCell ref="CIY44:CJB44"/>
    <mergeCell ref="CJC44:CJF44"/>
    <mergeCell ref="CHK44:CHN44"/>
    <mergeCell ref="CHO44:CHR44"/>
    <mergeCell ref="CHS44:CHV44"/>
    <mergeCell ref="CHW44:CHZ44"/>
    <mergeCell ref="CIA44:CID44"/>
    <mergeCell ref="CIE44:CIH44"/>
    <mergeCell ref="CMA44:CMD44"/>
    <mergeCell ref="CME44:CMH44"/>
    <mergeCell ref="CMI44:CML44"/>
    <mergeCell ref="CMM44:CMP44"/>
    <mergeCell ref="CMQ44:CMT44"/>
    <mergeCell ref="CMU44:CMX44"/>
    <mergeCell ref="CLC44:CLF44"/>
    <mergeCell ref="CLG44:CLJ44"/>
    <mergeCell ref="CLK44:CLN44"/>
    <mergeCell ref="CLO44:CLR44"/>
    <mergeCell ref="CLS44:CLV44"/>
    <mergeCell ref="CLW44:CLZ44"/>
    <mergeCell ref="CKE44:CKH44"/>
    <mergeCell ref="CKI44:CKL44"/>
    <mergeCell ref="CKM44:CKP44"/>
    <mergeCell ref="CKQ44:CKT44"/>
    <mergeCell ref="CKU44:CKX44"/>
    <mergeCell ref="CKY44:CLB44"/>
    <mergeCell ref="COU44:COX44"/>
    <mergeCell ref="COY44:CPB44"/>
    <mergeCell ref="CPC44:CPF44"/>
    <mergeCell ref="CPG44:CPJ44"/>
    <mergeCell ref="CPK44:CPN44"/>
    <mergeCell ref="CPO44:CPR44"/>
    <mergeCell ref="CNW44:CNZ44"/>
    <mergeCell ref="COA44:COD44"/>
    <mergeCell ref="COE44:COH44"/>
    <mergeCell ref="COI44:COL44"/>
    <mergeCell ref="COM44:COP44"/>
    <mergeCell ref="COQ44:COT44"/>
    <mergeCell ref="CMY44:CNB44"/>
    <mergeCell ref="CNC44:CNF44"/>
    <mergeCell ref="CNG44:CNJ44"/>
    <mergeCell ref="CNK44:CNN44"/>
    <mergeCell ref="CNO44:CNR44"/>
    <mergeCell ref="CNS44:CNV44"/>
    <mergeCell ref="CRO44:CRR44"/>
    <mergeCell ref="CRS44:CRV44"/>
    <mergeCell ref="CRW44:CRZ44"/>
    <mergeCell ref="CSA44:CSD44"/>
    <mergeCell ref="CSE44:CSH44"/>
    <mergeCell ref="CSI44:CSL44"/>
    <mergeCell ref="CQQ44:CQT44"/>
    <mergeCell ref="CQU44:CQX44"/>
    <mergeCell ref="CQY44:CRB44"/>
    <mergeCell ref="CRC44:CRF44"/>
    <mergeCell ref="CRG44:CRJ44"/>
    <mergeCell ref="CRK44:CRN44"/>
    <mergeCell ref="CPS44:CPV44"/>
    <mergeCell ref="CPW44:CPZ44"/>
    <mergeCell ref="CQA44:CQD44"/>
    <mergeCell ref="CQE44:CQH44"/>
    <mergeCell ref="CQI44:CQL44"/>
    <mergeCell ref="CQM44:CQP44"/>
    <mergeCell ref="CUI44:CUL44"/>
    <mergeCell ref="CUM44:CUP44"/>
    <mergeCell ref="CUQ44:CUT44"/>
    <mergeCell ref="CUU44:CUX44"/>
    <mergeCell ref="CUY44:CVB44"/>
    <mergeCell ref="CVC44:CVF44"/>
    <mergeCell ref="CTK44:CTN44"/>
    <mergeCell ref="CTO44:CTR44"/>
    <mergeCell ref="CTS44:CTV44"/>
    <mergeCell ref="CTW44:CTZ44"/>
    <mergeCell ref="CUA44:CUD44"/>
    <mergeCell ref="CUE44:CUH44"/>
    <mergeCell ref="CSM44:CSP44"/>
    <mergeCell ref="CSQ44:CST44"/>
    <mergeCell ref="CSU44:CSX44"/>
    <mergeCell ref="CSY44:CTB44"/>
    <mergeCell ref="CTC44:CTF44"/>
    <mergeCell ref="CTG44:CTJ44"/>
    <mergeCell ref="CXC44:CXF44"/>
    <mergeCell ref="CXG44:CXJ44"/>
    <mergeCell ref="CXK44:CXN44"/>
    <mergeCell ref="CXO44:CXR44"/>
    <mergeCell ref="CXS44:CXV44"/>
    <mergeCell ref="CXW44:CXZ44"/>
    <mergeCell ref="CWE44:CWH44"/>
    <mergeCell ref="CWI44:CWL44"/>
    <mergeCell ref="CWM44:CWP44"/>
    <mergeCell ref="CWQ44:CWT44"/>
    <mergeCell ref="CWU44:CWX44"/>
    <mergeCell ref="CWY44:CXB44"/>
    <mergeCell ref="CVG44:CVJ44"/>
    <mergeCell ref="CVK44:CVN44"/>
    <mergeCell ref="CVO44:CVR44"/>
    <mergeCell ref="CVS44:CVV44"/>
    <mergeCell ref="CVW44:CVZ44"/>
    <mergeCell ref="CWA44:CWD44"/>
    <mergeCell ref="CZW44:CZZ44"/>
    <mergeCell ref="DAA44:DAD44"/>
    <mergeCell ref="DAE44:DAH44"/>
    <mergeCell ref="DAI44:DAL44"/>
    <mergeCell ref="DAM44:DAP44"/>
    <mergeCell ref="DAQ44:DAT44"/>
    <mergeCell ref="CYY44:CZB44"/>
    <mergeCell ref="CZC44:CZF44"/>
    <mergeCell ref="CZG44:CZJ44"/>
    <mergeCell ref="CZK44:CZN44"/>
    <mergeCell ref="CZO44:CZR44"/>
    <mergeCell ref="CZS44:CZV44"/>
    <mergeCell ref="CYA44:CYD44"/>
    <mergeCell ref="CYE44:CYH44"/>
    <mergeCell ref="CYI44:CYL44"/>
    <mergeCell ref="CYM44:CYP44"/>
    <mergeCell ref="CYQ44:CYT44"/>
    <mergeCell ref="CYU44:CYX44"/>
    <mergeCell ref="DCQ44:DCT44"/>
    <mergeCell ref="DCU44:DCX44"/>
    <mergeCell ref="DCY44:DDB44"/>
    <mergeCell ref="DDC44:DDF44"/>
    <mergeCell ref="DDG44:DDJ44"/>
    <mergeCell ref="DDK44:DDN44"/>
    <mergeCell ref="DBS44:DBV44"/>
    <mergeCell ref="DBW44:DBZ44"/>
    <mergeCell ref="DCA44:DCD44"/>
    <mergeCell ref="DCE44:DCH44"/>
    <mergeCell ref="DCI44:DCL44"/>
    <mergeCell ref="DCM44:DCP44"/>
    <mergeCell ref="DAU44:DAX44"/>
    <mergeCell ref="DAY44:DBB44"/>
    <mergeCell ref="DBC44:DBF44"/>
    <mergeCell ref="DBG44:DBJ44"/>
    <mergeCell ref="DBK44:DBN44"/>
    <mergeCell ref="DBO44:DBR44"/>
    <mergeCell ref="DFK44:DFN44"/>
    <mergeCell ref="DFO44:DFR44"/>
    <mergeCell ref="DFS44:DFV44"/>
    <mergeCell ref="DFW44:DFZ44"/>
    <mergeCell ref="DGA44:DGD44"/>
    <mergeCell ref="DGE44:DGH44"/>
    <mergeCell ref="DEM44:DEP44"/>
    <mergeCell ref="DEQ44:DET44"/>
    <mergeCell ref="DEU44:DEX44"/>
    <mergeCell ref="DEY44:DFB44"/>
    <mergeCell ref="DFC44:DFF44"/>
    <mergeCell ref="DFG44:DFJ44"/>
    <mergeCell ref="DDO44:DDR44"/>
    <mergeCell ref="DDS44:DDV44"/>
    <mergeCell ref="DDW44:DDZ44"/>
    <mergeCell ref="DEA44:DED44"/>
    <mergeCell ref="DEE44:DEH44"/>
    <mergeCell ref="DEI44:DEL44"/>
    <mergeCell ref="DIE44:DIH44"/>
    <mergeCell ref="DII44:DIL44"/>
    <mergeCell ref="DIM44:DIP44"/>
    <mergeCell ref="DIQ44:DIT44"/>
    <mergeCell ref="DIU44:DIX44"/>
    <mergeCell ref="DIY44:DJB44"/>
    <mergeCell ref="DHG44:DHJ44"/>
    <mergeCell ref="DHK44:DHN44"/>
    <mergeCell ref="DHO44:DHR44"/>
    <mergeCell ref="DHS44:DHV44"/>
    <mergeCell ref="DHW44:DHZ44"/>
    <mergeCell ref="DIA44:DID44"/>
    <mergeCell ref="DGI44:DGL44"/>
    <mergeCell ref="DGM44:DGP44"/>
    <mergeCell ref="DGQ44:DGT44"/>
    <mergeCell ref="DGU44:DGX44"/>
    <mergeCell ref="DGY44:DHB44"/>
    <mergeCell ref="DHC44:DHF44"/>
    <mergeCell ref="DKY44:DLB44"/>
    <mergeCell ref="DLC44:DLF44"/>
    <mergeCell ref="DLG44:DLJ44"/>
    <mergeCell ref="DLK44:DLN44"/>
    <mergeCell ref="DLO44:DLR44"/>
    <mergeCell ref="DLS44:DLV44"/>
    <mergeCell ref="DKA44:DKD44"/>
    <mergeCell ref="DKE44:DKH44"/>
    <mergeCell ref="DKI44:DKL44"/>
    <mergeCell ref="DKM44:DKP44"/>
    <mergeCell ref="DKQ44:DKT44"/>
    <mergeCell ref="DKU44:DKX44"/>
    <mergeCell ref="DJC44:DJF44"/>
    <mergeCell ref="DJG44:DJJ44"/>
    <mergeCell ref="DJK44:DJN44"/>
    <mergeCell ref="DJO44:DJR44"/>
    <mergeCell ref="DJS44:DJV44"/>
    <mergeCell ref="DJW44:DJZ44"/>
    <mergeCell ref="DNS44:DNV44"/>
    <mergeCell ref="DNW44:DNZ44"/>
    <mergeCell ref="DOA44:DOD44"/>
    <mergeCell ref="DOE44:DOH44"/>
    <mergeCell ref="DOI44:DOL44"/>
    <mergeCell ref="DOM44:DOP44"/>
    <mergeCell ref="DMU44:DMX44"/>
    <mergeCell ref="DMY44:DNB44"/>
    <mergeCell ref="DNC44:DNF44"/>
    <mergeCell ref="DNG44:DNJ44"/>
    <mergeCell ref="DNK44:DNN44"/>
    <mergeCell ref="DNO44:DNR44"/>
    <mergeCell ref="DLW44:DLZ44"/>
    <mergeCell ref="DMA44:DMD44"/>
    <mergeCell ref="DME44:DMH44"/>
    <mergeCell ref="DMI44:DML44"/>
    <mergeCell ref="DMM44:DMP44"/>
    <mergeCell ref="DMQ44:DMT44"/>
    <mergeCell ref="DQM44:DQP44"/>
    <mergeCell ref="DQQ44:DQT44"/>
    <mergeCell ref="DQU44:DQX44"/>
    <mergeCell ref="DQY44:DRB44"/>
    <mergeCell ref="DRC44:DRF44"/>
    <mergeCell ref="DRG44:DRJ44"/>
    <mergeCell ref="DPO44:DPR44"/>
    <mergeCell ref="DPS44:DPV44"/>
    <mergeCell ref="DPW44:DPZ44"/>
    <mergeCell ref="DQA44:DQD44"/>
    <mergeCell ref="DQE44:DQH44"/>
    <mergeCell ref="DQI44:DQL44"/>
    <mergeCell ref="DOQ44:DOT44"/>
    <mergeCell ref="DOU44:DOX44"/>
    <mergeCell ref="DOY44:DPB44"/>
    <mergeCell ref="DPC44:DPF44"/>
    <mergeCell ref="DPG44:DPJ44"/>
    <mergeCell ref="DPK44:DPN44"/>
    <mergeCell ref="DTG44:DTJ44"/>
    <mergeCell ref="DTK44:DTN44"/>
    <mergeCell ref="DTO44:DTR44"/>
    <mergeCell ref="DTS44:DTV44"/>
    <mergeCell ref="DTW44:DTZ44"/>
    <mergeCell ref="DUA44:DUD44"/>
    <mergeCell ref="DSI44:DSL44"/>
    <mergeCell ref="DSM44:DSP44"/>
    <mergeCell ref="DSQ44:DST44"/>
    <mergeCell ref="DSU44:DSX44"/>
    <mergeCell ref="DSY44:DTB44"/>
    <mergeCell ref="DTC44:DTF44"/>
    <mergeCell ref="DRK44:DRN44"/>
    <mergeCell ref="DRO44:DRR44"/>
    <mergeCell ref="DRS44:DRV44"/>
    <mergeCell ref="DRW44:DRZ44"/>
    <mergeCell ref="DSA44:DSD44"/>
    <mergeCell ref="DSE44:DSH44"/>
    <mergeCell ref="DWA44:DWD44"/>
    <mergeCell ref="DWE44:DWH44"/>
    <mergeCell ref="DWI44:DWL44"/>
    <mergeCell ref="DWM44:DWP44"/>
    <mergeCell ref="DWQ44:DWT44"/>
    <mergeCell ref="DWU44:DWX44"/>
    <mergeCell ref="DVC44:DVF44"/>
    <mergeCell ref="DVG44:DVJ44"/>
    <mergeCell ref="DVK44:DVN44"/>
    <mergeCell ref="DVO44:DVR44"/>
    <mergeCell ref="DVS44:DVV44"/>
    <mergeCell ref="DVW44:DVZ44"/>
    <mergeCell ref="DUE44:DUH44"/>
    <mergeCell ref="DUI44:DUL44"/>
    <mergeCell ref="DUM44:DUP44"/>
    <mergeCell ref="DUQ44:DUT44"/>
    <mergeCell ref="DUU44:DUX44"/>
    <mergeCell ref="DUY44:DVB44"/>
    <mergeCell ref="DYU44:DYX44"/>
    <mergeCell ref="DYY44:DZB44"/>
    <mergeCell ref="DZC44:DZF44"/>
    <mergeCell ref="DZG44:DZJ44"/>
    <mergeCell ref="DZK44:DZN44"/>
    <mergeCell ref="DZO44:DZR44"/>
    <mergeCell ref="DXW44:DXZ44"/>
    <mergeCell ref="DYA44:DYD44"/>
    <mergeCell ref="DYE44:DYH44"/>
    <mergeCell ref="DYI44:DYL44"/>
    <mergeCell ref="DYM44:DYP44"/>
    <mergeCell ref="DYQ44:DYT44"/>
    <mergeCell ref="DWY44:DXB44"/>
    <mergeCell ref="DXC44:DXF44"/>
    <mergeCell ref="DXG44:DXJ44"/>
    <mergeCell ref="DXK44:DXN44"/>
    <mergeCell ref="DXO44:DXR44"/>
    <mergeCell ref="DXS44:DXV44"/>
    <mergeCell ref="EBO44:EBR44"/>
    <mergeCell ref="EBS44:EBV44"/>
    <mergeCell ref="EBW44:EBZ44"/>
    <mergeCell ref="ECA44:ECD44"/>
    <mergeCell ref="ECE44:ECH44"/>
    <mergeCell ref="ECI44:ECL44"/>
    <mergeCell ref="EAQ44:EAT44"/>
    <mergeCell ref="EAU44:EAX44"/>
    <mergeCell ref="EAY44:EBB44"/>
    <mergeCell ref="EBC44:EBF44"/>
    <mergeCell ref="EBG44:EBJ44"/>
    <mergeCell ref="EBK44:EBN44"/>
    <mergeCell ref="DZS44:DZV44"/>
    <mergeCell ref="DZW44:DZZ44"/>
    <mergeCell ref="EAA44:EAD44"/>
    <mergeCell ref="EAE44:EAH44"/>
    <mergeCell ref="EAI44:EAL44"/>
    <mergeCell ref="EAM44:EAP44"/>
    <mergeCell ref="EEI44:EEL44"/>
    <mergeCell ref="EEM44:EEP44"/>
    <mergeCell ref="EEQ44:EET44"/>
    <mergeCell ref="EEU44:EEX44"/>
    <mergeCell ref="EEY44:EFB44"/>
    <mergeCell ref="EFC44:EFF44"/>
    <mergeCell ref="EDK44:EDN44"/>
    <mergeCell ref="EDO44:EDR44"/>
    <mergeCell ref="EDS44:EDV44"/>
    <mergeCell ref="EDW44:EDZ44"/>
    <mergeCell ref="EEA44:EED44"/>
    <mergeCell ref="EEE44:EEH44"/>
    <mergeCell ref="ECM44:ECP44"/>
    <mergeCell ref="ECQ44:ECT44"/>
    <mergeCell ref="ECU44:ECX44"/>
    <mergeCell ref="ECY44:EDB44"/>
    <mergeCell ref="EDC44:EDF44"/>
    <mergeCell ref="EDG44:EDJ44"/>
    <mergeCell ref="EHC44:EHF44"/>
    <mergeCell ref="EHG44:EHJ44"/>
    <mergeCell ref="EHK44:EHN44"/>
    <mergeCell ref="EHO44:EHR44"/>
    <mergeCell ref="EHS44:EHV44"/>
    <mergeCell ref="EHW44:EHZ44"/>
    <mergeCell ref="EGE44:EGH44"/>
    <mergeCell ref="EGI44:EGL44"/>
    <mergeCell ref="EGM44:EGP44"/>
    <mergeCell ref="EGQ44:EGT44"/>
    <mergeCell ref="EGU44:EGX44"/>
    <mergeCell ref="EGY44:EHB44"/>
    <mergeCell ref="EFG44:EFJ44"/>
    <mergeCell ref="EFK44:EFN44"/>
    <mergeCell ref="EFO44:EFR44"/>
    <mergeCell ref="EFS44:EFV44"/>
    <mergeCell ref="EFW44:EFZ44"/>
    <mergeCell ref="EGA44:EGD44"/>
    <mergeCell ref="EJW44:EJZ44"/>
    <mergeCell ref="EKA44:EKD44"/>
    <mergeCell ref="EKE44:EKH44"/>
    <mergeCell ref="EKI44:EKL44"/>
    <mergeCell ref="EKM44:EKP44"/>
    <mergeCell ref="EKQ44:EKT44"/>
    <mergeCell ref="EIY44:EJB44"/>
    <mergeCell ref="EJC44:EJF44"/>
    <mergeCell ref="EJG44:EJJ44"/>
    <mergeCell ref="EJK44:EJN44"/>
    <mergeCell ref="EJO44:EJR44"/>
    <mergeCell ref="EJS44:EJV44"/>
    <mergeCell ref="EIA44:EID44"/>
    <mergeCell ref="EIE44:EIH44"/>
    <mergeCell ref="EII44:EIL44"/>
    <mergeCell ref="EIM44:EIP44"/>
    <mergeCell ref="EIQ44:EIT44"/>
    <mergeCell ref="EIU44:EIX44"/>
    <mergeCell ref="EMQ44:EMT44"/>
    <mergeCell ref="EMU44:EMX44"/>
    <mergeCell ref="EMY44:ENB44"/>
    <mergeCell ref="ENC44:ENF44"/>
    <mergeCell ref="ENG44:ENJ44"/>
    <mergeCell ref="ENK44:ENN44"/>
    <mergeCell ref="ELS44:ELV44"/>
    <mergeCell ref="ELW44:ELZ44"/>
    <mergeCell ref="EMA44:EMD44"/>
    <mergeCell ref="EME44:EMH44"/>
    <mergeCell ref="EMI44:EML44"/>
    <mergeCell ref="EMM44:EMP44"/>
    <mergeCell ref="EKU44:EKX44"/>
    <mergeCell ref="EKY44:ELB44"/>
    <mergeCell ref="ELC44:ELF44"/>
    <mergeCell ref="ELG44:ELJ44"/>
    <mergeCell ref="ELK44:ELN44"/>
    <mergeCell ref="ELO44:ELR44"/>
    <mergeCell ref="EPK44:EPN44"/>
    <mergeCell ref="EPO44:EPR44"/>
    <mergeCell ref="EPS44:EPV44"/>
    <mergeCell ref="EPW44:EPZ44"/>
    <mergeCell ref="EQA44:EQD44"/>
    <mergeCell ref="EQE44:EQH44"/>
    <mergeCell ref="EOM44:EOP44"/>
    <mergeCell ref="EOQ44:EOT44"/>
    <mergeCell ref="EOU44:EOX44"/>
    <mergeCell ref="EOY44:EPB44"/>
    <mergeCell ref="EPC44:EPF44"/>
    <mergeCell ref="EPG44:EPJ44"/>
    <mergeCell ref="ENO44:ENR44"/>
    <mergeCell ref="ENS44:ENV44"/>
    <mergeCell ref="ENW44:ENZ44"/>
    <mergeCell ref="EOA44:EOD44"/>
    <mergeCell ref="EOE44:EOH44"/>
    <mergeCell ref="EOI44:EOL44"/>
    <mergeCell ref="ESE44:ESH44"/>
    <mergeCell ref="ESI44:ESL44"/>
    <mergeCell ref="ESM44:ESP44"/>
    <mergeCell ref="ESQ44:EST44"/>
    <mergeCell ref="ESU44:ESX44"/>
    <mergeCell ref="ESY44:ETB44"/>
    <mergeCell ref="ERG44:ERJ44"/>
    <mergeCell ref="ERK44:ERN44"/>
    <mergeCell ref="ERO44:ERR44"/>
    <mergeCell ref="ERS44:ERV44"/>
    <mergeCell ref="ERW44:ERZ44"/>
    <mergeCell ref="ESA44:ESD44"/>
    <mergeCell ref="EQI44:EQL44"/>
    <mergeCell ref="EQM44:EQP44"/>
    <mergeCell ref="EQQ44:EQT44"/>
    <mergeCell ref="EQU44:EQX44"/>
    <mergeCell ref="EQY44:ERB44"/>
    <mergeCell ref="ERC44:ERF44"/>
    <mergeCell ref="EUY44:EVB44"/>
    <mergeCell ref="EVC44:EVF44"/>
    <mergeCell ref="EVG44:EVJ44"/>
    <mergeCell ref="EVK44:EVN44"/>
    <mergeCell ref="EVO44:EVR44"/>
    <mergeCell ref="EVS44:EVV44"/>
    <mergeCell ref="EUA44:EUD44"/>
    <mergeCell ref="EUE44:EUH44"/>
    <mergeCell ref="EUI44:EUL44"/>
    <mergeCell ref="EUM44:EUP44"/>
    <mergeCell ref="EUQ44:EUT44"/>
    <mergeCell ref="EUU44:EUX44"/>
    <mergeCell ref="ETC44:ETF44"/>
    <mergeCell ref="ETG44:ETJ44"/>
    <mergeCell ref="ETK44:ETN44"/>
    <mergeCell ref="ETO44:ETR44"/>
    <mergeCell ref="ETS44:ETV44"/>
    <mergeCell ref="ETW44:ETZ44"/>
    <mergeCell ref="EXS44:EXV44"/>
    <mergeCell ref="EXW44:EXZ44"/>
    <mergeCell ref="EYA44:EYD44"/>
    <mergeCell ref="EYE44:EYH44"/>
    <mergeCell ref="EYI44:EYL44"/>
    <mergeCell ref="EYM44:EYP44"/>
    <mergeCell ref="EWU44:EWX44"/>
    <mergeCell ref="EWY44:EXB44"/>
    <mergeCell ref="EXC44:EXF44"/>
    <mergeCell ref="EXG44:EXJ44"/>
    <mergeCell ref="EXK44:EXN44"/>
    <mergeCell ref="EXO44:EXR44"/>
    <mergeCell ref="EVW44:EVZ44"/>
    <mergeCell ref="EWA44:EWD44"/>
    <mergeCell ref="EWE44:EWH44"/>
    <mergeCell ref="EWI44:EWL44"/>
    <mergeCell ref="EWM44:EWP44"/>
    <mergeCell ref="EWQ44:EWT44"/>
    <mergeCell ref="FAM44:FAP44"/>
    <mergeCell ref="FAQ44:FAT44"/>
    <mergeCell ref="FAU44:FAX44"/>
    <mergeCell ref="FAY44:FBB44"/>
    <mergeCell ref="FBC44:FBF44"/>
    <mergeCell ref="FBG44:FBJ44"/>
    <mergeCell ref="EZO44:EZR44"/>
    <mergeCell ref="EZS44:EZV44"/>
    <mergeCell ref="EZW44:EZZ44"/>
    <mergeCell ref="FAA44:FAD44"/>
    <mergeCell ref="FAE44:FAH44"/>
    <mergeCell ref="FAI44:FAL44"/>
    <mergeCell ref="EYQ44:EYT44"/>
    <mergeCell ref="EYU44:EYX44"/>
    <mergeCell ref="EYY44:EZB44"/>
    <mergeCell ref="EZC44:EZF44"/>
    <mergeCell ref="EZG44:EZJ44"/>
    <mergeCell ref="EZK44:EZN44"/>
    <mergeCell ref="FDG44:FDJ44"/>
    <mergeCell ref="FDK44:FDN44"/>
    <mergeCell ref="FDO44:FDR44"/>
    <mergeCell ref="FDS44:FDV44"/>
    <mergeCell ref="FDW44:FDZ44"/>
    <mergeCell ref="FEA44:FED44"/>
    <mergeCell ref="FCI44:FCL44"/>
    <mergeCell ref="FCM44:FCP44"/>
    <mergeCell ref="FCQ44:FCT44"/>
    <mergeCell ref="FCU44:FCX44"/>
    <mergeCell ref="FCY44:FDB44"/>
    <mergeCell ref="FDC44:FDF44"/>
    <mergeCell ref="FBK44:FBN44"/>
    <mergeCell ref="FBO44:FBR44"/>
    <mergeCell ref="FBS44:FBV44"/>
    <mergeCell ref="FBW44:FBZ44"/>
    <mergeCell ref="FCA44:FCD44"/>
    <mergeCell ref="FCE44:FCH44"/>
    <mergeCell ref="FGA44:FGD44"/>
    <mergeCell ref="FGE44:FGH44"/>
    <mergeCell ref="FGI44:FGL44"/>
    <mergeCell ref="FGM44:FGP44"/>
    <mergeCell ref="FGQ44:FGT44"/>
    <mergeCell ref="FGU44:FGX44"/>
    <mergeCell ref="FFC44:FFF44"/>
    <mergeCell ref="FFG44:FFJ44"/>
    <mergeCell ref="FFK44:FFN44"/>
    <mergeCell ref="FFO44:FFR44"/>
    <mergeCell ref="FFS44:FFV44"/>
    <mergeCell ref="FFW44:FFZ44"/>
    <mergeCell ref="FEE44:FEH44"/>
    <mergeCell ref="FEI44:FEL44"/>
    <mergeCell ref="FEM44:FEP44"/>
    <mergeCell ref="FEQ44:FET44"/>
    <mergeCell ref="FEU44:FEX44"/>
    <mergeCell ref="FEY44:FFB44"/>
    <mergeCell ref="FIU44:FIX44"/>
    <mergeCell ref="FIY44:FJB44"/>
    <mergeCell ref="FJC44:FJF44"/>
    <mergeCell ref="FJG44:FJJ44"/>
    <mergeCell ref="FJK44:FJN44"/>
    <mergeCell ref="FJO44:FJR44"/>
    <mergeCell ref="FHW44:FHZ44"/>
    <mergeCell ref="FIA44:FID44"/>
    <mergeCell ref="FIE44:FIH44"/>
    <mergeCell ref="FII44:FIL44"/>
    <mergeCell ref="FIM44:FIP44"/>
    <mergeCell ref="FIQ44:FIT44"/>
    <mergeCell ref="FGY44:FHB44"/>
    <mergeCell ref="FHC44:FHF44"/>
    <mergeCell ref="FHG44:FHJ44"/>
    <mergeCell ref="FHK44:FHN44"/>
    <mergeCell ref="FHO44:FHR44"/>
    <mergeCell ref="FHS44:FHV44"/>
    <mergeCell ref="FLO44:FLR44"/>
    <mergeCell ref="FLS44:FLV44"/>
    <mergeCell ref="FLW44:FLZ44"/>
    <mergeCell ref="FMA44:FMD44"/>
    <mergeCell ref="FME44:FMH44"/>
    <mergeCell ref="FMI44:FML44"/>
    <mergeCell ref="FKQ44:FKT44"/>
    <mergeCell ref="FKU44:FKX44"/>
    <mergeCell ref="FKY44:FLB44"/>
    <mergeCell ref="FLC44:FLF44"/>
    <mergeCell ref="FLG44:FLJ44"/>
    <mergeCell ref="FLK44:FLN44"/>
    <mergeCell ref="FJS44:FJV44"/>
    <mergeCell ref="FJW44:FJZ44"/>
    <mergeCell ref="FKA44:FKD44"/>
    <mergeCell ref="FKE44:FKH44"/>
    <mergeCell ref="FKI44:FKL44"/>
    <mergeCell ref="FKM44:FKP44"/>
    <mergeCell ref="FOI44:FOL44"/>
    <mergeCell ref="FOM44:FOP44"/>
    <mergeCell ref="FOQ44:FOT44"/>
    <mergeCell ref="FOU44:FOX44"/>
    <mergeCell ref="FOY44:FPB44"/>
    <mergeCell ref="FPC44:FPF44"/>
    <mergeCell ref="FNK44:FNN44"/>
    <mergeCell ref="FNO44:FNR44"/>
    <mergeCell ref="FNS44:FNV44"/>
    <mergeCell ref="FNW44:FNZ44"/>
    <mergeCell ref="FOA44:FOD44"/>
    <mergeCell ref="FOE44:FOH44"/>
    <mergeCell ref="FMM44:FMP44"/>
    <mergeCell ref="FMQ44:FMT44"/>
    <mergeCell ref="FMU44:FMX44"/>
    <mergeCell ref="FMY44:FNB44"/>
    <mergeCell ref="FNC44:FNF44"/>
    <mergeCell ref="FNG44:FNJ44"/>
    <mergeCell ref="FRC44:FRF44"/>
    <mergeCell ref="FRG44:FRJ44"/>
    <mergeCell ref="FRK44:FRN44"/>
    <mergeCell ref="FRO44:FRR44"/>
    <mergeCell ref="FRS44:FRV44"/>
    <mergeCell ref="FRW44:FRZ44"/>
    <mergeCell ref="FQE44:FQH44"/>
    <mergeCell ref="FQI44:FQL44"/>
    <mergeCell ref="FQM44:FQP44"/>
    <mergeCell ref="FQQ44:FQT44"/>
    <mergeCell ref="FQU44:FQX44"/>
    <mergeCell ref="FQY44:FRB44"/>
    <mergeCell ref="FPG44:FPJ44"/>
    <mergeCell ref="FPK44:FPN44"/>
    <mergeCell ref="FPO44:FPR44"/>
    <mergeCell ref="FPS44:FPV44"/>
    <mergeCell ref="FPW44:FPZ44"/>
    <mergeCell ref="FQA44:FQD44"/>
    <mergeCell ref="FTW44:FTZ44"/>
    <mergeCell ref="FUA44:FUD44"/>
    <mergeCell ref="FUE44:FUH44"/>
    <mergeCell ref="FUI44:FUL44"/>
    <mergeCell ref="FUM44:FUP44"/>
    <mergeCell ref="FUQ44:FUT44"/>
    <mergeCell ref="FSY44:FTB44"/>
    <mergeCell ref="FTC44:FTF44"/>
    <mergeCell ref="FTG44:FTJ44"/>
    <mergeCell ref="FTK44:FTN44"/>
    <mergeCell ref="FTO44:FTR44"/>
    <mergeCell ref="FTS44:FTV44"/>
    <mergeCell ref="FSA44:FSD44"/>
    <mergeCell ref="FSE44:FSH44"/>
    <mergeCell ref="FSI44:FSL44"/>
    <mergeCell ref="FSM44:FSP44"/>
    <mergeCell ref="FSQ44:FST44"/>
    <mergeCell ref="FSU44:FSX44"/>
    <mergeCell ref="FWQ44:FWT44"/>
    <mergeCell ref="FWU44:FWX44"/>
    <mergeCell ref="FWY44:FXB44"/>
    <mergeCell ref="FXC44:FXF44"/>
    <mergeCell ref="FXG44:FXJ44"/>
    <mergeCell ref="FXK44:FXN44"/>
    <mergeCell ref="FVS44:FVV44"/>
    <mergeCell ref="FVW44:FVZ44"/>
    <mergeCell ref="FWA44:FWD44"/>
    <mergeCell ref="FWE44:FWH44"/>
    <mergeCell ref="FWI44:FWL44"/>
    <mergeCell ref="FWM44:FWP44"/>
    <mergeCell ref="FUU44:FUX44"/>
    <mergeCell ref="FUY44:FVB44"/>
    <mergeCell ref="FVC44:FVF44"/>
    <mergeCell ref="FVG44:FVJ44"/>
    <mergeCell ref="FVK44:FVN44"/>
    <mergeCell ref="FVO44:FVR44"/>
    <mergeCell ref="FZK44:FZN44"/>
    <mergeCell ref="FZO44:FZR44"/>
    <mergeCell ref="FZS44:FZV44"/>
    <mergeCell ref="FZW44:FZZ44"/>
    <mergeCell ref="GAA44:GAD44"/>
    <mergeCell ref="GAE44:GAH44"/>
    <mergeCell ref="FYM44:FYP44"/>
    <mergeCell ref="FYQ44:FYT44"/>
    <mergeCell ref="FYU44:FYX44"/>
    <mergeCell ref="FYY44:FZB44"/>
    <mergeCell ref="FZC44:FZF44"/>
    <mergeCell ref="FZG44:FZJ44"/>
    <mergeCell ref="FXO44:FXR44"/>
    <mergeCell ref="FXS44:FXV44"/>
    <mergeCell ref="FXW44:FXZ44"/>
    <mergeCell ref="FYA44:FYD44"/>
    <mergeCell ref="FYE44:FYH44"/>
    <mergeCell ref="FYI44:FYL44"/>
    <mergeCell ref="GCE44:GCH44"/>
    <mergeCell ref="GCI44:GCL44"/>
    <mergeCell ref="GCM44:GCP44"/>
    <mergeCell ref="GCQ44:GCT44"/>
    <mergeCell ref="GCU44:GCX44"/>
    <mergeCell ref="GCY44:GDB44"/>
    <mergeCell ref="GBG44:GBJ44"/>
    <mergeCell ref="GBK44:GBN44"/>
    <mergeCell ref="GBO44:GBR44"/>
    <mergeCell ref="GBS44:GBV44"/>
    <mergeCell ref="GBW44:GBZ44"/>
    <mergeCell ref="GCA44:GCD44"/>
    <mergeCell ref="GAI44:GAL44"/>
    <mergeCell ref="GAM44:GAP44"/>
    <mergeCell ref="GAQ44:GAT44"/>
    <mergeCell ref="GAU44:GAX44"/>
    <mergeCell ref="GAY44:GBB44"/>
    <mergeCell ref="GBC44:GBF44"/>
    <mergeCell ref="GEY44:GFB44"/>
    <mergeCell ref="GFC44:GFF44"/>
    <mergeCell ref="GFG44:GFJ44"/>
    <mergeCell ref="GFK44:GFN44"/>
    <mergeCell ref="GFO44:GFR44"/>
    <mergeCell ref="GFS44:GFV44"/>
    <mergeCell ref="GEA44:GED44"/>
    <mergeCell ref="GEE44:GEH44"/>
    <mergeCell ref="GEI44:GEL44"/>
    <mergeCell ref="GEM44:GEP44"/>
    <mergeCell ref="GEQ44:GET44"/>
    <mergeCell ref="GEU44:GEX44"/>
    <mergeCell ref="GDC44:GDF44"/>
    <mergeCell ref="GDG44:GDJ44"/>
    <mergeCell ref="GDK44:GDN44"/>
    <mergeCell ref="GDO44:GDR44"/>
    <mergeCell ref="GDS44:GDV44"/>
    <mergeCell ref="GDW44:GDZ44"/>
    <mergeCell ref="GHS44:GHV44"/>
    <mergeCell ref="GHW44:GHZ44"/>
    <mergeCell ref="GIA44:GID44"/>
    <mergeCell ref="GIE44:GIH44"/>
    <mergeCell ref="GII44:GIL44"/>
    <mergeCell ref="GIM44:GIP44"/>
    <mergeCell ref="GGU44:GGX44"/>
    <mergeCell ref="GGY44:GHB44"/>
    <mergeCell ref="GHC44:GHF44"/>
    <mergeCell ref="GHG44:GHJ44"/>
    <mergeCell ref="GHK44:GHN44"/>
    <mergeCell ref="GHO44:GHR44"/>
    <mergeCell ref="GFW44:GFZ44"/>
    <mergeCell ref="GGA44:GGD44"/>
    <mergeCell ref="GGE44:GGH44"/>
    <mergeCell ref="GGI44:GGL44"/>
    <mergeCell ref="GGM44:GGP44"/>
    <mergeCell ref="GGQ44:GGT44"/>
    <mergeCell ref="GKM44:GKP44"/>
    <mergeCell ref="GKQ44:GKT44"/>
    <mergeCell ref="GKU44:GKX44"/>
    <mergeCell ref="GKY44:GLB44"/>
    <mergeCell ref="GLC44:GLF44"/>
    <mergeCell ref="GLG44:GLJ44"/>
    <mergeCell ref="GJO44:GJR44"/>
    <mergeCell ref="GJS44:GJV44"/>
    <mergeCell ref="GJW44:GJZ44"/>
    <mergeCell ref="GKA44:GKD44"/>
    <mergeCell ref="GKE44:GKH44"/>
    <mergeCell ref="GKI44:GKL44"/>
    <mergeCell ref="GIQ44:GIT44"/>
    <mergeCell ref="GIU44:GIX44"/>
    <mergeCell ref="GIY44:GJB44"/>
    <mergeCell ref="GJC44:GJF44"/>
    <mergeCell ref="GJG44:GJJ44"/>
    <mergeCell ref="GJK44:GJN44"/>
    <mergeCell ref="GNG44:GNJ44"/>
    <mergeCell ref="GNK44:GNN44"/>
    <mergeCell ref="GNO44:GNR44"/>
    <mergeCell ref="GNS44:GNV44"/>
    <mergeCell ref="GNW44:GNZ44"/>
    <mergeCell ref="GOA44:GOD44"/>
    <mergeCell ref="GMI44:GML44"/>
    <mergeCell ref="GMM44:GMP44"/>
    <mergeCell ref="GMQ44:GMT44"/>
    <mergeCell ref="GMU44:GMX44"/>
    <mergeCell ref="GMY44:GNB44"/>
    <mergeCell ref="GNC44:GNF44"/>
    <mergeCell ref="GLK44:GLN44"/>
    <mergeCell ref="GLO44:GLR44"/>
    <mergeCell ref="GLS44:GLV44"/>
    <mergeCell ref="GLW44:GLZ44"/>
    <mergeCell ref="GMA44:GMD44"/>
    <mergeCell ref="GME44:GMH44"/>
    <mergeCell ref="GQA44:GQD44"/>
    <mergeCell ref="GQE44:GQH44"/>
    <mergeCell ref="GQI44:GQL44"/>
    <mergeCell ref="GQM44:GQP44"/>
    <mergeCell ref="GQQ44:GQT44"/>
    <mergeCell ref="GQU44:GQX44"/>
    <mergeCell ref="GPC44:GPF44"/>
    <mergeCell ref="GPG44:GPJ44"/>
    <mergeCell ref="GPK44:GPN44"/>
    <mergeCell ref="GPO44:GPR44"/>
    <mergeCell ref="GPS44:GPV44"/>
    <mergeCell ref="GPW44:GPZ44"/>
    <mergeCell ref="GOE44:GOH44"/>
    <mergeCell ref="GOI44:GOL44"/>
    <mergeCell ref="GOM44:GOP44"/>
    <mergeCell ref="GOQ44:GOT44"/>
    <mergeCell ref="GOU44:GOX44"/>
    <mergeCell ref="GOY44:GPB44"/>
    <mergeCell ref="GSU44:GSX44"/>
    <mergeCell ref="GSY44:GTB44"/>
    <mergeCell ref="GTC44:GTF44"/>
    <mergeCell ref="GTG44:GTJ44"/>
    <mergeCell ref="GTK44:GTN44"/>
    <mergeCell ref="GTO44:GTR44"/>
    <mergeCell ref="GRW44:GRZ44"/>
    <mergeCell ref="GSA44:GSD44"/>
    <mergeCell ref="GSE44:GSH44"/>
    <mergeCell ref="GSI44:GSL44"/>
    <mergeCell ref="GSM44:GSP44"/>
    <mergeCell ref="GSQ44:GST44"/>
    <mergeCell ref="GQY44:GRB44"/>
    <mergeCell ref="GRC44:GRF44"/>
    <mergeCell ref="GRG44:GRJ44"/>
    <mergeCell ref="GRK44:GRN44"/>
    <mergeCell ref="GRO44:GRR44"/>
    <mergeCell ref="GRS44:GRV44"/>
    <mergeCell ref="GVO44:GVR44"/>
    <mergeCell ref="GVS44:GVV44"/>
    <mergeCell ref="GVW44:GVZ44"/>
    <mergeCell ref="GWA44:GWD44"/>
    <mergeCell ref="GWE44:GWH44"/>
    <mergeCell ref="GWI44:GWL44"/>
    <mergeCell ref="GUQ44:GUT44"/>
    <mergeCell ref="GUU44:GUX44"/>
    <mergeCell ref="GUY44:GVB44"/>
    <mergeCell ref="GVC44:GVF44"/>
    <mergeCell ref="GVG44:GVJ44"/>
    <mergeCell ref="GVK44:GVN44"/>
    <mergeCell ref="GTS44:GTV44"/>
    <mergeCell ref="GTW44:GTZ44"/>
    <mergeCell ref="GUA44:GUD44"/>
    <mergeCell ref="GUE44:GUH44"/>
    <mergeCell ref="GUI44:GUL44"/>
    <mergeCell ref="GUM44:GUP44"/>
    <mergeCell ref="GYI44:GYL44"/>
    <mergeCell ref="GYM44:GYP44"/>
    <mergeCell ref="GYQ44:GYT44"/>
    <mergeCell ref="GYU44:GYX44"/>
    <mergeCell ref="GYY44:GZB44"/>
    <mergeCell ref="GZC44:GZF44"/>
    <mergeCell ref="GXK44:GXN44"/>
    <mergeCell ref="GXO44:GXR44"/>
    <mergeCell ref="GXS44:GXV44"/>
    <mergeCell ref="GXW44:GXZ44"/>
    <mergeCell ref="GYA44:GYD44"/>
    <mergeCell ref="GYE44:GYH44"/>
    <mergeCell ref="GWM44:GWP44"/>
    <mergeCell ref="GWQ44:GWT44"/>
    <mergeCell ref="GWU44:GWX44"/>
    <mergeCell ref="GWY44:GXB44"/>
    <mergeCell ref="GXC44:GXF44"/>
    <mergeCell ref="GXG44:GXJ44"/>
    <mergeCell ref="HBC44:HBF44"/>
    <mergeCell ref="HBG44:HBJ44"/>
    <mergeCell ref="HBK44:HBN44"/>
    <mergeCell ref="HBO44:HBR44"/>
    <mergeCell ref="HBS44:HBV44"/>
    <mergeCell ref="HBW44:HBZ44"/>
    <mergeCell ref="HAE44:HAH44"/>
    <mergeCell ref="HAI44:HAL44"/>
    <mergeCell ref="HAM44:HAP44"/>
    <mergeCell ref="HAQ44:HAT44"/>
    <mergeCell ref="HAU44:HAX44"/>
    <mergeCell ref="HAY44:HBB44"/>
    <mergeCell ref="GZG44:GZJ44"/>
    <mergeCell ref="GZK44:GZN44"/>
    <mergeCell ref="GZO44:GZR44"/>
    <mergeCell ref="GZS44:GZV44"/>
    <mergeCell ref="GZW44:GZZ44"/>
    <mergeCell ref="HAA44:HAD44"/>
    <mergeCell ref="HDW44:HDZ44"/>
    <mergeCell ref="HEA44:HED44"/>
    <mergeCell ref="HEE44:HEH44"/>
    <mergeCell ref="HEI44:HEL44"/>
    <mergeCell ref="HEM44:HEP44"/>
    <mergeCell ref="HEQ44:HET44"/>
    <mergeCell ref="HCY44:HDB44"/>
    <mergeCell ref="HDC44:HDF44"/>
    <mergeCell ref="HDG44:HDJ44"/>
    <mergeCell ref="HDK44:HDN44"/>
    <mergeCell ref="HDO44:HDR44"/>
    <mergeCell ref="HDS44:HDV44"/>
    <mergeCell ref="HCA44:HCD44"/>
    <mergeCell ref="HCE44:HCH44"/>
    <mergeCell ref="HCI44:HCL44"/>
    <mergeCell ref="HCM44:HCP44"/>
    <mergeCell ref="HCQ44:HCT44"/>
    <mergeCell ref="HCU44:HCX44"/>
    <mergeCell ref="HGQ44:HGT44"/>
    <mergeCell ref="HGU44:HGX44"/>
    <mergeCell ref="HGY44:HHB44"/>
    <mergeCell ref="HHC44:HHF44"/>
    <mergeCell ref="HHG44:HHJ44"/>
    <mergeCell ref="HHK44:HHN44"/>
    <mergeCell ref="HFS44:HFV44"/>
    <mergeCell ref="HFW44:HFZ44"/>
    <mergeCell ref="HGA44:HGD44"/>
    <mergeCell ref="HGE44:HGH44"/>
    <mergeCell ref="HGI44:HGL44"/>
    <mergeCell ref="HGM44:HGP44"/>
    <mergeCell ref="HEU44:HEX44"/>
    <mergeCell ref="HEY44:HFB44"/>
    <mergeCell ref="HFC44:HFF44"/>
    <mergeCell ref="HFG44:HFJ44"/>
    <mergeCell ref="HFK44:HFN44"/>
    <mergeCell ref="HFO44:HFR44"/>
    <mergeCell ref="HJK44:HJN44"/>
    <mergeCell ref="HJO44:HJR44"/>
    <mergeCell ref="HJS44:HJV44"/>
    <mergeCell ref="HJW44:HJZ44"/>
    <mergeCell ref="HKA44:HKD44"/>
    <mergeCell ref="HKE44:HKH44"/>
    <mergeCell ref="HIM44:HIP44"/>
    <mergeCell ref="HIQ44:HIT44"/>
    <mergeCell ref="HIU44:HIX44"/>
    <mergeCell ref="HIY44:HJB44"/>
    <mergeCell ref="HJC44:HJF44"/>
    <mergeCell ref="HJG44:HJJ44"/>
    <mergeCell ref="HHO44:HHR44"/>
    <mergeCell ref="HHS44:HHV44"/>
    <mergeCell ref="HHW44:HHZ44"/>
    <mergeCell ref="HIA44:HID44"/>
    <mergeCell ref="HIE44:HIH44"/>
    <mergeCell ref="HII44:HIL44"/>
    <mergeCell ref="HME44:HMH44"/>
    <mergeCell ref="HMI44:HML44"/>
    <mergeCell ref="HMM44:HMP44"/>
    <mergeCell ref="HMQ44:HMT44"/>
    <mergeCell ref="HMU44:HMX44"/>
    <mergeCell ref="HMY44:HNB44"/>
    <mergeCell ref="HLG44:HLJ44"/>
    <mergeCell ref="HLK44:HLN44"/>
    <mergeCell ref="HLO44:HLR44"/>
    <mergeCell ref="HLS44:HLV44"/>
    <mergeCell ref="HLW44:HLZ44"/>
    <mergeCell ref="HMA44:HMD44"/>
    <mergeCell ref="HKI44:HKL44"/>
    <mergeCell ref="HKM44:HKP44"/>
    <mergeCell ref="HKQ44:HKT44"/>
    <mergeCell ref="HKU44:HKX44"/>
    <mergeCell ref="HKY44:HLB44"/>
    <mergeCell ref="HLC44:HLF44"/>
    <mergeCell ref="HOY44:HPB44"/>
    <mergeCell ref="HPC44:HPF44"/>
    <mergeCell ref="HPG44:HPJ44"/>
    <mergeCell ref="HPK44:HPN44"/>
    <mergeCell ref="HPO44:HPR44"/>
    <mergeCell ref="HPS44:HPV44"/>
    <mergeCell ref="HOA44:HOD44"/>
    <mergeCell ref="HOE44:HOH44"/>
    <mergeCell ref="HOI44:HOL44"/>
    <mergeCell ref="HOM44:HOP44"/>
    <mergeCell ref="HOQ44:HOT44"/>
    <mergeCell ref="HOU44:HOX44"/>
    <mergeCell ref="HNC44:HNF44"/>
    <mergeCell ref="HNG44:HNJ44"/>
    <mergeCell ref="HNK44:HNN44"/>
    <mergeCell ref="HNO44:HNR44"/>
    <mergeCell ref="HNS44:HNV44"/>
    <mergeCell ref="HNW44:HNZ44"/>
    <mergeCell ref="HRS44:HRV44"/>
    <mergeCell ref="HRW44:HRZ44"/>
    <mergeCell ref="HSA44:HSD44"/>
    <mergeCell ref="HSE44:HSH44"/>
    <mergeCell ref="HSI44:HSL44"/>
    <mergeCell ref="HSM44:HSP44"/>
    <mergeCell ref="HQU44:HQX44"/>
    <mergeCell ref="HQY44:HRB44"/>
    <mergeCell ref="HRC44:HRF44"/>
    <mergeCell ref="HRG44:HRJ44"/>
    <mergeCell ref="HRK44:HRN44"/>
    <mergeCell ref="HRO44:HRR44"/>
    <mergeCell ref="HPW44:HPZ44"/>
    <mergeCell ref="HQA44:HQD44"/>
    <mergeCell ref="HQE44:HQH44"/>
    <mergeCell ref="HQI44:HQL44"/>
    <mergeCell ref="HQM44:HQP44"/>
    <mergeCell ref="HQQ44:HQT44"/>
    <mergeCell ref="HUM44:HUP44"/>
    <mergeCell ref="HUQ44:HUT44"/>
    <mergeCell ref="HUU44:HUX44"/>
    <mergeCell ref="HUY44:HVB44"/>
    <mergeCell ref="HVC44:HVF44"/>
    <mergeCell ref="HVG44:HVJ44"/>
    <mergeCell ref="HTO44:HTR44"/>
    <mergeCell ref="HTS44:HTV44"/>
    <mergeCell ref="HTW44:HTZ44"/>
    <mergeCell ref="HUA44:HUD44"/>
    <mergeCell ref="HUE44:HUH44"/>
    <mergeCell ref="HUI44:HUL44"/>
    <mergeCell ref="HSQ44:HST44"/>
    <mergeCell ref="HSU44:HSX44"/>
    <mergeCell ref="HSY44:HTB44"/>
    <mergeCell ref="HTC44:HTF44"/>
    <mergeCell ref="HTG44:HTJ44"/>
    <mergeCell ref="HTK44:HTN44"/>
    <mergeCell ref="HXG44:HXJ44"/>
    <mergeCell ref="HXK44:HXN44"/>
    <mergeCell ref="HXO44:HXR44"/>
    <mergeCell ref="HXS44:HXV44"/>
    <mergeCell ref="HXW44:HXZ44"/>
    <mergeCell ref="HYA44:HYD44"/>
    <mergeCell ref="HWI44:HWL44"/>
    <mergeCell ref="HWM44:HWP44"/>
    <mergeCell ref="HWQ44:HWT44"/>
    <mergeCell ref="HWU44:HWX44"/>
    <mergeCell ref="HWY44:HXB44"/>
    <mergeCell ref="HXC44:HXF44"/>
    <mergeCell ref="HVK44:HVN44"/>
    <mergeCell ref="HVO44:HVR44"/>
    <mergeCell ref="HVS44:HVV44"/>
    <mergeCell ref="HVW44:HVZ44"/>
    <mergeCell ref="HWA44:HWD44"/>
    <mergeCell ref="HWE44:HWH44"/>
    <mergeCell ref="IAA44:IAD44"/>
    <mergeCell ref="IAE44:IAH44"/>
    <mergeCell ref="IAI44:IAL44"/>
    <mergeCell ref="IAM44:IAP44"/>
    <mergeCell ref="IAQ44:IAT44"/>
    <mergeCell ref="IAU44:IAX44"/>
    <mergeCell ref="HZC44:HZF44"/>
    <mergeCell ref="HZG44:HZJ44"/>
    <mergeCell ref="HZK44:HZN44"/>
    <mergeCell ref="HZO44:HZR44"/>
    <mergeCell ref="HZS44:HZV44"/>
    <mergeCell ref="HZW44:HZZ44"/>
    <mergeCell ref="HYE44:HYH44"/>
    <mergeCell ref="HYI44:HYL44"/>
    <mergeCell ref="HYM44:HYP44"/>
    <mergeCell ref="HYQ44:HYT44"/>
    <mergeCell ref="HYU44:HYX44"/>
    <mergeCell ref="HYY44:HZB44"/>
    <mergeCell ref="ICU44:ICX44"/>
    <mergeCell ref="ICY44:IDB44"/>
    <mergeCell ref="IDC44:IDF44"/>
    <mergeCell ref="IDG44:IDJ44"/>
    <mergeCell ref="IDK44:IDN44"/>
    <mergeCell ref="IDO44:IDR44"/>
    <mergeCell ref="IBW44:IBZ44"/>
    <mergeCell ref="ICA44:ICD44"/>
    <mergeCell ref="ICE44:ICH44"/>
    <mergeCell ref="ICI44:ICL44"/>
    <mergeCell ref="ICM44:ICP44"/>
    <mergeCell ref="ICQ44:ICT44"/>
    <mergeCell ref="IAY44:IBB44"/>
    <mergeCell ref="IBC44:IBF44"/>
    <mergeCell ref="IBG44:IBJ44"/>
    <mergeCell ref="IBK44:IBN44"/>
    <mergeCell ref="IBO44:IBR44"/>
    <mergeCell ref="IBS44:IBV44"/>
    <mergeCell ref="IFO44:IFR44"/>
    <mergeCell ref="IFS44:IFV44"/>
    <mergeCell ref="IFW44:IFZ44"/>
    <mergeCell ref="IGA44:IGD44"/>
    <mergeCell ref="IGE44:IGH44"/>
    <mergeCell ref="IGI44:IGL44"/>
    <mergeCell ref="IEQ44:IET44"/>
    <mergeCell ref="IEU44:IEX44"/>
    <mergeCell ref="IEY44:IFB44"/>
    <mergeCell ref="IFC44:IFF44"/>
    <mergeCell ref="IFG44:IFJ44"/>
    <mergeCell ref="IFK44:IFN44"/>
    <mergeCell ref="IDS44:IDV44"/>
    <mergeCell ref="IDW44:IDZ44"/>
    <mergeCell ref="IEA44:IED44"/>
    <mergeCell ref="IEE44:IEH44"/>
    <mergeCell ref="IEI44:IEL44"/>
    <mergeCell ref="IEM44:IEP44"/>
    <mergeCell ref="III44:IIL44"/>
    <mergeCell ref="IIM44:IIP44"/>
    <mergeCell ref="IIQ44:IIT44"/>
    <mergeCell ref="IIU44:IIX44"/>
    <mergeCell ref="IIY44:IJB44"/>
    <mergeCell ref="IJC44:IJF44"/>
    <mergeCell ref="IHK44:IHN44"/>
    <mergeCell ref="IHO44:IHR44"/>
    <mergeCell ref="IHS44:IHV44"/>
    <mergeCell ref="IHW44:IHZ44"/>
    <mergeCell ref="IIA44:IID44"/>
    <mergeCell ref="IIE44:IIH44"/>
    <mergeCell ref="IGM44:IGP44"/>
    <mergeCell ref="IGQ44:IGT44"/>
    <mergeCell ref="IGU44:IGX44"/>
    <mergeCell ref="IGY44:IHB44"/>
    <mergeCell ref="IHC44:IHF44"/>
    <mergeCell ref="IHG44:IHJ44"/>
    <mergeCell ref="ILC44:ILF44"/>
    <mergeCell ref="ILG44:ILJ44"/>
    <mergeCell ref="ILK44:ILN44"/>
    <mergeCell ref="ILO44:ILR44"/>
    <mergeCell ref="ILS44:ILV44"/>
    <mergeCell ref="ILW44:ILZ44"/>
    <mergeCell ref="IKE44:IKH44"/>
    <mergeCell ref="IKI44:IKL44"/>
    <mergeCell ref="IKM44:IKP44"/>
    <mergeCell ref="IKQ44:IKT44"/>
    <mergeCell ref="IKU44:IKX44"/>
    <mergeCell ref="IKY44:ILB44"/>
    <mergeCell ref="IJG44:IJJ44"/>
    <mergeCell ref="IJK44:IJN44"/>
    <mergeCell ref="IJO44:IJR44"/>
    <mergeCell ref="IJS44:IJV44"/>
    <mergeCell ref="IJW44:IJZ44"/>
    <mergeCell ref="IKA44:IKD44"/>
    <mergeCell ref="INW44:INZ44"/>
    <mergeCell ref="IOA44:IOD44"/>
    <mergeCell ref="IOE44:IOH44"/>
    <mergeCell ref="IOI44:IOL44"/>
    <mergeCell ref="IOM44:IOP44"/>
    <mergeCell ref="IOQ44:IOT44"/>
    <mergeCell ref="IMY44:INB44"/>
    <mergeCell ref="INC44:INF44"/>
    <mergeCell ref="ING44:INJ44"/>
    <mergeCell ref="INK44:INN44"/>
    <mergeCell ref="INO44:INR44"/>
    <mergeCell ref="INS44:INV44"/>
    <mergeCell ref="IMA44:IMD44"/>
    <mergeCell ref="IME44:IMH44"/>
    <mergeCell ref="IMI44:IML44"/>
    <mergeCell ref="IMM44:IMP44"/>
    <mergeCell ref="IMQ44:IMT44"/>
    <mergeCell ref="IMU44:IMX44"/>
    <mergeCell ref="IQQ44:IQT44"/>
    <mergeCell ref="IQU44:IQX44"/>
    <mergeCell ref="IQY44:IRB44"/>
    <mergeCell ref="IRC44:IRF44"/>
    <mergeCell ref="IRG44:IRJ44"/>
    <mergeCell ref="IRK44:IRN44"/>
    <mergeCell ref="IPS44:IPV44"/>
    <mergeCell ref="IPW44:IPZ44"/>
    <mergeCell ref="IQA44:IQD44"/>
    <mergeCell ref="IQE44:IQH44"/>
    <mergeCell ref="IQI44:IQL44"/>
    <mergeCell ref="IQM44:IQP44"/>
    <mergeCell ref="IOU44:IOX44"/>
    <mergeCell ref="IOY44:IPB44"/>
    <mergeCell ref="IPC44:IPF44"/>
    <mergeCell ref="IPG44:IPJ44"/>
    <mergeCell ref="IPK44:IPN44"/>
    <mergeCell ref="IPO44:IPR44"/>
    <mergeCell ref="ITK44:ITN44"/>
    <mergeCell ref="ITO44:ITR44"/>
    <mergeCell ref="ITS44:ITV44"/>
    <mergeCell ref="ITW44:ITZ44"/>
    <mergeCell ref="IUA44:IUD44"/>
    <mergeCell ref="IUE44:IUH44"/>
    <mergeCell ref="ISM44:ISP44"/>
    <mergeCell ref="ISQ44:IST44"/>
    <mergeCell ref="ISU44:ISX44"/>
    <mergeCell ref="ISY44:ITB44"/>
    <mergeCell ref="ITC44:ITF44"/>
    <mergeCell ref="ITG44:ITJ44"/>
    <mergeCell ref="IRO44:IRR44"/>
    <mergeCell ref="IRS44:IRV44"/>
    <mergeCell ref="IRW44:IRZ44"/>
    <mergeCell ref="ISA44:ISD44"/>
    <mergeCell ref="ISE44:ISH44"/>
    <mergeCell ref="ISI44:ISL44"/>
    <mergeCell ref="IWE44:IWH44"/>
    <mergeCell ref="IWI44:IWL44"/>
    <mergeCell ref="IWM44:IWP44"/>
    <mergeCell ref="IWQ44:IWT44"/>
    <mergeCell ref="IWU44:IWX44"/>
    <mergeCell ref="IWY44:IXB44"/>
    <mergeCell ref="IVG44:IVJ44"/>
    <mergeCell ref="IVK44:IVN44"/>
    <mergeCell ref="IVO44:IVR44"/>
    <mergeCell ref="IVS44:IVV44"/>
    <mergeCell ref="IVW44:IVZ44"/>
    <mergeCell ref="IWA44:IWD44"/>
    <mergeCell ref="IUI44:IUL44"/>
    <mergeCell ref="IUM44:IUP44"/>
    <mergeCell ref="IUQ44:IUT44"/>
    <mergeCell ref="IUU44:IUX44"/>
    <mergeCell ref="IUY44:IVB44"/>
    <mergeCell ref="IVC44:IVF44"/>
    <mergeCell ref="IYY44:IZB44"/>
    <mergeCell ref="IZC44:IZF44"/>
    <mergeCell ref="IZG44:IZJ44"/>
    <mergeCell ref="IZK44:IZN44"/>
    <mergeCell ref="IZO44:IZR44"/>
    <mergeCell ref="IZS44:IZV44"/>
    <mergeCell ref="IYA44:IYD44"/>
    <mergeCell ref="IYE44:IYH44"/>
    <mergeCell ref="IYI44:IYL44"/>
    <mergeCell ref="IYM44:IYP44"/>
    <mergeCell ref="IYQ44:IYT44"/>
    <mergeCell ref="IYU44:IYX44"/>
    <mergeCell ref="IXC44:IXF44"/>
    <mergeCell ref="IXG44:IXJ44"/>
    <mergeCell ref="IXK44:IXN44"/>
    <mergeCell ref="IXO44:IXR44"/>
    <mergeCell ref="IXS44:IXV44"/>
    <mergeCell ref="IXW44:IXZ44"/>
    <mergeCell ref="JBS44:JBV44"/>
    <mergeCell ref="JBW44:JBZ44"/>
    <mergeCell ref="JCA44:JCD44"/>
    <mergeCell ref="JCE44:JCH44"/>
    <mergeCell ref="JCI44:JCL44"/>
    <mergeCell ref="JCM44:JCP44"/>
    <mergeCell ref="JAU44:JAX44"/>
    <mergeCell ref="JAY44:JBB44"/>
    <mergeCell ref="JBC44:JBF44"/>
    <mergeCell ref="JBG44:JBJ44"/>
    <mergeCell ref="JBK44:JBN44"/>
    <mergeCell ref="JBO44:JBR44"/>
    <mergeCell ref="IZW44:IZZ44"/>
    <mergeCell ref="JAA44:JAD44"/>
    <mergeCell ref="JAE44:JAH44"/>
    <mergeCell ref="JAI44:JAL44"/>
    <mergeCell ref="JAM44:JAP44"/>
    <mergeCell ref="JAQ44:JAT44"/>
    <mergeCell ref="JEM44:JEP44"/>
    <mergeCell ref="JEQ44:JET44"/>
    <mergeCell ref="JEU44:JEX44"/>
    <mergeCell ref="JEY44:JFB44"/>
    <mergeCell ref="JFC44:JFF44"/>
    <mergeCell ref="JFG44:JFJ44"/>
    <mergeCell ref="JDO44:JDR44"/>
    <mergeCell ref="JDS44:JDV44"/>
    <mergeCell ref="JDW44:JDZ44"/>
    <mergeCell ref="JEA44:JED44"/>
    <mergeCell ref="JEE44:JEH44"/>
    <mergeCell ref="JEI44:JEL44"/>
    <mergeCell ref="JCQ44:JCT44"/>
    <mergeCell ref="JCU44:JCX44"/>
    <mergeCell ref="JCY44:JDB44"/>
    <mergeCell ref="JDC44:JDF44"/>
    <mergeCell ref="JDG44:JDJ44"/>
    <mergeCell ref="JDK44:JDN44"/>
    <mergeCell ref="JHG44:JHJ44"/>
    <mergeCell ref="JHK44:JHN44"/>
    <mergeCell ref="JHO44:JHR44"/>
    <mergeCell ref="JHS44:JHV44"/>
    <mergeCell ref="JHW44:JHZ44"/>
    <mergeCell ref="JIA44:JID44"/>
    <mergeCell ref="JGI44:JGL44"/>
    <mergeCell ref="JGM44:JGP44"/>
    <mergeCell ref="JGQ44:JGT44"/>
    <mergeCell ref="JGU44:JGX44"/>
    <mergeCell ref="JGY44:JHB44"/>
    <mergeCell ref="JHC44:JHF44"/>
    <mergeCell ref="JFK44:JFN44"/>
    <mergeCell ref="JFO44:JFR44"/>
    <mergeCell ref="JFS44:JFV44"/>
    <mergeCell ref="JFW44:JFZ44"/>
    <mergeCell ref="JGA44:JGD44"/>
    <mergeCell ref="JGE44:JGH44"/>
    <mergeCell ref="JKA44:JKD44"/>
    <mergeCell ref="JKE44:JKH44"/>
    <mergeCell ref="JKI44:JKL44"/>
    <mergeCell ref="JKM44:JKP44"/>
    <mergeCell ref="JKQ44:JKT44"/>
    <mergeCell ref="JKU44:JKX44"/>
    <mergeCell ref="JJC44:JJF44"/>
    <mergeCell ref="JJG44:JJJ44"/>
    <mergeCell ref="JJK44:JJN44"/>
    <mergeCell ref="JJO44:JJR44"/>
    <mergeCell ref="JJS44:JJV44"/>
    <mergeCell ref="JJW44:JJZ44"/>
    <mergeCell ref="JIE44:JIH44"/>
    <mergeCell ref="JII44:JIL44"/>
    <mergeCell ref="JIM44:JIP44"/>
    <mergeCell ref="JIQ44:JIT44"/>
    <mergeCell ref="JIU44:JIX44"/>
    <mergeCell ref="JIY44:JJB44"/>
    <mergeCell ref="JMU44:JMX44"/>
    <mergeCell ref="JMY44:JNB44"/>
    <mergeCell ref="JNC44:JNF44"/>
    <mergeCell ref="JNG44:JNJ44"/>
    <mergeCell ref="JNK44:JNN44"/>
    <mergeCell ref="JNO44:JNR44"/>
    <mergeCell ref="JLW44:JLZ44"/>
    <mergeCell ref="JMA44:JMD44"/>
    <mergeCell ref="JME44:JMH44"/>
    <mergeCell ref="JMI44:JML44"/>
    <mergeCell ref="JMM44:JMP44"/>
    <mergeCell ref="JMQ44:JMT44"/>
    <mergeCell ref="JKY44:JLB44"/>
    <mergeCell ref="JLC44:JLF44"/>
    <mergeCell ref="JLG44:JLJ44"/>
    <mergeCell ref="JLK44:JLN44"/>
    <mergeCell ref="JLO44:JLR44"/>
    <mergeCell ref="JLS44:JLV44"/>
    <mergeCell ref="JPO44:JPR44"/>
    <mergeCell ref="JPS44:JPV44"/>
    <mergeCell ref="JPW44:JPZ44"/>
    <mergeCell ref="JQA44:JQD44"/>
    <mergeCell ref="JQE44:JQH44"/>
    <mergeCell ref="JQI44:JQL44"/>
    <mergeCell ref="JOQ44:JOT44"/>
    <mergeCell ref="JOU44:JOX44"/>
    <mergeCell ref="JOY44:JPB44"/>
    <mergeCell ref="JPC44:JPF44"/>
    <mergeCell ref="JPG44:JPJ44"/>
    <mergeCell ref="JPK44:JPN44"/>
    <mergeCell ref="JNS44:JNV44"/>
    <mergeCell ref="JNW44:JNZ44"/>
    <mergeCell ref="JOA44:JOD44"/>
    <mergeCell ref="JOE44:JOH44"/>
    <mergeCell ref="JOI44:JOL44"/>
    <mergeCell ref="JOM44:JOP44"/>
    <mergeCell ref="JSI44:JSL44"/>
    <mergeCell ref="JSM44:JSP44"/>
    <mergeCell ref="JSQ44:JST44"/>
    <mergeCell ref="JSU44:JSX44"/>
    <mergeCell ref="JSY44:JTB44"/>
    <mergeCell ref="JTC44:JTF44"/>
    <mergeCell ref="JRK44:JRN44"/>
    <mergeCell ref="JRO44:JRR44"/>
    <mergeCell ref="JRS44:JRV44"/>
    <mergeCell ref="JRW44:JRZ44"/>
    <mergeCell ref="JSA44:JSD44"/>
    <mergeCell ref="JSE44:JSH44"/>
    <mergeCell ref="JQM44:JQP44"/>
    <mergeCell ref="JQQ44:JQT44"/>
    <mergeCell ref="JQU44:JQX44"/>
    <mergeCell ref="JQY44:JRB44"/>
    <mergeCell ref="JRC44:JRF44"/>
    <mergeCell ref="JRG44:JRJ44"/>
    <mergeCell ref="JVC44:JVF44"/>
    <mergeCell ref="JVG44:JVJ44"/>
    <mergeCell ref="JVK44:JVN44"/>
    <mergeCell ref="JVO44:JVR44"/>
    <mergeCell ref="JVS44:JVV44"/>
    <mergeCell ref="JVW44:JVZ44"/>
    <mergeCell ref="JUE44:JUH44"/>
    <mergeCell ref="JUI44:JUL44"/>
    <mergeCell ref="JUM44:JUP44"/>
    <mergeCell ref="JUQ44:JUT44"/>
    <mergeCell ref="JUU44:JUX44"/>
    <mergeCell ref="JUY44:JVB44"/>
    <mergeCell ref="JTG44:JTJ44"/>
    <mergeCell ref="JTK44:JTN44"/>
    <mergeCell ref="JTO44:JTR44"/>
    <mergeCell ref="JTS44:JTV44"/>
    <mergeCell ref="JTW44:JTZ44"/>
    <mergeCell ref="JUA44:JUD44"/>
    <mergeCell ref="JXW44:JXZ44"/>
    <mergeCell ref="JYA44:JYD44"/>
    <mergeCell ref="JYE44:JYH44"/>
    <mergeCell ref="JYI44:JYL44"/>
    <mergeCell ref="JYM44:JYP44"/>
    <mergeCell ref="JYQ44:JYT44"/>
    <mergeCell ref="JWY44:JXB44"/>
    <mergeCell ref="JXC44:JXF44"/>
    <mergeCell ref="JXG44:JXJ44"/>
    <mergeCell ref="JXK44:JXN44"/>
    <mergeCell ref="JXO44:JXR44"/>
    <mergeCell ref="JXS44:JXV44"/>
    <mergeCell ref="JWA44:JWD44"/>
    <mergeCell ref="JWE44:JWH44"/>
    <mergeCell ref="JWI44:JWL44"/>
    <mergeCell ref="JWM44:JWP44"/>
    <mergeCell ref="JWQ44:JWT44"/>
    <mergeCell ref="JWU44:JWX44"/>
    <mergeCell ref="KAQ44:KAT44"/>
    <mergeCell ref="KAU44:KAX44"/>
    <mergeCell ref="KAY44:KBB44"/>
    <mergeCell ref="KBC44:KBF44"/>
    <mergeCell ref="KBG44:KBJ44"/>
    <mergeCell ref="KBK44:KBN44"/>
    <mergeCell ref="JZS44:JZV44"/>
    <mergeCell ref="JZW44:JZZ44"/>
    <mergeCell ref="KAA44:KAD44"/>
    <mergeCell ref="KAE44:KAH44"/>
    <mergeCell ref="KAI44:KAL44"/>
    <mergeCell ref="KAM44:KAP44"/>
    <mergeCell ref="JYU44:JYX44"/>
    <mergeCell ref="JYY44:JZB44"/>
    <mergeCell ref="JZC44:JZF44"/>
    <mergeCell ref="JZG44:JZJ44"/>
    <mergeCell ref="JZK44:JZN44"/>
    <mergeCell ref="JZO44:JZR44"/>
    <mergeCell ref="KDK44:KDN44"/>
    <mergeCell ref="KDO44:KDR44"/>
    <mergeCell ref="KDS44:KDV44"/>
    <mergeCell ref="KDW44:KDZ44"/>
    <mergeCell ref="KEA44:KED44"/>
    <mergeCell ref="KEE44:KEH44"/>
    <mergeCell ref="KCM44:KCP44"/>
    <mergeCell ref="KCQ44:KCT44"/>
    <mergeCell ref="KCU44:KCX44"/>
    <mergeCell ref="KCY44:KDB44"/>
    <mergeCell ref="KDC44:KDF44"/>
    <mergeCell ref="KDG44:KDJ44"/>
    <mergeCell ref="KBO44:KBR44"/>
    <mergeCell ref="KBS44:KBV44"/>
    <mergeCell ref="KBW44:KBZ44"/>
    <mergeCell ref="KCA44:KCD44"/>
    <mergeCell ref="KCE44:KCH44"/>
    <mergeCell ref="KCI44:KCL44"/>
    <mergeCell ref="KGE44:KGH44"/>
    <mergeCell ref="KGI44:KGL44"/>
    <mergeCell ref="KGM44:KGP44"/>
    <mergeCell ref="KGQ44:KGT44"/>
    <mergeCell ref="KGU44:KGX44"/>
    <mergeCell ref="KGY44:KHB44"/>
    <mergeCell ref="KFG44:KFJ44"/>
    <mergeCell ref="KFK44:KFN44"/>
    <mergeCell ref="KFO44:KFR44"/>
    <mergeCell ref="KFS44:KFV44"/>
    <mergeCell ref="KFW44:KFZ44"/>
    <mergeCell ref="KGA44:KGD44"/>
    <mergeCell ref="KEI44:KEL44"/>
    <mergeCell ref="KEM44:KEP44"/>
    <mergeCell ref="KEQ44:KET44"/>
    <mergeCell ref="KEU44:KEX44"/>
    <mergeCell ref="KEY44:KFB44"/>
    <mergeCell ref="KFC44:KFF44"/>
    <mergeCell ref="KIY44:KJB44"/>
    <mergeCell ref="KJC44:KJF44"/>
    <mergeCell ref="KJG44:KJJ44"/>
    <mergeCell ref="KJK44:KJN44"/>
    <mergeCell ref="KJO44:KJR44"/>
    <mergeCell ref="KJS44:KJV44"/>
    <mergeCell ref="KIA44:KID44"/>
    <mergeCell ref="KIE44:KIH44"/>
    <mergeCell ref="KII44:KIL44"/>
    <mergeCell ref="KIM44:KIP44"/>
    <mergeCell ref="KIQ44:KIT44"/>
    <mergeCell ref="KIU44:KIX44"/>
    <mergeCell ref="KHC44:KHF44"/>
    <mergeCell ref="KHG44:KHJ44"/>
    <mergeCell ref="KHK44:KHN44"/>
    <mergeCell ref="KHO44:KHR44"/>
    <mergeCell ref="KHS44:KHV44"/>
    <mergeCell ref="KHW44:KHZ44"/>
    <mergeCell ref="KLS44:KLV44"/>
    <mergeCell ref="KLW44:KLZ44"/>
    <mergeCell ref="KMA44:KMD44"/>
    <mergeCell ref="KME44:KMH44"/>
    <mergeCell ref="KMI44:KML44"/>
    <mergeCell ref="KMM44:KMP44"/>
    <mergeCell ref="KKU44:KKX44"/>
    <mergeCell ref="KKY44:KLB44"/>
    <mergeCell ref="KLC44:KLF44"/>
    <mergeCell ref="KLG44:KLJ44"/>
    <mergeCell ref="KLK44:KLN44"/>
    <mergeCell ref="KLO44:KLR44"/>
    <mergeCell ref="KJW44:KJZ44"/>
    <mergeCell ref="KKA44:KKD44"/>
    <mergeCell ref="KKE44:KKH44"/>
    <mergeCell ref="KKI44:KKL44"/>
    <mergeCell ref="KKM44:KKP44"/>
    <mergeCell ref="KKQ44:KKT44"/>
    <mergeCell ref="KOM44:KOP44"/>
    <mergeCell ref="KOQ44:KOT44"/>
    <mergeCell ref="KOU44:KOX44"/>
    <mergeCell ref="KOY44:KPB44"/>
    <mergeCell ref="KPC44:KPF44"/>
    <mergeCell ref="KPG44:KPJ44"/>
    <mergeCell ref="KNO44:KNR44"/>
    <mergeCell ref="KNS44:KNV44"/>
    <mergeCell ref="KNW44:KNZ44"/>
    <mergeCell ref="KOA44:KOD44"/>
    <mergeCell ref="KOE44:KOH44"/>
    <mergeCell ref="KOI44:KOL44"/>
    <mergeCell ref="KMQ44:KMT44"/>
    <mergeCell ref="KMU44:KMX44"/>
    <mergeCell ref="KMY44:KNB44"/>
    <mergeCell ref="KNC44:KNF44"/>
    <mergeCell ref="KNG44:KNJ44"/>
    <mergeCell ref="KNK44:KNN44"/>
    <mergeCell ref="KRG44:KRJ44"/>
    <mergeCell ref="KRK44:KRN44"/>
    <mergeCell ref="KRO44:KRR44"/>
    <mergeCell ref="KRS44:KRV44"/>
    <mergeCell ref="KRW44:KRZ44"/>
    <mergeCell ref="KSA44:KSD44"/>
    <mergeCell ref="KQI44:KQL44"/>
    <mergeCell ref="KQM44:KQP44"/>
    <mergeCell ref="KQQ44:KQT44"/>
    <mergeCell ref="KQU44:KQX44"/>
    <mergeCell ref="KQY44:KRB44"/>
    <mergeCell ref="KRC44:KRF44"/>
    <mergeCell ref="KPK44:KPN44"/>
    <mergeCell ref="KPO44:KPR44"/>
    <mergeCell ref="KPS44:KPV44"/>
    <mergeCell ref="KPW44:KPZ44"/>
    <mergeCell ref="KQA44:KQD44"/>
    <mergeCell ref="KQE44:KQH44"/>
    <mergeCell ref="KUA44:KUD44"/>
    <mergeCell ref="KUE44:KUH44"/>
    <mergeCell ref="KUI44:KUL44"/>
    <mergeCell ref="KUM44:KUP44"/>
    <mergeCell ref="KUQ44:KUT44"/>
    <mergeCell ref="KUU44:KUX44"/>
    <mergeCell ref="KTC44:KTF44"/>
    <mergeCell ref="KTG44:KTJ44"/>
    <mergeCell ref="KTK44:KTN44"/>
    <mergeCell ref="KTO44:KTR44"/>
    <mergeCell ref="KTS44:KTV44"/>
    <mergeCell ref="KTW44:KTZ44"/>
    <mergeCell ref="KSE44:KSH44"/>
    <mergeCell ref="KSI44:KSL44"/>
    <mergeCell ref="KSM44:KSP44"/>
    <mergeCell ref="KSQ44:KST44"/>
    <mergeCell ref="KSU44:KSX44"/>
    <mergeCell ref="KSY44:KTB44"/>
    <mergeCell ref="KWU44:KWX44"/>
    <mergeCell ref="KWY44:KXB44"/>
    <mergeCell ref="KXC44:KXF44"/>
    <mergeCell ref="KXG44:KXJ44"/>
    <mergeCell ref="KXK44:KXN44"/>
    <mergeCell ref="KXO44:KXR44"/>
    <mergeCell ref="KVW44:KVZ44"/>
    <mergeCell ref="KWA44:KWD44"/>
    <mergeCell ref="KWE44:KWH44"/>
    <mergeCell ref="KWI44:KWL44"/>
    <mergeCell ref="KWM44:KWP44"/>
    <mergeCell ref="KWQ44:KWT44"/>
    <mergeCell ref="KUY44:KVB44"/>
    <mergeCell ref="KVC44:KVF44"/>
    <mergeCell ref="KVG44:KVJ44"/>
    <mergeCell ref="KVK44:KVN44"/>
    <mergeCell ref="KVO44:KVR44"/>
    <mergeCell ref="KVS44:KVV44"/>
    <mergeCell ref="KZO44:KZR44"/>
    <mergeCell ref="KZS44:KZV44"/>
    <mergeCell ref="KZW44:KZZ44"/>
    <mergeCell ref="LAA44:LAD44"/>
    <mergeCell ref="LAE44:LAH44"/>
    <mergeCell ref="LAI44:LAL44"/>
    <mergeCell ref="KYQ44:KYT44"/>
    <mergeCell ref="KYU44:KYX44"/>
    <mergeCell ref="KYY44:KZB44"/>
    <mergeCell ref="KZC44:KZF44"/>
    <mergeCell ref="KZG44:KZJ44"/>
    <mergeCell ref="KZK44:KZN44"/>
    <mergeCell ref="KXS44:KXV44"/>
    <mergeCell ref="KXW44:KXZ44"/>
    <mergeCell ref="KYA44:KYD44"/>
    <mergeCell ref="KYE44:KYH44"/>
    <mergeCell ref="KYI44:KYL44"/>
    <mergeCell ref="KYM44:KYP44"/>
    <mergeCell ref="LCI44:LCL44"/>
    <mergeCell ref="LCM44:LCP44"/>
    <mergeCell ref="LCQ44:LCT44"/>
    <mergeCell ref="LCU44:LCX44"/>
    <mergeCell ref="LCY44:LDB44"/>
    <mergeCell ref="LDC44:LDF44"/>
    <mergeCell ref="LBK44:LBN44"/>
    <mergeCell ref="LBO44:LBR44"/>
    <mergeCell ref="LBS44:LBV44"/>
    <mergeCell ref="LBW44:LBZ44"/>
    <mergeCell ref="LCA44:LCD44"/>
    <mergeCell ref="LCE44:LCH44"/>
    <mergeCell ref="LAM44:LAP44"/>
    <mergeCell ref="LAQ44:LAT44"/>
    <mergeCell ref="LAU44:LAX44"/>
    <mergeCell ref="LAY44:LBB44"/>
    <mergeCell ref="LBC44:LBF44"/>
    <mergeCell ref="LBG44:LBJ44"/>
    <mergeCell ref="LFC44:LFF44"/>
    <mergeCell ref="LFG44:LFJ44"/>
    <mergeCell ref="LFK44:LFN44"/>
    <mergeCell ref="LFO44:LFR44"/>
    <mergeCell ref="LFS44:LFV44"/>
    <mergeCell ref="LFW44:LFZ44"/>
    <mergeCell ref="LEE44:LEH44"/>
    <mergeCell ref="LEI44:LEL44"/>
    <mergeCell ref="LEM44:LEP44"/>
    <mergeCell ref="LEQ44:LET44"/>
    <mergeCell ref="LEU44:LEX44"/>
    <mergeCell ref="LEY44:LFB44"/>
    <mergeCell ref="LDG44:LDJ44"/>
    <mergeCell ref="LDK44:LDN44"/>
    <mergeCell ref="LDO44:LDR44"/>
    <mergeCell ref="LDS44:LDV44"/>
    <mergeCell ref="LDW44:LDZ44"/>
    <mergeCell ref="LEA44:LED44"/>
    <mergeCell ref="LHW44:LHZ44"/>
    <mergeCell ref="LIA44:LID44"/>
    <mergeCell ref="LIE44:LIH44"/>
    <mergeCell ref="LII44:LIL44"/>
    <mergeCell ref="LIM44:LIP44"/>
    <mergeCell ref="LIQ44:LIT44"/>
    <mergeCell ref="LGY44:LHB44"/>
    <mergeCell ref="LHC44:LHF44"/>
    <mergeCell ref="LHG44:LHJ44"/>
    <mergeCell ref="LHK44:LHN44"/>
    <mergeCell ref="LHO44:LHR44"/>
    <mergeCell ref="LHS44:LHV44"/>
    <mergeCell ref="LGA44:LGD44"/>
    <mergeCell ref="LGE44:LGH44"/>
    <mergeCell ref="LGI44:LGL44"/>
    <mergeCell ref="LGM44:LGP44"/>
    <mergeCell ref="LGQ44:LGT44"/>
    <mergeCell ref="LGU44:LGX44"/>
    <mergeCell ref="LKQ44:LKT44"/>
    <mergeCell ref="LKU44:LKX44"/>
    <mergeCell ref="LKY44:LLB44"/>
    <mergeCell ref="LLC44:LLF44"/>
    <mergeCell ref="LLG44:LLJ44"/>
    <mergeCell ref="LLK44:LLN44"/>
    <mergeCell ref="LJS44:LJV44"/>
    <mergeCell ref="LJW44:LJZ44"/>
    <mergeCell ref="LKA44:LKD44"/>
    <mergeCell ref="LKE44:LKH44"/>
    <mergeCell ref="LKI44:LKL44"/>
    <mergeCell ref="LKM44:LKP44"/>
    <mergeCell ref="LIU44:LIX44"/>
    <mergeCell ref="LIY44:LJB44"/>
    <mergeCell ref="LJC44:LJF44"/>
    <mergeCell ref="LJG44:LJJ44"/>
    <mergeCell ref="LJK44:LJN44"/>
    <mergeCell ref="LJO44:LJR44"/>
    <mergeCell ref="LNK44:LNN44"/>
    <mergeCell ref="LNO44:LNR44"/>
    <mergeCell ref="LNS44:LNV44"/>
    <mergeCell ref="LNW44:LNZ44"/>
    <mergeCell ref="LOA44:LOD44"/>
    <mergeCell ref="LOE44:LOH44"/>
    <mergeCell ref="LMM44:LMP44"/>
    <mergeCell ref="LMQ44:LMT44"/>
    <mergeCell ref="LMU44:LMX44"/>
    <mergeCell ref="LMY44:LNB44"/>
    <mergeCell ref="LNC44:LNF44"/>
    <mergeCell ref="LNG44:LNJ44"/>
    <mergeCell ref="LLO44:LLR44"/>
    <mergeCell ref="LLS44:LLV44"/>
    <mergeCell ref="LLW44:LLZ44"/>
    <mergeCell ref="LMA44:LMD44"/>
    <mergeCell ref="LME44:LMH44"/>
    <mergeCell ref="LMI44:LML44"/>
    <mergeCell ref="LQE44:LQH44"/>
    <mergeCell ref="LQI44:LQL44"/>
    <mergeCell ref="LQM44:LQP44"/>
    <mergeCell ref="LQQ44:LQT44"/>
    <mergeCell ref="LQU44:LQX44"/>
    <mergeCell ref="LQY44:LRB44"/>
    <mergeCell ref="LPG44:LPJ44"/>
    <mergeCell ref="LPK44:LPN44"/>
    <mergeCell ref="LPO44:LPR44"/>
    <mergeCell ref="LPS44:LPV44"/>
    <mergeCell ref="LPW44:LPZ44"/>
    <mergeCell ref="LQA44:LQD44"/>
    <mergeCell ref="LOI44:LOL44"/>
    <mergeCell ref="LOM44:LOP44"/>
    <mergeCell ref="LOQ44:LOT44"/>
    <mergeCell ref="LOU44:LOX44"/>
    <mergeCell ref="LOY44:LPB44"/>
    <mergeCell ref="LPC44:LPF44"/>
    <mergeCell ref="LSY44:LTB44"/>
    <mergeCell ref="LTC44:LTF44"/>
    <mergeCell ref="LTG44:LTJ44"/>
    <mergeCell ref="LTK44:LTN44"/>
    <mergeCell ref="LTO44:LTR44"/>
    <mergeCell ref="LTS44:LTV44"/>
    <mergeCell ref="LSA44:LSD44"/>
    <mergeCell ref="LSE44:LSH44"/>
    <mergeCell ref="LSI44:LSL44"/>
    <mergeCell ref="LSM44:LSP44"/>
    <mergeCell ref="LSQ44:LST44"/>
    <mergeCell ref="LSU44:LSX44"/>
    <mergeCell ref="LRC44:LRF44"/>
    <mergeCell ref="LRG44:LRJ44"/>
    <mergeCell ref="LRK44:LRN44"/>
    <mergeCell ref="LRO44:LRR44"/>
    <mergeCell ref="LRS44:LRV44"/>
    <mergeCell ref="LRW44:LRZ44"/>
    <mergeCell ref="LVS44:LVV44"/>
    <mergeCell ref="LVW44:LVZ44"/>
    <mergeCell ref="LWA44:LWD44"/>
    <mergeCell ref="LWE44:LWH44"/>
    <mergeCell ref="LWI44:LWL44"/>
    <mergeCell ref="LWM44:LWP44"/>
    <mergeCell ref="LUU44:LUX44"/>
    <mergeCell ref="LUY44:LVB44"/>
    <mergeCell ref="LVC44:LVF44"/>
    <mergeCell ref="LVG44:LVJ44"/>
    <mergeCell ref="LVK44:LVN44"/>
    <mergeCell ref="LVO44:LVR44"/>
    <mergeCell ref="LTW44:LTZ44"/>
    <mergeCell ref="LUA44:LUD44"/>
    <mergeCell ref="LUE44:LUH44"/>
    <mergeCell ref="LUI44:LUL44"/>
    <mergeCell ref="LUM44:LUP44"/>
    <mergeCell ref="LUQ44:LUT44"/>
    <mergeCell ref="LYM44:LYP44"/>
    <mergeCell ref="LYQ44:LYT44"/>
    <mergeCell ref="LYU44:LYX44"/>
    <mergeCell ref="LYY44:LZB44"/>
    <mergeCell ref="LZC44:LZF44"/>
    <mergeCell ref="LZG44:LZJ44"/>
    <mergeCell ref="LXO44:LXR44"/>
    <mergeCell ref="LXS44:LXV44"/>
    <mergeCell ref="LXW44:LXZ44"/>
    <mergeCell ref="LYA44:LYD44"/>
    <mergeCell ref="LYE44:LYH44"/>
    <mergeCell ref="LYI44:LYL44"/>
    <mergeCell ref="LWQ44:LWT44"/>
    <mergeCell ref="LWU44:LWX44"/>
    <mergeCell ref="LWY44:LXB44"/>
    <mergeCell ref="LXC44:LXF44"/>
    <mergeCell ref="LXG44:LXJ44"/>
    <mergeCell ref="LXK44:LXN44"/>
    <mergeCell ref="MBG44:MBJ44"/>
    <mergeCell ref="MBK44:MBN44"/>
    <mergeCell ref="MBO44:MBR44"/>
    <mergeCell ref="MBS44:MBV44"/>
    <mergeCell ref="MBW44:MBZ44"/>
    <mergeCell ref="MCA44:MCD44"/>
    <mergeCell ref="MAI44:MAL44"/>
    <mergeCell ref="MAM44:MAP44"/>
    <mergeCell ref="MAQ44:MAT44"/>
    <mergeCell ref="MAU44:MAX44"/>
    <mergeCell ref="MAY44:MBB44"/>
    <mergeCell ref="MBC44:MBF44"/>
    <mergeCell ref="LZK44:LZN44"/>
    <mergeCell ref="LZO44:LZR44"/>
    <mergeCell ref="LZS44:LZV44"/>
    <mergeCell ref="LZW44:LZZ44"/>
    <mergeCell ref="MAA44:MAD44"/>
    <mergeCell ref="MAE44:MAH44"/>
    <mergeCell ref="MEA44:MED44"/>
    <mergeCell ref="MEE44:MEH44"/>
    <mergeCell ref="MEI44:MEL44"/>
    <mergeCell ref="MEM44:MEP44"/>
    <mergeCell ref="MEQ44:MET44"/>
    <mergeCell ref="MEU44:MEX44"/>
    <mergeCell ref="MDC44:MDF44"/>
    <mergeCell ref="MDG44:MDJ44"/>
    <mergeCell ref="MDK44:MDN44"/>
    <mergeCell ref="MDO44:MDR44"/>
    <mergeCell ref="MDS44:MDV44"/>
    <mergeCell ref="MDW44:MDZ44"/>
    <mergeCell ref="MCE44:MCH44"/>
    <mergeCell ref="MCI44:MCL44"/>
    <mergeCell ref="MCM44:MCP44"/>
    <mergeCell ref="MCQ44:MCT44"/>
    <mergeCell ref="MCU44:MCX44"/>
    <mergeCell ref="MCY44:MDB44"/>
    <mergeCell ref="MGU44:MGX44"/>
    <mergeCell ref="MGY44:MHB44"/>
    <mergeCell ref="MHC44:MHF44"/>
    <mergeCell ref="MHG44:MHJ44"/>
    <mergeCell ref="MHK44:MHN44"/>
    <mergeCell ref="MHO44:MHR44"/>
    <mergeCell ref="MFW44:MFZ44"/>
    <mergeCell ref="MGA44:MGD44"/>
    <mergeCell ref="MGE44:MGH44"/>
    <mergeCell ref="MGI44:MGL44"/>
    <mergeCell ref="MGM44:MGP44"/>
    <mergeCell ref="MGQ44:MGT44"/>
    <mergeCell ref="MEY44:MFB44"/>
    <mergeCell ref="MFC44:MFF44"/>
    <mergeCell ref="MFG44:MFJ44"/>
    <mergeCell ref="MFK44:MFN44"/>
    <mergeCell ref="MFO44:MFR44"/>
    <mergeCell ref="MFS44:MFV44"/>
    <mergeCell ref="MJO44:MJR44"/>
    <mergeCell ref="MJS44:MJV44"/>
    <mergeCell ref="MJW44:MJZ44"/>
    <mergeCell ref="MKA44:MKD44"/>
    <mergeCell ref="MKE44:MKH44"/>
    <mergeCell ref="MKI44:MKL44"/>
    <mergeCell ref="MIQ44:MIT44"/>
    <mergeCell ref="MIU44:MIX44"/>
    <mergeCell ref="MIY44:MJB44"/>
    <mergeCell ref="MJC44:MJF44"/>
    <mergeCell ref="MJG44:MJJ44"/>
    <mergeCell ref="MJK44:MJN44"/>
    <mergeCell ref="MHS44:MHV44"/>
    <mergeCell ref="MHW44:MHZ44"/>
    <mergeCell ref="MIA44:MID44"/>
    <mergeCell ref="MIE44:MIH44"/>
    <mergeCell ref="MII44:MIL44"/>
    <mergeCell ref="MIM44:MIP44"/>
    <mergeCell ref="MMI44:MML44"/>
    <mergeCell ref="MMM44:MMP44"/>
    <mergeCell ref="MMQ44:MMT44"/>
    <mergeCell ref="MMU44:MMX44"/>
    <mergeCell ref="MMY44:MNB44"/>
    <mergeCell ref="MNC44:MNF44"/>
    <mergeCell ref="MLK44:MLN44"/>
    <mergeCell ref="MLO44:MLR44"/>
    <mergeCell ref="MLS44:MLV44"/>
    <mergeCell ref="MLW44:MLZ44"/>
    <mergeCell ref="MMA44:MMD44"/>
    <mergeCell ref="MME44:MMH44"/>
    <mergeCell ref="MKM44:MKP44"/>
    <mergeCell ref="MKQ44:MKT44"/>
    <mergeCell ref="MKU44:MKX44"/>
    <mergeCell ref="MKY44:MLB44"/>
    <mergeCell ref="MLC44:MLF44"/>
    <mergeCell ref="MLG44:MLJ44"/>
    <mergeCell ref="MPC44:MPF44"/>
    <mergeCell ref="MPG44:MPJ44"/>
    <mergeCell ref="MPK44:MPN44"/>
    <mergeCell ref="MPO44:MPR44"/>
    <mergeCell ref="MPS44:MPV44"/>
    <mergeCell ref="MPW44:MPZ44"/>
    <mergeCell ref="MOE44:MOH44"/>
    <mergeCell ref="MOI44:MOL44"/>
    <mergeCell ref="MOM44:MOP44"/>
    <mergeCell ref="MOQ44:MOT44"/>
    <mergeCell ref="MOU44:MOX44"/>
    <mergeCell ref="MOY44:MPB44"/>
    <mergeCell ref="MNG44:MNJ44"/>
    <mergeCell ref="MNK44:MNN44"/>
    <mergeCell ref="MNO44:MNR44"/>
    <mergeCell ref="MNS44:MNV44"/>
    <mergeCell ref="MNW44:MNZ44"/>
    <mergeCell ref="MOA44:MOD44"/>
    <mergeCell ref="MRW44:MRZ44"/>
    <mergeCell ref="MSA44:MSD44"/>
    <mergeCell ref="MSE44:MSH44"/>
    <mergeCell ref="MSI44:MSL44"/>
    <mergeCell ref="MSM44:MSP44"/>
    <mergeCell ref="MSQ44:MST44"/>
    <mergeCell ref="MQY44:MRB44"/>
    <mergeCell ref="MRC44:MRF44"/>
    <mergeCell ref="MRG44:MRJ44"/>
    <mergeCell ref="MRK44:MRN44"/>
    <mergeCell ref="MRO44:MRR44"/>
    <mergeCell ref="MRS44:MRV44"/>
    <mergeCell ref="MQA44:MQD44"/>
    <mergeCell ref="MQE44:MQH44"/>
    <mergeCell ref="MQI44:MQL44"/>
    <mergeCell ref="MQM44:MQP44"/>
    <mergeCell ref="MQQ44:MQT44"/>
    <mergeCell ref="MQU44:MQX44"/>
    <mergeCell ref="MUQ44:MUT44"/>
    <mergeCell ref="MUU44:MUX44"/>
    <mergeCell ref="MUY44:MVB44"/>
    <mergeCell ref="MVC44:MVF44"/>
    <mergeCell ref="MVG44:MVJ44"/>
    <mergeCell ref="MVK44:MVN44"/>
    <mergeCell ref="MTS44:MTV44"/>
    <mergeCell ref="MTW44:MTZ44"/>
    <mergeCell ref="MUA44:MUD44"/>
    <mergeCell ref="MUE44:MUH44"/>
    <mergeCell ref="MUI44:MUL44"/>
    <mergeCell ref="MUM44:MUP44"/>
    <mergeCell ref="MSU44:MSX44"/>
    <mergeCell ref="MSY44:MTB44"/>
    <mergeCell ref="MTC44:MTF44"/>
    <mergeCell ref="MTG44:MTJ44"/>
    <mergeCell ref="MTK44:MTN44"/>
    <mergeCell ref="MTO44:MTR44"/>
    <mergeCell ref="MXK44:MXN44"/>
    <mergeCell ref="MXO44:MXR44"/>
    <mergeCell ref="MXS44:MXV44"/>
    <mergeCell ref="MXW44:MXZ44"/>
    <mergeCell ref="MYA44:MYD44"/>
    <mergeCell ref="MYE44:MYH44"/>
    <mergeCell ref="MWM44:MWP44"/>
    <mergeCell ref="MWQ44:MWT44"/>
    <mergeCell ref="MWU44:MWX44"/>
    <mergeCell ref="MWY44:MXB44"/>
    <mergeCell ref="MXC44:MXF44"/>
    <mergeCell ref="MXG44:MXJ44"/>
    <mergeCell ref="MVO44:MVR44"/>
    <mergeCell ref="MVS44:MVV44"/>
    <mergeCell ref="MVW44:MVZ44"/>
    <mergeCell ref="MWA44:MWD44"/>
    <mergeCell ref="MWE44:MWH44"/>
    <mergeCell ref="MWI44:MWL44"/>
    <mergeCell ref="NAE44:NAH44"/>
    <mergeCell ref="NAI44:NAL44"/>
    <mergeCell ref="NAM44:NAP44"/>
    <mergeCell ref="NAQ44:NAT44"/>
    <mergeCell ref="NAU44:NAX44"/>
    <mergeCell ref="NAY44:NBB44"/>
    <mergeCell ref="MZG44:MZJ44"/>
    <mergeCell ref="MZK44:MZN44"/>
    <mergeCell ref="MZO44:MZR44"/>
    <mergeCell ref="MZS44:MZV44"/>
    <mergeCell ref="MZW44:MZZ44"/>
    <mergeCell ref="NAA44:NAD44"/>
    <mergeCell ref="MYI44:MYL44"/>
    <mergeCell ref="MYM44:MYP44"/>
    <mergeCell ref="MYQ44:MYT44"/>
    <mergeCell ref="MYU44:MYX44"/>
    <mergeCell ref="MYY44:MZB44"/>
    <mergeCell ref="MZC44:MZF44"/>
    <mergeCell ref="NCY44:NDB44"/>
    <mergeCell ref="NDC44:NDF44"/>
    <mergeCell ref="NDG44:NDJ44"/>
    <mergeCell ref="NDK44:NDN44"/>
    <mergeCell ref="NDO44:NDR44"/>
    <mergeCell ref="NDS44:NDV44"/>
    <mergeCell ref="NCA44:NCD44"/>
    <mergeCell ref="NCE44:NCH44"/>
    <mergeCell ref="NCI44:NCL44"/>
    <mergeCell ref="NCM44:NCP44"/>
    <mergeCell ref="NCQ44:NCT44"/>
    <mergeCell ref="NCU44:NCX44"/>
    <mergeCell ref="NBC44:NBF44"/>
    <mergeCell ref="NBG44:NBJ44"/>
    <mergeCell ref="NBK44:NBN44"/>
    <mergeCell ref="NBO44:NBR44"/>
    <mergeCell ref="NBS44:NBV44"/>
    <mergeCell ref="NBW44:NBZ44"/>
    <mergeCell ref="NFS44:NFV44"/>
    <mergeCell ref="NFW44:NFZ44"/>
    <mergeCell ref="NGA44:NGD44"/>
    <mergeCell ref="NGE44:NGH44"/>
    <mergeCell ref="NGI44:NGL44"/>
    <mergeCell ref="NGM44:NGP44"/>
    <mergeCell ref="NEU44:NEX44"/>
    <mergeCell ref="NEY44:NFB44"/>
    <mergeCell ref="NFC44:NFF44"/>
    <mergeCell ref="NFG44:NFJ44"/>
    <mergeCell ref="NFK44:NFN44"/>
    <mergeCell ref="NFO44:NFR44"/>
    <mergeCell ref="NDW44:NDZ44"/>
    <mergeCell ref="NEA44:NED44"/>
    <mergeCell ref="NEE44:NEH44"/>
    <mergeCell ref="NEI44:NEL44"/>
    <mergeCell ref="NEM44:NEP44"/>
    <mergeCell ref="NEQ44:NET44"/>
    <mergeCell ref="NIM44:NIP44"/>
    <mergeCell ref="NIQ44:NIT44"/>
    <mergeCell ref="NIU44:NIX44"/>
    <mergeCell ref="NIY44:NJB44"/>
    <mergeCell ref="NJC44:NJF44"/>
    <mergeCell ref="NJG44:NJJ44"/>
    <mergeCell ref="NHO44:NHR44"/>
    <mergeCell ref="NHS44:NHV44"/>
    <mergeCell ref="NHW44:NHZ44"/>
    <mergeCell ref="NIA44:NID44"/>
    <mergeCell ref="NIE44:NIH44"/>
    <mergeCell ref="NII44:NIL44"/>
    <mergeCell ref="NGQ44:NGT44"/>
    <mergeCell ref="NGU44:NGX44"/>
    <mergeCell ref="NGY44:NHB44"/>
    <mergeCell ref="NHC44:NHF44"/>
    <mergeCell ref="NHG44:NHJ44"/>
    <mergeCell ref="NHK44:NHN44"/>
    <mergeCell ref="NLG44:NLJ44"/>
    <mergeCell ref="NLK44:NLN44"/>
    <mergeCell ref="NLO44:NLR44"/>
    <mergeCell ref="NLS44:NLV44"/>
    <mergeCell ref="NLW44:NLZ44"/>
    <mergeCell ref="NMA44:NMD44"/>
    <mergeCell ref="NKI44:NKL44"/>
    <mergeCell ref="NKM44:NKP44"/>
    <mergeCell ref="NKQ44:NKT44"/>
    <mergeCell ref="NKU44:NKX44"/>
    <mergeCell ref="NKY44:NLB44"/>
    <mergeCell ref="NLC44:NLF44"/>
    <mergeCell ref="NJK44:NJN44"/>
    <mergeCell ref="NJO44:NJR44"/>
    <mergeCell ref="NJS44:NJV44"/>
    <mergeCell ref="NJW44:NJZ44"/>
    <mergeCell ref="NKA44:NKD44"/>
    <mergeCell ref="NKE44:NKH44"/>
    <mergeCell ref="NOA44:NOD44"/>
    <mergeCell ref="NOE44:NOH44"/>
    <mergeCell ref="NOI44:NOL44"/>
    <mergeCell ref="NOM44:NOP44"/>
    <mergeCell ref="NOQ44:NOT44"/>
    <mergeCell ref="NOU44:NOX44"/>
    <mergeCell ref="NNC44:NNF44"/>
    <mergeCell ref="NNG44:NNJ44"/>
    <mergeCell ref="NNK44:NNN44"/>
    <mergeCell ref="NNO44:NNR44"/>
    <mergeCell ref="NNS44:NNV44"/>
    <mergeCell ref="NNW44:NNZ44"/>
    <mergeCell ref="NME44:NMH44"/>
    <mergeCell ref="NMI44:NML44"/>
    <mergeCell ref="NMM44:NMP44"/>
    <mergeCell ref="NMQ44:NMT44"/>
    <mergeCell ref="NMU44:NMX44"/>
    <mergeCell ref="NMY44:NNB44"/>
    <mergeCell ref="NQU44:NQX44"/>
    <mergeCell ref="NQY44:NRB44"/>
    <mergeCell ref="NRC44:NRF44"/>
    <mergeCell ref="NRG44:NRJ44"/>
    <mergeCell ref="NRK44:NRN44"/>
    <mergeCell ref="NRO44:NRR44"/>
    <mergeCell ref="NPW44:NPZ44"/>
    <mergeCell ref="NQA44:NQD44"/>
    <mergeCell ref="NQE44:NQH44"/>
    <mergeCell ref="NQI44:NQL44"/>
    <mergeCell ref="NQM44:NQP44"/>
    <mergeCell ref="NQQ44:NQT44"/>
    <mergeCell ref="NOY44:NPB44"/>
    <mergeCell ref="NPC44:NPF44"/>
    <mergeCell ref="NPG44:NPJ44"/>
    <mergeCell ref="NPK44:NPN44"/>
    <mergeCell ref="NPO44:NPR44"/>
    <mergeCell ref="NPS44:NPV44"/>
    <mergeCell ref="NTO44:NTR44"/>
    <mergeCell ref="NTS44:NTV44"/>
    <mergeCell ref="NTW44:NTZ44"/>
    <mergeCell ref="NUA44:NUD44"/>
    <mergeCell ref="NUE44:NUH44"/>
    <mergeCell ref="NUI44:NUL44"/>
    <mergeCell ref="NSQ44:NST44"/>
    <mergeCell ref="NSU44:NSX44"/>
    <mergeCell ref="NSY44:NTB44"/>
    <mergeCell ref="NTC44:NTF44"/>
    <mergeCell ref="NTG44:NTJ44"/>
    <mergeCell ref="NTK44:NTN44"/>
    <mergeCell ref="NRS44:NRV44"/>
    <mergeCell ref="NRW44:NRZ44"/>
    <mergeCell ref="NSA44:NSD44"/>
    <mergeCell ref="NSE44:NSH44"/>
    <mergeCell ref="NSI44:NSL44"/>
    <mergeCell ref="NSM44:NSP44"/>
    <mergeCell ref="NWI44:NWL44"/>
    <mergeCell ref="NWM44:NWP44"/>
    <mergeCell ref="NWQ44:NWT44"/>
    <mergeCell ref="NWU44:NWX44"/>
    <mergeCell ref="NWY44:NXB44"/>
    <mergeCell ref="NXC44:NXF44"/>
    <mergeCell ref="NVK44:NVN44"/>
    <mergeCell ref="NVO44:NVR44"/>
    <mergeCell ref="NVS44:NVV44"/>
    <mergeCell ref="NVW44:NVZ44"/>
    <mergeCell ref="NWA44:NWD44"/>
    <mergeCell ref="NWE44:NWH44"/>
    <mergeCell ref="NUM44:NUP44"/>
    <mergeCell ref="NUQ44:NUT44"/>
    <mergeCell ref="NUU44:NUX44"/>
    <mergeCell ref="NUY44:NVB44"/>
    <mergeCell ref="NVC44:NVF44"/>
    <mergeCell ref="NVG44:NVJ44"/>
    <mergeCell ref="NZC44:NZF44"/>
    <mergeCell ref="NZG44:NZJ44"/>
    <mergeCell ref="NZK44:NZN44"/>
    <mergeCell ref="NZO44:NZR44"/>
    <mergeCell ref="NZS44:NZV44"/>
    <mergeCell ref="NZW44:NZZ44"/>
    <mergeCell ref="NYE44:NYH44"/>
    <mergeCell ref="NYI44:NYL44"/>
    <mergeCell ref="NYM44:NYP44"/>
    <mergeCell ref="NYQ44:NYT44"/>
    <mergeCell ref="NYU44:NYX44"/>
    <mergeCell ref="NYY44:NZB44"/>
    <mergeCell ref="NXG44:NXJ44"/>
    <mergeCell ref="NXK44:NXN44"/>
    <mergeCell ref="NXO44:NXR44"/>
    <mergeCell ref="NXS44:NXV44"/>
    <mergeCell ref="NXW44:NXZ44"/>
    <mergeCell ref="NYA44:NYD44"/>
    <mergeCell ref="OBW44:OBZ44"/>
    <mergeCell ref="OCA44:OCD44"/>
    <mergeCell ref="OCE44:OCH44"/>
    <mergeCell ref="OCI44:OCL44"/>
    <mergeCell ref="OCM44:OCP44"/>
    <mergeCell ref="OCQ44:OCT44"/>
    <mergeCell ref="OAY44:OBB44"/>
    <mergeCell ref="OBC44:OBF44"/>
    <mergeCell ref="OBG44:OBJ44"/>
    <mergeCell ref="OBK44:OBN44"/>
    <mergeCell ref="OBO44:OBR44"/>
    <mergeCell ref="OBS44:OBV44"/>
    <mergeCell ref="OAA44:OAD44"/>
    <mergeCell ref="OAE44:OAH44"/>
    <mergeCell ref="OAI44:OAL44"/>
    <mergeCell ref="OAM44:OAP44"/>
    <mergeCell ref="OAQ44:OAT44"/>
    <mergeCell ref="OAU44:OAX44"/>
    <mergeCell ref="OEQ44:OET44"/>
    <mergeCell ref="OEU44:OEX44"/>
    <mergeCell ref="OEY44:OFB44"/>
    <mergeCell ref="OFC44:OFF44"/>
    <mergeCell ref="OFG44:OFJ44"/>
    <mergeCell ref="OFK44:OFN44"/>
    <mergeCell ref="ODS44:ODV44"/>
    <mergeCell ref="ODW44:ODZ44"/>
    <mergeCell ref="OEA44:OED44"/>
    <mergeCell ref="OEE44:OEH44"/>
    <mergeCell ref="OEI44:OEL44"/>
    <mergeCell ref="OEM44:OEP44"/>
    <mergeCell ref="OCU44:OCX44"/>
    <mergeCell ref="OCY44:ODB44"/>
    <mergeCell ref="ODC44:ODF44"/>
    <mergeCell ref="ODG44:ODJ44"/>
    <mergeCell ref="ODK44:ODN44"/>
    <mergeCell ref="ODO44:ODR44"/>
    <mergeCell ref="OHK44:OHN44"/>
    <mergeCell ref="OHO44:OHR44"/>
    <mergeCell ref="OHS44:OHV44"/>
    <mergeCell ref="OHW44:OHZ44"/>
    <mergeCell ref="OIA44:OID44"/>
    <mergeCell ref="OIE44:OIH44"/>
    <mergeCell ref="OGM44:OGP44"/>
    <mergeCell ref="OGQ44:OGT44"/>
    <mergeCell ref="OGU44:OGX44"/>
    <mergeCell ref="OGY44:OHB44"/>
    <mergeCell ref="OHC44:OHF44"/>
    <mergeCell ref="OHG44:OHJ44"/>
    <mergeCell ref="OFO44:OFR44"/>
    <mergeCell ref="OFS44:OFV44"/>
    <mergeCell ref="OFW44:OFZ44"/>
    <mergeCell ref="OGA44:OGD44"/>
    <mergeCell ref="OGE44:OGH44"/>
    <mergeCell ref="OGI44:OGL44"/>
    <mergeCell ref="OKE44:OKH44"/>
    <mergeCell ref="OKI44:OKL44"/>
    <mergeCell ref="OKM44:OKP44"/>
    <mergeCell ref="OKQ44:OKT44"/>
    <mergeCell ref="OKU44:OKX44"/>
    <mergeCell ref="OKY44:OLB44"/>
    <mergeCell ref="OJG44:OJJ44"/>
    <mergeCell ref="OJK44:OJN44"/>
    <mergeCell ref="OJO44:OJR44"/>
    <mergeCell ref="OJS44:OJV44"/>
    <mergeCell ref="OJW44:OJZ44"/>
    <mergeCell ref="OKA44:OKD44"/>
    <mergeCell ref="OII44:OIL44"/>
    <mergeCell ref="OIM44:OIP44"/>
    <mergeCell ref="OIQ44:OIT44"/>
    <mergeCell ref="OIU44:OIX44"/>
    <mergeCell ref="OIY44:OJB44"/>
    <mergeCell ref="OJC44:OJF44"/>
    <mergeCell ref="OMY44:ONB44"/>
    <mergeCell ref="ONC44:ONF44"/>
    <mergeCell ref="ONG44:ONJ44"/>
    <mergeCell ref="ONK44:ONN44"/>
    <mergeCell ref="ONO44:ONR44"/>
    <mergeCell ref="ONS44:ONV44"/>
    <mergeCell ref="OMA44:OMD44"/>
    <mergeCell ref="OME44:OMH44"/>
    <mergeCell ref="OMI44:OML44"/>
    <mergeCell ref="OMM44:OMP44"/>
    <mergeCell ref="OMQ44:OMT44"/>
    <mergeCell ref="OMU44:OMX44"/>
    <mergeCell ref="OLC44:OLF44"/>
    <mergeCell ref="OLG44:OLJ44"/>
    <mergeCell ref="OLK44:OLN44"/>
    <mergeCell ref="OLO44:OLR44"/>
    <mergeCell ref="OLS44:OLV44"/>
    <mergeCell ref="OLW44:OLZ44"/>
    <mergeCell ref="OPS44:OPV44"/>
    <mergeCell ref="OPW44:OPZ44"/>
    <mergeCell ref="OQA44:OQD44"/>
    <mergeCell ref="OQE44:OQH44"/>
    <mergeCell ref="OQI44:OQL44"/>
    <mergeCell ref="OQM44:OQP44"/>
    <mergeCell ref="OOU44:OOX44"/>
    <mergeCell ref="OOY44:OPB44"/>
    <mergeCell ref="OPC44:OPF44"/>
    <mergeCell ref="OPG44:OPJ44"/>
    <mergeCell ref="OPK44:OPN44"/>
    <mergeCell ref="OPO44:OPR44"/>
    <mergeCell ref="ONW44:ONZ44"/>
    <mergeCell ref="OOA44:OOD44"/>
    <mergeCell ref="OOE44:OOH44"/>
    <mergeCell ref="OOI44:OOL44"/>
    <mergeCell ref="OOM44:OOP44"/>
    <mergeCell ref="OOQ44:OOT44"/>
    <mergeCell ref="OSM44:OSP44"/>
    <mergeCell ref="OSQ44:OST44"/>
    <mergeCell ref="OSU44:OSX44"/>
    <mergeCell ref="OSY44:OTB44"/>
    <mergeCell ref="OTC44:OTF44"/>
    <mergeCell ref="OTG44:OTJ44"/>
    <mergeCell ref="ORO44:ORR44"/>
    <mergeCell ref="ORS44:ORV44"/>
    <mergeCell ref="ORW44:ORZ44"/>
    <mergeCell ref="OSA44:OSD44"/>
    <mergeCell ref="OSE44:OSH44"/>
    <mergeCell ref="OSI44:OSL44"/>
    <mergeCell ref="OQQ44:OQT44"/>
    <mergeCell ref="OQU44:OQX44"/>
    <mergeCell ref="OQY44:ORB44"/>
    <mergeCell ref="ORC44:ORF44"/>
    <mergeCell ref="ORG44:ORJ44"/>
    <mergeCell ref="ORK44:ORN44"/>
    <mergeCell ref="OVG44:OVJ44"/>
    <mergeCell ref="OVK44:OVN44"/>
    <mergeCell ref="OVO44:OVR44"/>
    <mergeCell ref="OVS44:OVV44"/>
    <mergeCell ref="OVW44:OVZ44"/>
    <mergeCell ref="OWA44:OWD44"/>
    <mergeCell ref="OUI44:OUL44"/>
    <mergeCell ref="OUM44:OUP44"/>
    <mergeCell ref="OUQ44:OUT44"/>
    <mergeCell ref="OUU44:OUX44"/>
    <mergeCell ref="OUY44:OVB44"/>
    <mergeCell ref="OVC44:OVF44"/>
    <mergeCell ref="OTK44:OTN44"/>
    <mergeCell ref="OTO44:OTR44"/>
    <mergeCell ref="OTS44:OTV44"/>
    <mergeCell ref="OTW44:OTZ44"/>
    <mergeCell ref="OUA44:OUD44"/>
    <mergeCell ref="OUE44:OUH44"/>
    <mergeCell ref="OYA44:OYD44"/>
    <mergeCell ref="OYE44:OYH44"/>
    <mergeCell ref="OYI44:OYL44"/>
    <mergeCell ref="OYM44:OYP44"/>
    <mergeCell ref="OYQ44:OYT44"/>
    <mergeCell ref="OYU44:OYX44"/>
    <mergeCell ref="OXC44:OXF44"/>
    <mergeCell ref="OXG44:OXJ44"/>
    <mergeCell ref="OXK44:OXN44"/>
    <mergeCell ref="OXO44:OXR44"/>
    <mergeCell ref="OXS44:OXV44"/>
    <mergeCell ref="OXW44:OXZ44"/>
    <mergeCell ref="OWE44:OWH44"/>
    <mergeCell ref="OWI44:OWL44"/>
    <mergeCell ref="OWM44:OWP44"/>
    <mergeCell ref="OWQ44:OWT44"/>
    <mergeCell ref="OWU44:OWX44"/>
    <mergeCell ref="OWY44:OXB44"/>
    <mergeCell ref="PAU44:PAX44"/>
    <mergeCell ref="PAY44:PBB44"/>
    <mergeCell ref="PBC44:PBF44"/>
    <mergeCell ref="PBG44:PBJ44"/>
    <mergeCell ref="PBK44:PBN44"/>
    <mergeCell ref="PBO44:PBR44"/>
    <mergeCell ref="OZW44:OZZ44"/>
    <mergeCell ref="PAA44:PAD44"/>
    <mergeCell ref="PAE44:PAH44"/>
    <mergeCell ref="PAI44:PAL44"/>
    <mergeCell ref="PAM44:PAP44"/>
    <mergeCell ref="PAQ44:PAT44"/>
    <mergeCell ref="OYY44:OZB44"/>
    <mergeCell ref="OZC44:OZF44"/>
    <mergeCell ref="OZG44:OZJ44"/>
    <mergeCell ref="OZK44:OZN44"/>
    <mergeCell ref="OZO44:OZR44"/>
    <mergeCell ref="OZS44:OZV44"/>
    <mergeCell ref="PDO44:PDR44"/>
    <mergeCell ref="PDS44:PDV44"/>
    <mergeCell ref="PDW44:PDZ44"/>
    <mergeCell ref="PEA44:PED44"/>
    <mergeCell ref="PEE44:PEH44"/>
    <mergeCell ref="PEI44:PEL44"/>
    <mergeCell ref="PCQ44:PCT44"/>
    <mergeCell ref="PCU44:PCX44"/>
    <mergeCell ref="PCY44:PDB44"/>
    <mergeCell ref="PDC44:PDF44"/>
    <mergeCell ref="PDG44:PDJ44"/>
    <mergeCell ref="PDK44:PDN44"/>
    <mergeCell ref="PBS44:PBV44"/>
    <mergeCell ref="PBW44:PBZ44"/>
    <mergeCell ref="PCA44:PCD44"/>
    <mergeCell ref="PCE44:PCH44"/>
    <mergeCell ref="PCI44:PCL44"/>
    <mergeCell ref="PCM44:PCP44"/>
    <mergeCell ref="PGI44:PGL44"/>
    <mergeCell ref="PGM44:PGP44"/>
    <mergeCell ref="PGQ44:PGT44"/>
    <mergeCell ref="PGU44:PGX44"/>
    <mergeCell ref="PGY44:PHB44"/>
    <mergeCell ref="PHC44:PHF44"/>
    <mergeCell ref="PFK44:PFN44"/>
    <mergeCell ref="PFO44:PFR44"/>
    <mergeCell ref="PFS44:PFV44"/>
    <mergeCell ref="PFW44:PFZ44"/>
    <mergeCell ref="PGA44:PGD44"/>
    <mergeCell ref="PGE44:PGH44"/>
    <mergeCell ref="PEM44:PEP44"/>
    <mergeCell ref="PEQ44:PET44"/>
    <mergeCell ref="PEU44:PEX44"/>
    <mergeCell ref="PEY44:PFB44"/>
    <mergeCell ref="PFC44:PFF44"/>
    <mergeCell ref="PFG44:PFJ44"/>
    <mergeCell ref="PJC44:PJF44"/>
    <mergeCell ref="PJG44:PJJ44"/>
    <mergeCell ref="PJK44:PJN44"/>
    <mergeCell ref="PJO44:PJR44"/>
    <mergeCell ref="PJS44:PJV44"/>
    <mergeCell ref="PJW44:PJZ44"/>
    <mergeCell ref="PIE44:PIH44"/>
    <mergeCell ref="PII44:PIL44"/>
    <mergeCell ref="PIM44:PIP44"/>
    <mergeCell ref="PIQ44:PIT44"/>
    <mergeCell ref="PIU44:PIX44"/>
    <mergeCell ref="PIY44:PJB44"/>
    <mergeCell ref="PHG44:PHJ44"/>
    <mergeCell ref="PHK44:PHN44"/>
    <mergeCell ref="PHO44:PHR44"/>
    <mergeCell ref="PHS44:PHV44"/>
    <mergeCell ref="PHW44:PHZ44"/>
    <mergeCell ref="PIA44:PID44"/>
    <mergeCell ref="PLW44:PLZ44"/>
    <mergeCell ref="PMA44:PMD44"/>
    <mergeCell ref="PME44:PMH44"/>
    <mergeCell ref="PMI44:PML44"/>
    <mergeCell ref="PMM44:PMP44"/>
    <mergeCell ref="PMQ44:PMT44"/>
    <mergeCell ref="PKY44:PLB44"/>
    <mergeCell ref="PLC44:PLF44"/>
    <mergeCell ref="PLG44:PLJ44"/>
    <mergeCell ref="PLK44:PLN44"/>
    <mergeCell ref="PLO44:PLR44"/>
    <mergeCell ref="PLS44:PLV44"/>
    <mergeCell ref="PKA44:PKD44"/>
    <mergeCell ref="PKE44:PKH44"/>
    <mergeCell ref="PKI44:PKL44"/>
    <mergeCell ref="PKM44:PKP44"/>
    <mergeCell ref="PKQ44:PKT44"/>
    <mergeCell ref="PKU44:PKX44"/>
    <mergeCell ref="POQ44:POT44"/>
    <mergeCell ref="POU44:POX44"/>
    <mergeCell ref="POY44:PPB44"/>
    <mergeCell ref="PPC44:PPF44"/>
    <mergeCell ref="PPG44:PPJ44"/>
    <mergeCell ref="PPK44:PPN44"/>
    <mergeCell ref="PNS44:PNV44"/>
    <mergeCell ref="PNW44:PNZ44"/>
    <mergeCell ref="POA44:POD44"/>
    <mergeCell ref="POE44:POH44"/>
    <mergeCell ref="POI44:POL44"/>
    <mergeCell ref="POM44:POP44"/>
    <mergeCell ref="PMU44:PMX44"/>
    <mergeCell ref="PMY44:PNB44"/>
    <mergeCell ref="PNC44:PNF44"/>
    <mergeCell ref="PNG44:PNJ44"/>
    <mergeCell ref="PNK44:PNN44"/>
    <mergeCell ref="PNO44:PNR44"/>
    <mergeCell ref="PRK44:PRN44"/>
    <mergeCell ref="PRO44:PRR44"/>
    <mergeCell ref="PRS44:PRV44"/>
    <mergeCell ref="PRW44:PRZ44"/>
    <mergeCell ref="PSA44:PSD44"/>
    <mergeCell ref="PSE44:PSH44"/>
    <mergeCell ref="PQM44:PQP44"/>
    <mergeCell ref="PQQ44:PQT44"/>
    <mergeCell ref="PQU44:PQX44"/>
    <mergeCell ref="PQY44:PRB44"/>
    <mergeCell ref="PRC44:PRF44"/>
    <mergeCell ref="PRG44:PRJ44"/>
    <mergeCell ref="PPO44:PPR44"/>
    <mergeCell ref="PPS44:PPV44"/>
    <mergeCell ref="PPW44:PPZ44"/>
    <mergeCell ref="PQA44:PQD44"/>
    <mergeCell ref="PQE44:PQH44"/>
    <mergeCell ref="PQI44:PQL44"/>
    <mergeCell ref="PUE44:PUH44"/>
    <mergeCell ref="PUI44:PUL44"/>
    <mergeCell ref="PUM44:PUP44"/>
    <mergeCell ref="PUQ44:PUT44"/>
    <mergeCell ref="PUU44:PUX44"/>
    <mergeCell ref="PUY44:PVB44"/>
    <mergeCell ref="PTG44:PTJ44"/>
    <mergeCell ref="PTK44:PTN44"/>
    <mergeCell ref="PTO44:PTR44"/>
    <mergeCell ref="PTS44:PTV44"/>
    <mergeCell ref="PTW44:PTZ44"/>
    <mergeCell ref="PUA44:PUD44"/>
    <mergeCell ref="PSI44:PSL44"/>
    <mergeCell ref="PSM44:PSP44"/>
    <mergeCell ref="PSQ44:PST44"/>
    <mergeCell ref="PSU44:PSX44"/>
    <mergeCell ref="PSY44:PTB44"/>
    <mergeCell ref="PTC44:PTF44"/>
    <mergeCell ref="PWY44:PXB44"/>
    <mergeCell ref="PXC44:PXF44"/>
    <mergeCell ref="PXG44:PXJ44"/>
    <mergeCell ref="PXK44:PXN44"/>
    <mergeCell ref="PXO44:PXR44"/>
    <mergeCell ref="PXS44:PXV44"/>
    <mergeCell ref="PWA44:PWD44"/>
    <mergeCell ref="PWE44:PWH44"/>
    <mergeCell ref="PWI44:PWL44"/>
    <mergeCell ref="PWM44:PWP44"/>
    <mergeCell ref="PWQ44:PWT44"/>
    <mergeCell ref="PWU44:PWX44"/>
    <mergeCell ref="PVC44:PVF44"/>
    <mergeCell ref="PVG44:PVJ44"/>
    <mergeCell ref="PVK44:PVN44"/>
    <mergeCell ref="PVO44:PVR44"/>
    <mergeCell ref="PVS44:PVV44"/>
    <mergeCell ref="PVW44:PVZ44"/>
    <mergeCell ref="PZS44:PZV44"/>
    <mergeCell ref="PZW44:PZZ44"/>
    <mergeCell ref="QAA44:QAD44"/>
    <mergeCell ref="QAE44:QAH44"/>
    <mergeCell ref="QAI44:QAL44"/>
    <mergeCell ref="QAM44:QAP44"/>
    <mergeCell ref="PYU44:PYX44"/>
    <mergeCell ref="PYY44:PZB44"/>
    <mergeCell ref="PZC44:PZF44"/>
    <mergeCell ref="PZG44:PZJ44"/>
    <mergeCell ref="PZK44:PZN44"/>
    <mergeCell ref="PZO44:PZR44"/>
    <mergeCell ref="PXW44:PXZ44"/>
    <mergeCell ref="PYA44:PYD44"/>
    <mergeCell ref="PYE44:PYH44"/>
    <mergeCell ref="PYI44:PYL44"/>
    <mergeCell ref="PYM44:PYP44"/>
    <mergeCell ref="PYQ44:PYT44"/>
    <mergeCell ref="QCM44:QCP44"/>
    <mergeCell ref="QCQ44:QCT44"/>
    <mergeCell ref="QCU44:QCX44"/>
    <mergeCell ref="QCY44:QDB44"/>
    <mergeCell ref="QDC44:QDF44"/>
    <mergeCell ref="QDG44:QDJ44"/>
    <mergeCell ref="QBO44:QBR44"/>
    <mergeCell ref="QBS44:QBV44"/>
    <mergeCell ref="QBW44:QBZ44"/>
    <mergeCell ref="QCA44:QCD44"/>
    <mergeCell ref="QCE44:QCH44"/>
    <mergeCell ref="QCI44:QCL44"/>
    <mergeCell ref="QAQ44:QAT44"/>
    <mergeCell ref="QAU44:QAX44"/>
    <mergeCell ref="QAY44:QBB44"/>
    <mergeCell ref="QBC44:QBF44"/>
    <mergeCell ref="QBG44:QBJ44"/>
    <mergeCell ref="QBK44:QBN44"/>
    <mergeCell ref="QFG44:QFJ44"/>
    <mergeCell ref="QFK44:QFN44"/>
    <mergeCell ref="QFO44:QFR44"/>
    <mergeCell ref="QFS44:QFV44"/>
    <mergeCell ref="QFW44:QFZ44"/>
    <mergeCell ref="QGA44:QGD44"/>
    <mergeCell ref="QEI44:QEL44"/>
    <mergeCell ref="QEM44:QEP44"/>
    <mergeCell ref="QEQ44:QET44"/>
    <mergeCell ref="QEU44:QEX44"/>
    <mergeCell ref="QEY44:QFB44"/>
    <mergeCell ref="QFC44:QFF44"/>
    <mergeCell ref="QDK44:QDN44"/>
    <mergeCell ref="QDO44:QDR44"/>
    <mergeCell ref="QDS44:QDV44"/>
    <mergeCell ref="QDW44:QDZ44"/>
    <mergeCell ref="QEA44:QED44"/>
    <mergeCell ref="QEE44:QEH44"/>
    <mergeCell ref="QIA44:QID44"/>
    <mergeCell ref="QIE44:QIH44"/>
    <mergeCell ref="QII44:QIL44"/>
    <mergeCell ref="QIM44:QIP44"/>
    <mergeCell ref="QIQ44:QIT44"/>
    <mergeCell ref="QIU44:QIX44"/>
    <mergeCell ref="QHC44:QHF44"/>
    <mergeCell ref="QHG44:QHJ44"/>
    <mergeCell ref="QHK44:QHN44"/>
    <mergeCell ref="QHO44:QHR44"/>
    <mergeCell ref="QHS44:QHV44"/>
    <mergeCell ref="QHW44:QHZ44"/>
    <mergeCell ref="QGE44:QGH44"/>
    <mergeCell ref="QGI44:QGL44"/>
    <mergeCell ref="QGM44:QGP44"/>
    <mergeCell ref="QGQ44:QGT44"/>
    <mergeCell ref="QGU44:QGX44"/>
    <mergeCell ref="QGY44:QHB44"/>
    <mergeCell ref="QKU44:QKX44"/>
    <mergeCell ref="QKY44:QLB44"/>
    <mergeCell ref="QLC44:QLF44"/>
    <mergeCell ref="QLG44:QLJ44"/>
    <mergeCell ref="QLK44:QLN44"/>
    <mergeCell ref="QLO44:QLR44"/>
    <mergeCell ref="QJW44:QJZ44"/>
    <mergeCell ref="QKA44:QKD44"/>
    <mergeCell ref="QKE44:QKH44"/>
    <mergeCell ref="QKI44:QKL44"/>
    <mergeCell ref="QKM44:QKP44"/>
    <mergeCell ref="QKQ44:QKT44"/>
    <mergeCell ref="QIY44:QJB44"/>
    <mergeCell ref="QJC44:QJF44"/>
    <mergeCell ref="QJG44:QJJ44"/>
    <mergeCell ref="QJK44:QJN44"/>
    <mergeCell ref="QJO44:QJR44"/>
    <mergeCell ref="QJS44:QJV44"/>
    <mergeCell ref="QNO44:QNR44"/>
    <mergeCell ref="QNS44:QNV44"/>
    <mergeCell ref="QNW44:QNZ44"/>
    <mergeCell ref="QOA44:QOD44"/>
    <mergeCell ref="QOE44:QOH44"/>
    <mergeCell ref="QOI44:QOL44"/>
    <mergeCell ref="QMQ44:QMT44"/>
    <mergeCell ref="QMU44:QMX44"/>
    <mergeCell ref="QMY44:QNB44"/>
    <mergeCell ref="QNC44:QNF44"/>
    <mergeCell ref="QNG44:QNJ44"/>
    <mergeCell ref="QNK44:QNN44"/>
    <mergeCell ref="QLS44:QLV44"/>
    <mergeCell ref="QLW44:QLZ44"/>
    <mergeCell ref="QMA44:QMD44"/>
    <mergeCell ref="QME44:QMH44"/>
    <mergeCell ref="QMI44:QML44"/>
    <mergeCell ref="QMM44:QMP44"/>
    <mergeCell ref="QQI44:QQL44"/>
    <mergeCell ref="QQM44:QQP44"/>
    <mergeCell ref="QQQ44:QQT44"/>
    <mergeCell ref="QQU44:QQX44"/>
    <mergeCell ref="QQY44:QRB44"/>
    <mergeCell ref="QRC44:QRF44"/>
    <mergeCell ref="QPK44:QPN44"/>
    <mergeCell ref="QPO44:QPR44"/>
    <mergeCell ref="QPS44:QPV44"/>
    <mergeCell ref="QPW44:QPZ44"/>
    <mergeCell ref="QQA44:QQD44"/>
    <mergeCell ref="QQE44:QQH44"/>
    <mergeCell ref="QOM44:QOP44"/>
    <mergeCell ref="QOQ44:QOT44"/>
    <mergeCell ref="QOU44:QOX44"/>
    <mergeCell ref="QOY44:QPB44"/>
    <mergeCell ref="QPC44:QPF44"/>
    <mergeCell ref="QPG44:QPJ44"/>
    <mergeCell ref="QTC44:QTF44"/>
    <mergeCell ref="QTG44:QTJ44"/>
    <mergeCell ref="QTK44:QTN44"/>
    <mergeCell ref="QTO44:QTR44"/>
    <mergeCell ref="QTS44:QTV44"/>
    <mergeCell ref="QTW44:QTZ44"/>
    <mergeCell ref="QSE44:QSH44"/>
    <mergeCell ref="QSI44:QSL44"/>
    <mergeCell ref="QSM44:QSP44"/>
    <mergeCell ref="QSQ44:QST44"/>
    <mergeCell ref="QSU44:QSX44"/>
    <mergeCell ref="QSY44:QTB44"/>
    <mergeCell ref="QRG44:QRJ44"/>
    <mergeCell ref="QRK44:QRN44"/>
    <mergeCell ref="QRO44:QRR44"/>
    <mergeCell ref="QRS44:QRV44"/>
    <mergeCell ref="QRW44:QRZ44"/>
    <mergeCell ref="QSA44:QSD44"/>
    <mergeCell ref="QVW44:QVZ44"/>
    <mergeCell ref="QWA44:QWD44"/>
    <mergeCell ref="QWE44:QWH44"/>
    <mergeCell ref="QWI44:QWL44"/>
    <mergeCell ref="QWM44:QWP44"/>
    <mergeCell ref="QWQ44:QWT44"/>
    <mergeCell ref="QUY44:QVB44"/>
    <mergeCell ref="QVC44:QVF44"/>
    <mergeCell ref="QVG44:QVJ44"/>
    <mergeCell ref="QVK44:QVN44"/>
    <mergeCell ref="QVO44:QVR44"/>
    <mergeCell ref="QVS44:QVV44"/>
    <mergeCell ref="QUA44:QUD44"/>
    <mergeCell ref="QUE44:QUH44"/>
    <mergeCell ref="QUI44:QUL44"/>
    <mergeCell ref="QUM44:QUP44"/>
    <mergeCell ref="QUQ44:QUT44"/>
    <mergeCell ref="QUU44:QUX44"/>
    <mergeCell ref="QYQ44:QYT44"/>
    <mergeCell ref="QYU44:QYX44"/>
    <mergeCell ref="QYY44:QZB44"/>
    <mergeCell ref="QZC44:QZF44"/>
    <mergeCell ref="QZG44:QZJ44"/>
    <mergeCell ref="QZK44:QZN44"/>
    <mergeCell ref="QXS44:QXV44"/>
    <mergeCell ref="QXW44:QXZ44"/>
    <mergeCell ref="QYA44:QYD44"/>
    <mergeCell ref="QYE44:QYH44"/>
    <mergeCell ref="QYI44:QYL44"/>
    <mergeCell ref="QYM44:QYP44"/>
    <mergeCell ref="QWU44:QWX44"/>
    <mergeCell ref="QWY44:QXB44"/>
    <mergeCell ref="QXC44:QXF44"/>
    <mergeCell ref="QXG44:QXJ44"/>
    <mergeCell ref="QXK44:QXN44"/>
    <mergeCell ref="QXO44:QXR44"/>
    <mergeCell ref="RBK44:RBN44"/>
    <mergeCell ref="RBO44:RBR44"/>
    <mergeCell ref="RBS44:RBV44"/>
    <mergeCell ref="RBW44:RBZ44"/>
    <mergeCell ref="RCA44:RCD44"/>
    <mergeCell ref="RCE44:RCH44"/>
    <mergeCell ref="RAM44:RAP44"/>
    <mergeCell ref="RAQ44:RAT44"/>
    <mergeCell ref="RAU44:RAX44"/>
    <mergeCell ref="RAY44:RBB44"/>
    <mergeCell ref="RBC44:RBF44"/>
    <mergeCell ref="RBG44:RBJ44"/>
    <mergeCell ref="QZO44:QZR44"/>
    <mergeCell ref="QZS44:QZV44"/>
    <mergeCell ref="QZW44:QZZ44"/>
    <mergeCell ref="RAA44:RAD44"/>
    <mergeCell ref="RAE44:RAH44"/>
    <mergeCell ref="RAI44:RAL44"/>
    <mergeCell ref="REE44:REH44"/>
    <mergeCell ref="REI44:REL44"/>
    <mergeCell ref="REM44:REP44"/>
    <mergeCell ref="REQ44:RET44"/>
    <mergeCell ref="REU44:REX44"/>
    <mergeCell ref="REY44:RFB44"/>
    <mergeCell ref="RDG44:RDJ44"/>
    <mergeCell ref="RDK44:RDN44"/>
    <mergeCell ref="RDO44:RDR44"/>
    <mergeCell ref="RDS44:RDV44"/>
    <mergeCell ref="RDW44:RDZ44"/>
    <mergeCell ref="REA44:RED44"/>
    <mergeCell ref="RCI44:RCL44"/>
    <mergeCell ref="RCM44:RCP44"/>
    <mergeCell ref="RCQ44:RCT44"/>
    <mergeCell ref="RCU44:RCX44"/>
    <mergeCell ref="RCY44:RDB44"/>
    <mergeCell ref="RDC44:RDF44"/>
    <mergeCell ref="RGY44:RHB44"/>
    <mergeCell ref="RHC44:RHF44"/>
    <mergeCell ref="RHG44:RHJ44"/>
    <mergeCell ref="RHK44:RHN44"/>
    <mergeCell ref="RHO44:RHR44"/>
    <mergeCell ref="RHS44:RHV44"/>
    <mergeCell ref="RGA44:RGD44"/>
    <mergeCell ref="RGE44:RGH44"/>
    <mergeCell ref="RGI44:RGL44"/>
    <mergeCell ref="RGM44:RGP44"/>
    <mergeCell ref="RGQ44:RGT44"/>
    <mergeCell ref="RGU44:RGX44"/>
    <mergeCell ref="RFC44:RFF44"/>
    <mergeCell ref="RFG44:RFJ44"/>
    <mergeCell ref="RFK44:RFN44"/>
    <mergeCell ref="RFO44:RFR44"/>
    <mergeCell ref="RFS44:RFV44"/>
    <mergeCell ref="RFW44:RFZ44"/>
    <mergeCell ref="RJS44:RJV44"/>
    <mergeCell ref="RJW44:RJZ44"/>
    <mergeCell ref="RKA44:RKD44"/>
    <mergeCell ref="RKE44:RKH44"/>
    <mergeCell ref="RKI44:RKL44"/>
    <mergeCell ref="RKM44:RKP44"/>
    <mergeCell ref="RIU44:RIX44"/>
    <mergeCell ref="RIY44:RJB44"/>
    <mergeCell ref="RJC44:RJF44"/>
    <mergeCell ref="RJG44:RJJ44"/>
    <mergeCell ref="RJK44:RJN44"/>
    <mergeCell ref="RJO44:RJR44"/>
    <mergeCell ref="RHW44:RHZ44"/>
    <mergeCell ref="RIA44:RID44"/>
    <mergeCell ref="RIE44:RIH44"/>
    <mergeCell ref="RII44:RIL44"/>
    <mergeCell ref="RIM44:RIP44"/>
    <mergeCell ref="RIQ44:RIT44"/>
    <mergeCell ref="RMM44:RMP44"/>
    <mergeCell ref="RMQ44:RMT44"/>
    <mergeCell ref="RMU44:RMX44"/>
    <mergeCell ref="RMY44:RNB44"/>
    <mergeCell ref="RNC44:RNF44"/>
    <mergeCell ref="RNG44:RNJ44"/>
    <mergeCell ref="RLO44:RLR44"/>
    <mergeCell ref="RLS44:RLV44"/>
    <mergeCell ref="RLW44:RLZ44"/>
    <mergeCell ref="RMA44:RMD44"/>
    <mergeCell ref="RME44:RMH44"/>
    <mergeCell ref="RMI44:RML44"/>
    <mergeCell ref="RKQ44:RKT44"/>
    <mergeCell ref="RKU44:RKX44"/>
    <mergeCell ref="RKY44:RLB44"/>
    <mergeCell ref="RLC44:RLF44"/>
    <mergeCell ref="RLG44:RLJ44"/>
    <mergeCell ref="RLK44:RLN44"/>
    <mergeCell ref="RPG44:RPJ44"/>
    <mergeCell ref="RPK44:RPN44"/>
    <mergeCell ref="RPO44:RPR44"/>
    <mergeCell ref="RPS44:RPV44"/>
    <mergeCell ref="RPW44:RPZ44"/>
    <mergeCell ref="RQA44:RQD44"/>
    <mergeCell ref="ROI44:ROL44"/>
    <mergeCell ref="ROM44:ROP44"/>
    <mergeCell ref="ROQ44:ROT44"/>
    <mergeCell ref="ROU44:ROX44"/>
    <mergeCell ref="ROY44:RPB44"/>
    <mergeCell ref="RPC44:RPF44"/>
    <mergeCell ref="RNK44:RNN44"/>
    <mergeCell ref="RNO44:RNR44"/>
    <mergeCell ref="RNS44:RNV44"/>
    <mergeCell ref="RNW44:RNZ44"/>
    <mergeCell ref="ROA44:ROD44"/>
    <mergeCell ref="ROE44:ROH44"/>
    <mergeCell ref="RSA44:RSD44"/>
    <mergeCell ref="RSE44:RSH44"/>
    <mergeCell ref="RSI44:RSL44"/>
    <mergeCell ref="RSM44:RSP44"/>
    <mergeCell ref="RSQ44:RST44"/>
    <mergeCell ref="RSU44:RSX44"/>
    <mergeCell ref="RRC44:RRF44"/>
    <mergeCell ref="RRG44:RRJ44"/>
    <mergeCell ref="RRK44:RRN44"/>
    <mergeCell ref="RRO44:RRR44"/>
    <mergeCell ref="RRS44:RRV44"/>
    <mergeCell ref="RRW44:RRZ44"/>
    <mergeCell ref="RQE44:RQH44"/>
    <mergeCell ref="RQI44:RQL44"/>
    <mergeCell ref="RQM44:RQP44"/>
    <mergeCell ref="RQQ44:RQT44"/>
    <mergeCell ref="RQU44:RQX44"/>
    <mergeCell ref="RQY44:RRB44"/>
    <mergeCell ref="RUU44:RUX44"/>
    <mergeCell ref="RUY44:RVB44"/>
    <mergeCell ref="RVC44:RVF44"/>
    <mergeCell ref="RVG44:RVJ44"/>
    <mergeCell ref="RVK44:RVN44"/>
    <mergeCell ref="RVO44:RVR44"/>
    <mergeCell ref="RTW44:RTZ44"/>
    <mergeCell ref="RUA44:RUD44"/>
    <mergeCell ref="RUE44:RUH44"/>
    <mergeCell ref="RUI44:RUL44"/>
    <mergeCell ref="RUM44:RUP44"/>
    <mergeCell ref="RUQ44:RUT44"/>
    <mergeCell ref="RSY44:RTB44"/>
    <mergeCell ref="RTC44:RTF44"/>
    <mergeCell ref="RTG44:RTJ44"/>
    <mergeCell ref="RTK44:RTN44"/>
    <mergeCell ref="RTO44:RTR44"/>
    <mergeCell ref="RTS44:RTV44"/>
    <mergeCell ref="RXO44:RXR44"/>
    <mergeCell ref="RXS44:RXV44"/>
    <mergeCell ref="RXW44:RXZ44"/>
    <mergeCell ref="RYA44:RYD44"/>
    <mergeCell ref="RYE44:RYH44"/>
    <mergeCell ref="RYI44:RYL44"/>
    <mergeCell ref="RWQ44:RWT44"/>
    <mergeCell ref="RWU44:RWX44"/>
    <mergeCell ref="RWY44:RXB44"/>
    <mergeCell ref="RXC44:RXF44"/>
    <mergeCell ref="RXG44:RXJ44"/>
    <mergeCell ref="RXK44:RXN44"/>
    <mergeCell ref="RVS44:RVV44"/>
    <mergeCell ref="RVW44:RVZ44"/>
    <mergeCell ref="RWA44:RWD44"/>
    <mergeCell ref="RWE44:RWH44"/>
    <mergeCell ref="RWI44:RWL44"/>
    <mergeCell ref="RWM44:RWP44"/>
    <mergeCell ref="SAI44:SAL44"/>
    <mergeCell ref="SAM44:SAP44"/>
    <mergeCell ref="SAQ44:SAT44"/>
    <mergeCell ref="SAU44:SAX44"/>
    <mergeCell ref="SAY44:SBB44"/>
    <mergeCell ref="SBC44:SBF44"/>
    <mergeCell ref="RZK44:RZN44"/>
    <mergeCell ref="RZO44:RZR44"/>
    <mergeCell ref="RZS44:RZV44"/>
    <mergeCell ref="RZW44:RZZ44"/>
    <mergeCell ref="SAA44:SAD44"/>
    <mergeCell ref="SAE44:SAH44"/>
    <mergeCell ref="RYM44:RYP44"/>
    <mergeCell ref="RYQ44:RYT44"/>
    <mergeCell ref="RYU44:RYX44"/>
    <mergeCell ref="RYY44:RZB44"/>
    <mergeCell ref="RZC44:RZF44"/>
    <mergeCell ref="RZG44:RZJ44"/>
    <mergeCell ref="SDC44:SDF44"/>
    <mergeCell ref="SDG44:SDJ44"/>
    <mergeCell ref="SDK44:SDN44"/>
    <mergeCell ref="SDO44:SDR44"/>
    <mergeCell ref="SDS44:SDV44"/>
    <mergeCell ref="SDW44:SDZ44"/>
    <mergeCell ref="SCE44:SCH44"/>
    <mergeCell ref="SCI44:SCL44"/>
    <mergeCell ref="SCM44:SCP44"/>
    <mergeCell ref="SCQ44:SCT44"/>
    <mergeCell ref="SCU44:SCX44"/>
    <mergeCell ref="SCY44:SDB44"/>
    <mergeCell ref="SBG44:SBJ44"/>
    <mergeCell ref="SBK44:SBN44"/>
    <mergeCell ref="SBO44:SBR44"/>
    <mergeCell ref="SBS44:SBV44"/>
    <mergeCell ref="SBW44:SBZ44"/>
    <mergeCell ref="SCA44:SCD44"/>
    <mergeCell ref="SFW44:SFZ44"/>
    <mergeCell ref="SGA44:SGD44"/>
    <mergeCell ref="SGE44:SGH44"/>
    <mergeCell ref="SGI44:SGL44"/>
    <mergeCell ref="SGM44:SGP44"/>
    <mergeCell ref="SGQ44:SGT44"/>
    <mergeCell ref="SEY44:SFB44"/>
    <mergeCell ref="SFC44:SFF44"/>
    <mergeCell ref="SFG44:SFJ44"/>
    <mergeCell ref="SFK44:SFN44"/>
    <mergeCell ref="SFO44:SFR44"/>
    <mergeCell ref="SFS44:SFV44"/>
    <mergeCell ref="SEA44:SED44"/>
    <mergeCell ref="SEE44:SEH44"/>
    <mergeCell ref="SEI44:SEL44"/>
    <mergeCell ref="SEM44:SEP44"/>
    <mergeCell ref="SEQ44:SET44"/>
    <mergeCell ref="SEU44:SEX44"/>
    <mergeCell ref="SIQ44:SIT44"/>
    <mergeCell ref="SIU44:SIX44"/>
    <mergeCell ref="SIY44:SJB44"/>
    <mergeCell ref="SJC44:SJF44"/>
    <mergeCell ref="SJG44:SJJ44"/>
    <mergeCell ref="SJK44:SJN44"/>
    <mergeCell ref="SHS44:SHV44"/>
    <mergeCell ref="SHW44:SHZ44"/>
    <mergeCell ref="SIA44:SID44"/>
    <mergeCell ref="SIE44:SIH44"/>
    <mergeCell ref="SII44:SIL44"/>
    <mergeCell ref="SIM44:SIP44"/>
    <mergeCell ref="SGU44:SGX44"/>
    <mergeCell ref="SGY44:SHB44"/>
    <mergeCell ref="SHC44:SHF44"/>
    <mergeCell ref="SHG44:SHJ44"/>
    <mergeCell ref="SHK44:SHN44"/>
    <mergeCell ref="SHO44:SHR44"/>
    <mergeCell ref="SLK44:SLN44"/>
    <mergeCell ref="SLO44:SLR44"/>
    <mergeCell ref="SLS44:SLV44"/>
    <mergeCell ref="SLW44:SLZ44"/>
    <mergeCell ref="SMA44:SMD44"/>
    <mergeCell ref="SME44:SMH44"/>
    <mergeCell ref="SKM44:SKP44"/>
    <mergeCell ref="SKQ44:SKT44"/>
    <mergeCell ref="SKU44:SKX44"/>
    <mergeCell ref="SKY44:SLB44"/>
    <mergeCell ref="SLC44:SLF44"/>
    <mergeCell ref="SLG44:SLJ44"/>
    <mergeCell ref="SJO44:SJR44"/>
    <mergeCell ref="SJS44:SJV44"/>
    <mergeCell ref="SJW44:SJZ44"/>
    <mergeCell ref="SKA44:SKD44"/>
    <mergeCell ref="SKE44:SKH44"/>
    <mergeCell ref="SKI44:SKL44"/>
    <mergeCell ref="SOE44:SOH44"/>
    <mergeCell ref="SOI44:SOL44"/>
    <mergeCell ref="SOM44:SOP44"/>
    <mergeCell ref="SOQ44:SOT44"/>
    <mergeCell ref="SOU44:SOX44"/>
    <mergeCell ref="SOY44:SPB44"/>
    <mergeCell ref="SNG44:SNJ44"/>
    <mergeCell ref="SNK44:SNN44"/>
    <mergeCell ref="SNO44:SNR44"/>
    <mergeCell ref="SNS44:SNV44"/>
    <mergeCell ref="SNW44:SNZ44"/>
    <mergeCell ref="SOA44:SOD44"/>
    <mergeCell ref="SMI44:SML44"/>
    <mergeCell ref="SMM44:SMP44"/>
    <mergeCell ref="SMQ44:SMT44"/>
    <mergeCell ref="SMU44:SMX44"/>
    <mergeCell ref="SMY44:SNB44"/>
    <mergeCell ref="SNC44:SNF44"/>
    <mergeCell ref="SQY44:SRB44"/>
    <mergeCell ref="SRC44:SRF44"/>
    <mergeCell ref="SRG44:SRJ44"/>
    <mergeCell ref="SRK44:SRN44"/>
    <mergeCell ref="SRO44:SRR44"/>
    <mergeCell ref="SRS44:SRV44"/>
    <mergeCell ref="SQA44:SQD44"/>
    <mergeCell ref="SQE44:SQH44"/>
    <mergeCell ref="SQI44:SQL44"/>
    <mergeCell ref="SQM44:SQP44"/>
    <mergeCell ref="SQQ44:SQT44"/>
    <mergeCell ref="SQU44:SQX44"/>
    <mergeCell ref="SPC44:SPF44"/>
    <mergeCell ref="SPG44:SPJ44"/>
    <mergeCell ref="SPK44:SPN44"/>
    <mergeCell ref="SPO44:SPR44"/>
    <mergeCell ref="SPS44:SPV44"/>
    <mergeCell ref="SPW44:SPZ44"/>
    <mergeCell ref="STS44:STV44"/>
    <mergeCell ref="STW44:STZ44"/>
    <mergeCell ref="SUA44:SUD44"/>
    <mergeCell ref="SUE44:SUH44"/>
    <mergeCell ref="SUI44:SUL44"/>
    <mergeCell ref="SUM44:SUP44"/>
    <mergeCell ref="SSU44:SSX44"/>
    <mergeCell ref="SSY44:STB44"/>
    <mergeCell ref="STC44:STF44"/>
    <mergeCell ref="STG44:STJ44"/>
    <mergeCell ref="STK44:STN44"/>
    <mergeCell ref="STO44:STR44"/>
    <mergeCell ref="SRW44:SRZ44"/>
    <mergeCell ref="SSA44:SSD44"/>
    <mergeCell ref="SSE44:SSH44"/>
    <mergeCell ref="SSI44:SSL44"/>
    <mergeCell ref="SSM44:SSP44"/>
    <mergeCell ref="SSQ44:SST44"/>
    <mergeCell ref="SWM44:SWP44"/>
    <mergeCell ref="SWQ44:SWT44"/>
    <mergeCell ref="SWU44:SWX44"/>
    <mergeCell ref="SWY44:SXB44"/>
    <mergeCell ref="SXC44:SXF44"/>
    <mergeCell ref="SXG44:SXJ44"/>
    <mergeCell ref="SVO44:SVR44"/>
    <mergeCell ref="SVS44:SVV44"/>
    <mergeCell ref="SVW44:SVZ44"/>
    <mergeCell ref="SWA44:SWD44"/>
    <mergeCell ref="SWE44:SWH44"/>
    <mergeCell ref="SWI44:SWL44"/>
    <mergeCell ref="SUQ44:SUT44"/>
    <mergeCell ref="SUU44:SUX44"/>
    <mergeCell ref="SUY44:SVB44"/>
    <mergeCell ref="SVC44:SVF44"/>
    <mergeCell ref="SVG44:SVJ44"/>
    <mergeCell ref="SVK44:SVN44"/>
    <mergeCell ref="SZG44:SZJ44"/>
    <mergeCell ref="SZK44:SZN44"/>
    <mergeCell ref="SZO44:SZR44"/>
    <mergeCell ref="SZS44:SZV44"/>
    <mergeCell ref="SZW44:SZZ44"/>
    <mergeCell ref="TAA44:TAD44"/>
    <mergeCell ref="SYI44:SYL44"/>
    <mergeCell ref="SYM44:SYP44"/>
    <mergeCell ref="SYQ44:SYT44"/>
    <mergeCell ref="SYU44:SYX44"/>
    <mergeCell ref="SYY44:SZB44"/>
    <mergeCell ref="SZC44:SZF44"/>
    <mergeCell ref="SXK44:SXN44"/>
    <mergeCell ref="SXO44:SXR44"/>
    <mergeCell ref="SXS44:SXV44"/>
    <mergeCell ref="SXW44:SXZ44"/>
    <mergeCell ref="SYA44:SYD44"/>
    <mergeCell ref="SYE44:SYH44"/>
    <mergeCell ref="TCA44:TCD44"/>
    <mergeCell ref="TCE44:TCH44"/>
    <mergeCell ref="TCI44:TCL44"/>
    <mergeCell ref="TCM44:TCP44"/>
    <mergeCell ref="TCQ44:TCT44"/>
    <mergeCell ref="TCU44:TCX44"/>
    <mergeCell ref="TBC44:TBF44"/>
    <mergeCell ref="TBG44:TBJ44"/>
    <mergeCell ref="TBK44:TBN44"/>
    <mergeCell ref="TBO44:TBR44"/>
    <mergeCell ref="TBS44:TBV44"/>
    <mergeCell ref="TBW44:TBZ44"/>
    <mergeCell ref="TAE44:TAH44"/>
    <mergeCell ref="TAI44:TAL44"/>
    <mergeCell ref="TAM44:TAP44"/>
    <mergeCell ref="TAQ44:TAT44"/>
    <mergeCell ref="TAU44:TAX44"/>
    <mergeCell ref="TAY44:TBB44"/>
    <mergeCell ref="TEU44:TEX44"/>
    <mergeCell ref="TEY44:TFB44"/>
    <mergeCell ref="TFC44:TFF44"/>
    <mergeCell ref="TFG44:TFJ44"/>
    <mergeCell ref="TFK44:TFN44"/>
    <mergeCell ref="TFO44:TFR44"/>
    <mergeCell ref="TDW44:TDZ44"/>
    <mergeCell ref="TEA44:TED44"/>
    <mergeCell ref="TEE44:TEH44"/>
    <mergeCell ref="TEI44:TEL44"/>
    <mergeCell ref="TEM44:TEP44"/>
    <mergeCell ref="TEQ44:TET44"/>
    <mergeCell ref="TCY44:TDB44"/>
    <mergeCell ref="TDC44:TDF44"/>
    <mergeCell ref="TDG44:TDJ44"/>
    <mergeCell ref="TDK44:TDN44"/>
    <mergeCell ref="TDO44:TDR44"/>
    <mergeCell ref="TDS44:TDV44"/>
    <mergeCell ref="THO44:THR44"/>
    <mergeCell ref="THS44:THV44"/>
    <mergeCell ref="THW44:THZ44"/>
    <mergeCell ref="TIA44:TID44"/>
    <mergeCell ref="TIE44:TIH44"/>
    <mergeCell ref="TII44:TIL44"/>
    <mergeCell ref="TGQ44:TGT44"/>
    <mergeCell ref="TGU44:TGX44"/>
    <mergeCell ref="TGY44:THB44"/>
    <mergeCell ref="THC44:THF44"/>
    <mergeCell ref="THG44:THJ44"/>
    <mergeCell ref="THK44:THN44"/>
    <mergeCell ref="TFS44:TFV44"/>
    <mergeCell ref="TFW44:TFZ44"/>
    <mergeCell ref="TGA44:TGD44"/>
    <mergeCell ref="TGE44:TGH44"/>
    <mergeCell ref="TGI44:TGL44"/>
    <mergeCell ref="TGM44:TGP44"/>
    <mergeCell ref="TKI44:TKL44"/>
    <mergeCell ref="TKM44:TKP44"/>
    <mergeCell ref="TKQ44:TKT44"/>
    <mergeCell ref="TKU44:TKX44"/>
    <mergeCell ref="TKY44:TLB44"/>
    <mergeCell ref="TLC44:TLF44"/>
    <mergeCell ref="TJK44:TJN44"/>
    <mergeCell ref="TJO44:TJR44"/>
    <mergeCell ref="TJS44:TJV44"/>
    <mergeCell ref="TJW44:TJZ44"/>
    <mergeCell ref="TKA44:TKD44"/>
    <mergeCell ref="TKE44:TKH44"/>
    <mergeCell ref="TIM44:TIP44"/>
    <mergeCell ref="TIQ44:TIT44"/>
    <mergeCell ref="TIU44:TIX44"/>
    <mergeCell ref="TIY44:TJB44"/>
    <mergeCell ref="TJC44:TJF44"/>
    <mergeCell ref="TJG44:TJJ44"/>
    <mergeCell ref="TNC44:TNF44"/>
    <mergeCell ref="TNG44:TNJ44"/>
    <mergeCell ref="TNK44:TNN44"/>
    <mergeCell ref="TNO44:TNR44"/>
    <mergeCell ref="TNS44:TNV44"/>
    <mergeCell ref="TNW44:TNZ44"/>
    <mergeCell ref="TME44:TMH44"/>
    <mergeCell ref="TMI44:TML44"/>
    <mergeCell ref="TMM44:TMP44"/>
    <mergeCell ref="TMQ44:TMT44"/>
    <mergeCell ref="TMU44:TMX44"/>
    <mergeCell ref="TMY44:TNB44"/>
    <mergeCell ref="TLG44:TLJ44"/>
    <mergeCell ref="TLK44:TLN44"/>
    <mergeCell ref="TLO44:TLR44"/>
    <mergeCell ref="TLS44:TLV44"/>
    <mergeCell ref="TLW44:TLZ44"/>
    <mergeCell ref="TMA44:TMD44"/>
    <mergeCell ref="TPW44:TPZ44"/>
    <mergeCell ref="TQA44:TQD44"/>
    <mergeCell ref="TQE44:TQH44"/>
    <mergeCell ref="TQI44:TQL44"/>
    <mergeCell ref="TQM44:TQP44"/>
    <mergeCell ref="TQQ44:TQT44"/>
    <mergeCell ref="TOY44:TPB44"/>
    <mergeCell ref="TPC44:TPF44"/>
    <mergeCell ref="TPG44:TPJ44"/>
    <mergeCell ref="TPK44:TPN44"/>
    <mergeCell ref="TPO44:TPR44"/>
    <mergeCell ref="TPS44:TPV44"/>
    <mergeCell ref="TOA44:TOD44"/>
    <mergeCell ref="TOE44:TOH44"/>
    <mergeCell ref="TOI44:TOL44"/>
    <mergeCell ref="TOM44:TOP44"/>
    <mergeCell ref="TOQ44:TOT44"/>
    <mergeCell ref="TOU44:TOX44"/>
    <mergeCell ref="TSQ44:TST44"/>
    <mergeCell ref="TSU44:TSX44"/>
    <mergeCell ref="TSY44:TTB44"/>
    <mergeCell ref="TTC44:TTF44"/>
    <mergeCell ref="TTG44:TTJ44"/>
    <mergeCell ref="TTK44:TTN44"/>
    <mergeCell ref="TRS44:TRV44"/>
    <mergeCell ref="TRW44:TRZ44"/>
    <mergeCell ref="TSA44:TSD44"/>
    <mergeCell ref="TSE44:TSH44"/>
    <mergeCell ref="TSI44:TSL44"/>
    <mergeCell ref="TSM44:TSP44"/>
    <mergeCell ref="TQU44:TQX44"/>
    <mergeCell ref="TQY44:TRB44"/>
    <mergeCell ref="TRC44:TRF44"/>
    <mergeCell ref="TRG44:TRJ44"/>
    <mergeCell ref="TRK44:TRN44"/>
    <mergeCell ref="TRO44:TRR44"/>
    <mergeCell ref="TVK44:TVN44"/>
    <mergeCell ref="TVO44:TVR44"/>
    <mergeCell ref="TVS44:TVV44"/>
    <mergeCell ref="TVW44:TVZ44"/>
    <mergeCell ref="TWA44:TWD44"/>
    <mergeCell ref="TWE44:TWH44"/>
    <mergeCell ref="TUM44:TUP44"/>
    <mergeCell ref="TUQ44:TUT44"/>
    <mergeCell ref="TUU44:TUX44"/>
    <mergeCell ref="TUY44:TVB44"/>
    <mergeCell ref="TVC44:TVF44"/>
    <mergeCell ref="TVG44:TVJ44"/>
    <mergeCell ref="TTO44:TTR44"/>
    <mergeCell ref="TTS44:TTV44"/>
    <mergeCell ref="TTW44:TTZ44"/>
    <mergeCell ref="TUA44:TUD44"/>
    <mergeCell ref="TUE44:TUH44"/>
    <mergeCell ref="TUI44:TUL44"/>
    <mergeCell ref="TYE44:TYH44"/>
    <mergeCell ref="TYI44:TYL44"/>
    <mergeCell ref="TYM44:TYP44"/>
    <mergeCell ref="TYQ44:TYT44"/>
    <mergeCell ref="TYU44:TYX44"/>
    <mergeCell ref="TYY44:TZB44"/>
    <mergeCell ref="TXG44:TXJ44"/>
    <mergeCell ref="TXK44:TXN44"/>
    <mergeCell ref="TXO44:TXR44"/>
    <mergeCell ref="TXS44:TXV44"/>
    <mergeCell ref="TXW44:TXZ44"/>
    <mergeCell ref="TYA44:TYD44"/>
    <mergeCell ref="TWI44:TWL44"/>
    <mergeCell ref="TWM44:TWP44"/>
    <mergeCell ref="TWQ44:TWT44"/>
    <mergeCell ref="TWU44:TWX44"/>
    <mergeCell ref="TWY44:TXB44"/>
    <mergeCell ref="TXC44:TXF44"/>
    <mergeCell ref="UAY44:UBB44"/>
    <mergeCell ref="UBC44:UBF44"/>
    <mergeCell ref="UBG44:UBJ44"/>
    <mergeCell ref="UBK44:UBN44"/>
    <mergeCell ref="UBO44:UBR44"/>
    <mergeCell ref="UBS44:UBV44"/>
    <mergeCell ref="UAA44:UAD44"/>
    <mergeCell ref="UAE44:UAH44"/>
    <mergeCell ref="UAI44:UAL44"/>
    <mergeCell ref="UAM44:UAP44"/>
    <mergeCell ref="UAQ44:UAT44"/>
    <mergeCell ref="UAU44:UAX44"/>
    <mergeCell ref="TZC44:TZF44"/>
    <mergeCell ref="TZG44:TZJ44"/>
    <mergeCell ref="TZK44:TZN44"/>
    <mergeCell ref="TZO44:TZR44"/>
    <mergeCell ref="TZS44:TZV44"/>
    <mergeCell ref="TZW44:TZZ44"/>
    <mergeCell ref="UDS44:UDV44"/>
    <mergeCell ref="UDW44:UDZ44"/>
    <mergeCell ref="UEA44:UED44"/>
    <mergeCell ref="UEE44:UEH44"/>
    <mergeCell ref="UEI44:UEL44"/>
    <mergeCell ref="UEM44:UEP44"/>
    <mergeCell ref="UCU44:UCX44"/>
    <mergeCell ref="UCY44:UDB44"/>
    <mergeCell ref="UDC44:UDF44"/>
    <mergeCell ref="UDG44:UDJ44"/>
    <mergeCell ref="UDK44:UDN44"/>
    <mergeCell ref="UDO44:UDR44"/>
    <mergeCell ref="UBW44:UBZ44"/>
    <mergeCell ref="UCA44:UCD44"/>
    <mergeCell ref="UCE44:UCH44"/>
    <mergeCell ref="UCI44:UCL44"/>
    <mergeCell ref="UCM44:UCP44"/>
    <mergeCell ref="UCQ44:UCT44"/>
    <mergeCell ref="UGM44:UGP44"/>
    <mergeCell ref="UGQ44:UGT44"/>
    <mergeCell ref="UGU44:UGX44"/>
    <mergeCell ref="UGY44:UHB44"/>
    <mergeCell ref="UHC44:UHF44"/>
    <mergeCell ref="UHG44:UHJ44"/>
    <mergeCell ref="UFO44:UFR44"/>
    <mergeCell ref="UFS44:UFV44"/>
    <mergeCell ref="UFW44:UFZ44"/>
    <mergeCell ref="UGA44:UGD44"/>
    <mergeCell ref="UGE44:UGH44"/>
    <mergeCell ref="UGI44:UGL44"/>
    <mergeCell ref="UEQ44:UET44"/>
    <mergeCell ref="UEU44:UEX44"/>
    <mergeCell ref="UEY44:UFB44"/>
    <mergeCell ref="UFC44:UFF44"/>
    <mergeCell ref="UFG44:UFJ44"/>
    <mergeCell ref="UFK44:UFN44"/>
    <mergeCell ref="UJG44:UJJ44"/>
    <mergeCell ref="UJK44:UJN44"/>
    <mergeCell ref="UJO44:UJR44"/>
    <mergeCell ref="UJS44:UJV44"/>
    <mergeCell ref="UJW44:UJZ44"/>
    <mergeCell ref="UKA44:UKD44"/>
    <mergeCell ref="UII44:UIL44"/>
    <mergeCell ref="UIM44:UIP44"/>
    <mergeCell ref="UIQ44:UIT44"/>
    <mergeCell ref="UIU44:UIX44"/>
    <mergeCell ref="UIY44:UJB44"/>
    <mergeCell ref="UJC44:UJF44"/>
    <mergeCell ref="UHK44:UHN44"/>
    <mergeCell ref="UHO44:UHR44"/>
    <mergeCell ref="UHS44:UHV44"/>
    <mergeCell ref="UHW44:UHZ44"/>
    <mergeCell ref="UIA44:UID44"/>
    <mergeCell ref="UIE44:UIH44"/>
    <mergeCell ref="UMA44:UMD44"/>
    <mergeCell ref="UME44:UMH44"/>
    <mergeCell ref="UMI44:UML44"/>
    <mergeCell ref="UMM44:UMP44"/>
    <mergeCell ref="UMQ44:UMT44"/>
    <mergeCell ref="UMU44:UMX44"/>
    <mergeCell ref="ULC44:ULF44"/>
    <mergeCell ref="ULG44:ULJ44"/>
    <mergeCell ref="ULK44:ULN44"/>
    <mergeCell ref="ULO44:ULR44"/>
    <mergeCell ref="ULS44:ULV44"/>
    <mergeCell ref="ULW44:ULZ44"/>
    <mergeCell ref="UKE44:UKH44"/>
    <mergeCell ref="UKI44:UKL44"/>
    <mergeCell ref="UKM44:UKP44"/>
    <mergeCell ref="UKQ44:UKT44"/>
    <mergeCell ref="UKU44:UKX44"/>
    <mergeCell ref="UKY44:ULB44"/>
    <mergeCell ref="UOU44:UOX44"/>
    <mergeCell ref="UOY44:UPB44"/>
    <mergeCell ref="UPC44:UPF44"/>
    <mergeCell ref="UPG44:UPJ44"/>
    <mergeCell ref="UPK44:UPN44"/>
    <mergeCell ref="UPO44:UPR44"/>
    <mergeCell ref="UNW44:UNZ44"/>
    <mergeCell ref="UOA44:UOD44"/>
    <mergeCell ref="UOE44:UOH44"/>
    <mergeCell ref="UOI44:UOL44"/>
    <mergeCell ref="UOM44:UOP44"/>
    <mergeCell ref="UOQ44:UOT44"/>
    <mergeCell ref="UMY44:UNB44"/>
    <mergeCell ref="UNC44:UNF44"/>
    <mergeCell ref="UNG44:UNJ44"/>
    <mergeCell ref="UNK44:UNN44"/>
    <mergeCell ref="UNO44:UNR44"/>
    <mergeCell ref="UNS44:UNV44"/>
    <mergeCell ref="URO44:URR44"/>
    <mergeCell ref="URS44:URV44"/>
    <mergeCell ref="URW44:URZ44"/>
    <mergeCell ref="USA44:USD44"/>
    <mergeCell ref="USE44:USH44"/>
    <mergeCell ref="USI44:USL44"/>
    <mergeCell ref="UQQ44:UQT44"/>
    <mergeCell ref="UQU44:UQX44"/>
    <mergeCell ref="UQY44:URB44"/>
    <mergeCell ref="URC44:URF44"/>
    <mergeCell ref="URG44:URJ44"/>
    <mergeCell ref="URK44:URN44"/>
    <mergeCell ref="UPS44:UPV44"/>
    <mergeCell ref="UPW44:UPZ44"/>
    <mergeCell ref="UQA44:UQD44"/>
    <mergeCell ref="UQE44:UQH44"/>
    <mergeCell ref="UQI44:UQL44"/>
    <mergeCell ref="UQM44:UQP44"/>
    <mergeCell ref="UUI44:UUL44"/>
    <mergeCell ref="UUM44:UUP44"/>
    <mergeCell ref="UUQ44:UUT44"/>
    <mergeCell ref="UUU44:UUX44"/>
    <mergeCell ref="UUY44:UVB44"/>
    <mergeCell ref="UVC44:UVF44"/>
    <mergeCell ref="UTK44:UTN44"/>
    <mergeCell ref="UTO44:UTR44"/>
    <mergeCell ref="UTS44:UTV44"/>
    <mergeCell ref="UTW44:UTZ44"/>
    <mergeCell ref="UUA44:UUD44"/>
    <mergeCell ref="UUE44:UUH44"/>
    <mergeCell ref="USM44:USP44"/>
    <mergeCell ref="USQ44:UST44"/>
    <mergeCell ref="USU44:USX44"/>
    <mergeCell ref="USY44:UTB44"/>
    <mergeCell ref="UTC44:UTF44"/>
    <mergeCell ref="UTG44:UTJ44"/>
    <mergeCell ref="UXC44:UXF44"/>
    <mergeCell ref="UXG44:UXJ44"/>
    <mergeCell ref="UXK44:UXN44"/>
    <mergeCell ref="UXO44:UXR44"/>
    <mergeCell ref="UXS44:UXV44"/>
    <mergeCell ref="UXW44:UXZ44"/>
    <mergeCell ref="UWE44:UWH44"/>
    <mergeCell ref="UWI44:UWL44"/>
    <mergeCell ref="UWM44:UWP44"/>
    <mergeCell ref="UWQ44:UWT44"/>
    <mergeCell ref="UWU44:UWX44"/>
    <mergeCell ref="UWY44:UXB44"/>
    <mergeCell ref="UVG44:UVJ44"/>
    <mergeCell ref="UVK44:UVN44"/>
    <mergeCell ref="UVO44:UVR44"/>
    <mergeCell ref="UVS44:UVV44"/>
    <mergeCell ref="UVW44:UVZ44"/>
    <mergeCell ref="UWA44:UWD44"/>
    <mergeCell ref="UZW44:UZZ44"/>
    <mergeCell ref="VAA44:VAD44"/>
    <mergeCell ref="VAE44:VAH44"/>
    <mergeCell ref="VAI44:VAL44"/>
    <mergeCell ref="VAM44:VAP44"/>
    <mergeCell ref="VAQ44:VAT44"/>
    <mergeCell ref="UYY44:UZB44"/>
    <mergeCell ref="UZC44:UZF44"/>
    <mergeCell ref="UZG44:UZJ44"/>
    <mergeCell ref="UZK44:UZN44"/>
    <mergeCell ref="UZO44:UZR44"/>
    <mergeCell ref="UZS44:UZV44"/>
    <mergeCell ref="UYA44:UYD44"/>
    <mergeCell ref="UYE44:UYH44"/>
    <mergeCell ref="UYI44:UYL44"/>
    <mergeCell ref="UYM44:UYP44"/>
    <mergeCell ref="UYQ44:UYT44"/>
    <mergeCell ref="UYU44:UYX44"/>
    <mergeCell ref="VCQ44:VCT44"/>
    <mergeCell ref="VCU44:VCX44"/>
    <mergeCell ref="VCY44:VDB44"/>
    <mergeCell ref="VDC44:VDF44"/>
    <mergeCell ref="VDG44:VDJ44"/>
    <mergeCell ref="VDK44:VDN44"/>
    <mergeCell ref="VBS44:VBV44"/>
    <mergeCell ref="VBW44:VBZ44"/>
    <mergeCell ref="VCA44:VCD44"/>
    <mergeCell ref="VCE44:VCH44"/>
    <mergeCell ref="VCI44:VCL44"/>
    <mergeCell ref="VCM44:VCP44"/>
    <mergeCell ref="VAU44:VAX44"/>
    <mergeCell ref="VAY44:VBB44"/>
    <mergeCell ref="VBC44:VBF44"/>
    <mergeCell ref="VBG44:VBJ44"/>
    <mergeCell ref="VBK44:VBN44"/>
    <mergeCell ref="VBO44:VBR44"/>
    <mergeCell ref="VFK44:VFN44"/>
    <mergeCell ref="VFO44:VFR44"/>
    <mergeCell ref="VFS44:VFV44"/>
    <mergeCell ref="VFW44:VFZ44"/>
    <mergeCell ref="VGA44:VGD44"/>
    <mergeCell ref="VGE44:VGH44"/>
    <mergeCell ref="VEM44:VEP44"/>
    <mergeCell ref="VEQ44:VET44"/>
    <mergeCell ref="VEU44:VEX44"/>
    <mergeCell ref="VEY44:VFB44"/>
    <mergeCell ref="VFC44:VFF44"/>
    <mergeCell ref="VFG44:VFJ44"/>
    <mergeCell ref="VDO44:VDR44"/>
    <mergeCell ref="VDS44:VDV44"/>
    <mergeCell ref="VDW44:VDZ44"/>
    <mergeCell ref="VEA44:VED44"/>
    <mergeCell ref="VEE44:VEH44"/>
    <mergeCell ref="VEI44:VEL44"/>
    <mergeCell ref="VIE44:VIH44"/>
    <mergeCell ref="VII44:VIL44"/>
    <mergeCell ref="VIM44:VIP44"/>
    <mergeCell ref="VIQ44:VIT44"/>
    <mergeCell ref="VIU44:VIX44"/>
    <mergeCell ref="VIY44:VJB44"/>
    <mergeCell ref="VHG44:VHJ44"/>
    <mergeCell ref="VHK44:VHN44"/>
    <mergeCell ref="VHO44:VHR44"/>
    <mergeCell ref="VHS44:VHV44"/>
    <mergeCell ref="VHW44:VHZ44"/>
    <mergeCell ref="VIA44:VID44"/>
    <mergeCell ref="VGI44:VGL44"/>
    <mergeCell ref="VGM44:VGP44"/>
    <mergeCell ref="VGQ44:VGT44"/>
    <mergeCell ref="VGU44:VGX44"/>
    <mergeCell ref="VGY44:VHB44"/>
    <mergeCell ref="VHC44:VHF44"/>
    <mergeCell ref="VKY44:VLB44"/>
    <mergeCell ref="VLC44:VLF44"/>
    <mergeCell ref="VLG44:VLJ44"/>
    <mergeCell ref="VLK44:VLN44"/>
    <mergeCell ref="VLO44:VLR44"/>
    <mergeCell ref="VLS44:VLV44"/>
    <mergeCell ref="VKA44:VKD44"/>
    <mergeCell ref="VKE44:VKH44"/>
    <mergeCell ref="VKI44:VKL44"/>
    <mergeCell ref="VKM44:VKP44"/>
    <mergeCell ref="VKQ44:VKT44"/>
    <mergeCell ref="VKU44:VKX44"/>
    <mergeCell ref="VJC44:VJF44"/>
    <mergeCell ref="VJG44:VJJ44"/>
    <mergeCell ref="VJK44:VJN44"/>
    <mergeCell ref="VJO44:VJR44"/>
    <mergeCell ref="VJS44:VJV44"/>
    <mergeCell ref="VJW44:VJZ44"/>
    <mergeCell ref="VNS44:VNV44"/>
    <mergeCell ref="VNW44:VNZ44"/>
    <mergeCell ref="VOA44:VOD44"/>
    <mergeCell ref="VOE44:VOH44"/>
    <mergeCell ref="VOI44:VOL44"/>
    <mergeCell ref="VOM44:VOP44"/>
    <mergeCell ref="VMU44:VMX44"/>
    <mergeCell ref="VMY44:VNB44"/>
    <mergeCell ref="VNC44:VNF44"/>
    <mergeCell ref="VNG44:VNJ44"/>
    <mergeCell ref="VNK44:VNN44"/>
    <mergeCell ref="VNO44:VNR44"/>
    <mergeCell ref="VLW44:VLZ44"/>
    <mergeCell ref="VMA44:VMD44"/>
    <mergeCell ref="VME44:VMH44"/>
    <mergeCell ref="VMI44:VML44"/>
    <mergeCell ref="VMM44:VMP44"/>
    <mergeCell ref="VMQ44:VMT44"/>
    <mergeCell ref="VQM44:VQP44"/>
    <mergeCell ref="VQQ44:VQT44"/>
    <mergeCell ref="VQU44:VQX44"/>
    <mergeCell ref="VQY44:VRB44"/>
    <mergeCell ref="VRC44:VRF44"/>
    <mergeCell ref="VRG44:VRJ44"/>
    <mergeCell ref="VPO44:VPR44"/>
    <mergeCell ref="VPS44:VPV44"/>
    <mergeCell ref="VPW44:VPZ44"/>
    <mergeCell ref="VQA44:VQD44"/>
    <mergeCell ref="VQE44:VQH44"/>
    <mergeCell ref="VQI44:VQL44"/>
    <mergeCell ref="VOQ44:VOT44"/>
    <mergeCell ref="VOU44:VOX44"/>
    <mergeCell ref="VOY44:VPB44"/>
    <mergeCell ref="VPC44:VPF44"/>
    <mergeCell ref="VPG44:VPJ44"/>
    <mergeCell ref="VPK44:VPN44"/>
    <mergeCell ref="VTG44:VTJ44"/>
    <mergeCell ref="VTK44:VTN44"/>
    <mergeCell ref="VTO44:VTR44"/>
    <mergeCell ref="VTS44:VTV44"/>
    <mergeCell ref="VTW44:VTZ44"/>
    <mergeCell ref="VUA44:VUD44"/>
    <mergeCell ref="VSI44:VSL44"/>
    <mergeCell ref="VSM44:VSP44"/>
    <mergeCell ref="VSQ44:VST44"/>
    <mergeCell ref="VSU44:VSX44"/>
    <mergeCell ref="VSY44:VTB44"/>
    <mergeCell ref="VTC44:VTF44"/>
    <mergeCell ref="VRK44:VRN44"/>
    <mergeCell ref="VRO44:VRR44"/>
    <mergeCell ref="VRS44:VRV44"/>
    <mergeCell ref="VRW44:VRZ44"/>
    <mergeCell ref="VSA44:VSD44"/>
    <mergeCell ref="VSE44:VSH44"/>
    <mergeCell ref="VWA44:VWD44"/>
    <mergeCell ref="VWE44:VWH44"/>
    <mergeCell ref="VWI44:VWL44"/>
    <mergeCell ref="VWM44:VWP44"/>
    <mergeCell ref="VWQ44:VWT44"/>
    <mergeCell ref="VWU44:VWX44"/>
    <mergeCell ref="VVC44:VVF44"/>
    <mergeCell ref="VVG44:VVJ44"/>
    <mergeCell ref="VVK44:VVN44"/>
    <mergeCell ref="VVO44:VVR44"/>
    <mergeCell ref="VVS44:VVV44"/>
    <mergeCell ref="VVW44:VVZ44"/>
    <mergeCell ref="VUE44:VUH44"/>
    <mergeCell ref="VUI44:VUL44"/>
    <mergeCell ref="VUM44:VUP44"/>
    <mergeCell ref="VUQ44:VUT44"/>
    <mergeCell ref="VUU44:VUX44"/>
    <mergeCell ref="VUY44:VVB44"/>
    <mergeCell ref="VYU44:VYX44"/>
    <mergeCell ref="VYY44:VZB44"/>
    <mergeCell ref="VZC44:VZF44"/>
    <mergeCell ref="VZG44:VZJ44"/>
    <mergeCell ref="VZK44:VZN44"/>
    <mergeCell ref="VZO44:VZR44"/>
    <mergeCell ref="VXW44:VXZ44"/>
    <mergeCell ref="VYA44:VYD44"/>
    <mergeCell ref="VYE44:VYH44"/>
    <mergeCell ref="VYI44:VYL44"/>
    <mergeCell ref="VYM44:VYP44"/>
    <mergeCell ref="VYQ44:VYT44"/>
    <mergeCell ref="VWY44:VXB44"/>
    <mergeCell ref="VXC44:VXF44"/>
    <mergeCell ref="VXG44:VXJ44"/>
    <mergeCell ref="VXK44:VXN44"/>
    <mergeCell ref="VXO44:VXR44"/>
    <mergeCell ref="VXS44:VXV44"/>
    <mergeCell ref="WBO44:WBR44"/>
    <mergeCell ref="WBS44:WBV44"/>
    <mergeCell ref="WBW44:WBZ44"/>
    <mergeCell ref="WCA44:WCD44"/>
    <mergeCell ref="WCE44:WCH44"/>
    <mergeCell ref="WCI44:WCL44"/>
    <mergeCell ref="WAQ44:WAT44"/>
    <mergeCell ref="WAU44:WAX44"/>
    <mergeCell ref="WAY44:WBB44"/>
    <mergeCell ref="WBC44:WBF44"/>
    <mergeCell ref="WBG44:WBJ44"/>
    <mergeCell ref="WBK44:WBN44"/>
    <mergeCell ref="VZS44:VZV44"/>
    <mergeCell ref="VZW44:VZZ44"/>
    <mergeCell ref="WAA44:WAD44"/>
    <mergeCell ref="WAE44:WAH44"/>
    <mergeCell ref="WAI44:WAL44"/>
    <mergeCell ref="WAM44:WAP44"/>
    <mergeCell ref="WEI44:WEL44"/>
    <mergeCell ref="WEM44:WEP44"/>
    <mergeCell ref="WEQ44:WET44"/>
    <mergeCell ref="WEU44:WEX44"/>
    <mergeCell ref="WEY44:WFB44"/>
    <mergeCell ref="WFC44:WFF44"/>
    <mergeCell ref="WDK44:WDN44"/>
    <mergeCell ref="WDO44:WDR44"/>
    <mergeCell ref="WDS44:WDV44"/>
    <mergeCell ref="WDW44:WDZ44"/>
    <mergeCell ref="WEA44:WED44"/>
    <mergeCell ref="WEE44:WEH44"/>
    <mergeCell ref="WCM44:WCP44"/>
    <mergeCell ref="WCQ44:WCT44"/>
    <mergeCell ref="WCU44:WCX44"/>
    <mergeCell ref="WCY44:WDB44"/>
    <mergeCell ref="WDC44:WDF44"/>
    <mergeCell ref="WDG44:WDJ44"/>
    <mergeCell ref="WHC44:WHF44"/>
    <mergeCell ref="WHG44:WHJ44"/>
    <mergeCell ref="WHK44:WHN44"/>
    <mergeCell ref="WHO44:WHR44"/>
    <mergeCell ref="WHS44:WHV44"/>
    <mergeCell ref="WHW44:WHZ44"/>
    <mergeCell ref="WGE44:WGH44"/>
    <mergeCell ref="WGI44:WGL44"/>
    <mergeCell ref="WGM44:WGP44"/>
    <mergeCell ref="WGQ44:WGT44"/>
    <mergeCell ref="WGU44:WGX44"/>
    <mergeCell ref="WGY44:WHB44"/>
    <mergeCell ref="WFG44:WFJ44"/>
    <mergeCell ref="WFK44:WFN44"/>
    <mergeCell ref="WFO44:WFR44"/>
    <mergeCell ref="WFS44:WFV44"/>
    <mergeCell ref="WFW44:WFZ44"/>
    <mergeCell ref="WGA44:WGD44"/>
    <mergeCell ref="WJW44:WJZ44"/>
    <mergeCell ref="WKA44:WKD44"/>
    <mergeCell ref="WKE44:WKH44"/>
    <mergeCell ref="WKI44:WKL44"/>
    <mergeCell ref="WKM44:WKP44"/>
    <mergeCell ref="WKQ44:WKT44"/>
    <mergeCell ref="WIY44:WJB44"/>
    <mergeCell ref="WJC44:WJF44"/>
    <mergeCell ref="WJG44:WJJ44"/>
    <mergeCell ref="WJK44:WJN44"/>
    <mergeCell ref="WJO44:WJR44"/>
    <mergeCell ref="WJS44:WJV44"/>
    <mergeCell ref="WIA44:WID44"/>
    <mergeCell ref="WIE44:WIH44"/>
    <mergeCell ref="WII44:WIL44"/>
    <mergeCell ref="WIM44:WIP44"/>
    <mergeCell ref="WIQ44:WIT44"/>
    <mergeCell ref="WIU44:WIX44"/>
    <mergeCell ref="WMQ44:WMT44"/>
    <mergeCell ref="WMU44:WMX44"/>
    <mergeCell ref="WMY44:WNB44"/>
    <mergeCell ref="WNC44:WNF44"/>
    <mergeCell ref="WNG44:WNJ44"/>
    <mergeCell ref="WNK44:WNN44"/>
    <mergeCell ref="WLS44:WLV44"/>
    <mergeCell ref="WLW44:WLZ44"/>
    <mergeCell ref="WMA44:WMD44"/>
    <mergeCell ref="WME44:WMH44"/>
    <mergeCell ref="WMI44:WML44"/>
    <mergeCell ref="WMM44:WMP44"/>
    <mergeCell ref="WKU44:WKX44"/>
    <mergeCell ref="WKY44:WLB44"/>
    <mergeCell ref="WLC44:WLF44"/>
    <mergeCell ref="WLG44:WLJ44"/>
    <mergeCell ref="WLK44:WLN44"/>
    <mergeCell ref="WLO44:WLR44"/>
    <mergeCell ref="WPK44:WPN44"/>
    <mergeCell ref="WPO44:WPR44"/>
    <mergeCell ref="WPS44:WPV44"/>
    <mergeCell ref="WPW44:WPZ44"/>
    <mergeCell ref="WQA44:WQD44"/>
    <mergeCell ref="WQE44:WQH44"/>
    <mergeCell ref="WOM44:WOP44"/>
    <mergeCell ref="WOQ44:WOT44"/>
    <mergeCell ref="WOU44:WOX44"/>
    <mergeCell ref="WOY44:WPB44"/>
    <mergeCell ref="WPC44:WPF44"/>
    <mergeCell ref="WPG44:WPJ44"/>
    <mergeCell ref="WNO44:WNR44"/>
    <mergeCell ref="WNS44:WNV44"/>
    <mergeCell ref="WNW44:WNZ44"/>
    <mergeCell ref="WOA44:WOD44"/>
    <mergeCell ref="WOE44:WOH44"/>
    <mergeCell ref="WOI44:WOL44"/>
    <mergeCell ref="WSE44:WSH44"/>
    <mergeCell ref="WSI44:WSL44"/>
    <mergeCell ref="WSM44:WSP44"/>
    <mergeCell ref="WSQ44:WST44"/>
    <mergeCell ref="WSU44:WSX44"/>
    <mergeCell ref="WSY44:WTB44"/>
    <mergeCell ref="WRG44:WRJ44"/>
    <mergeCell ref="WRK44:WRN44"/>
    <mergeCell ref="WRO44:WRR44"/>
    <mergeCell ref="WRS44:WRV44"/>
    <mergeCell ref="WRW44:WRZ44"/>
    <mergeCell ref="WSA44:WSD44"/>
    <mergeCell ref="WQI44:WQL44"/>
    <mergeCell ref="WQM44:WQP44"/>
    <mergeCell ref="WQQ44:WQT44"/>
    <mergeCell ref="WQU44:WQX44"/>
    <mergeCell ref="WQY44:WRB44"/>
    <mergeCell ref="WRC44:WRF44"/>
    <mergeCell ref="WUY44:WVB44"/>
    <mergeCell ref="WVC44:WVF44"/>
    <mergeCell ref="WVG44:WVJ44"/>
    <mergeCell ref="WVK44:WVN44"/>
    <mergeCell ref="WVO44:WVR44"/>
    <mergeCell ref="WVS44:WVV44"/>
    <mergeCell ref="WUA44:WUD44"/>
    <mergeCell ref="WUE44:WUH44"/>
    <mergeCell ref="WUI44:WUL44"/>
    <mergeCell ref="WUM44:WUP44"/>
    <mergeCell ref="WUQ44:WUT44"/>
    <mergeCell ref="WUU44:WUX44"/>
    <mergeCell ref="WTC44:WTF44"/>
    <mergeCell ref="WTG44:WTJ44"/>
    <mergeCell ref="WTK44:WTN44"/>
    <mergeCell ref="WTO44:WTR44"/>
    <mergeCell ref="WTS44:WTV44"/>
    <mergeCell ref="WTW44:WTZ44"/>
    <mergeCell ref="WXS44:WXV44"/>
    <mergeCell ref="WXW44:WXZ44"/>
    <mergeCell ref="WYA44:WYD44"/>
    <mergeCell ref="WYE44:WYH44"/>
    <mergeCell ref="WYI44:WYL44"/>
    <mergeCell ref="WYM44:WYP44"/>
    <mergeCell ref="WWU44:WWX44"/>
    <mergeCell ref="WWY44:WXB44"/>
    <mergeCell ref="WXC44:WXF44"/>
    <mergeCell ref="WXG44:WXJ44"/>
    <mergeCell ref="WXK44:WXN44"/>
    <mergeCell ref="WXO44:WXR44"/>
    <mergeCell ref="WVW44:WVZ44"/>
    <mergeCell ref="WWA44:WWD44"/>
    <mergeCell ref="WWE44:WWH44"/>
    <mergeCell ref="WWI44:WWL44"/>
    <mergeCell ref="WWM44:WWP44"/>
    <mergeCell ref="WWQ44:WWT44"/>
    <mergeCell ref="XAM44:XAP44"/>
    <mergeCell ref="XAQ44:XAT44"/>
    <mergeCell ref="XAU44:XAX44"/>
    <mergeCell ref="XAY44:XBB44"/>
    <mergeCell ref="XBC44:XBF44"/>
    <mergeCell ref="XBG44:XBJ44"/>
    <mergeCell ref="WZO44:WZR44"/>
    <mergeCell ref="WZS44:WZV44"/>
    <mergeCell ref="WZW44:WZZ44"/>
    <mergeCell ref="XAA44:XAD44"/>
    <mergeCell ref="XAE44:XAH44"/>
    <mergeCell ref="XAI44:XAL44"/>
    <mergeCell ref="WYQ44:WYT44"/>
    <mergeCell ref="WYU44:WYX44"/>
    <mergeCell ref="WYY44:WZB44"/>
    <mergeCell ref="WZC44:WZF44"/>
    <mergeCell ref="WZG44:WZJ44"/>
    <mergeCell ref="WZK44:WZN44"/>
    <mergeCell ref="A52:B52"/>
    <mergeCell ref="C52:D52"/>
    <mergeCell ref="A53:B53"/>
    <mergeCell ref="C53:D53"/>
    <mergeCell ref="A54:B54"/>
    <mergeCell ref="C54:D54"/>
    <mergeCell ref="A50:B50"/>
    <mergeCell ref="C50:D50"/>
    <mergeCell ref="A51:B51"/>
    <mergeCell ref="C51:D51"/>
    <mergeCell ref="XEE44:XEF44"/>
    <mergeCell ref="A45:B45"/>
    <mergeCell ref="C45:D45"/>
    <mergeCell ref="C46:D46"/>
    <mergeCell ref="XDG44:XDJ44"/>
    <mergeCell ref="XDK44:XDN44"/>
    <mergeCell ref="XDO44:XDR44"/>
    <mergeCell ref="XDS44:XDV44"/>
    <mergeCell ref="XDW44:XDZ44"/>
    <mergeCell ref="XEA44:XED44"/>
    <mergeCell ref="XCI44:XCL44"/>
    <mergeCell ref="XCM44:XCP44"/>
    <mergeCell ref="XCQ44:XCT44"/>
    <mergeCell ref="XCU44:XCX44"/>
    <mergeCell ref="XCY44:XDB44"/>
    <mergeCell ref="XDC44:XDF44"/>
    <mergeCell ref="XBK44:XBN44"/>
    <mergeCell ref="XBO44:XBR44"/>
    <mergeCell ref="XBS44:XBV44"/>
    <mergeCell ref="XBW44:XBZ44"/>
    <mergeCell ref="XCA44:XCD44"/>
    <mergeCell ref="XCE44:XCH44"/>
    <mergeCell ref="A61:B61"/>
    <mergeCell ref="C61:D61"/>
    <mergeCell ref="A62:B62"/>
    <mergeCell ref="C62:D62"/>
    <mergeCell ref="A63:B63"/>
    <mergeCell ref="C63:D63"/>
    <mergeCell ref="A58:B58"/>
    <mergeCell ref="C58:D58"/>
    <mergeCell ref="A59:B59"/>
    <mergeCell ref="C59:D59"/>
    <mergeCell ref="A60:B60"/>
    <mergeCell ref="C60:D60"/>
    <mergeCell ref="A55:B55"/>
    <mergeCell ref="C55:D55"/>
    <mergeCell ref="A56:B56"/>
    <mergeCell ref="C56:D56"/>
    <mergeCell ref="A57:B57"/>
    <mergeCell ref="C57:D57"/>
    <mergeCell ref="A64:B64"/>
    <mergeCell ref="C64:D64"/>
    <mergeCell ref="C65:D65"/>
    <mergeCell ref="A73:B73"/>
    <mergeCell ref="C73:D73"/>
    <mergeCell ref="A74:B74"/>
    <mergeCell ref="C74:D74"/>
    <mergeCell ref="A75:B75"/>
    <mergeCell ref="C75:D75"/>
    <mergeCell ref="A70:B70"/>
    <mergeCell ref="C70:D70"/>
    <mergeCell ref="A71:B71"/>
    <mergeCell ref="C71:D71"/>
    <mergeCell ref="A72:B72"/>
    <mergeCell ref="C72:D72"/>
    <mergeCell ref="A68:B68"/>
    <mergeCell ref="C68:D68"/>
    <mergeCell ref="A69:B69"/>
    <mergeCell ref="C69:D69"/>
    <mergeCell ref="A82:B82"/>
    <mergeCell ref="C82:D82"/>
    <mergeCell ref="C83:D83"/>
    <mergeCell ref="A79:B79"/>
    <mergeCell ref="C79:D79"/>
    <mergeCell ref="A80:B80"/>
    <mergeCell ref="C80:D80"/>
    <mergeCell ref="A81:B81"/>
    <mergeCell ref="C81:D81"/>
    <mergeCell ref="A76:B76"/>
    <mergeCell ref="C76:D76"/>
    <mergeCell ref="A77:B77"/>
    <mergeCell ref="C77:D77"/>
    <mergeCell ref="A78:B78"/>
    <mergeCell ref="C78:D78"/>
    <mergeCell ref="A86:B86"/>
    <mergeCell ref="C86:D86"/>
    <mergeCell ref="A87:B87"/>
    <mergeCell ref="C87:D87"/>
    <mergeCell ref="A94:B94"/>
    <mergeCell ref="C94:D94"/>
    <mergeCell ref="A95:B95"/>
    <mergeCell ref="C95:D95"/>
    <mergeCell ref="A96:B96"/>
    <mergeCell ref="C96:D96"/>
    <mergeCell ref="A91:B91"/>
    <mergeCell ref="C91:D91"/>
    <mergeCell ref="A92:B92"/>
    <mergeCell ref="C92:D92"/>
    <mergeCell ref="A93:B93"/>
    <mergeCell ref="C93:D93"/>
    <mergeCell ref="A88:B88"/>
    <mergeCell ref="C88:D88"/>
    <mergeCell ref="A89:B89"/>
    <mergeCell ref="C89:D89"/>
    <mergeCell ref="A90:B90"/>
    <mergeCell ref="C90:D90"/>
    <mergeCell ref="A100:B100"/>
    <mergeCell ref="C100:D100"/>
    <mergeCell ref="C101:D101"/>
    <mergeCell ref="A97:B97"/>
    <mergeCell ref="C97:D97"/>
    <mergeCell ref="A98:B98"/>
    <mergeCell ref="C98:D98"/>
    <mergeCell ref="A99:B99"/>
    <mergeCell ref="C99:D99"/>
    <mergeCell ref="A106:B106"/>
    <mergeCell ref="C106:D106"/>
    <mergeCell ref="A107:B107"/>
    <mergeCell ref="C107:D107"/>
    <mergeCell ref="A108:B108"/>
    <mergeCell ref="C108:D108"/>
    <mergeCell ref="A104:B104"/>
    <mergeCell ref="C104:D104"/>
    <mergeCell ref="A105:B105"/>
    <mergeCell ref="C105:D105"/>
    <mergeCell ref="A115:B115"/>
    <mergeCell ref="C115:D115"/>
    <mergeCell ref="A116:B116"/>
    <mergeCell ref="C116:D116"/>
    <mergeCell ref="A117:B117"/>
    <mergeCell ref="C117:D117"/>
    <mergeCell ref="A112:B112"/>
    <mergeCell ref="C112:D112"/>
    <mergeCell ref="A113:B113"/>
    <mergeCell ref="C113:D113"/>
    <mergeCell ref="A114:B114"/>
    <mergeCell ref="C114:D114"/>
    <mergeCell ref="A109:B109"/>
    <mergeCell ref="C109:D109"/>
    <mergeCell ref="A110:B110"/>
    <mergeCell ref="C110:D110"/>
    <mergeCell ref="A111:B111"/>
    <mergeCell ref="C111:D111"/>
    <mergeCell ref="A118:B118"/>
    <mergeCell ref="C118:D118"/>
    <mergeCell ref="C119:D119"/>
    <mergeCell ref="A127:B127"/>
    <mergeCell ref="C127:D127"/>
    <mergeCell ref="A128:B128"/>
    <mergeCell ref="C128:D128"/>
    <mergeCell ref="A129:B129"/>
    <mergeCell ref="C129:D129"/>
    <mergeCell ref="A124:B124"/>
    <mergeCell ref="C124:D124"/>
    <mergeCell ref="A125:B125"/>
    <mergeCell ref="C125:D125"/>
    <mergeCell ref="A126:B126"/>
    <mergeCell ref="C126:D126"/>
    <mergeCell ref="A122:B122"/>
    <mergeCell ref="C122:D122"/>
    <mergeCell ref="A123:B123"/>
    <mergeCell ref="C123:D123"/>
    <mergeCell ref="A136:B136"/>
    <mergeCell ref="C136:D136"/>
    <mergeCell ref="C137:D137"/>
    <mergeCell ref="A133:B133"/>
    <mergeCell ref="C133:D133"/>
    <mergeCell ref="A134:B134"/>
    <mergeCell ref="C134:D134"/>
    <mergeCell ref="A135:B135"/>
    <mergeCell ref="C135:D135"/>
    <mergeCell ref="A130:B130"/>
    <mergeCell ref="C130:D130"/>
    <mergeCell ref="A131:B131"/>
    <mergeCell ref="C131:D131"/>
    <mergeCell ref="A132:B132"/>
    <mergeCell ref="C132:D132"/>
    <mergeCell ref="A140:B140"/>
    <mergeCell ref="C140:D140"/>
    <mergeCell ref="A141:B141"/>
    <mergeCell ref="C141:D141"/>
    <mergeCell ref="A148:B148"/>
    <mergeCell ref="C148:D148"/>
    <mergeCell ref="A149:B149"/>
    <mergeCell ref="C149:D149"/>
    <mergeCell ref="A150:B150"/>
    <mergeCell ref="C150:D150"/>
    <mergeCell ref="A145:B145"/>
    <mergeCell ref="C145:D145"/>
    <mergeCell ref="A146:B146"/>
    <mergeCell ref="C146:D146"/>
    <mergeCell ref="A147:B147"/>
    <mergeCell ref="C147:D147"/>
    <mergeCell ref="A142:B142"/>
    <mergeCell ref="C142:D142"/>
    <mergeCell ref="A143:B143"/>
    <mergeCell ref="C143:D143"/>
    <mergeCell ref="A144:B144"/>
    <mergeCell ref="C144:D144"/>
    <mergeCell ref="A154:B154"/>
    <mergeCell ref="C154:D154"/>
    <mergeCell ref="C155:D155"/>
    <mergeCell ref="A151:B151"/>
    <mergeCell ref="C151:D151"/>
    <mergeCell ref="A152:B152"/>
    <mergeCell ref="C152:D152"/>
    <mergeCell ref="A153:B153"/>
    <mergeCell ref="C153:D153"/>
    <mergeCell ref="A160:B160"/>
    <mergeCell ref="C160:D160"/>
    <mergeCell ref="A161:B161"/>
    <mergeCell ref="C161:D161"/>
    <mergeCell ref="A162:B162"/>
    <mergeCell ref="C162:D162"/>
    <mergeCell ref="A158:B158"/>
    <mergeCell ref="C158:D158"/>
    <mergeCell ref="A159:B159"/>
    <mergeCell ref="C159:D159"/>
    <mergeCell ref="A169:B169"/>
    <mergeCell ref="C169:D169"/>
    <mergeCell ref="A170:B170"/>
    <mergeCell ref="C170:D170"/>
    <mergeCell ref="A171:B171"/>
    <mergeCell ref="C171:D171"/>
    <mergeCell ref="A166:B166"/>
    <mergeCell ref="C166:D166"/>
    <mergeCell ref="A167:B167"/>
    <mergeCell ref="C167:D167"/>
    <mergeCell ref="A168:B168"/>
    <mergeCell ref="C168:D168"/>
    <mergeCell ref="A163:B163"/>
    <mergeCell ref="C163:D163"/>
    <mergeCell ref="A164:B164"/>
    <mergeCell ref="C164:D164"/>
    <mergeCell ref="A165:B165"/>
    <mergeCell ref="C165:D165"/>
    <mergeCell ref="A183:B183"/>
    <mergeCell ref="C183:D183"/>
    <mergeCell ref="A184:B184"/>
    <mergeCell ref="C184:D184"/>
    <mergeCell ref="A185:B185"/>
    <mergeCell ref="C185:D185"/>
    <mergeCell ref="A172:B172"/>
    <mergeCell ref="C172:D172"/>
    <mergeCell ref="A180:B180"/>
    <mergeCell ref="C180:D180"/>
    <mergeCell ref="A181:B181"/>
    <mergeCell ref="C181:D181"/>
    <mergeCell ref="A182:B182"/>
    <mergeCell ref="C182:D182"/>
    <mergeCell ref="A177:B177"/>
    <mergeCell ref="C177:D177"/>
    <mergeCell ref="A178:B178"/>
    <mergeCell ref="C178:D178"/>
    <mergeCell ref="A179:B179"/>
    <mergeCell ref="C179:D179"/>
    <mergeCell ref="C173:D173"/>
    <mergeCell ref="A175:B175"/>
    <mergeCell ref="C175:D175"/>
    <mergeCell ref="A176:B176"/>
    <mergeCell ref="C176:D176"/>
    <mergeCell ref="A196:B196"/>
    <mergeCell ref="C196:D196"/>
    <mergeCell ref="A197:B197"/>
    <mergeCell ref="C197:D197"/>
    <mergeCell ref="A198:B198"/>
    <mergeCell ref="C198:D198"/>
    <mergeCell ref="A193:B193"/>
    <mergeCell ref="C193:D193"/>
    <mergeCell ref="A194:B194"/>
    <mergeCell ref="C194:D194"/>
    <mergeCell ref="A195:B195"/>
    <mergeCell ref="C195:D195"/>
    <mergeCell ref="A189:B189"/>
    <mergeCell ref="C189:D189"/>
    <mergeCell ref="A192:B192"/>
    <mergeCell ref="C192:D192"/>
    <mergeCell ref="A186:B186"/>
    <mergeCell ref="C186:D186"/>
    <mergeCell ref="A187:B187"/>
    <mergeCell ref="C187:D187"/>
    <mergeCell ref="A188:B188"/>
    <mergeCell ref="C188:D188"/>
    <mergeCell ref="A209:B209"/>
    <mergeCell ref="C209:D209"/>
    <mergeCell ref="A210:B210"/>
    <mergeCell ref="C210:D210"/>
    <mergeCell ref="A211:B211"/>
    <mergeCell ref="C211:D211"/>
    <mergeCell ref="A205:B205"/>
    <mergeCell ref="C205:D205"/>
    <mergeCell ref="A206:B206"/>
    <mergeCell ref="C206:D206"/>
    <mergeCell ref="A202:B202"/>
    <mergeCell ref="C202:D202"/>
    <mergeCell ref="A203:B203"/>
    <mergeCell ref="C203:D203"/>
    <mergeCell ref="A204:B204"/>
    <mergeCell ref="C204:D204"/>
    <mergeCell ref="A199:B199"/>
    <mergeCell ref="C199:D199"/>
    <mergeCell ref="A200:B200"/>
    <mergeCell ref="C200:D200"/>
    <mergeCell ref="A201:B201"/>
    <mergeCell ref="C201:D201"/>
    <mergeCell ref="A218:B218"/>
    <mergeCell ref="C218:D218"/>
    <mergeCell ref="A219:B219"/>
    <mergeCell ref="C219:D219"/>
    <mergeCell ref="A220:B220"/>
    <mergeCell ref="C220:D220"/>
    <mergeCell ref="A215:B215"/>
    <mergeCell ref="C215:D215"/>
    <mergeCell ref="A216:B216"/>
    <mergeCell ref="C216:D216"/>
    <mergeCell ref="A217:B217"/>
    <mergeCell ref="C217:D217"/>
    <mergeCell ref="A212:B212"/>
    <mergeCell ref="C212:D212"/>
    <mergeCell ref="A213:B213"/>
    <mergeCell ref="C213:D213"/>
    <mergeCell ref="A214:B214"/>
    <mergeCell ref="C214:D214"/>
    <mergeCell ref="A231:B231"/>
    <mergeCell ref="C231:D231"/>
    <mergeCell ref="A232:B232"/>
    <mergeCell ref="C232:D232"/>
    <mergeCell ref="A233:B233"/>
    <mergeCell ref="C233:D233"/>
    <mergeCell ref="A228:B228"/>
    <mergeCell ref="C228:D228"/>
    <mergeCell ref="A229:B229"/>
    <mergeCell ref="C229:D229"/>
    <mergeCell ref="A230:B230"/>
    <mergeCell ref="C230:D230"/>
    <mergeCell ref="A226:B226"/>
    <mergeCell ref="C226:D226"/>
    <mergeCell ref="A227:B227"/>
    <mergeCell ref="C227:D227"/>
    <mergeCell ref="A221:B221"/>
    <mergeCell ref="C221:D221"/>
    <mergeCell ref="A222:B222"/>
    <mergeCell ref="C222:D222"/>
    <mergeCell ref="A223:B223"/>
    <mergeCell ref="C223:D223"/>
    <mergeCell ref="A244:B244"/>
    <mergeCell ref="C244:D244"/>
    <mergeCell ref="A245:B245"/>
    <mergeCell ref="C245:D245"/>
    <mergeCell ref="A246:B246"/>
    <mergeCell ref="C246:D246"/>
    <mergeCell ref="A240:B240"/>
    <mergeCell ref="C240:D240"/>
    <mergeCell ref="A243:B243"/>
    <mergeCell ref="C243:D243"/>
    <mergeCell ref="A237:B237"/>
    <mergeCell ref="C237:D237"/>
    <mergeCell ref="A238:B238"/>
    <mergeCell ref="C238:D238"/>
    <mergeCell ref="A239:B239"/>
    <mergeCell ref="C239:D239"/>
    <mergeCell ref="A234:B234"/>
    <mergeCell ref="C234:D234"/>
    <mergeCell ref="A235:B235"/>
    <mergeCell ref="C235:D235"/>
    <mergeCell ref="A236:B236"/>
    <mergeCell ref="C236:D236"/>
    <mergeCell ref="A256:B256"/>
    <mergeCell ref="C256:D256"/>
    <mergeCell ref="A257:B257"/>
    <mergeCell ref="C257:D257"/>
    <mergeCell ref="A253:B253"/>
    <mergeCell ref="C253:D253"/>
    <mergeCell ref="A254:B254"/>
    <mergeCell ref="C254:D254"/>
    <mergeCell ref="A255:B255"/>
    <mergeCell ref="C255:D255"/>
    <mergeCell ref="A250:B250"/>
    <mergeCell ref="C250:D250"/>
    <mergeCell ref="A251:B251"/>
    <mergeCell ref="C251:D251"/>
    <mergeCell ref="A252:B252"/>
    <mergeCell ref="C252:D252"/>
    <mergeCell ref="A247:B247"/>
    <mergeCell ref="C247:D247"/>
    <mergeCell ref="A248:B248"/>
    <mergeCell ref="C248:D248"/>
    <mergeCell ref="A249:B249"/>
    <mergeCell ref="C249:D249"/>
    <mergeCell ref="A263:B263"/>
    <mergeCell ref="C263:D263"/>
    <mergeCell ref="A264:B264"/>
    <mergeCell ref="C264:D264"/>
    <mergeCell ref="A265:B265"/>
    <mergeCell ref="C265:D265"/>
    <mergeCell ref="A260:B260"/>
    <mergeCell ref="C260:D260"/>
    <mergeCell ref="A261:B261"/>
    <mergeCell ref="A272:B272"/>
    <mergeCell ref="C272:D272"/>
    <mergeCell ref="A273:B273"/>
    <mergeCell ref="C273:D273"/>
    <mergeCell ref="A274:B274"/>
    <mergeCell ref="C274:D274"/>
    <mergeCell ref="A269:B269"/>
    <mergeCell ref="C269:D269"/>
    <mergeCell ref="A270:B270"/>
    <mergeCell ref="C270:D270"/>
    <mergeCell ref="A271:B271"/>
    <mergeCell ref="C271:D271"/>
    <mergeCell ref="A266:B266"/>
    <mergeCell ref="C266:D266"/>
    <mergeCell ref="A267:B267"/>
    <mergeCell ref="C267:D267"/>
    <mergeCell ref="A268:B268"/>
    <mergeCell ref="C268:D268"/>
    <mergeCell ref="C261:D261"/>
    <mergeCell ref="A262:B262"/>
    <mergeCell ref="C262:D262"/>
  </mergeCells>
  <conditionalFormatting sqref="C260:D274 C243:D258 C226:D241 C209:D224 C192:D207 C175:D190 C158:D172 C140:D154 C122:D136 C104:D118 C86:D100 C68:D82 C60 C50:D59 C61:D64 C8:D8 C12:D12 C10:D10 C21:D22 C14:D14 C27:D30 C32:D43 B6:C6 C45:D46">
    <cfRule type="cellIs" dxfId="201" priority="737" operator="greaterThan">
      <formula>""""""</formula>
    </cfRule>
  </conditionalFormatting>
  <conditionalFormatting sqref="L1:V1048576">
    <cfRule type="colorScale" priority="1">
      <colorScale>
        <cfvo type="min" val="0"/>
        <cfvo type="max" val="0"/>
        <color rgb="FFFF7128"/>
        <color rgb="FFFFEF9C"/>
      </colorScale>
    </cfRule>
  </conditionalFormatting>
  <pageMargins left="0.7" right="0.7" top="0.75" bottom="0.75" header="0.3" footer="0.3"/>
  <pageSetup scale="55" orientation="landscape" r:id="rId1"/>
  <drawing r:id="rId2"/>
  <legacyDrawing r:id="rId3"/>
</worksheet>
</file>

<file path=xl/worksheets/sheet3.xml><?xml version="1.0" encoding="utf-8"?>
<worksheet xmlns="http://schemas.openxmlformats.org/spreadsheetml/2006/main" xmlns:r="http://schemas.openxmlformats.org/officeDocument/2006/relationships">
  <sheetPr codeName="Sheet2">
    <pageSetUpPr autoPageBreaks="0"/>
  </sheetPr>
  <dimension ref="A1:XEX3184"/>
  <sheetViews>
    <sheetView showGridLines="0" topLeftCell="A82" zoomScale="70" zoomScaleNormal="70" zoomScaleSheetLayoutView="100" workbookViewId="0">
      <selection activeCell="K90" sqref="K90"/>
    </sheetView>
  </sheetViews>
  <sheetFormatPr defaultColWidth="9.140625" defaultRowHeight="12.75"/>
  <cols>
    <col min="1" max="4" width="30.7109375" style="39" customWidth="1"/>
    <col min="5" max="5" width="14.28515625" style="56" customWidth="1"/>
    <col min="6" max="6" width="9.140625" style="39"/>
    <col min="7" max="7" width="3.5703125" style="37" customWidth="1"/>
    <col min="8" max="8" width="16.85546875" style="263" customWidth="1"/>
    <col min="9" max="10" width="3" style="38" customWidth="1"/>
    <col min="11" max="11" width="9.140625" style="39" customWidth="1"/>
    <col min="12" max="15" width="1.7109375" style="39" customWidth="1"/>
    <col min="16" max="25" width="2.7109375" style="40" customWidth="1"/>
    <col min="26" max="26" width="8.85546875" style="75" customWidth="1"/>
    <col min="27" max="28" width="9.140625" style="39" customWidth="1"/>
    <col min="29" max="16384" width="9.140625" style="39"/>
  </cols>
  <sheetData>
    <row r="1" spans="1:32" ht="34.5" customHeight="1" thickTop="1">
      <c r="A1" s="517"/>
      <c r="B1" s="518"/>
      <c r="C1" s="518"/>
      <c r="D1" s="518"/>
      <c r="E1" s="518"/>
      <c r="F1" s="519"/>
      <c r="H1" s="262"/>
      <c r="P1" s="351" t="s">
        <v>128</v>
      </c>
      <c r="Q1" s="351"/>
      <c r="R1" s="351"/>
      <c r="S1" s="351"/>
      <c r="T1" s="351"/>
      <c r="U1" s="351"/>
      <c r="V1" s="351"/>
      <c r="W1" s="351"/>
      <c r="X1" s="351"/>
      <c r="Y1" s="351"/>
      <c r="Z1" s="351" t="s">
        <v>129</v>
      </c>
      <c r="AA1" s="361"/>
    </row>
    <row r="2" spans="1:32" ht="33" customHeight="1" thickBot="1">
      <c r="A2" s="520" t="s">
        <v>269</v>
      </c>
      <c r="B2" s="521"/>
      <c r="C2" s="521"/>
      <c r="D2" s="521"/>
      <c r="E2" s="522"/>
      <c r="F2" s="523"/>
      <c r="P2" s="40" t="s">
        <v>118</v>
      </c>
      <c r="Q2" s="40" t="s">
        <v>119</v>
      </c>
      <c r="R2" s="40" t="s">
        <v>120</v>
      </c>
      <c r="S2" s="40" t="s">
        <v>121</v>
      </c>
      <c r="T2" s="40" t="s">
        <v>122</v>
      </c>
      <c r="U2" s="40" t="s">
        <v>123</v>
      </c>
      <c r="V2" s="40" t="s">
        <v>124</v>
      </c>
      <c r="W2" s="40" t="s">
        <v>125</v>
      </c>
      <c r="X2" s="40" t="s">
        <v>126</v>
      </c>
      <c r="Y2" s="40" t="s">
        <v>127</v>
      </c>
      <c r="Z2" s="40" t="s">
        <v>122</v>
      </c>
      <c r="AA2" s="40" t="s">
        <v>125</v>
      </c>
    </row>
    <row r="3" spans="1:32" ht="75.75" customHeight="1" thickTop="1" thickBot="1">
      <c r="A3" s="524" t="s">
        <v>270</v>
      </c>
      <c r="B3" s="525"/>
      <c r="C3" s="525"/>
      <c r="D3" s="525"/>
      <c r="E3" s="525"/>
      <c r="F3" s="526"/>
      <c r="G3" s="41"/>
      <c r="H3" s="280"/>
      <c r="I3" s="43"/>
      <c r="J3" s="43"/>
      <c r="P3" s="40">
        <f t="shared" ref="P3:T5" ca="1" si="0">CELL("protect",A3)</f>
        <v>1</v>
      </c>
      <c r="Q3" s="40">
        <f t="shared" ca="1" si="0"/>
        <v>1</v>
      </c>
      <c r="R3" s="40">
        <f t="shared" ca="1" si="0"/>
        <v>1</v>
      </c>
      <c r="S3" s="40">
        <f t="shared" ca="1" si="0"/>
        <v>1</v>
      </c>
      <c r="T3" s="40">
        <f t="shared" ca="1" si="0"/>
        <v>1</v>
      </c>
      <c r="U3" s="40">
        <f t="shared" ref="U3:U62" ca="1" si="1">CELL("protect",F3)</f>
        <v>1</v>
      </c>
      <c r="V3" s="40">
        <f t="shared" ref="V3:V62" ca="1" si="2">CELL("protect",G3)</f>
        <v>1</v>
      </c>
      <c r="W3" s="40">
        <f t="shared" ref="W3:W62" ca="1" si="3">CELL("protect",H3)</f>
        <v>1</v>
      </c>
      <c r="X3" s="40">
        <f t="shared" ref="X3:Y62" ca="1" si="4">CELL("protect",I3)</f>
        <v>1</v>
      </c>
      <c r="Y3" s="40">
        <f t="shared" ca="1" si="4"/>
        <v>1</v>
      </c>
      <c r="Z3" s="40" t="str">
        <f t="shared" ref="Z3:Z66" ca="1" si="5">CELL("format",E3)</f>
        <v>G</v>
      </c>
      <c r="AA3" s="44" t="str">
        <f t="shared" ref="AA3:AA34" ca="1" si="6">CELL("format",H3)</f>
        <v>F0</v>
      </c>
      <c r="AD3" s="57"/>
      <c r="AE3" s="268"/>
      <c r="AF3" s="265"/>
    </row>
    <row r="4" spans="1:32" ht="14.25" thickTop="1" thickBot="1">
      <c r="A4" s="76" t="str">
        <f>IF(SUM(J5:J1803)=0,"Clean",SUM(J5:J1803)&amp;" errors")</f>
        <v>Clean</v>
      </c>
      <c r="B4" s="77"/>
      <c r="C4" s="266"/>
      <c r="D4" s="267" t="str">
        <f>IF(E8&gt;0,IF(E10&gt;0,TRUNC(E10/E8),""),"")</f>
        <v/>
      </c>
      <c r="E4" s="78"/>
      <c r="F4" s="64"/>
      <c r="G4" s="45" t="s">
        <v>25</v>
      </c>
      <c r="H4" s="264" t="s">
        <v>26</v>
      </c>
      <c r="I4" s="46" t="s">
        <v>27</v>
      </c>
      <c r="J4" s="46"/>
      <c r="P4" s="40">
        <f t="shared" ca="1" si="0"/>
        <v>1</v>
      </c>
      <c r="Q4" s="40">
        <f t="shared" ca="1" si="0"/>
        <v>1</v>
      </c>
      <c r="R4" s="40">
        <f t="shared" ca="1" si="0"/>
        <v>1</v>
      </c>
      <c r="S4" s="258">
        <f t="shared" ca="1" si="0"/>
        <v>1</v>
      </c>
      <c r="T4" s="40">
        <f t="shared" ca="1" si="0"/>
        <v>1</v>
      </c>
      <c r="U4" s="40">
        <f t="shared" ca="1" si="1"/>
        <v>1</v>
      </c>
      <c r="V4" s="40">
        <f t="shared" ca="1" si="2"/>
        <v>1</v>
      </c>
      <c r="W4" s="40">
        <f t="shared" ca="1" si="3"/>
        <v>1</v>
      </c>
      <c r="X4" s="40">
        <f t="shared" ca="1" si="4"/>
        <v>1</v>
      </c>
      <c r="Y4" s="40">
        <f t="shared" ca="1" si="4"/>
        <v>1</v>
      </c>
      <c r="Z4" s="40" t="str">
        <f t="shared" ca="1" si="5"/>
        <v>F0</v>
      </c>
      <c r="AA4" s="44" t="str">
        <f t="shared" ca="1" si="6"/>
        <v>F0</v>
      </c>
      <c r="AD4" s="57"/>
      <c r="AE4" s="57"/>
    </row>
    <row r="5" spans="1:32" ht="16.5" thickBot="1">
      <c r="A5" s="499" t="s">
        <v>102</v>
      </c>
      <c r="B5" s="500"/>
      <c r="C5" s="501" t="str">
        <f>IF(E5&lt;10000,"","Firm code must be between 0001 and 9999 --&gt;")</f>
        <v/>
      </c>
      <c r="D5" s="502"/>
      <c r="E5" s="47">
        <f>'Survey Questionnaire'!E5</f>
        <v>0</v>
      </c>
      <c r="F5" s="65"/>
      <c r="G5" s="37" t="s">
        <v>28</v>
      </c>
      <c r="H5" s="263">
        <f>+E5</f>
        <v>0</v>
      </c>
      <c r="I5" s="38" t="s">
        <v>27</v>
      </c>
      <c r="J5" s="38" t="str">
        <f>IF(C5="","",1)</f>
        <v/>
      </c>
      <c r="K5" s="48" t="str">
        <f>IF(C5="","","&lt;=======")</f>
        <v/>
      </c>
      <c r="L5" s="48"/>
      <c r="M5" s="48"/>
      <c r="N5" s="48"/>
      <c r="O5" s="48"/>
      <c r="P5" s="40">
        <f t="shared" ca="1" si="0"/>
        <v>1</v>
      </c>
      <c r="Q5" s="40">
        <f t="shared" ca="1" si="0"/>
        <v>1</v>
      </c>
      <c r="R5" s="40">
        <f t="shared" ca="1" si="0"/>
        <v>1</v>
      </c>
      <c r="S5" s="40">
        <f t="shared" ca="1" si="0"/>
        <v>1</v>
      </c>
      <c r="T5" s="40">
        <f t="shared" ca="1" si="0"/>
        <v>0</v>
      </c>
      <c r="U5" s="40">
        <f t="shared" ca="1" si="1"/>
        <v>1</v>
      </c>
      <c r="V5" s="40">
        <f t="shared" ca="1" si="2"/>
        <v>1</v>
      </c>
      <c r="W5" s="40">
        <f t="shared" ca="1" si="3"/>
        <v>1</v>
      </c>
      <c r="X5" s="40">
        <f t="shared" ca="1" si="4"/>
        <v>1</v>
      </c>
      <c r="Y5" s="40">
        <f t="shared" ca="1" si="4"/>
        <v>1</v>
      </c>
      <c r="Z5" s="40" t="str">
        <f t="shared" ca="1" si="5"/>
        <v>F0</v>
      </c>
      <c r="AA5" s="44" t="str">
        <f t="shared" ca="1" si="6"/>
        <v>F0</v>
      </c>
    </row>
    <row r="6" spans="1:32" ht="28.9" customHeight="1" thickBot="1">
      <c r="A6" s="259" t="s">
        <v>259</v>
      </c>
      <c r="B6" s="495" t="str">
        <f>IF(E10&gt;0,IF(D4&lt;50000,"That's too small --only $"&amp;D4&amp;" revenue per staff.",IF(D4&gt;300000,"That's too big -- $"&amp;D4&amp;" revenue per staff.","")),"")</f>
        <v/>
      </c>
      <c r="C6" s="496"/>
      <c r="D6" s="497"/>
      <c r="E6" s="260"/>
      <c r="F6" s="261"/>
      <c r="J6" s="38" t="str">
        <f>IF(B6="","",1)</f>
        <v/>
      </c>
      <c r="K6" s="48" t="str">
        <f>IF(B6="","","&lt;=======")</f>
        <v/>
      </c>
      <c r="L6" s="48"/>
      <c r="M6" s="48"/>
      <c r="N6" s="48"/>
      <c r="O6" s="48"/>
      <c r="P6" s="40">
        <f t="shared" ref="P6:P69" ca="1" si="7">CELL("protect",A6)</f>
        <v>1</v>
      </c>
      <c r="Q6" s="258">
        <f t="shared" ref="Q6:Q69" ca="1" si="8">CELL("protect",B6)</f>
        <v>1</v>
      </c>
      <c r="R6" s="40">
        <f ca="1">CELL("protect",D4)</f>
        <v>1</v>
      </c>
      <c r="S6" s="40">
        <f t="shared" ref="S6:S69" ca="1" si="9">CELL("protect",D6)</f>
        <v>1</v>
      </c>
      <c r="T6" s="40">
        <f t="shared" ref="T6:T69" ca="1" si="10">CELL("protect",E6)</f>
        <v>1</v>
      </c>
      <c r="U6" s="40">
        <f t="shared" ca="1" si="1"/>
        <v>1</v>
      </c>
      <c r="V6" s="40">
        <f t="shared" ca="1" si="2"/>
        <v>1</v>
      </c>
      <c r="W6" s="40">
        <f t="shared" ca="1" si="3"/>
        <v>1</v>
      </c>
      <c r="X6" s="40">
        <f t="shared" ca="1" si="4"/>
        <v>1</v>
      </c>
      <c r="Y6" s="40">
        <f t="shared" ca="1" si="4"/>
        <v>1</v>
      </c>
      <c r="Z6" s="40" t="str">
        <f t="shared" ca="1" si="5"/>
        <v>G</v>
      </c>
      <c r="AA6" s="44" t="str">
        <f t="shared" ca="1" si="6"/>
        <v>F0</v>
      </c>
    </row>
    <row r="7" spans="1:32" ht="6" customHeight="1" thickTop="1" thickBot="1">
      <c r="A7" s="79"/>
      <c r="B7" s="49"/>
      <c r="C7" s="445"/>
      <c r="D7" s="498"/>
      <c r="E7" s="42"/>
      <c r="F7" s="80"/>
      <c r="P7" s="40">
        <f t="shared" ca="1" si="7"/>
        <v>1</v>
      </c>
      <c r="Q7" s="40">
        <f t="shared" ca="1" si="8"/>
        <v>1</v>
      </c>
      <c r="R7" s="40">
        <f t="shared" ref="R7:R70" ca="1" si="11">CELL("protect",C7)</f>
        <v>1</v>
      </c>
      <c r="S7" s="40">
        <f t="shared" ca="1" si="9"/>
        <v>1</v>
      </c>
      <c r="T7" s="40">
        <f t="shared" ca="1" si="10"/>
        <v>1</v>
      </c>
      <c r="U7" s="40">
        <f t="shared" ca="1" si="1"/>
        <v>1</v>
      </c>
      <c r="V7" s="40">
        <f t="shared" ca="1" si="2"/>
        <v>1</v>
      </c>
      <c r="W7" s="40">
        <f t="shared" ca="1" si="3"/>
        <v>1</v>
      </c>
      <c r="X7" s="40">
        <f t="shared" ca="1" si="4"/>
        <v>1</v>
      </c>
      <c r="Y7" s="40">
        <f t="shared" ca="1" si="4"/>
        <v>1</v>
      </c>
      <c r="Z7" s="50" t="str">
        <f t="shared" ca="1" si="5"/>
        <v>G</v>
      </c>
      <c r="AA7" s="44" t="str">
        <f t="shared" ca="1" si="6"/>
        <v>F0</v>
      </c>
    </row>
    <row r="8" spans="1:32" ht="16.5" thickBot="1">
      <c r="A8" s="458" t="s">
        <v>103</v>
      </c>
      <c r="B8" s="463"/>
      <c r="C8" s="464" t="str">
        <f>IF(E8&lt;20001,"","Total staff can't exceed 20,000--&gt;")</f>
        <v/>
      </c>
      <c r="D8" s="465"/>
      <c r="E8" s="51">
        <f>'Survey Questionnaire'!E8</f>
        <v>0</v>
      </c>
      <c r="F8" s="65"/>
      <c r="G8" s="37" t="s">
        <v>28</v>
      </c>
      <c r="H8" s="263">
        <f>IF(E8="","X",E8)</f>
        <v>0</v>
      </c>
      <c r="I8" s="38" t="s">
        <v>27</v>
      </c>
      <c r="J8" s="38" t="str">
        <f>IF(C8="","",1)</f>
        <v/>
      </c>
      <c r="K8" s="48" t="str">
        <f>IF(C8="","","&lt;=======")</f>
        <v/>
      </c>
      <c r="L8" s="48"/>
      <c r="M8" s="48"/>
      <c r="N8" s="48"/>
      <c r="O8" s="48"/>
      <c r="P8" s="40">
        <f t="shared" ca="1" si="7"/>
        <v>1</v>
      </c>
      <c r="Q8" s="40">
        <f t="shared" ca="1" si="8"/>
        <v>1</v>
      </c>
      <c r="R8" s="40">
        <f t="shared" ca="1" si="11"/>
        <v>1</v>
      </c>
      <c r="S8" s="40">
        <f t="shared" ca="1" si="9"/>
        <v>1</v>
      </c>
      <c r="T8" s="40">
        <f t="shared" ca="1" si="10"/>
        <v>0</v>
      </c>
      <c r="U8" s="40">
        <f t="shared" ca="1" si="1"/>
        <v>1</v>
      </c>
      <c r="V8" s="40">
        <f t="shared" ca="1" si="2"/>
        <v>1</v>
      </c>
      <c r="W8" s="40">
        <f t="shared" ca="1" si="3"/>
        <v>1</v>
      </c>
      <c r="X8" s="40">
        <f t="shared" ca="1" si="4"/>
        <v>1</v>
      </c>
      <c r="Y8" s="40">
        <f t="shared" ca="1" si="4"/>
        <v>1</v>
      </c>
      <c r="Z8" s="40" t="str">
        <f t="shared" ca="1" si="5"/>
        <v>,0</v>
      </c>
      <c r="AA8" s="44" t="str">
        <f t="shared" ca="1" si="6"/>
        <v>F0</v>
      </c>
    </row>
    <row r="9" spans="1:32" ht="6" customHeight="1" thickBot="1">
      <c r="A9" s="67"/>
      <c r="B9" s="57"/>
      <c r="C9" s="57"/>
      <c r="D9" s="57"/>
      <c r="E9" s="42"/>
      <c r="F9" s="65"/>
      <c r="P9" s="40">
        <f t="shared" ca="1" si="7"/>
        <v>1</v>
      </c>
      <c r="Q9" s="40">
        <f t="shared" ca="1" si="8"/>
        <v>1</v>
      </c>
      <c r="R9" s="40">
        <f t="shared" ca="1" si="11"/>
        <v>1</v>
      </c>
      <c r="S9" s="40">
        <f t="shared" ca="1" si="9"/>
        <v>1</v>
      </c>
      <c r="T9" s="40">
        <f t="shared" ca="1" si="10"/>
        <v>1</v>
      </c>
      <c r="U9" s="40">
        <f t="shared" ca="1" si="1"/>
        <v>1</v>
      </c>
      <c r="V9" s="40">
        <f t="shared" ca="1" si="2"/>
        <v>1</v>
      </c>
      <c r="W9" s="40">
        <f t="shared" ca="1" si="3"/>
        <v>1</v>
      </c>
      <c r="X9" s="40">
        <f t="shared" ca="1" si="4"/>
        <v>1</v>
      </c>
      <c r="Y9" s="40">
        <f t="shared" ca="1" si="4"/>
        <v>1</v>
      </c>
      <c r="Z9" s="40" t="str">
        <f t="shared" ca="1" si="5"/>
        <v>G</v>
      </c>
      <c r="AA9" s="44" t="str">
        <f t="shared" ca="1" si="6"/>
        <v>F0</v>
      </c>
    </row>
    <row r="10" spans="1:32" ht="16.5" thickBot="1">
      <c r="A10" s="458" t="s">
        <v>105</v>
      </c>
      <c r="B10" s="463"/>
      <c r="C10" s="464" t="str">
        <f>IF(E10&lt;10000000000,"","Annual net revenue can't exceed $10 billion--&gt;")</f>
        <v/>
      </c>
      <c r="D10" s="465"/>
      <c r="E10" s="52">
        <f>'Survey Questionnaire'!E10</f>
        <v>0</v>
      </c>
      <c r="F10" s="70" t="s">
        <v>104</v>
      </c>
      <c r="G10" s="37" t="s">
        <v>28</v>
      </c>
      <c r="H10" s="263">
        <f>IF(E10="","X",E10)</f>
        <v>0</v>
      </c>
      <c r="I10" s="38" t="s">
        <v>27</v>
      </c>
      <c r="J10" s="38" t="str">
        <f>IF(C10="","",1)</f>
        <v/>
      </c>
      <c r="K10" s="48" t="str">
        <f>IF(C10="","","&lt;=======")</f>
        <v/>
      </c>
      <c r="L10" s="48"/>
      <c r="M10" s="48"/>
      <c r="N10" s="48"/>
      <c r="O10" s="48"/>
      <c r="P10" s="40">
        <f t="shared" ca="1" si="7"/>
        <v>1</v>
      </c>
      <c r="Q10" s="40">
        <f t="shared" ca="1" si="8"/>
        <v>1</v>
      </c>
      <c r="R10" s="40">
        <f t="shared" ca="1" si="11"/>
        <v>1</v>
      </c>
      <c r="S10" s="40">
        <f t="shared" ca="1" si="9"/>
        <v>1</v>
      </c>
      <c r="T10" s="40">
        <f t="shared" ca="1" si="10"/>
        <v>0</v>
      </c>
      <c r="U10" s="40">
        <f t="shared" ca="1" si="1"/>
        <v>1</v>
      </c>
      <c r="V10" s="40">
        <f t="shared" ca="1" si="2"/>
        <v>1</v>
      </c>
      <c r="W10" s="40">
        <f t="shared" ca="1" si="3"/>
        <v>1</v>
      </c>
      <c r="X10" s="40">
        <f t="shared" ca="1" si="4"/>
        <v>1</v>
      </c>
      <c r="Y10" s="40">
        <f t="shared" ca="1" si="4"/>
        <v>1</v>
      </c>
      <c r="Z10" s="40" t="str">
        <f t="shared" ca="1" si="5"/>
        <v>C0</v>
      </c>
      <c r="AA10" s="44" t="str">
        <f t="shared" ca="1" si="6"/>
        <v>F0</v>
      </c>
    </row>
    <row r="11" spans="1:32" ht="3" customHeight="1" thickBot="1">
      <c r="A11" s="67"/>
      <c r="B11" s="57"/>
      <c r="C11" s="57"/>
      <c r="D11" s="57"/>
      <c r="E11" s="42"/>
      <c r="F11" s="65"/>
      <c r="P11" s="40">
        <f t="shared" ca="1" si="7"/>
        <v>1</v>
      </c>
      <c r="Q11" s="40">
        <f t="shared" ca="1" si="8"/>
        <v>1</v>
      </c>
      <c r="R11" s="40">
        <f t="shared" ca="1" si="11"/>
        <v>1</v>
      </c>
      <c r="S11" s="40">
        <f t="shared" ca="1" si="9"/>
        <v>1</v>
      </c>
      <c r="T11" s="40">
        <f t="shared" ca="1" si="10"/>
        <v>1</v>
      </c>
      <c r="U11" s="40">
        <f t="shared" ca="1" si="1"/>
        <v>1</v>
      </c>
      <c r="V11" s="40">
        <f t="shared" ca="1" si="2"/>
        <v>1</v>
      </c>
      <c r="W11" s="40">
        <f t="shared" ca="1" si="3"/>
        <v>1</v>
      </c>
      <c r="X11" s="40">
        <f t="shared" ca="1" si="4"/>
        <v>1</v>
      </c>
      <c r="Y11" s="40">
        <f t="shared" ca="1" si="4"/>
        <v>1</v>
      </c>
      <c r="Z11" s="40" t="str">
        <f t="shared" ca="1" si="5"/>
        <v>G</v>
      </c>
      <c r="AA11" s="44" t="str">
        <f t="shared" ca="1" si="6"/>
        <v>F0</v>
      </c>
    </row>
    <row r="12" spans="1:32" ht="16.5" thickBot="1">
      <c r="A12" s="458" t="s">
        <v>106</v>
      </c>
      <c r="B12" s="463"/>
      <c r="C12" s="464" t="str">
        <f>IF(E12&lt;10000000000,"","Year-end equity can't exceed $10 billion--&gt;")</f>
        <v/>
      </c>
      <c r="D12" s="465"/>
      <c r="E12" s="52">
        <f>'Survey Questionnaire'!E12</f>
        <v>0</v>
      </c>
      <c r="F12" s="70" t="s">
        <v>104</v>
      </c>
      <c r="G12" s="37" t="s">
        <v>28</v>
      </c>
      <c r="H12" s="263">
        <f>IF(E12="","X",E12)</f>
        <v>0</v>
      </c>
      <c r="I12" s="38" t="s">
        <v>27</v>
      </c>
      <c r="J12" s="38" t="str">
        <f>IF(C12="","",1)</f>
        <v/>
      </c>
      <c r="K12" s="48" t="str">
        <f>IF(C12="","","&lt;=======")</f>
        <v/>
      </c>
      <c r="L12" s="48"/>
      <c r="M12" s="48"/>
      <c r="N12" s="48"/>
      <c r="O12" s="48"/>
      <c r="P12" s="40">
        <f t="shared" ca="1" si="7"/>
        <v>1</v>
      </c>
      <c r="Q12" s="40">
        <f t="shared" ca="1" si="8"/>
        <v>1</v>
      </c>
      <c r="R12" s="40">
        <f t="shared" ca="1" si="11"/>
        <v>1</v>
      </c>
      <c r="S12" s="40">
        <f t="shared" ca="1" si="9"/>
        <v>1</v>
      </c>
      <c r="T12" s="40">
        <f t="shared" ca="1" si="10"/>
        <v>0</v>
      </c>
      <c r="U12" s="40">
        <f t="shared" ca="1" si="1"/>
        <v>1</v>
      </c>
      <c r="V12" s="40">
        <f t="shared" ca="1" si="2"/>
        <v>1</v>
      </c>
      <c r="W12" s="40">
        <f t="shared" ca="1" si="3"/>
        <v>1</v>
      </c>
      <c r="X12" s="40">
        <f t="shared" ca="1" si="4"/>
        <v>1</v>
      </c>
      <c r="Y12" s="40">
        <f t="shared" ca="1" si="4"/>
        <v>1</v>
      </c>
      <c r="Z12" s="40" t="str">
        <f t="shared" ca="1" si="5"/>
        <v>C0</v>
      </c>
      <c r="AA12" s="44" t="str">
        <f t="shared" ca="1" si="6"/>
        <v>F0</v>
      </c>
    </row>
    <row r="13" spans="1:32" ht="6" customHeight="1" thickBot="1">
      <c r="A13" s="67"/>
      <c r="B13" s="57"/>
      <c r="C13" s="57"/>
      <c r="D13" s="57"/>
      <c r="E13" s="42"/>
      <c r="F13" s="65"/>
      <c r="P13" s="40">
        <f t="shared" ca="1" si="7"/>
        <v>1</v>
      </c>
      <c r="Q13" s="40">
        <f t="shared" ca="1" si="8"/>
        <v>1</v>
      </c>
      <c r="R13" s="40">
        <f t="shared" ca="1" si="11"/>
        <v>1</v>
      </c>
      <c r="S13" s="40">
        <f t="shared" ca="1" si="9"/>
        <v>1</v>
      </c>
      <c r="T13" s="40">
        <f t="shared" ca="1" si="10"/>
        <v>1</v>
      </c>
      <c r="U13" s="40">
        <f t="shared" ca="1" si="1"/>
        <v>1</v>
      </c>
      <c r="V13" s="40">
        <f t="shared" ca="1" si="2"/>
        <v>1</v>
      </c>
      <c r="W13" s="40">
        <f t="shared" ca="1" si="3"/>
        <v>1</v>
      </c>
      <c r="X13" s="40">
        <f t="shared" ca="1" si="4"/>
        <v>1</v>
      </c>
      <c r="Y13" s="40">
        <f t="shared" ca="1" si="4"/>
        <v>1</v>
      </c>
      <c r="Z13" s="40" t="str">
        <f t="shared" ca="1" si="5"/>
        <v>G</v>
      </c>
      <c r="AA13" s="44" t="str">
        <f t="shared" ca="1" si="6"/>
        <v>F0</v>
      </c>
    </row>
    <row r="14" spans="1:32" ht="16.5" thickBot="1">
      <c r="A14" s="458" t="s">
        <v>250</v>
      </c>
      <c r="B14" s="463"/>
      <c r="C14" s="464" t="str">
        <f>IF(((E14&lt;11)),"",IF(E14="","","Service offered must be 1 to 10--&gt;"))</f>
        <v/>
      </c>
      <c r="D14" s="465"/>
      <c r="E14" s="53"/>
      <c r="F14" s="70" t="s">
        <v>111</v>
      </c>
      <c r="G14" s="37" t="s">
        <v>28</v>
      </c>
      <c r="H14" s="263" t="str">
        <f>IF(E14="","10",E14)</f>
        <v>10</v>
      </c>
      <c r="I14" s="38" t="s">
        <v>27</v>
      </c>
      <c r="J14" s="38" t="str">
        <f>IF(C14="","",1)</f>
        <v/>
      </c>
      <c r="K14" s="48" t="str">
        <f>IF(C14="","","&lt;=======")</f>
        <v/>
      </c>
      <c r="L14" s="48"/>
      <c r="M14" s="48"/>
      <c r="N14" s="48"/>
      <c r="O14" s="48"/>
      <c r="P14" s="40">
        <f t="shared" ca="1" si="7"/>
        <v>1</v>
      </c>
      <c r="Q14" s="40">
        <f t="shared" ca="1" si="8"/>
        <v>1</v>
      </c>
      <c r="R14" s="40">
        <f t="shared" ca="1" si="11"/>
        <v>1</v>
      </c>
      <c r="S14" s="40">
        <f t="shared" ca="1" si="9"/>
        <v>1</v>
      </c>
      <c r="T14" s="40">
        <f t="shared" ca="1" si="10"/>
        <v>0</v>
      </c>
      <c r="U14" s="40">
        <f t="shared" ca="1" si="1"/>
        <v>1</v>
      </c>
      <c r="V14" s="40">
        <f t="shared" ca="1" si="2"/>
        <v>1</v>
      </c>
      <c r="W14" s="40">
        <f t="shared" ca="1" si="3"/>
        <v>1</v>
      </c>
      <c r="X14" s="40">
        <f t="shared" ca="1" si="4"/>
        <v>1</v>
      </c>
      <c r="Y14" s="40">
        <f t="shared" ca="1" si="4"/>
        <v>1</v>
      </c>
      <c r="Z14" s="40" t="str">
        <f t="shared" ca="1" si="5"/>
        <v>F0</v>
      </c>
      <c r="AA14" s="44" t="str">
        <f t="shared" ca="1" si="6"/>
        <v>F0</v>
      </c>
    </row>
    <row r="15" spans="1:32" ht="6" customHeight="1">
      <c r="A15" s="81"/>
      <c r="B15" s="49"/>
      <c r="C15" s="57"/>
      <c r="D15" s="57"/>
      <c r="E15" s="42"/>
      <c r="F15" s="65"/>
      <c r="P15" s="40">
        <f t="shared" ca="1" si="7"/>
        <v>1</v>
      </c>
      <c r="Q15" s="40">
        <f t="shared" ca="1" si="8"/>
        <v>1</v>
      </c>
      <c r="R15" s="40">
        <f t="shared" ca="1" si="11"/>
        <v>1</v>
      </c>
      <c r="S15" s="40">
        <f t="shared" ca="1" si="9"/>
        <v>1</v>
      </c>
      <c r="T15" s="40">
        <f t="shared" ca="1" si="10"/>
        <v>1</v>
      </c>
      <c r="U15" s="40">
        <f t="shared" ca="1" si="1"/>
        <v>1</v>
      </c>
      <c r="V15" s="40">
        <f t="shared" ca="1" si="2"/>
        <v>1</v>
      </c>
      <c r="W15" s="40">
        <f t="shared" ca="1" si="3"/>
        <v>1</v>
      </c>
      <c r="X15" s="40">
        <f t="shared" ca="1" si="4"/>
        <v>1</v>
      </c>
      <c r="Y15" s="40">
        <f t="shared" ca="1" si="4"/>
        <v>1</v>
      </c>
      <c r="Z15" s="40" t="str">
        <f t="shared" ca="1" si="5"/>
        <v>G</v>
      </c>
      <c r="AA15" s="44" t="str">
        <f t="shared" ca="1" si="6"/>
        <v>F0</v>
      </c>
    </row>
    <row r="16" spans="1:32">
      <c r="A16" s="66" t="s">
        <v>135</v>
      </c>
      <c r="B16" s="55" t="s">
        <v>257</v>
      </c>
      <c r="C16" s="55" t="s">
        <v>197</v>
      </c>
      <c r="D16" s="55" t="s">
        <v>136</v>
      </c>
      <c r="E16" s="62"/>
      <c r="F16" s="65"/>
      <c r="P16" s="40">
        <f t="shared" ca="1" si="7"/>
        <v>1</v>
      </c>
      <c r="Q16" s="40">
        <f t="shared" ca="1" si="8"/>
        <v>1</v>
      </c>
      <c r="R16" s="40">
        <f t="shared" ca="1" si="11"/>
        <v>1</v>
      </c>
      <c r="S16" s="40">
        <f t="shared" ca="1" si="9"/>
        <v>1</v>
      </c>
      <c r="T16" s="40">
        <f t="shared" ca="1" si="10"/>
        <v>1</v>
      </c>
      <c r="U16" s="40">
        <f t="shared" ca="1" si="1"/>
        <v>1</v>
      </c>
      <c r="V16" s="40">
        <f t="shared" ca="1" si="2"/>
        <v>1</v>
      </c>
      <c r="W16" s="40">
        <f t="shared" ca="1" si="3"/>
        <v>1</v>
      </c>
      <c r="X16" s="40">
        <f t="shared" ca="1" si="4"/>
        <v>1</v>
      </c>
      <c r="Y16" s="40">
        <f t="shared" ca="1" si="4"/>
        <v>1</v>
      </c>
      <c r="Z16" s="40" t="str">
        <f t="shared" ca="1" si="5"/>
        <v>G</v>
      </c>
      <c r="AA16" s="44" t="str">
        <f t="shared" ca="1" si="6"/>
        <v>F0</v>
      </c>
    </row>
    <row r="17" spans="1:27">
      <c r="A17" s="66" t="s">
        <v>198</v>
      </c>
      <c r="B17" s="55" t="s">
        <v>137</v>
      </c>
      <c r="C17" s="55" t="s">
        <v>138</v>
      </c>
      <c r="D17" s="55" t="s">
        <v>139</v>
      </c>
      <c r="E17" s="62"/>
      <c r="F17" s="65"/>
      <c r="P17" s="40">
        <f t="shared" ca="1" si="7"/>
        <v>1</v>
      </c>
      <c r="Q17" s="40">
        <f t="shared" ca="1" si="8"/>
        <v>1</v>
      </c>
      <c r="R17" s="40">
        <f t="shared" ca="1" si="11"/>
        <v>1</v>
      </c>
      <c r="S17" s="40">
        <f t="shared" ca="1" si="9"/>
        <v>1</v>
      </c>
      <c r="T17" s="40">
        <f t="shared" ca="1" si="10"/>
        <v>1</v>
      </c>
      <c r="U17" s="40">
        <f t="shared" ca="1" si="1"/>
        <v>1</v>
      </c>
      <c r="V17" s="40">
        <f t="shared" ca="1" si="2"/>
        <v>1</v>
      </c>
      <c r="W17" s="40">
        <f t="shared" ca="1" si="3"/>
        <v>1</v>
      </c>
      <c r="X17" s="40">
        <f t="shared" ca="1" si="4"/>
        <v>1</v>
      </c>
      <c r="Y17" s="40">
        <f t="shared" ca="1" si="4"/>
        <v>1</v>
      </c>
      <c r="Z17" s="40" t="str">
        <f t="shared" ca="1" si="5"/>
        <v>G</v>
      </c>
      <c r="AA17" s="44" t="str">
        <f t="shared" ca="1" si="6"/>
        <v>F0</v>
      </c>
    </row>
    <row r="18" spans="1:27">
      <c r="A18" s="82" t="s">
        <v>140</v>
      </c>
      <c r="B18" s="55" t="s">
        <v>141</v>
      </c>
      <c r="C18" s="54"/>
      <c r="D18" s="54"/>
      <c r="E18" s="62"/>
      <c r="F18" s="65"/>
      <c r="P18" s="40">
        <f t="shared" ca="1" si="7"/>
        <v>1</v>
      </c>
      <c r="Q18" s="40">
        <f t="shared" ca="1" si="8"/>
        <v>1</v>
      </c>
      <c r="R18" s="40">
        <f t="shared" ca="1" si="11"/>
        <v>1</v>
      </c>
      <c r="S18" s="40">
        <f t="shared" ca="1" si="9"/>
        <v>1</v>
      </c>
      <c r="T18" s="40">
        <f t="shared" ca="1" si="10"/>
        <v>1</v>
      </c>
      <c r="U18" s="40">
        <f t="shared" ca="1" si="1"/>
        <v>1</v>
      </c>
      <c r="V18" s="40">
        <f t="shared" ca="1" si="2"/>
        <v>1</v>
      </c>
      <c r="W18" s="40">
        <f t="shared" ca="1" si="3"/>
        <v>1</v>
      </c>
      <c r="X18" s="40">
        <f t="shared" ca="1" si="4"/>
        <v>1</v>
      </c>
      <c r="Y18" s="40">
        <f t="shared" ca="1" si="4"/>
        <v>1</v>
      </c>
      <c r="Z18" s="40" t="str">
        <f t="shared" ca="1" si="5"/>
        <v>G</v>
      </c>
      <c r="AA18" s="44" t="str">
        <f t="shared" ca="1" si="6"/>
        <v>F0</v>
      </c>
    </row>
    <row r="19" spans="1:27">
      <c r="A19" s="66"/>
      <c r="B19" s="54"/>
      <c r="C19" s="54"/>
      <c r="D19" s="54"/>
      <c r="E19" s="62"/>
      <c r="F19" s="65"/>
      <c r="P19" s="40">
        <f t="shared" ca="1" si="7"/>
        <v>1</v>
      </c>
      <c r="Q19" s="40">
        <f t="shared" ca="1" si="8"/>
        <v>1</v>
      </c>
      <c r="R19" s="40">
        <f t="shared" ca="1" si="11"/>
        <v>1</v>
      </c>
      <c r="S19" s="40">
        <f t="shared" ca="1" si="9"/>
        <v>1</v>
      </c>
      <c r="T19" s="40">
        <f t="shared" ca="1" si="10"/>
        <v>1</v>
      </c>
      <c r="U19" s="40">
        <f t="shared" ca="1" si="1"/>
        <v>1</v>
      </c>
      <c r="V19" s="40">
        <f t="shared" ca="1" si="2"/>
        <v>1</v>
      </c>
      <c r="W19" s="40">
        <f t="shared" ca="1" si="3"/>
        <v>1</v>
      </c>
      <c r="X19" s="40">
        <f t="shared" ca="1" si="4"/>
        <v>1</v>
      </c>
      <c r="Y19" s="40">
        <f t="shared" ca="1" si="4"/>
        <v>1</v>
      </c>
      <c r="Z19" s="40" t="str">
        <f t="shared" ca="1" si="5"/>
        <v>G</v>
      </c>
      <c r="AA19" s="44" t="str">
        <f t="shared" ca="1" si="6"/>
        <v>F0</v>
      </c>
    </row>
    <row r="20" spans="1:27" ht="1.9" customHeight="1" thickBot="1">
      <c r="A20" s="67"/>
      <c r="B20" s="57"/>
      <c r="C20" s="57"/>
      <c r="D20" s="57"/>
      <c r="E20" s="62"/>
      <c r="F20" s="65"/>
      <c r="P20" s="40">
        <f t="shared" ca="1" si="7"/>
        <v>1</v>
      </c>
      <c r="Q20" s="40">
        <f t="shared" ca="1" si="8"/>
        <v>1</v>
      </c>
      <c r="R20" s="40">
        <f t="shared" ca="1" si="11"/>
        <v>1</v>
      </c>
      <c r="S20" s="40">
        <f t="shared" ca="1" si="9"/>
        <v>1</v>
      </c>
      <c r="T20" s="40">
        <f t="shared" ca="1" si="10"/>
        <v>1</v>
      </c>
      <c r="U20" s="40">
        <f t="shared" ca="1" si="1"/>
        <v>1</v>
      </c>
      <c r="V20" s="40">
        <f t="shared" ca="1" si="2"/>
        <v>1</v>
      </c>
      <c r="W20" s="40">
        <f t="shared" ca="1" si="3"/>
        <v>1</v>
      </c>
      <c r="X20" s="40">
        <f t="shared" ca="1" si="4"/>
        <v>1</v>
      </c>
      <c r="Y20" s="40">
        <f t="shared" ca="1" si="4"/>
        <v>1</v>
      </c>
      <c r="Z20" s="40" t="str">
        <f t="shared" ca="1" si="5"/>
        <v>G</v>
      </c>
      <c r="AA20" s="44" t="str">
        <f t="shared" ca="1" si="6"/>
        <v>F0</v>
      </c>
    </row>
    <row r="21" spans="1:27" ht="16.5" thickBot="1">
      <c r="A21" s="458" t="s">
        <v>196</v>
      </c>
      <c r="B21" s="463"/>
      <c r="C21" s="464" t="str">
        <f>IF(E21&lt;10,"",IF(E21="","","Geographic region be 1 to 9--&gt;"))</f>
        <v/>
      </c>
      <c r="D21" s="465"/>
      <c r="E21" s="53"/>
      <c r="F21" s="70" t="s">
        <v>324</v>
      </c>
      <c r="G21" s="37" t="s">
        <v>28</v>
      </c>
      <c r="H21" s="263" t="str">
        <f>IF(E21="","12",E21)</f>
        <v>12</v>
      </c>
      <c r="I21" s="38" t="s">
        <v>27</v>
      </c>
      <c r="J21" s="38" t="str">
        <f>IF(C21="","",1)</f>
        <v/>
      </c>
      <c r="K21" s="48" t="str">
        <f>IF(C21="","","&lt;=======")</f>
        <v/>
      </c>
      <c r="L21" s="48"/>
      <c r="M21" s="48"/>
      <c r="N21" s="48"/>
      <c r="O21" s="48"/>
      <c r="P21" s="40">
        <f t="shared" ca="1" si="7"/>
        <v>1</v>
      </c>
      <c r="Q21" s="40">
        <f t="shared" ca="1" si="8"/>
        <v>1</v>
      </c>
      <c r="R21" s="40">
        <f t="shared" ca="1" si="11"/>
        <v>1</v>
      </c>
      <c r="S21" s="40">
        <f t="shared" ca="1" si="9"/>
        <v>1</v>
      </c>
      <c r="T21" s="40">
        <f t="shared" ca="1" si="10"/>
        <v>0</v>
      </c>
      <c r="U21" s="40">
        <f t="shared" ca="1" si="1"/>
        <v>1</v>
      </c>
      <c r="V21" s="40">
        <f t="shared" ca="1" si="2"/>
        <v>1</v>
      </c>
      <c r="W21" s="40">
        <f t="shared" ca="1" si="3"/>
        <v>1</v>
      </c>
      <c r="X21" s="40">
        <f t="shared" ca="1" si="4"/>
        <v>1</v>
      </c>
      <c r="Y21" s="40">
        <f t="shared" ca="1" si="4"/>
        <v>1</v>
      </c>
      <c r="Z21" s="40" t="str">
        <f t="shared" ca="1" si="5"/>
        <v>F0</v>
      </c>
      <c r="AA21" s="44" t="str">
        <f t="shared" ca="1" si="6"/>
        <v>F0</v>
      </c>
    </row>
    <row r="22" spans="1:27" ht="6" customHeight="1">
      <c r="A22" s="81"/>
      <c r="B22" s="49"/>
      <c r="C22" s="58"/>
      <c r="D22" s="59"/>
      <c r="E22" s="60"/>
      <c r="F22" s="65"/>
      <c r="P22" s="40">
        <f t="shared" ca="1" si="7"/>
        <v>1</v>
      </c>
      <c r="Q22" s="40">
        <f t="shared" ca="1" si="8"/>
        <v>1</v>
      </c>
      <c r="R22" s="40">
        <f t="shared" ca="1" si="11"/>
        <v>1</v>
      </c>
      <c r="S22" s="40">
        <f t="shared" ca="1" si="9"/>
        <v>1</v>
      </c>
      <c r="T22" s="40">
        <f t="shared" ca="1" si="10"/>
        <v>1</v>
      </c>
      <c r="U22" s="40">
        <f t="shared" ca="1" si="1"/>
        <v>1</v>
      </c>
      <c r="V22" s="40">
        <f t="shared" ca="1" si="2"/>
        <v>1</v>
      </c>
      <c r="W22" s="40">
        <f t="shared" ca="1" si="3"/>
        <v>1</v>
      </c>
      <c r="X22" s="40">
        <f t="shared" ca="1" si="4"/>
        <v>1</v>
      </c>
      <c r="Y22" s="40">
        <f t="shared" ca="1" si="4"/>
        <v>1</v>
      </c>
      <c r="Z22" s="40" t="str">
        <f t="shared" ca="1" si="5"/>
        <v>G</v>
      </c>
      <c r="AA22" s="44" t="str">
        <f t="shared" ca="1" si="6"/>
        <v>F0</v>
      </c>
    </row>
    <row r="23" spans="1:27">
      <c r="A23" s="67" t="s">
        <v>142</v>
      </c>
      <c r="B23" s="54" t="s">
        <v>143</v>
      </c>
      <c r="C23" s="54" t="s">
        <v>144</v>
      </c>
      <c r="D23" s="54"/>
      <c r="E23" s="62"/>
      <c r="F23" s="65"/>
      <c r="P23" s="40">
        <f t="shared" ca="1" si="7"/>
        <v>1</v>
      </c>
      <c r="Q23" s="40">
        <f t="shared" ca="1" si="8"/>
        <v>1</v>
      </c>
      <c r="R23" s="40">
        <f t="shared" ca="1" si="11"/>
        <v>1</v>
      </c>
      <c r="S23" s="40">
        <f t="shared" ca="1" si="9"/>
        <v>1</v>
      </c>
      <c r="T23" s="40">
        <f t="shared" ca="1" si="10"/>
        <v>1</v>
      </c>
      <c r="U23" s="40">
        <f t="shared" ca="1" si="1"/>
        <v>1</v>
      </c>
      <c r="V23" s="40">
        <f t="shared" ca="1" si="2"/>
        <v>1</v>
      </c>
      <c r="W23" s="40">
        <f t="shared" ca="1" si="3"/>
        <v>1</v>
      </c>
      <c r="X23" s="40">
        <f t="shared" ca="1" si="4"/>
        <v>1</v>
      </c>
      <c r="Y23" s="40">
        <f t="shared" ca="1" si="4"/>
        <v>1</v>
      </c>
      <c r="Z23" s="40" t="str">
        <f t="shared" ca="1" si="5"/>
        <v>G</v>
      </c>
      <c r="AA23" s="44" t="str">
        <f t="shared" ca="1" si="6"/>
        <v>F0</v>
      </c>
    </row>
    <row r="24" spans="1:27">
      <c r="A24" s="67" t="s">
        <v>145</v>
      </c>
      <c r="B24" s="54" t="s">
        <v>146</v>
      </c>
      <c r="C24" s="54" t="s">
        <v>322</v>
      </c>
      <c r="D24" s="54"/>
      <c r="E24" s="62"/>
      <c r="F24" s="65"/>
      <c r="P24" s="40">
        <f t="shared" ca="1" si="7"/>
        <v>1</v>
      </c>
      <c r="Q24" s="40">
        <f t="shared" ca="1" si="8"/>
        <v>1</v>
      </c>
      <c r="R24" s="40">
        <f t="shared" ca="1" si="11"/>
        <v>1</v>
      </c>
      <c r="S24" s="40">
        <f t="shared" ca="1" si="9"/>
        <v>1</v>
      </c>
      <c r="T24" s="40">
        <f t="shared" ca="1" si="10"/>
        <v>1</v>
      </c>
      <c r="U24" s="40">
        <f t="shared" ca="1" si="1"/>
        <v>1</v>
      </c>
      <c r="V24" s="40">
        <f t="shared" ca="1" si="2"/>
        <v>1</v>
      </c>
      <c r="W24" s="40">
        <f t="shared" ca="1" si="3"/>
        <v>1</v>
      </c>
      <c r="X24" s="40">
        <f t="shared" ca="1" si="4"/>
        <v>1</v>
      </c>
      <c r="Y24" s="40">
        <f t="shared" ca="1" si="4"/>
        <v>1</v>
      </c>
      <c r="Z24" s="40" t="str">
        <f t="shared" ca="1" si="5"/>
        <v>G</v>
      </c>
      <c r="AA24" s="44" t="str">
        <f t="shared" ca="1" si="6"/>
        <v>F0</v>
      </c>
    </row>
    <row r="25" spans="1:27">
      <c r="A25" s="66" t="s">
        <v>147</v>
      </c>
      <c r="B25" s="54" t="s">
        <v>148</v>
      </c>
      <c r="C25" s="54" t="s">
        <v>323</v>
      </c>
      <c r="D25" s="57"/>
      <c r="E25" s="62"/>
      <c r="F25" s="65"/>
      <c r="P25" s="40">
        <f t="shared" ca="1" si="7"/>
        <v>1</v>
      </c>
      <c r="Q25" s="40">
        <f t="shared" ca="1" si="8"/>
        <v>1</v>
      </c>
      <c r="R25" s="40">
        <f t="shared" ca="1" si="11"/>
        <v>1</v>
      </c>
      <c r="S25" s="40">
        <f t="shared" ca="1" si="9"/>
        <v>1</v>
      </c>
      <c r="T25" s="40">
        <f t="shared" ca="1" si="10"/>
        <v>1</v>
      </c>
      <c r="U25" s="40">
        <f t="shared" ca="1" si="1"/>
        <v>1</v>
      </c>
      <c r="V25" s="40">
        <f t="shared" ca="1" si="2"/>
        <v>1</v>
      </c>
      <c r="W25" s="40">
        <f t="shared" ca="1" si="3"/>
        <v>1</v>
      </c>
      <c r="X25" s="40">
        <f t="shared" ca="1" si="4"/>
        <v>1</v>
      </c>
      <c r="Y25" s="40">
        <f t="shared" ca="1" si="4"/>
        <v>1</v>
      </c>
      <c r="Z25" s="40" t="str">
        <f t="shared" ca="1" si="5"/>
        <v>G</v>
      </c>
      <c r="AA25" s="44" t="str">
        <f t="shared" ca="1" si="6"/>
        <v>F0</v>
      </c>
    </row>
    <row r="26" spans="1:27" ht="24" customHeight="1" thickBot="1">
      <c r="A26" s="458" t="s">
        <v>262</v>
      </c>
      <c r="B26" s="459"/>
      <c r="C26" s="459"/>
      <c r="D26" s="459"/>
      <c r="E26" s="62"/>
      <c r="F26" s="65"/>
      <c r="P26" s="40">
        <f t="shared" ca="1" si="7"/>
        <v>1</v>
      </c>
      <c r="Q26" s="40">
        <f t="shared" ca="1" si="8"/>
        <v>1</v>
      </c>
      <c r="R26" s="40">
        <f t="shared" ca="1" si="11"/>
        <v>1</v>
      </c>
      <c r="S26" s="40">
        <f t="shared" ca="1" si="9"/>
        <v>1</v>
      </c>
      <c r="T26" s="40">
        <f t="shared" ca="1" si="10"/>
        <v>1</v>
      </c>
      <c r="U26" s="40">
        <f t="shared" ca="1" si="1"/>
        <v>1</v>
      </c>
      <c r="V26" s="40">
        <f t="shared" ca="1" si="2"/>
        <v>1</v>
      </c>
      <c r="W26" s="40">
        <f t="shared" ca="1" si="3"/>
        <v>1</v>
      </c>
      <c r="X26" s="40">
        <f t="shared" ca="1" si="4"/>
        <v>1</v>
      </c>
      <c r="Y26" s="40">
        <f t="shared" ca="1" si="4"/>
        <v>1</v>
      </c>
      <c r="Z26" s="40" t="str">
        <f t="shared" ca="1" si="5"/>
        <v>G</v>
      </c>
      <c r="AA26" s="44" t="str">
        <f t="shared" ca="1" si="6"/>
        <v>F0</v>
      </c>
    </row>
    <row r="27" spans="1:27">
      <c r="A27" s="460" t="s">
        <v>260</v>
      </c>
      <c r="B27" s="445"/>
      <c r="C27" s="461" t="str">
        <f>IF(((E27&gt;-1)*AND(E27&lt;101)),"","Percentage of revenue must be between 0 and 100--&gt;")</f>
        <v/>
      </c>
      <c r="D27" s="454"/>
      <c r="E27" s="269">
        <f>'Survey Questionnaire'!E27</f>
        <v>0</v>
      </c>
      <c r="F27" s="70" t="s">
        <v>107</v>
      </c>
      <c r="G27" s="37" t="s">
        <v>28</v>
      </c>
      <c r="H27" s="276">
        <f>IF(E27="",0,E27)</f>
        <v>0</v>
      </c>
      <c r="I27" s="38" t="s">
        <v>27</v>
      </c>
      <c r="J27" s="38" t="str">
        <f>IF(C27="","",1)</f>
        <v/>
      </c>
      <c r="K27" s="48" t="str">
        <f>IF(C27="","","&lt;=======")</f>
        <v/>
      </c>
      <c r="L27" s="48"/>
      <c r="M27" s="48"/>
      <c r="N27" s="48"/>
      <c r="O27" s="48"/>
      <c r="P27" s="40">
        <f t="shared" ca="1" si="7"/>
        <v>1</v>
      </c>
      <c r="Q27" s="40">
        <f t="shared" ca="1" si="8"/>
        <v>1</v>
      </c>
      <c r="R27" s="40">
        <f t="shared" ca="1" si="11"/>
        <v>1</v>
      </c>
      <c r="S27" s="40">
        <f t="shared" ca="1" si="9"/>
        <v>1</v>
      </c>
      <c r="T27" s="40">
        <f t="shared" ca="1" si="10"/>
        <v>0</v>
      </c>
      <c r="U27" s="40">
        <f t="shared" ca="1" si="1"/>
        <v>1</v>
      </c>
      <c r="V27" s="40">
        <f t="shared" ca="1" si="2"/>
        <v>1</v>
      </c>
      <c r="W27" s="40">
        <f t="shared" ca="1" si="3"/>
        <v>1</v>
      </c>
      <c r="X27" s="40">
        <f t="shared" ca="1" si="4"/>
        <v>1</v>
      </c>
      <c r="Y27" s="40">
        <f t="shared" ca="1" si="4"/>
        <v>1</v>
      </c>
      <c r="Z27" s="40" t="str">
        <f t="shared" ca="1" si="5"/>
        <v>F2</v>
      </c>
      <c r="AA27" s="44" t="str">
        <f t="shared" ca="1" si="6"/>
        <v>F2</v>
      </c>
    </row>
    <row r="28" spans="1:27" ht="13.5" thickBot="1">
      <c r="A28" s="460" t="s">
        <v>261</v>
      </c>
      <c r="B28" s="445"/>
      <c r="C28" s="461" t="str">
        <f>IF(((E28&gt;-1)*AND(E28&lt;101)),"","Percentage of revenue must be between 0 and 100--&gt;")</f>
        <v/>
      </c>
      <c r="D28" s="462"/>
      <c r="E28" s="270">
        <f>'Survey Questionnaire'!E28</f>
        <v>0</v>
      </c>
      <c r="F28" s="70" t="s">
        <v>107</v>
      </c>
      <c r="G28" s="37" t="s">
        <v>28</v>
      </c>
      <c r="H28" s="276">
        <f>IF(E28="",0,E28)</f>
        <v>0</v>
      </c>
      <c r="I28" s="38" t="s">
        <v>27</v>
      </c>
      <c r="J28" s="38" t="str">
        <f>IF(C28="","",1)</f>
        <v/>
      </c>
      <c r="K28" s="48" t="str">
        <f>IF(C28="","","&lt;=======")</f>
        <v/>
      </c>
      <c r="L28" s="48"/>
      <c r="M28" s="48"/>
      <c r="N28" s="48"/>
      <c r="O28" s="48"/>
      <c r="P28" s="40">
        <f t="shared" ca="1" si="7"/>
        <v>1</v>
      </c>
      <c r="Q28" s="40">
        <f t="shared" ca="1" si="8"/>
        <v>1</v>
      </c>
      <c r="R28" s="40">
        <f t="shared" ca="1" si="11"/>
        <v>1</v>
      </c>
      <c r="S28" s="40">
        <f t="shared" ca="1" si="9"/>
        <v>1</v>
      </c>
      <c r="T28" s="40">
        <f t="shared" ca="1" si="10"/>
        <v>0</v>
      </c>
      <c r="U28" s="40">
        <f t="shared" ca="1" si="1"/>
        <v>1</v>
      </c>
      <c r="V28" s="40">
        <f t="shared" ca="1" si="2"/>
        <v>1</v>
      </c>
      <c r="W28" s="40">
        <f t="shared" ca="1" si="3"/>
        <v>1</v>
      </c>
      <c r="X28" s="40">
        <f t="shared" ca="1" si="4"/>
        <v>1</v>
      </c>
      <c r="Y28" s="40">
        <f t="shared" ca="1" si="4"/>
        <v>1</v>
      </c>
      <c r="Z28" s="40" t="str">
        <f t="shared" ca="1" si="5"/>
        <v>F2</v>
      </c>
      <c r="AA28" s="44" t="str">
        <f t="shared" ca="1" si="6"/>
        <v>F2</v>
      </c>
    </row>
    <row r="29" spans="1:27" ht="13.5" thickBot="1">
      <c r="A29" s="67"/>
      <c r="B29" s="57"/>
      <c r="C29" s="453" t="str">
        <f>IF(E29="","",IF(E29=100,"","Percent private and government must add to 100.00% --&gt;"))</f>
        <v/>
      </c>
      <c r="D29" s="454"/>
      <c r="E29" s="271" t="str">
        <f>'Survey Questionnaire'!E29</f>
        <v/>
      </c>
      <c r="F29" s="65"/>
      <c r="J29" s="38" t="str">
        <f>IF(C29="","",1)</f>
        <v/>
      </c>
      <c r="K29" s="48" t="str">
        <f>IF(C29="","","&lt;=======")</f>
        <v/>
      </c>
      <c r="L29" s="48"/>
      <c r="M29" s="48"/>
      <c r="N29" s="48"/>
      <c r="O29" s="48"/>
      <c r="P29" s="40">
        <f t="shared" ca="1" si="7"/>
        <v>1</v>
      </c>
      <c r="Q29" s="40">
        <f t="shared" ca="1" si="8"/>
        <v>1</v>
      </c>
      <c r="R29" s="40">
        <f t="shared" ca="1" si="11"/>
        <v>1</v>
      </c>
      <c r="S29" s="40">
        <f t="shared" ca="1" si="9"/>
        <v>1</v>
      </c>
      <c r="T29" s="40">
        <f t="shared" ca="1" si="10"/>
        <v>1</v>
      </c>
      <c r="U29" s="40">
        <f t="shared" ca="1" si="1"/>
        <v>1</v>
      </c>
      <c r="V29" s="40">
        <f t="shared" ca="1" si="2"/>
        <v>1</v>
      </c>
      <c r="W29" s="40">
        <f t="shared" ca="1" si="3"/>
        <v>1</v>
      </c>
      <c r="X29" s="40">
        <f t="shared" ca="1" si="4"/>
        <v>1</v>
      </c>
      <c r="Y29" s="40">
        <f t="shared" ca="1" si="4"/>
        <v>1</v>
      </c>
      <c r="Z29" s="40" t="str">
        <f t="shared" ca="1" si="5"/>
        <v>F2</v>
      </c>
      <c r="AA29" s="44" t="str">
        <f t="shared" ca="1" si="6"/>
        <v>F0</v>
      </c>
    </row>
    <row r="30" spans="1:27" ht="6" customHeight="1">
      <c r="A30" s="67"/>
      <c r="B30" s="57"/>
      <c r="C30" s="58"/>
      <c r="D30" s="59"/>
      <c r="E30" s="83"/>
      <c r="F30" s="65"/>
      <c r="K30" s="48"/>
      <c r="L30" s="48"/>
      <c r="M30" s="48"/>
      <c r="N30" s="48"/>
      <c r="O30" s="48"/>
      <c r="P30" s="40">
        <f t="shared" ca="1" si="7"/>
        <v>1</v>
      </c>
      <c r="Q30" s="40">
        <f t="shared" ca="1" si="8"/>
        <v>1</v>
      </c>
      <c r="R30" s="40">
        <f t="shared" ca="1" si="11"/>
        <v>1</v>
      </c>
      <c r="S30" s="40">
        <f t="shared" ca="1" si="9"/>
        <v>1</v>
      </c>
      <c r="T30" s="40">
        <f t="shared" ca="1" si="10"/>
        <v>1</v>
      </c>
      <c r="U30" s="40">
        <f t="shared" ca="1" si="1"/>
        <v>1</v>
      </c>
      <c r="V30" s="40">
        <f t="shared" ca="1" si="2"/>
        <v>1</v>
      </c>
      <c r="W30" s="40">
        <f t="shared" ca="1" si="3"/>
        <v>1</v>
      </c>
      <c r="X30" s="40">
        <f t="shared" ca="1" si="4"/>
        <v>1</v>
      </c>
      <c r="Y30" s="40">
        <f t="shared" ca="1" si="4"/>
        <v>1</v>
      </c>
      <c r="Z30" s="40" t="str">
        <f t="shared" ca="1" si="5"/>
        <v>G</v>
      </c>
      <c r="AA30" s="44" t="str">
        <f t="shared" ca="1" si="6"/>
        <v>F0</v>
      </c>
    </row>
    <row r="31" spans="1:27" ht="16.5" thickBot="1">
      <c r="A31" s="458" t="s">
        <v>108</v>
      </c>
      <c r="B31" s="463"/>
      <c r="C31" s="463"/>
      <c r="D31" s="463"/>
      <c r="E31" s="61"/>
      <c r="F31" s="65"/>
      <c r="P31" s="40">
        <f t="shared" ca="1" si="7"/>
        <v>1</v>
      </c>
      <c r="Q31" s="40">
        <f t="shared" ca="1" si="8"/>
        <v>1</v>
      </c>
      <c r="R31" s="40">
        <f t="shared" ca="1" si="11"/>
        <v>1</v>
      </c>
      <c r="S31" s="40">
        <f t="shared" ca="1" si="9"/>
        <v>1</v>
      </c>
      <c r="T31" s="40">
        <f t="shared" ca="1" si="10"/>
        <v>1</v>
      </c>
      <c r="U31" s="40">
        <f t="shared" ca="1" si="1"/>
        <v>1</v>
      </c>
      <c r="V31" s="40">
        <f t="shared" ca="1" si="2"/>
        <v>1</v>
      </c>
      <c r="W31" s="40">
        <f t="shared" ca="1" si="3"/>
        <v>1</v>
      </c>
      <c r="X31" s="40">
        <f t="shared" ca="1" si="4"/>
        <v>1</v>
      </c>
      <c r="Y31" s="40">
        <f t="shared" ca="1" si="4"/>
        <v>1</v>
      </c>
      <c r="Z31" s="40" t="str">
        <f t="shared" ca="1" si="5"/>
        <v>G</v>
      </c>
      <c r="AA31" s="44" t="str">
        <f t="shared" ca="1" si="6"/>
        <v>F0</v>
      </c>
    </row>
    <row r="32" spans="1:27" ht="15">
      <c r="A32" s="419" t="s">
        <v>43</v>
      </c>
      <c r="B32" s="446"/>
      <c r="C32" s="451" t="str">
        <f>IF(((E32&gt;-1)*AND(E32&lt;101)),"","Percentage must be between 0 and 100.00--&gt;")</f>
        <v/>
      </c>
      <c r="D32" s="452"/>
      <c r="E32" s="272">
        <f>'Survey Questionnaire'!E32</f>
        <v>0</v>
      </c>
      <c r="F32" s="70" t="s">
        <v>107</v>
      </c>
      <c r="G32" s="37" t="s">
        <v>28</v>
      </c>
      <c r="H32" s="276">
        <f t="shared" ref="H32:H42" si="12">IF(E32="",0,E32)</f>
        <v>0</v>
      </c>
      <c r="I32" s="38" t="s">
        <v>27</v>
      </c>
      <c r="J32" s="38" t="str">
        <f t="shared" ref="J32:J43" si="13">IF(C32="","",1)</f>
        <v/>
      </c>
      <c r="K32" s="48" t="str">
        <f t="shared" ref="K32:K43" si="14">IF(C32="","","&lt;=======")</f>
        <v/>
      </c>
      <c r="L32" s="48"/>
      <c r="M32" s="48"/>
      <c r="N32" s="48"/>
      <c r="O32" s="48"/>
      <c r="P32" s="40">
        <f t="shared" ca="1" si="7"/>
        <v>1</v>
      </c>
      <c r="Q32" s="40">
        <f t="shared" ca="1" si="8"/>
        <v>1</v>
      </c>
      <c r="R32" s="40">
        <f t="shared" ca="1" si="11"/>
        <v>1</v>
      </c>
      <c r="S32" s="40">
        <f t="shared" ca="1" si="9"/>
        <v>1</v>
      </c>
      <c r="T32" s="40">
        <f t="shared" ca="1" si="10"/>
        <v>0</v>
      </c>
      <c r="U32" s="40">
        <f t="shared" ca="1" si="1"/>
        <v>1</v>
      </c>
      <c r="V32" s="40">
        <f t="shared" ca="1" si="2"/>
        <v>1</v>
      </c>
      <c r="W32" s="40">
        <f t="shared" ca="1" si="3"/>
        <v>1</v>
      </c>
      <c r="X32" s="40">
        <f t="shared" ca="1" si="4"/>
        <v>1</v>
      </c>
      <c r="Y32" s="40">
        <f t="shared" ca="1" si="4"/>
        <v>1</v>
      </c>
      <c r="Z32" s="40" t="str">
        <f t="shared" ca="1" si="5"/>
        <v>F2</v>
      </c>
      <c r="AA32" s="44" t="str">
        <f t="shared" ca="1" si="6"/>
        <v>F2</v>
      </c>
    </row>
    <row r="33" spans="1:16378" ht="15">
      <c r="A33" s="423" t="s">
        <v>55</v>
      </c>
      <c r="B33" s="450"/>
      <c r="C33" s="451" t="str">
        <f t="shared" ref="C33:C42" si="15">IF(((E33&gt;-1)*AND(E33&lt;101)),"","Percentage must be between 0 and 100.00--&gt;")</f>
        <v/>
      </c>
      <c r="D33" s="452"/>
      <c r="E33" s="273">
        <f>'Survey Questionnaire'!E33</f>
        <v>0</v>
      </c>
      <c r="F33" s="70" t="s">
        <v>107</v>
      </c>
      <c r="G33" s="37" t="s">
        <v>28</v>
      </c>
      <c r="H33" s="276">
        <f t="shared" si="12"/>
        <v>0</v>
      </c>
      <c r="I33" s="38" t="s">
        <v>27</v>
      </c>
      <c r="J33" s="38" t="str">
        <f t="shared" si="13"/>
        <v/>
      </c>
      <c r="K33" s="48" t="str">
        <f t="shared" si="14"/>
        <v/>
      </c>
      <c r="L33" s="48"/>
      <c r="M33" s="48"/>
      <c r="N33" s="48"/>
      <c r="O33" s="48"/>
      <c r="P33" s="40">
        <f t="shared" ca="1" si="7"/>
        <v>1</v>
      </c>
      <c r="Q33" s="40">
        <f t="shared" ca="1" si="8"/>
        <v>1</v>
      </c>
      <c r="R33" s="40">
        <f t="shared" ca="1" si="11"/>
        <v>1</v>
      </c>
      <c r="S33" s="40">
        <f t="shared" ca="1" si="9"/>
        <v>1</v>
      </c>
      <c r="T33" s="40">
        <f t="shared" ca="1" si="10"/>
        <v>0</v>
      </c>
      <c r="U33" s="40">
        <f t="shared" ca="1" si="1"/>
        <v>1</v>
      </c>
      <c r="V33" s="40">
        <f t="shared" ca="1" si="2"/>
        <v>1</v>
      </c>
      <c r="W33" s="40">
        <f t="shared" ca="1" si="3"/>
        <v>1</v>
      </c>
      <c r="X33" s="40">
        <f t="shared" ca="1" si="4"/>
        <v>1</v>
      </c>
      <c r="Y33" s="40">
        <f t="shared" ca="1" si="4"/>
        <v>1</v>
      </c>
      <c r="Z33" s="40" t="str">
        <f t="shared" ca="1" si="5"/>
        <v>F2</v>
      </c>
      <c r="AA33" s="44" t="str">
        <f t="shared" ca="1" si="6"/>
        <v>F2</v>
      </c>
    </row>
    <row r="34" spans="1:16378" ht="15">
      <c r="A34" s="423" t="s">
        <v>56</v>
      </c>
      <c r="B34" s="450"/>
      <c r="C34" s="451" t="str">
        <f t="shared" si="15"/>
        <v/>
      </c>
      <c r="D34" s="452"/>
      <c r="E34" s="273">
        <f>'Survey Questionnaire'!E34</f>
        <v>0</v>
      </c>
      <c r="F34" s="70" t="s">
        <v>107</v>
      </c>
      <c r="G34" s="37" t="s">
        <v>28</v>
      </c>
      <c r="H34" s="276">
        <f t="shared" si="12"/>
        <v>0</v>
      </c>
      <c r="I34" s="38" t="s">
        <v>27</v>
      </c>
      <c r="J34" s="38" t="str">
        <f t="shared" si="13"/>
        <v/>
      </c>
      <c r="K34" s="48" t="str">
        <f t="shared" si="14"/>
        <v/>
      </c>
      <c r="L34" s="48"/>
      <c r="M34" s="48"/>
      <c r="N34" s="48"/>
      <c r="O34" s="48"/>
      <c r="P34" s="40">
        <f t="shared" ca="1" si="7"/>
        <v>1</v>
      </c>
      <c r="Q34" s="40">
        <f t="shared" ca="1" si="8"/>
        <v>1</v>
      </c>
      <c r="R34" s="40">
        <f t="shared" ca="1" si="11"/>
        <v>1</v>
      </c>
      <c r="S34" s="40">
        <f t="shared" ca="1" si="9"/>
        <v>1</v>
      </c>
      <c r="T34" s="40">
        <f t="shared" ca="1" si="10"/>
        <v>0</v>
      </c>
      <c r="U34" s="40">
        <f t="shared" ca="1" si="1"/>
        <v>1</v>
      </c>
      <c r="V34" s="40">
        <f t="shared" ca="1" si="2"/>
        <v>1</v>
      </c>
      <c r="W34" s="40">
        <f t="shared" ca="1" si="3"/>
        <v>1</v>
      </c>
      <c r="X34" s="40">
        <f t="shared" ca="1" si="4"/>
        <v>1</v>
      </c>
      <c r="Y34" s="40">
        <f t="shared" ca="1" si="4"/>
        <v>1</v>
      </c>
      <c r="Z34" s="40" t="str">
        <f t="shared" ca="1" si="5"/>
        <v>F2</v>
      </c>
      <c r="AA34" s="44" t="str">
        <f t="shared" ca="1" si="6"/>
        <v>F2</v>
      </c>
    </row>
    <row r="35" spans="1:16378" ht="15">
      <c r="A35" s="423" t="s">
        <v>57</v>
      </c>
      <c r="B35" s="450"/>
      <c r="C35" s="451" t="str">
        <f t="shared" si="15"/>
        <v/>
      </c>
      <c r="D35" s="452"/>
      <c r="E35" s="273">
        <f>'Survey Questionnaire'!E35</f>
        <v>0</v>
      </c>
      <c r="F35" s="70" t="s">
        <v>107</v>
      </c>
      <c r="G35" s="37" t="s">
        <v>28</v>
      </c>
      <c r="H35" s="276">
        <f t="shared" si="12"/>
        <v>0</v>
      </c>
      <c r="I35" s="38" t="s">
        <v>27</v>
      </c>
      <c r="J35" s="38" t="str">
        <f t="shared" si="13"/>
        <v/>
      </c>
      <c r="K35" s="48" t="str">
        <f t="shared" si="14"/>
        <v/>
      </c>
      <c r="L35" s="48"/>
      <c r="M35" s="48"/>
      <c r="N35" s="48"/>
      <c r="O35" s="48"/>
      <c r="P35" s="40">
        <f t="shared" ca="1" si="7"/>
        <v>1</v>
      </c>
      <c r="Q35" s="40">
        <f t="shared" ca="1" si="8"/>
        <v>1</v>
      </c>
      <c r="R35" s="40">
        <f t="shared" ca="1" si="11"/>
        <v>1</v>
      </c>
      <c r="S35" s="40">
        <f t="shared" ca="1" si="9"/>
        <v>1</v>
      </c>
      <c r="T35" s="40">
        <f t="shared" ca="1" si="10"/>
        <v>0</v>
      </c>
      <c r="U35" s="40">
        <f t="shared" ca="1" si="1"/>
        <v>1</v>
      </c>
      <c r="V35" s="40">
        <f t="shared" ca="1" si="2"/>
        <v>1</v>
      </c>
      <c r="W35" s="40">
        <f t="shared" ca="1" si="3"/>
        <v>1</v>
      </c>
      <c r="X35" s="40">
        <f t="shared" ca="1" si="4"/>
        <v>1</v>
      </c>
      <c r="Y35" s="40">
        <f t="shared" ca="1" si="4"/>
        <v>1</v>
      </c>
      <c r="Z35" s="40" t="str">
        <f t="shared" ca="1" si="5"/>
        <v>F2</v>
      </c>
      <c r="AA35" s="44" t="str">
        <f t="shared" ref="AA35:AA62" ca="1" si="16">CELL("format",H35)</f>
        <v>F2</v>
      </c>
    </row>
    <row r="36" spans="1:16378" ht="15">
      <c r="A36" s="423" t="s">
        <v>46</v>
      </c>
      <c r="B36" s="450"/>
      <c r="C36" s="451" t="str">
        <f t="shared" si="15"/>
        <v/>
      </c>
      <c r="D36" s="452"/>
      <c r="E36" s="273">
        <f>'Survey Questionnaire'!E36</f>
        <v>0</v>
      </c>
      <c r="F36" s="70" t="s">
        <v>107</v>
      </c>
      <c r="G36" s="37" t="s">
        <v>28</v>
      </c>
      <c r="H36" s="276">
        <f t="shared" si="12"/>
        <v>0</v>
      </c>
      <c r="I36" s="38" t="s">
        <v>27</v>
      </c>
      <c r="J36" s="38" t="str">
        <f t="shared" si="13"/>
        <v/>
      </c>
      <c r="K36" s="48" t="str">
        <f t="shared" si="14"/>
        <v/>
      </c>
      <c r="L36" s="48"/>
      <c r="M36" s="48"/>
      <c r="N36" s="48"/>
      <c r="O36" s="48"/>
      <c r="P36" s="40">
        <f t="shared" ca="1" si="7"/>
        <v>1</v>
      </c>
      <c r="Q36" s="40">
        <f t="shared" ca="1" si="8"/>
        <v>1</v>
      </c>
      <c r="R36" s="40">
        <f t="shared" ca="1" si="11"/>
        <v>1</v>
      </c>
      <c r="S36" s="40">
        <f t="shared" ca="1" si="9"/>
        <v>1</v>
      </c>
      <c r="T36" s="40">
        <f t="shared" ca="1" si="10"/>
        <v>0</v>
      </c>
      <c r="U36" s="40">
        <f t="shared" ca="1" si="1"/>
        <v>1</v>
      </c>
      <c r="V36" s="40">
        <f t="shared" ca="1" si="2"/>
        <v>1</v>
      </c>
      <c r="W36" s="40">
        <f t="shared" ca="1" si="3"/>
        <v>1</v>
      </c>
      <c r="X36" s="40">
        <f t="shared" ca="1" si="4"/>
        <v>1</v>
      </c>
      <c r="Y36" s="40">
        <f t="shared" ca="1" si="4"/>
        <v>1</v>
      </c>
      <c r="Z36" s="40" t="str">
        <f t="shared" ca="1" si="5"/>
        <v>F2</v>
      </c>
      <c r="AA36" s="44" t="str">
        <f t="shared" ca="1" si="16"/>
        <v>F2</v>
      </c>
    </row>
    <row r="37" spans="1:16378" ht="15">
      <c r="A37" s="423" t="s">
        <v>44</v>
      </c>
      <c r="B37" s="450"/>
      <c r="C37" s="451" t="str">
        <f t="shared" si="15"/>
        <v/>
      </c>
      <c r="D37" s="452"/>
      <c r="E37" s="273">
        <f>'Survey Questionnaire'!E37</f>
        <v>0</v>
      </c>
      <c r="F37" s="70" t="s">
        <v>107</v>
      </c>
      <c r="G37" s="37" t="s">
        <v>28</v>
      </c>
      <c r="H37" s="276">
        <f t="shared" si="12"/>
        <v>0</v>
      </c>
      <c r="I37" s="38" t="s">
        <v>27</v>
      </c>
      <c r="J37" s="38" t="str">
        <f t="shared" si="13"/>
        <v/>
      </c>
      <c r="K37" s="48" t="str">
        <f t="shared" si="14"/>
        <v/>
      </c>
      <c r="L37" s="48"/>
      <c r="M37" s="48"/>
      <c r="N37" s="48"/>
      <c r="O37" s="48"/>
      <c r="P37" s="40">
        <f t="shared" ca="1" si="7"/>
        <v>1</v>
      </c>
      <c r="Q37" s="40">
        <f t="shared" ca="1" si="8"/>
        <v>1</v>
      </c>
      <c r="R37" s="40">
        <f t="shared" ca="1" si="11"/>
        <v>1</v>
      </c>
      <c r="S37" s="40">
        <f t="shared" ca="1" si="9"/>
        <v>1</v>
      </c>
      <c r="T37" s="40">
        <f t="shared" ca="1" si="10"/>
        <v>0</v>
      </c>
      <c r="U37" s="40">
        <f t="shared" ca="1" si="1"/>
        <v>1</v>
      </c>
      <c r="V37" s="40">
        <f t="shared" ca="1" si="2"/>
        <v>1</v>
      </c>
      <c r="W37" s="40">
        <f t="shared" ca="1" si="3"/>
        <v>1</v>
      </c>
      <c r="X37" s="40">
        <f t="shared" ca="1" si="4"/>
        <v>1</v>
      </c>
      <c r="Y37" s="40">
        <f t="shared" ca="1" si="4"/>
        <v>1</v>
      </c>
      <c r="Z37" s="40" t="str">
        <f t="shared" ca="1" si="5"/>
        <v>F2</v>
      </c>
      <c r="AA37" s="44" t="str">
        <f t="shared" ca="1" si="16"/>
        <v>F2</v>
      </c>
    </row>
    <row r="38" spans="1:16378" ht="15">
      <c r="A38" s="423" t="s">
        <v>58</v>
      </c>
      <c r="B38" s="450"/>
      <c r="C38" s="451" t="str">
        <f t="shared" si="15"/>
        <v/>
      </c>
      <c r="D38" s="452"/>
      <c r="E38" s="273">
        <f>'Survey Questionnaire'!E38</f>
        <v>0</v>
      </c>
      <c r="F38" s="70" t="s">
        <v>107</v>
      </c>
      <c r="G38" s="37" t="s">
        <v>28</v>
      </c>
      <c r="H38" s="276">
        <f t="shared" si="12"/>
        <v>0</v>
      </c>
      <c r="I38" s="38" t="s">
        <v>27</v>
      </c>
      <c r="J38" s="38" t="str">
        <f t="shared" si="13"/>
        <v/>
      </c>
      <c r="K38" s="48" t="str">
        <f t="shared" si="14"/>
        <v/>
      </c>
      <c r="L38" s="48"/>
      <c r="M38" s="48"/>
      <c r="N38" s="48"/>
      <c r="O38" s="48"/>
      <c r="P38" s="40">
        <f t="shared" ca="1" si="7"/>
        <v>1</v>
      </c>
      <c r="Q38" s="40">
        <f t="shared" ca="1" si="8"/>
        <v>1</v>
      </c>
      <c r="R38" s="40">
        <f t="shared" ca="1" si="11"/>
        <v>1</v>
      </c>
      <c r="S38" s="40">
        <f t="shared" ca="1" si="9"/>
        <v>1</v>
      </c>
      <c r="T38" s="40">
        <f t="shared" ca="1" si="10"/>
        <v>0</v>
      </c>
      <c r="U38" s="40">
        <f t="shared" ca="1" si="1"/>
        <v>1</v>
      </c>
      <c r="V38" s="40">
        <f t="shared" ca="1" si="2"/>
        <v>1</v>
      </c>
      <c r="W38" s="40">
        <f t="shared" ca="1" si="3"/>
        <v>1</v>
      </c>
      <c r="X38" s="40">
        <f t="shared" ca="1" si="4"/>
        <v>1</v>
      </c>
      <c r="Y38" s="40">
        <f t="shared" ca="1" si="4"/>
        <v>1</v>
      </c>
      <c r="Z38" s="40" t="str">
        <f t="shared" ca="1" si="5"/>
        <v>F2</v>
      </c>
      <c r="AA38" s="44" t="str">
        <f t="shared" ca="1" si="16"/>
        <v>F2</v>
      </c>
    </row>
    <row r="39" spans="1:16378" ht="15">
      <c r="A39" s="423" t="s">
        <v>59</v>
      </c>
      <c r="B39" s="450"/>
      <c r="C39" s="451" t="str">
        <f t="shared" si="15"/>
        <v/>
      </c>
      <c r="D39" s="452"/>
      <c r="E39" s="273">
        <f>'Survey Questionnaire'!E39</f>
        <v>0</v>
      </c>
      <c r="F39" s="70" t="s">
        <v>107</v>
      </c>
      <c r="G39" s="37" t="s">
        <v>28</v>
      </c>
      <c r="H39" s="276">
        <f t="shared" si="12"/>
        <v>0</v>
      </c>
      <c r="I39" s="38" t="s">
        <v>27</v>
      </c>
      <c r="J39" s="38" t="str">
        <f t="shared" si="13"/>
        <v/>
      </c>
      <c r="K39" s="48" t="str">
        <f t="shared" si="14"/>
        <v/>
      </c>
      <c r="L39" s="48"/>
      <c r="M39" s="48"/>
      <c r="N39" s="48"/>
      <c r="O39" s="48"/>
      <c r="P39" s="40">
        <f t="shared" ca="1" si="7"/>
        <v>1</v>
      </c>
      <c r="Q39" s="40">
        <f t="shared" ca="1" si="8"/>
        <v>1</v>
      </c>
      <c r="R39" s="40">
        <f t="shared" ca="1" si="11"/>
        <v>1</v>
      </c>
      <c r="S39" s="40">
        <f t="shared" ca="1" si="9"/>
        <v>1</v>
      </c>
      <c r="T39" s="40">
        <f t="shared" ca="1" si="10"/>
        <v>0</v>
      </c>
      <c r="U39" s="40">
        <f t="shared" ca="1" si="1"/>
        <v>1</v>
      </c>
      <c r="V39" s="40">
        <f t="shared" ca="1" si="2"/>
        <v>1</v>
      </c>
      <c r="W39" s="40">
        <f t="shared" ca="1" si="3"/>
        <v>1</v>
      </c>
      <c r="X39" s="40">
        <f t="shared" ca="1" si="4"/>
        <v>1</v>
      </c>
      <c r="Y39" s="40">
        <f t="shared" ca="1" si="4"/>
        <v>1</v>
      </c>
      <c r="Z39" s="40" t="str">
        <f t="shared" ca="1" si="5"/>
        <v>F2</v>
      </c>
      <c r="AA39" s="44" t="str">
        <f t="shared" ca="1" si="16"/>
        <v>F2</v>
      </c>
    </row>
    <row r="40" spans="1:16378" ht="15">
      <c r="A40" s="423" t="s">
        <v>45</v>
      </c>
      <c r="B40" s="450"/>
      <c r="C40" s="451" t="str">
        <f t="shared" si="15"/>
        <v/>
      </c>
      <c r="D40" s="452"/>
      <c r="E40" s="273">
        <f>'Survey Questionnaire'!E40</f>
        <v>0</v>
      </c>
      <c r="F40" s="70" t="s">
        <v>107</v>
      </c>
      <c r="G40" s="37" t="s">
        <v>28</v>
      </c>
      <c r="H40" s="276">
        <f t="shared" si="12"/>
        <v>0</v>
      </c>
      <c r="I40" s="38" t="s">
        <v>27</v>
      </c>
      <c r="J40" s="38" t="str">
        <f t="shared" si="13"/>
        <v/>
      </c>
      <c r="K40" s="48" t="str">
        <f t="shared" si="14"/>
        <v/>
      </c>
      <c r="L40" s="48"/>
      <c r="M40" s="48"/>
      <c r="N40" s="48"/>
      <c r="O40" s="48"/>
      <c r="P40" s="40">
        <f t="shared" ca="1" si="7"/>
        <v>1</v>
      </c>
      <c r="Q40" s="40">
        <f t="shared" ca="1" si="8"/>
        <v>1</v>
      </c>
      <c r="R40" s="40">
        <f t="shared" ca="1" si="11"/>
        <v>1</v>
      </c>
      <c r="S40" s="40">
        <f t="shared" ca="1" si="9"/>
        <v>1</v>
      </c>
      <c r="T40" s="40">
        <f t="shared" ca="1" si="10"/>
        <v>0</v>
      </c>
      <c r="U40" s="40">
        <f t="shared" ca="1" si="1"/>
        <v>1</v>
      </c>
      <c r="V40" s="40">
        <f t="shared" ca="1" si="2"/>
        <v>1</v>
      </c>
      <c r="W40" s="40">
        <f t="shared" ca="1" si="3"/>
        <v>1</v>
      </c>
      <c r="X40" s="40">
        <f t="shared" ca="1" si="4"/>
        <v>1</v>
      </c>
      <c r="Y40" s="40">
        <f t="shared" ca="1" si="4"/>
        <v>1</v>
      </c>
      <c r="Z40" s="40" t="str">
        <f t="shared" ca="1" si="5"/>
        <v>F2</v>
      </c>
      <c r="AA40" s="44" t="str">
        <f t="shared" ca="1" si="16"/>
        <v>F2</v>
      </c>
    </row>
    <row r="41" spans="1:16378" ht="15">
      <c r="A41" s="423" t="s">
        <v>134</v>
      </c>
      <c r="B41" s="450"/>
      <c r="C41" s="451" t="str">
        <f t="shared" si="15"/>
        <v/>
      </c>
      <c r="D41" s="452"/>
      <c r="E41" s="273">
        <f>'Survey Questionnaire'!E41</f>
        <v>0</v>
      </c>
      <c r="F41" s="70" t="s">
        <v>107</v>
      </c>
      <c r="G41" s="37" t="s">
        <v>28</v>
      </c>
      <c r="H41" s="276">
        <f t="shared" si="12"/>
        <v>0</v>
      </c>
      <c r="I41" s="38" t="s">
        <v>27</v>
      </c>
      <c r="J41" s="38" t="str">
        <f t="shared" si="13"/>
        <v/>
      </c>
      <c r="K41" s="48" t="str">
        <f t="shared" si="14"/>
        <v/>
      </c>
      <c r="L41" s="48"/>
      <c r="M41" s="48"/>
      <c r="N41" s="48"/>
      <c r="O41" s="48"/>
      <c r="P41" s="40">
        <f t="shared" ca="1" si="7"/>
        <v>1</v>
      </c>
      <c r="Q41" s="40">
        <f t="shared" ca="1" si="8"/>
        <v>1</v>
      </c>
      <c r="R41" s="40">
        <f t="shared" ca="1" si="11"/>
        <v>1</v>
      </c>
      <c r="S41" s="40">
        <f t="shared" ca="1" si="9"/>
        <v>1</v>
      </c>
      <c r="T41" s="40">
        <f t="shared" ca="1" si="10"/>
        <v>0</v>
      </c>
      <c r="U41" s="40">
        <f t="shared" ca="1" si="1"/>
        <v>1</v>
      </c>
      <c r="V41" s="40">
        <f t="shared" ca="1" si="2"/>
        <v>1</v>
      </c>
      <c r="W41" s="40">
        <f t="shared" ca="1" si="3"/>
        <v>1</v>
      </c>
      <c r="X41" s="40">
        <f t="shared" ca="1" si="4"/>
        <v>1</v>
      </c>
      <c r="Y41" s="40">
        <f t="shared" ca="1" si="4"/>
        <v>1</v>
      </c>
      <c r="Z41" s="40" t="str">
        <f t="shared" ca="1" si="5"/>
        <v>F2</v>
      </c>
      <c r="AA41" s="44" t="str">
        <f t="shared" ca="1" si="16"/>
        <v>F2</v>
      </c>
    </row>
    <row r="42" spans="1:16378" ht="15.75" thickBot="1">
      <c r="A42" s="423" t="s">
        <v>60</v>
      </c>
      <c r="B42" s="450"/>
      <c r="C42" s="451" t="str">
        <f t="shared" si="15"/>
        <v/>
      </c>
      <c r="D42" s="452"/>
      <c r="E42" s="274">
        <f>'Survey Questionnaire'!E42</f>
        <v>0</v>
      </c>
      <c r="F42" s="70" t="s">
        <v>107</v>
      </c>
      <c r="G42" s="37" t="s">
        <v>28</v>
      </c>
      <c r="H42" s="276">
        <f t="shared" si="12"/>
        <v>0</v>
      </c>
      <c r="I42" s="38" t="s">
        <v>27</v>
      </c>
      <c r="J42" s="38" t="str">
        <f t="shared" si="13"/>
        <v/>
      </c>
      <c r="K42" s="48" t="str">
        <f t="shared" si="14"/>
        <v/>
      </c>
      <c r="L42" s="48"/>
      <c r="M42" s="48"/>
      <c r="N42" s="48"/>
      <c r="O42" s="48"/>
      <c r="P42" s="40">
        <f t="shared" ca="1" si="7"/>
        <v>1</v>
      </c>
      <c r="Q42" s="40">
        <f t="shared" ca="1" si="8"/>
        <v>1</v>
      </c>
      <c r="R42" s="40">
        <f t="shared" ca="1" si="11"/>
        <v>1</v>
      </c>
      <c r="S42" s="40">
        <f t="shared" ca="1" si="9"/>
        <v>1</v>
      </c>
      <c r="T42" s="40">
        <f t="shared" ca="1" si="10"/>
        <v>0</v>
      </c>
      <c r="U42" s="40">
        <f t="shared" ca="1" si="1"/>
        <v>1</v>
      </c>
      <c r="V42" s="40">
        <f t="shared" ca="1" si="2"/>
        <v>1</v>
      </c>
      <c r="W42" s="40">
        <f t="shared" ca="1" si="3"/>
        <v>1</v>
      </c>
      <c r="X42" s="40">
        <f t="shared" ca="1" si="4"/>
        <v>1</v>
      </c>
      <c r="Y42" s="40">
        <f t="shared" ca="1" si="4"/>
        <v>1</v>
      </c>
      <c r="Z42" s="40" t="str">
        <f t="shared" ca="1" si="5"/>
        <v>F2</v>
      </c>
      <c r="AA42" s="44" t="str">
        <f t="shared" ca="1" si="16"/>
        <v>F2</v>
      </c>
    </row>
    <row r="43" spans="1:16378" ht="13.5" thickBot="1">
      <c r="A43" s="67"/>
      <c r="B43" s="57"/>
      <c r="C43" s="453" t="str">
        <f>IF(E43="","",IF(E43=100,"","Percentages must add to 100.00% --&gt;"))</f>
        <v/>
      </c>
      <c r="D43" s="454"/>
      <c r="E43" s="271" t="str">
        <f>IF(SUM(E32:E42)=0,"",SUM(E32:E42))</f>
        <v/>
      </c>
      <c r="F43" s="65"/>
      <c r="J43" s="38" t="str">
        <f t="shared" si="13"/>
        <v/>
      </c>
      <c r="K43" s="48" t="str">
        <f t="shared" si="14"/>
        <v/>
      </c>
      <c r="L43" s="48"/>
      <c r="M43" s="48"/>
      <c r="N43" s="48"/>
      <c r="O43" s="48"/>
      <c r="P43" s="40">
        <f t="shared" ca="1" si="7"/>
        <v>1</v>
      </c>
      <c r="Q43" s="40">
        <f t="shared" ca="1" si="8"/>
        <v>1</v>
      </c>
      <c r="R43" s="40">
        <f t="shared" ca="1" si="11"/>
        <v>1</v>
      </c>
      <c r="S43" s="40">
        <f t="shared" ca="1" si="9"/>
        <v>1</v>
      </c>
      <c r="T43" s="40">
        <f t="shared" ca="1" si="10"/>
        <v>1</v>
      </c>
      <c r="U43" s="40">
        <f t="shared" ca="1" si="1"/>
        <v>1</v>
      </c>
      <c r="V43" s="40">
        <f t="shared" ca="1" si="2"/>
        <v>1</v>
      </c>
      <c r="W43" s="40">
        <f t="shared" ca="1" si="3"/>
        <v>1</v>
      </c>
      <c r="X43" s="40">
        <f t="shared" ca="1" si="4"/>
        <v>1</v>
      </c>
      <c r="Y43" s="40">
        <f t="shared" ca="1" si="4"/>
        <v>1</v>
      </c>
      <c r="Z43" s="40" t="str">
        <f t="shared" ca="1" si="5"/>
        <v>F2</v>
      </c>
      <c r="AA43" s="44" t="str">
        <f t="shared" ca="1" si="16"/>
        <v>F0</v>
      </c>
    </row>
    <row r="44" spans="1:16378" ht="16.5" thickBot="1">
      <c r="A44" s="458" t="s">
        <v>263</v>
      </c>
      <c r="B44" s="463"/>
      <c r="C44" s="463"/>
      <c r="D44" s="463"/>
      <c r="E44" s="284"/>
      <c r="F44" s="279"/>
      <c r="G44" s="279"/>
      <c r="H44" s="279"/>
      <c r="I44" s="284"/>
      <c r="J44" s="279"/>
      <c r="K44" s="279"/>
      <c r="L44" s="286"/>
      <c r="M44" s="286"/>
      <c r="N44" s="286"/>
      <c r="O44" s="286"/>
      <c r="P44" s="277">
        <f t="shared" ref="P44:P46" ca="1" si="17">CELL("protect",A44)</f>
        <v>1</v>
      </c>
      <c r="Q44" s="277">
        <f t="shared" ref="Q44:Q46" ca="1" si="18">CELL("protect",B44)</f>
        <v>1</v>
      </c>
      <c r="R44" s="277">
        <f t="shared" ref="R44:R46" ca="1" si="19">CELL("protect",C44)</f>
        <v>1</v>
      </c>
      <c r="S44" s="277">
        <f t="shared" ref="S44:S46" ca="1" si="20">CELL("protect",D44)</f>
        <v>1</v>
      </c>
      <c r="T44" s="277">
        <f t="shared" ref="T44:T46" ca="1" si="21">CELL("protect",E44)</f>
        <v>1</v>
      </c>
      <c r="U44" s="277">
        <f t="shared" ref="U44:U46" ca="1" si="22">CELL("protect",F44)</f>
        <v>1</v>
      </c>
      <c r="V44" s="277">
        <f t="shared" ref="V44:V46" ca="1" si="23">CELL("protect",G44)</f>
        <v>1</v>
      </c>
      <c r="W44" s="277">
        <f t="shared" ref="W44:W46" ca="1" si="24">CELL("protect",H44)</f>
        <v>1</v>
      </c>
      <c r="X44" s="277">
        <f t="shared" ref="X44:X46" ca="1" si="25">CELL("protect",I44)</f>
        <v>1</v>
      </c>
      <c r="Y44" s="277">
        <f t="shared" ref="Y44:Y46" ca="1" si="26">CELL("protect",J44)</f>
        <v>1</v>
      </c>
      <c r="Z44" s="277" t="str">
        <f t="shared" ref="Z44:Z46" ca="1" si="27">CELL("format",E44)</f>
        <v>G</v>
      </c>
      <c r="AA44" s="278" t="str">
        <f t="shared" ref="AA44:AA46" ca="1" si="28">CELL("format",H44)</f>
        <v>G</v>
      </c>
      <c r="AB44" s="279"/>
      <c r="AC44" s="284"/>
      <c r="AD44" s="279"/>
      <c r="AE44" s="279"/>
      <c r="AF44" s="279"/>
      <c r="AG44" s="503"/>
      <c r="AH44" s="463"/>
      <c r="AI44" s="463"/>
      <c r="AJ44" s="463"/>
      <c r="AK44" s="458"/>
      <c r="AL44" s="463"/>
      <c r="AM44" s="463"/>
      <c r="AN44" s="463"/>
      <c r="AO44" s="458"/>
      <c r="AP44" s="463"/>
      <c r="AQ44" s="463"/>
      <c r="AR44" s="463"/>
      <c r="AS44" s="458"/>
      <c r="AT44" s="463"/>
      <c r="AU44" s="463"/>
      <c r="AV44" s="463"/>
      <c r="AW44" s="458"/>
      <c r="AX44" s="463"/>
      <c r="AY44" s="463"/>
      <c r="AZ44" s="463"/>
      <c r="BA44" s="458"/>
      <c r="BB44" s="463"/>
      <c r="BC44" s="463"/>
      <c r="BD44" s="463"/>
      <c r="BE44" s="458"/>
      <c r="BF44" s="463"/>
      <c r="BG44" s="463"/>
      <c r="BH44" s="463"/>
      <c r="BI44" s="458"/>
      <c r="BJ44" s="463"/>
      <c r="BK44" s="463"/>
      <c r="BL44" s="463"/>
      <c r="BM44" s="458"/>
      <c r="BN44" s="463"/>
      <c r="BO44" s="463"/>
      <c r="BP44" s="463"/>
      <c r="BQ44" s="458"/>
      <c r="BR44" s="463"/>
      <c r="BS44" s="463"/>
      <c r="BT44" s="463"/>
      <c r="BU44" s="458"/>
      <c r="BV44" s="463"/>
      <c r="BW44" s="463"/>
      <c r="BX44" s="463"/>
      <c r="BY44" s="458"/>
      <c r="BZ44" s="463"/>
      <c r="CA44" s="463"/>
      <c r="CB44" s="463"/>
      <c r="CC44" s="458"/>
      <c r="CD44" s="463"/>
      <c r="CE44" s="463"/>
      <c r="CF44" s="463"/>
      <c r="CG44" s="458"/>
      <c r="CH44" s="463"/>
      <c r="CI44" s="463"/>
      <c r="CJ44" s="463"/>
      <c r="CK44" s="458"/>
      <c r="CL44" s="463"/>
      <c r="CM44" s="463"/>
      <c r="CN44" s="463"/>
      <c r="CO44" s="458"/>
      <c r="CP44" s="463"/>
      <c r="CQ44" s="463"/>
      <c r="CR44" s="463"/>
      <c r="CS44" s="458"/>
      <c r="CT44" s="463"/>
      <c r="CU44" s="463"/>
      <c r="CV44" s="463"/>
      <c r="CW44" s="458"/>
      <c r="CX44" s="463"/>
      <c r="CY44" s="463"/>
      <c r="CZ44" s="463"/>
      <c r="DA44" s="458"/>
      <c r="DB44" s="463"/>
      <c r="DC44" s="463"/>
      <c r="DD44" s="463"/>
      <c r="DE44" s="458"/>
      <c r="DF44" s="463"/>
      <c r="DG44" s="463"/>
      <c r="DH44" s="463"/>
      <c r="DI44" s="458"/>
      <c r="DJ44" s="463"/>
      <c r="DK44" s="463"/>
      <c r="DL44" s="463"/>
      <c r="DM44" s="458"/>
      <c r="DN44" s="463"/>
      <c r="DO44" s="463"/>
      <c r="DP44" s="463"/>
      <c r="DQ44" s="458"/>
      <c r="DR44" s="463"/>
      <c r="DS44" s="463"/>
      <c r="DT44" s="463"/>
      <c r="DU44" s="458"/>
      <c r="DV44" s="463"/>
      <c r="DW44" s="463"/>
      <c r="DX44" s="463"/>
      <c r="DY44" s="458"/>
      <c r="DZ44" s="463"/>
      <c r="EA44" s="463"/>
      <c r="EB44" s="463"/>
      <c r="EC44" s="458"/>
      <c r="ED44" s="463"/>
      <c r="EE44" s="463"/>
      <c r="EF44" s="463"/>
      <c r="EG44" s="458"/>
      <c r="EH44" s="463"/>
      <c r="EI44" s="463"/>
      <c r="EJ44" s="463"/>
      <c r="EK44" s="458"/>
      <c r="EL44" s="463"/>
      <c r="EM44" s="463"/>
      <c r="EN44" s="463"/>
      <c r="EO44" s="458"/>
      <c r="EP44" s="463"/>
      <c r="EQ44" s="463"/>
      <c r="ER44" s="463"/>
      <c r="ES44" s="458"/>
      <c r="ET44" s="463"/>
      <c r="EU44" s="463"/>
      <c r="EV44" s="463"/>
      <c r="EW44" s="458"/>
      <c r="EX44" s="463"/>
      <c r="EY44" s="463"/>
      <c r="EZ44" s="463"/>
      <c r="FA44" s="458"/>
      <c r="FB44" s="463"/>
      <c r="FC44" s="463"/>
      <c r="FD44" s="463"/>
      <c r="FE44" s="458"/>
      <c r="FF44" s="463"/>
      <c r="FG44" s="463"/>
      <c r="FH44" s="463"/>
      <c r="FI44" s="458"/>
      <c r="FJ44" s="463"/>
      <c r="FK44" s="463"/>
      <c r="FL44" s="463"/>
      <c r="FM44" s="458"/>
      <c r="FN44" s="463"/>
      <c r="FO44" s="463"/>
      <c r="FP44" s="463"/>
      <c r="FQ44" s="458"/>
      <c r="FR44" s="463"/>
      <c r="FS44" s="463"/>
      <c r="FT44" s="463"/>
      <c r="FU44" s="458"/>
      <c r="FV44" s="463"/>
      <c r="FW44" s="463"/>
      <c r="FX44" s="463"/>
      <c r="FY44" s="458"/>
      <c r="FZ44" s="463"/>
      <c r="GA44" s="463"/>
      <c r="GB44" s="463"/>
      <c r="GC44" s="458"/>
      <c r="GD44" s="463"/>
      <c r="GE44" s="463"/>
      <c r="GF44" s="463"/>
      <c r="GG44" s="458"/>
      <c r="GH44" s="463"/>
      <c r="GI44" s="463"/>
      <c r="GJ44" s="463"/>
      <c r="GK44" s="458"/>
      <c r="GL44" s="463"/>
      <c r="GM44" s="463"/>
      <c r="GN44" s="463"/>
      <c r="GO44" s="458"/>
      <c r="GP44" s="463"/>
      <c r="GQ44" s="463"/>
      <c r="GR44" s="463"/>
      <c r="GS44" s="458"/>
      <c r="GT44" s="463"/>
      <c r="GU44" s="463"/>
      <c r="GV44" s="463"/>
      <c r="GW44" s="458"/>
      <c r="GX44" s="463"/>
      <c r="GY44" s="463"/>
      <c r="GZ44" s="463"/>
      <c r="HA44" s="458"/>
      <c r="HB44" s="463"/>
      <c r="HC44" s="463"/>
      <c r="HD44" s="463"/>
      <c r="HE44" s="458"/>
      <c r="HF44" s="463"/>
      <c r="HG44" s="463"/>
      <c r="HH44" s="463"/>
      <c r="HI44" s="458"/>
      <c r="HJ44" s="463"/>
      <c r="HK44" s="463"/>
      <c r="HL44" s="463"/>
      <c r="HM44" s="458"/>
      <c r="HN44" s="463"/>
      <c r="HO44" s="463"/>
      <c r="HP44" s="463"/>
      <c r="HQ44" s="458"/>
      <c r="HR44" s="463"/>
      <c r="HS44" s="463"/>
      <c r="HT44" s="463"/>
      <c r="HU44" s="458"/>
      <c r="HV44" s="463"/>
      <c r="HW44" s="463"/>
      <c r="HX44" s="463"/>
      <c r="HY44" s="458"/>
      <c r="HZ44" s="463"/>
      <c r="IA44" s="463"/>
      <c r="IB44" s="463"/>
      <c r="IC44" s="458"/>
      <c r="ID44" s="463"/>
      <c r="IE44" s="463"/>
      <c r="IF44" s="463"/>
      <c r="IG44" s="458"/>
      <c r="IH44" s="463"/>
      <c r="II44" s="463"/>
      <c r="IJ44" s="463"/>
      <c r="IK44" s="458"/>
      <c r="IL44" s="463"/>
      <c r="IM44" s="463"/>
      <c r="IN44" s="463"/>
      <c r="IO44" s="458"/>
      <c r="IP44" s="463"/>
      <c r="IQ44" s="463"/>
      <c r="IR44" s="463"/>
      <c r="IS44" s="458"/>
      <c r="IT44" s="463"/>
      <c r="IU44" s="463"/>
      <c r="IV44" s="463"/>
      <c r="IW44" s="458"/>
      <c r="IX44" s="463"/>
      <c r="IY44" s="463"/>
      <c r="IZ44" s="463"/>
      <c r="JA44" s="458"/>
      <c r="JB44" s="463"/>
      <c r="JC44" s="463"/>
      <c r="JD44" s="463"/>
      <c r="JE44" s="458"/>
      <c r="JF44" s="463"/>
      <c r="JG44" s="463"/>
      <c r="JH44" s="463"/>
      <c r="JI44" s="458"/>
      <c r="JJ44" s="463"/>
      <c r="JK44" s="463"/>
      <c r="JL44" s="463"/>
      <c r="JM44" s="458"/>
      <c r="JN44" s="463"/>
      <c r="JO44" s="463"/>
      <c r="JP44" s="463"/>
      <c r="JQ44" s="458"/>
      <c r="JR44" s="463"/>
      <c r="JS44" s="463"/>
      <c r="JT44" s="463"/>
      <c r="JU44" s="458"/>
      <c r="JV44" s="463"/>
      <c r="JW44" s="463"/>
      <c r="JX44" s="463"/>
      <c r="JY44" s="458"/>
      <c r="JZ44" s="463"/>
      <c r="KA44" s="463"/>
      <c r="KB44" s="463"/>
      <c r="KC44" s="458"/>
      <c r="KD44" s="463"/>
      <c r="KE44" s="463"/>
      <c r="KF44" s="463"/>
      <c r="KG44" s="458"/>
      <c r="KH44" s="463"/>
      <c r="KI44" s="463"/>
      <c r="KJ44" s="463"/>
      <c r="KK44" s="458"/>
      <c r="KL44" s="463"/>
      <c r="KM44" s="463"/>
      <c r="KN44" s="463"/>
      <c r="KO44" s="458"/>
      <c r="KP44" s="463"/>
      <c r="KQ44" s="463"/>
      <c r="KR44" s="463"/>
      <c r="KS44" s="458"/>
      <c r="KT44" s="463"/>
      <c r="KU44" s="463"/>
      <c r="KV44" s="463"/>
      <c r="KW44" s="458"/>
      <c r="KX44" s="463"/>
      <c r="KY44" s="463"/>
      <c r="KZ44" s="463"/>
      <c r="LA44" s="458"/>
      <c r="LB44" s="463"/>
      <c r="LC44" s="463"/>
      <c r="LD44" s="463"/>
      <c r="LE44" s="458"/>
      <c r="LF44" s="463"/>
      <c r="LG44" s="463"/>
      <c r="LH44" s="463"/>
      <c r="LI44" s="458"/>
      <c r="LJ44" s="463"/>
      <c r="LK44" s="463"/>
      <c r="LL44" s="463"/>
      <c r="LM44" s="458"/>
      <c r="LN44" s="463"/>
      <c r="LO44" s="463"/>
      <c r="LP44" s="463"/>
      <c r="LQ44" s="458"/>
      <c r="LR44" s="463"/>
      <c r="LS44" s="463"/>
      <c r="LT44" s="463"/>
      <c r="LU44" s="458"/>
      <c r="LV44" s="463"/>
      <c r="LW44" s="463"/>
      <c r="LX44" s="463"/>
      <c r="LY44" s="458"/>
      <c r="LZ44" s="463"/>
      <c r="MA44" s="463"/>
      <c r="MB44" s="463"/>
      <c r="MC44" s="458"/>
      <c r="MD44" s="463"/>
      <c r="ME44" s="463"/>
      <c r="MF44" s="463"/>
      <c r="MG44" s="458"/>
      <c r="MH44" s="463"/>
      <c r="MI44" s="463"/>
      <c r="MJ44" s="463"/>
      <c r="MK44" s="458"/>
      <c r="ML44" s="463"/>
      <c r="MM44" s="463"/>
      <c r="MN44" s="463"/>
      <c r="MO44" s="458"/>
      <c r="MP44" s="463"/>
      <c r="MQ44" s="463"/>
      <c r="MR44" s="463"/>
      <c r="MS44" s="458"/>
      <c r="MT44" s="463"/>
      <c r="MU44" s="463"/>
      <c r="MV44" s="463"/>
      <c r="MW44" s="458"/>
      <c r="MX44" s="463"/>
      <c r="MY44" s="463"/>
      <c r="MZ44" s="463"/>
      <c r="NA44" s="458"/>
      <c r="NB44" s="463"/>
      <c r="NC44" s="463"/>
      <c r="ND44" s="463"/>
      <c r="NE44" s="458"/>
      <c r="NF44" s="463"/>
      <c r="NG44" s="463"/>
      <c r="NH44" s="463"/>
      <c r="NI44" s="458"/>
      <c r="NJ44" s="463"/>
      <c r="NK44" s="463"/>
      <c r="NL44" s="463"/>
      <c r="NM44" s="458"/>
      <c r="NN44" s="463"/>
      <c r="NO44" s="463"/>
      <c r="NP44" s="463"/>
      <c r="NQ44" s="458"/>
      <c r="NR44" s="463"/>
      <c r="NS44" s="463"/>
      <c r="NT44" s="463"/>
      <c r="NU44" s="458"/>
      <c r="NV44" s="463"/>
      <c r="NW44" s="463"/>
      <c r="NX44" s="463"/>
      <c r="NY44" s="458"/>
      <c r="NZ44" s="463"/>
      <c r="OA44" s="463"/>
      <c r="OB44" s="463"/>
      <c r="OC44" s="458"/>
      <c r="OD44" s="463"/>
      <c r="OE44" s="463"/>
      <c r="OF44" s="463"/>
      <c r="OG44" s="458"/>
      <c r="OH44" s="463"/>
      <c r="OI44" s="463"/>
      <c r="OJ44" s="463"/>
      <c r="OK44" s="458"/>
      <c r="OL44" s="463"/>
      <c r="OM44" s="463"/>
      <c r="ON44" s="463"/>
      <c r="OO44" s="458"/>
      <c r="OP44" s="463"/>
      <c r="OQ44" s="463"/>
      <c r="OR44" s="463"/>
      <c r="OS44" s="458"/>
      <c r="OT44" s="463"/>
      <c r="OU44" s="463"/>
      <c r="OV44" s="463"/>
      <c r="OW44" s="458"/>
      <c r="OX44" s="463"/>
      <c r="OY44" s="463"/>
      <c r="OZ44" s="463"/>
      <c r="PA44" s="458"/>
      <c r="PB44" s="463"/>
      <c r="PC44" s="463"/>
      <c r="PD44" s="463"/>
      <c r="PE44" s="458"/>
      <c r="PF44" s="463"/>
      <c r="PG44" s="463"/>
      <c r="PH44" s="463"/>
      <c r="PI44" s="458"/>
      <c r="PJ44" s="463"/>
      <c r="PK44" s="463"/>
      <c r="PL44" s="463"/>
      <c r="PM44" s="458"/>
      <c r="PN44" s="463"/>
      <c r="PO44" s="463"/>
      <c r="PP44" s="463"/>
      <c r="PQ44" s="458"/>
      <c r="PR44" s="463"/>
      <c r="PS44" s="463"/>
      <c r="PT44" s="463"/>
      <c r="PU44" s="458"/>
      <c r="PV44" s="463"/>
      <c r="PW44" s="463"/>
      <c r="PX44" s="463"/>
      <c r="PY44" s="458"/>
      <c r="PZ44" s="463"/>
      <c r="QA44" s="463"/>
      <c r="QB44" s="463"/>
      <c r="QC44" s="458"/>
      <c r="QD44" s="463"/>
      <c r="QE44" s="463"/>
      <c r="QF44" s="463"/>
      <c r="QG44" s="458"/>
      <c r="QH44" s="463"/>
      <c r="QI44" s="463"/>
      <c r="QJ44" s="463"/>
      <c r="QK44" s="458"/>
      <c r="QL44" s="463"/>
      <c r="QM44" s="463"/>
      <c r="QN44" s="463"/>
      <c r="QO44" s="458"/>
      <c r="QP44" s="463"/>
      <c r="QQ44" s="463"/>
      <c r="QR44" s="463"/>
      <c r="QS44" s="458"/>
      <c r="QT44" s="463"/>
      <c r="QU44" s="463"/>
      <c r="QV44" s="463"/>
      <c r="QW44" s="458"/>
      <c r="QX44" s="463"/>
      <c r="QY44" s="463"/>
      <c r="QZ44" s="463"/>
      <c r="RA44" s="458"/>
      <c r="RB44" s="463"/>
      <c r="RC44" s="463"/>
      <c r="RD44" s="463"/>
      <c r="RE44" s="458"/>
      <c r="RF44" s="463"/>
      <c r="RG44" s="463"/>
      <c r="RH44" s="463"/>
      <c r="RI44" s="458"/>
      <c r="RJ44" s="463"/>
      <c r="RK44" s="463"/>
      <c r="RL44" s="463"/>
      <c r="RM44" s="458"/>
      <c r="RN44" s="463"/>
      <c r="RO44" s="463"/>
      <c r="RP44" s="463"/>
      <c r="RQ44" s="458"/>
      <c r="RR44" s="463"/>
      <c r="RS44" s="463"/>
      <c r="RT44" s="463"/>
      <c r="RU44" s="458"/>
      <c r="RV44" s="463"/>
      <c r="RW44" s="463"/>
      <c r="RX44" s="463"/>
      <c r="RY44" s="458"/>
      <c r="RZ44" s="463"/>
      <c r="SA44" s="463"/>
      <c r="SB44" s="463"/>
      <c r="SC44" s="458"/>
      <c r="SD44" s="463"/>
      <c r="SE44" s="463"/>
      <c r="SF44" s="463"/>
      <c r="SG44" s="458"/>
      <c r="SH44" s="463"/>
      <c r="SI44" s="463"/>
      <c r="SJ44" s="463"/>
      <c r="SK44" s="458"/>
      <c r="SL44" s="463"/>
      <c r="SM44" s="463"/>
      <c r="SN44" s="463"/>
      <c r="SO44" s="458"/>
      <c r="SP44" s="463"/>
      <c r="SQ44" s="463"/>
      <c r="SR44" s="463"/>
      <c r="SS44" s="458"/>
      <c r="ST44" s="463"/>
      <c r="SU44" s="463"/>
      <c r="SV44" s="463"/>
      <c r="SW44" s="458"/>
      <c r="SX44" s="463"/>
      <c r="SY44" s="463"/>
      <c r="SZ44" s="463"/>
      <c r="TA44" s="458"/>
      <c r="TB44" s="463"/>
      <c r="TC44" s="463"/>
      <c r="TD44" s="463"/>
      <c r="TE44" s="458"/>
      <c r="TF44" s="463"/>
      <c r="TG44" s="463"/>
      <c r="TH44" s="463"/>
      <c r="TI44" s="458"/>
      <c r="TJ44" s="463"/>
      <c r="TK44" s="463"/>
      <c r="TL44" s="463"/>
      <c r="TM44" s="458"/>
      <c r="TN44" s="463"/>
      <c r="TO44" s="463"/>
      <c r="TP44" s="463"/>
      <c r="TQ44" s="458"/>
      <c r="TR44" s="463"/>
      <c r="TS44" s="463"/>
      <c r="TT44" s="463"/>
      <c r="TU44" s="458"/>
      <c r="TV44" s="463"/>
      <c r="TW44" s="463"/>
      <c r="TX44" s="463"/>
      <c r="TY44" s="458"/>
      <c r="TZ44" s="463"/>
      <c r="UA44" s="463"/>
      <c r="UB44" s="463"/>
      <c r="UC44" s="458"/>
      <c r="UD44" s="463"/>
      <c r="UE44" s="463"/>
      <c r="UF44" s="463"/>
      <c r="UG44" s="458"/>
      <c r="UH44" s="463"/>
      <c r="UI44" s="463"/>
      <c r="UJ44" s="463"/>
      <c r="UK44" s="458"/>
      <c r="UL44" s="463"/>
      <c r="UM44" s="463"/>
      <c r="UN44" s="463"/>
      <c r="UO44" s="458"/>
      <c r="UP44" s="463"/>
      <c r="UQ44" s="463"/>
      <c r="UR44" s="463"/>
      <c r="US44" s="458"/>
      <c r="UT44" s="463"/>
      <c r="UU44" s="463"/>
      <c r="UV44" s="463"/>
      <c r="UW44" s="458"/>
      <c r="UX44" s="463"/>
      <c r="UY44" s="463"/>
      <c r="UZ44" s="463"/>
      <c r="VA44" s="458"/>
      <c r="VB44" s="463"/>
      <c r="VC44" s="463"/>
      <c r="VD44" s="463"/>
      <c r="VE44" s="458"/>
      <c r="VF44" s="463"/>
      <c r="VG44" s="463"/>
      <c r="VH44" s="463"/>
      <c r="VI44" s="458"/>
      <c r="VJ44" s="463"/>
      <c r="VK44" s="463"/>
      <c r="VL44" s="463"/>
      <c r="VM44" s="458"/>
      <c r="VN44" s="463"/>
      <c r="VO44" s="463"/>
      <c r="VP44" s="463"/>
      <c r="VQ44" s="458"/>
      <c r="VR44" s="463"/>
      <c r="VS44" s="463"/>
      <c r="VT44" s="463"/>
      <c r="VU44" s="458"/>
      <c r="VV44" s="463"/>
      <c r="VW44" s="463"/>
      <c r="VX44" s="463"/>
      <c r="VY44" s="458"/>
      <c r="VZ44" s="463"/>
      <c r="WA44" s="463"/>
      <c r="WB44" s="463"/>
      <c r="WC44" s="458"/>
      <c r="WD44" s="463"/>
      <c r="WE44" s="463"/>
      <c r="WF44" s="463"/>
      <c r="WG44" s="458"/>
      <c r="WH44" s="463"/>
      <c r="WI44" s="463"/>
      <c r="WJ44" s="463"/>
      <c r="WK44" s="458"/>
      <c r="WL44" s="463"/>
      <c r="WM44" s="463"/>
      <c r="WN44" s="463"/>
      <c r="WO44" s="458"/>
      <c r="WP44" s="463"/>
      <c r="WQ44" s="463"/>
      <c r="WR44" s="463"/>
      <c r="WS44" s="458"/>
      <c r="WT44" s="463"/>
      <c r="WU44" s="463"/>
      <c r="WV44" s="463"/>
      <c r="WW44" s="458"/>
      <c r="WX44" s="463"/>
      <c r="WY44" s="463"/>
      <c r="WZ44" s="463"/>
      <c r="XA44" s="458"/>
      <c r="XB44" s="463"/>
      <c r="XC44" s="463"/>
      <c r="XD44" s="463"/>
      <c r="XE44" s="458"/>
      <c r="XF44" s="463"/>
      <c r="XG44" s="463"/>
      <c r="XH44" s="463"/>
      <c r="XI44" s="458"/>
      <c r="XJ44" s="463"/>
      <c r="XK44" s="463"/>
      <c r="XL44" s="463"/>
      <c r="XM44" s="458"/>
      <c r="XN44" s="463"/>
      <c r="XO44" s="463"/>
      <c r="XP44" s="463"/>
      <c r="XQ44" s="458"/>
      <c r="XR44" s="463"/>
      <c r="XS44" s="463"/>
      <c r="XT44" s="463"/>
      <c r="XU44" s="458"/>
      <c r="XV44" s="463"/>
      <c r="XW44" s="463"/>
      <c r="XX44" s="463"/>
      <c r="XY44" s="458"/>
      <c r="XZ44" s="463"/>
      <c r="YA44" s="463"/>
      <c r="YB44" s="463"/>
      <c r="YC44" s="458"/>
      <c r="YD44" s="463"/>
      <c r="YE44" s="463"/>
      <c r="YF44" s="463"/>
      <c r="YG44" s="458"/>
      <c r="YH44" s="463"/>
      <c r="YI44" s="463"/>
      <c r="YJ44" s="463"/>
      <c r="YK44" s="458"/>
      <c r="YL44" s="463"/>
      <c r="YM44" s="463"/>
      <c r="YN44" s="463"/>
      <c r="YO44" s="458"/>
      <c r="YP44" s="463"/>
      <c r="YQ44" s="463"/>
      <c r="YR44" s="463"/>
      <c r="YS44" s="458"/>
      <c r="YT44" s="463"/>
      <c r="YU44" s="463"/>
      <c r="YV44" s="463"/>
      <c r="YW44" s="458"/>
      <c r="YX44" s="463"/>
      <c r="YY44" s="463"/>
      <c r="YZ44" s="463"/>
      <c r="ZA44" s="458"/>
      <c r="ZB44" s="463"/>
      <c r="ZC44" s="463"/>
      <c r="ZD44" s="463"/>
      <c r="ZE44" s="458"/>
      <c r="ZF44" s="463"/>
      <c r="ZG44" s="463"/>
      <c r="ZH44" s="463"/>
      <c r="ZI44" s="458"/>
      <c r="ZJ44" s="463"/>
      <c r="ZK44" s="463"/>
      <c r="ZL44" s="463"/>
      <c r="ZM44" s="458"/>
      <c r="ZN44" s="463"/>
      <c r="ZO44" s="463"/>
      <c r="ZP44" s="463"/>
      <c r="ZQ44" s="458"/>
      <c r="ZR44" s="463"/>
      <c r="ZS44" s="463"/>
      <c r="ZT44" s="463"/>
      <c r="ZU44" s="458"/>
      <c r="ZV44" s="463"/>
      <c r="ZW44" s="463"/>
      <c r="ZX44" s="463"/>
      <c r="ZY44" s="458"/>
      <c r="ZZ44" s="463"/>
      <c r="AAA44" s="463"/>
      <c r="AAB44" s="463"/>
      <c r="AAC44" s="458"/>
      <c r="AAD44" s="463"/>
      <c r="AAE44" s="463"/>
      <c r="AAF44" s="463"/>
      <c r="AAG44" s="458"/>
      <c r="AAH44" s="463"/>
      <c r="AAI44" s="463"/>
      <c r="AAJ44" s="463"/>
      <c r="AAK44" s="458"/>
      <c r="AAL44" s="463"/>
      <c r="AAM44" s="463"/>
      <c r="AAN44" s="463"/>
      <c r="AAO44" s="458"/>
      <c r="AAP44" s="463"/>
      <c r="AAQ44" s="463"/>
      <c r="AAR44" s="463"/>
      <c r="AAS44" s="458"/>
      <c r="AAT44" s="463"/>
      <c r="AAU44" s="463"/>
      <c r="AAV44" s="463"/>
      <c r="AAW44" s="458"/>
      <c r="AAX44" s="463"/>
      <c r="AAY44" s="463"/>
      <c r="AAZ44" s="463"/>
      <c r="ABA44" s="458"/>
      <c r="ABB44" s="463"/>
      <c r="ABC44" s="463"/>
      <c r="ABD44" s="463"/>
      <c r="ABE44" s="458"/>
      <c r="ABF44" s="463"/>
      <c r="ABG44" s="463"/>
      <c r="ABH44" s="463"/>
      <c r="ABI44" s="458"/>
      <c r="ABJ44" s="463"/>
      <c r="ABK44" s="463"/>
      <c r="ABL44" s="463"/>
      <c r="ABM44" s="458"/>
      <c r="ABN44" s="463"/>
      <c r="ABO44" s="463"/>
      <c r="ABP44" s="463"/>
      <c r="ABQ44" s="458"/>
      <c r="ABR44" s="463"/>
      <c r="ABS44" s="463"/>
      <c r="ABT44" s="463"/>
      <c r="ABU44" s="458"/>
      <c r="ABV44" s="463"/>
      <c r="ABW44" s="463"/>
      <c r="ABX44" s="463"/>
      <c r="ABY44" s="458"/>
      <c r="ABZ44" s="463"/>
      <c r="ACA44" s="463"/>
      <c r="ACB44" s="463"/>
      <c r="ACC44" s="458"/>
      <c r="ACD44" s="463"/>
      <c r="ACE44" s="463"/>
      <c r="ACF44" s="463"/>
      <c r="ACG44" s="458"/>
      <c r="ACH44" s="463"/>
      <c r="ACI44" s="463"/>
      <c r="ACJ44" s="463"/>
      <c r="ACK44" s="458"/>
      <c r="ACL44" s="463"/>
      <c r="ACM44" s="463"/>
      <c r="ACN44" s="463"/>
      <c r="ACO44" s="458"/>
      <c r="ACP44" s="463"/>
      <c r="ACQ44" s="463"/>
      <c r="ACR44" s="463"/>
      <c r="ACS44" s="458"/>
      <c r="ACT44" s="463"/>
      <c r="ACU44" s="463"/>
      <c r="ACV44" s="463"/>
      <c r="ACW44" s="458"/>
      <c r="ACX44" s="463"/>
      <c r="ACY44" s="463"/>
      <c r="ACZ44" s="463"/>
      <c r="ADA44" s="458"/>
      <c r="ADB44" s="463"/>
      <c r="ADC44" s="463"/>
      <c r="ADD44" s="463"/>
      <c r="ADE44" s="458"/>
      <c r="ADF44" s="463"/>
      <c r="ADG44" s="463"/>
      <c r="ADH44" s="463"/>
      <c r="ADI44" s="458"/>
      <c r="ADJ44" s="463"/>
      <c r="ADK44" s="463"/>
      <c r="ADL44" s="463"/>
      <c r="ADM44" s="458"/>
      <c r="ADN44" s="463"/>
      <c r="ADO44" s="463"/>
      <c r="ADP44" s="463"/>
      <c r="ADQ44" s="458"/>
      <c r="ADR44" s="463"/>
      <c r="ADS44" s="463"/>
      <c r="ADT44" s="463"/>
      <c r="ADU44" s="458"/>
      <c r="ADV44" s="463"/>
      <c r="ADW44" s="463"/>
      <c r="ADX44" s="463"/>
      <c r="ADY44" s="458"/>
      <c r="ADZ44" s="463"/>
      <c r="AEA44" s="463"/>
      <c r="AEB44" s="463"/>
      <c r="AEC44" s="458"/>
      <c r="AED44" s="463"/>
      <c r="AEE44" s="463"/>
      <c r="AEF44" s="463"/>
      <c r="AEG44" s="458"/>
      <c r="AEH44" s="463"/>
      <c r="AEI44" s="463"/>
      <c r="AEJ44" s="463"/>
      <c r="AEK44" s="458"/>
      <c r="AEL44" s="463"/>
      <c r="AEM44" s="463"/>
      <c r="AEN44" s="463"/>
      <c r="AEO44" s="458"/>
      <c r="AEP44" s="463"/>
      <c r="AEQ44" s="463"/>
      <c r="AER44" s="463"/>
      <c r="AES44" s="458"/>
      <c r="AET44" s="463"/>
      <c r="AEU44" s="463"/>
      <c r="AEV44" s="463"/>
      <c r="AEW44" s="458"/>
      <c r="AEX44" s="463"/>
      <c r="AEY44" s="463"/>
      <c r="AEZ44" s="463"/>
      <c r="AFA44" s="458"/>
      <c r="AFB44" s="463"/>
      <c r="AFC44" s="463"/>
      <c r="AFD44" s="463"/>
      <c r="AFE44" s="458"/>
      <c r="AFF44" s="463"/>
      <c r="AFG44" s="463"/>
      <c r="AFH44" s="463"/>
      <c r="AFI44" s="458"/>
      <c r="AFJ44" s="463"/>
      <c r="AFK44" s="463"/>
      <c r="AFL44" s="463"/>
      <c r="AFM44" s="458"/>
      <c r="AFN44" s="463"/>
      <c r="AFO44" s="463"/>
      <c r="AFP44" s="463"/>
      <c r="AFQ44" s="458"/>
      <c r="AFR44" s="463"/>
      <c r="AFS44" s="463"/>
      <c r="AFT44" s="463"/>
      <c r="AFU44" s="458"/>
      <c r="AFV44" s="463"/>
      <c r="AFW44" s="463"/>
      <c r="AFX44" s="463"/>
      <c r="AFY44" s="458"/>
      <c r="AFZ44" s="463"/>
      <c r="AGA44" s="463"/>
      <c r="AGB44" s="463"/>
      <c r="AGC44" s="458"/>
      <c r="AGD44" s="463"/>
      <c r="AGE44" s="463"/>
      <c r="AGF44" s="463"/>
      <c r="AGG44" s="458"/>
      <c r="AGH44" s="463"/>
      <c r="AGI44" s="463"/>
      <c r="AGJ44" s="463"/>
      <c r="AGK44" s="458"/>
      <c r="AGL44" s="463"/>
      <c r="AGM44" s="463"/>
      <c r="AGN44" s="463"/>
      <c r="AGO44" s="458"/>
      <c r="AGP44" s="463"/>
      <c r="AGQ44" s="463"/>
      <c r="AGR44" s="463"/>
      <c r="AGS44" s="458"/>
      <c r="AGT44" s="463"/>
      <c r="AGU44" s="463"/>
      <c r="AGV44" s="463"/>
      <c r="AGW44" s="458"/>
      <c r="AGX44" s="463"/>
      <c r="AGY44" s="463"/>
      <c r="AGZ44" s="463"/>
      <c r="AHA44" s="458"/>
      <c r="AHB44" s="463"/>
      <c r="AHC44" s="463"/>
      <c r="AHD44" s="463"/>
      <c r="AHE44" s="458"/>
      <c r="AHF44" s="463"/>
      <c r="AHG44" s="463"/>
      <c r="AHH44" s="463"/>
      <c r="AHI44" s="458"/>
      <c r="AHJ44" s="463"/>
      <c r="AHK44" s="463"/>
      <c r="AHL44" s="463"/>
      <c r="AHM44" s="458"/>
      <c r="AHN44" s="463"/>
      <c r="AHO44" s="463"/>
      <c r="AHP44" s="463"/>
      <c r="AHQ44" s="458"/>
      <c r="AHR44" s="463"/>
      <c r="AHS44" s="463"/>
      <c r="AHT44" s="463"/>
      <c r="AHU44" s="458"/>
      <c r="AHV44" s="463"/>
      <c r="AHW44" s="463"/>
      <c r="AHX44" s="463"/>
      <c r="AHY44" s="458"/>
      <c r="AHZ44" s="463"/>
      <c r="AIA44" s="463"/>
      <c r="AIB44" s="463"/>
      <c r="AIC44" s="458"/>
      <c r="AID44" s="463"/>
      <c r="AIE44" s="463"/>
      <c r="AIF44" s="463"/>
      <c r="AIG44" s="458"/>
      <c r="AIH44" s="463"/>
      <c r="AII44" s="463"/>
      <c r="AIJ44" s="463"/>
      <c r="AIK44" s="458"/>
      <c r="AIL44" s="463"/>
      <c r="AIM44" s="463"/>
      <c r="AIN44" s="463"/>
      <c r="AIO44" s="458"/>
      <c r="AIP44" s="463"/>
      <c r="AIQ44" s="463"/>
      <c r="AIR44" s="463"/>
      <c r="AIS44" s="458"/>
      <c r="AIT44" s="463"/>
      <c r="AIU44" s="463"/>
      <c r="AIV44" s="463"/>
      <c r="AIW44" s="458"/>
      <c r="AIX44" s="463"/>
      <c r="AIY44" s="463"/>
      <c r="AIZ44" s="463"/>
      <c r="AJA44" s="458"/>
      <c r="AJB44" s="463"/>
      <c r="AJC44" s="463"/>
      <c r="AJD44" s="463"/>
      <c r="AJE44" s="458"/>
      <c r="AJF44" s="463"/>
      <c r="AJG44" s="463"/>
      <c r="AJH44" s="463"/>
      <c r="AJI44" s="458"/>
      <c r="AJJ44" s="463"/>
      <c r="AJK44" s="463"/>
      <c r="AJL44" s="463"/>
      <c r="AJM44" s="458"/>
      <c r="AJN44" s="463"/>
      <c r="AJO44" s="463"/>
      <c r="AJP44" s="463"/>
      <c r="AJQ44" s="458"/>
      <c r="AJR44" s="463"/>
      <c r="AJS44" s="463"/>
      <c r="AJT44" s="463"/>
      <c r="AJU44" s="458"/>
      <c r="AJV44" s="463"/>
      <c r="AJW44" s="463"/>
      <c r="AJX44" s="463"/>
      <c r="AJY44" s="458"/>
      <c r="AJZ44" s="463"/>
      <c r="AKA44" s="463"/>
      <c r="AKB44" s="463"/>
      <c r="AKC44" s="458"/>
      <c r="AKD44" s="463"/>
      <c r="AKE44" s="463"/>
      <c r="AKF44" s="463"/>
      <c r="AKG44" s="458"/>
      <c r="AKH44" s="463"/>
      <c r="AKI44" s="463"/>
      <c r="AKJ44" s="463"/>
      <c r="AKK44" s="458"/>
      <c r="AKL44" s="463"/>
      <c r="AKM44" s="463"/>
      <c r="AKN44" s="463"/>
      <c r="AKO44" s="458"/>
      <c r="AKP44" s="463"/>
      <c r="AKQ44" s="463"/>
      <c r="AKR44" s="463"/>
      <c r="AKS44" s="458"/>
      <c r="AKT44" s="463"/>
      <c r="AKU44" s="463"/>
      <c r="AKV44" s="463"/>
      <c r="AKW44" s="458"/>
      <c r="AKX44" s="463"/>
      <c r="AKY44" s="463"/>
      <c r="AKZ44" s="463"/>
      <c r="ALA44" s="458"/>
      <c r="ALB44" s="463"/>
      <c r="ALC44" s="463"/>
      <c r="ALD44" s="463"/>
      <c r="ALE44" s="458"/>
      <c r="ALF44" s="463"/>
      <c r="ALG44" s="463"/>
      <c r="ALH44" s="463"/>
      <c r="ALI44" s="458"/>
      <c r="ALJ44" s="463"/>
      <c r="ALK44" s="463"/>
      <c r="ALL44" s="463"/>
      <c r="ALM44" s="458"/>
      <c r="ALN44" s="463"/>
      <c r="ALO44" s="463"/>
      <c r="ALP44" s="463"/>
      <c r="ALQ44" s="458"/>
      <c r="ALR44" s="463"/>
      <c r="ALS44" s="463"/>
      <c r="ALT44" s="463"/>
      <c r="ALU44" s="458"/>
      <c r="ALV44" s="463"/>
      <c r="ALW44" s="463"/>
      <c r="ALX44" s="463"/>
      <c r="ALY44" s="458"/>
      <c r="ALZ44" s="463"/>
      <c r="AMA44" s="463"/>
      <c r="AMB44" s="463"/>
      <c r="AMC44" s="458"/>
      <c r="AMD44" s="463"/>
      <c r="AME44" s="463"/>
      <c r="AMF44" s="463"/>
      <c r="AMG44" s="458"/>
      <c r="AMH44" s="463"/>
      <c r="AMI44" s="463"/>
      <c r="AMJ44" s="463"/>
      <c r="AMK44" s="458"/>
      <c r="AML44" s="463"/>
      <c r="AMM44" s="463"/>
      <c r="AMN44" s="463"/>
      <c r="AMO44" s="458"/>
      <c r="AMP44" s="463"/>
      <c r="AMQ44" s="463"/>
      <c r="AMR44" s="463"/>
      <c r="AMS44" s="458"/>
      <c r="AMT44" s="463"/>
      <c r="AMU44" s="463"/>
      <c r="AMV44" s="463"/>
      <c r="AMW44" s="458"/>
      <c r="AMX44" s="463"/>
      <c r="AMY44" s="463"/>
      <c r="AMZ44" s="463"/>
      <c r="ANA44" s="458"/>
      <c r="ANB44" s="463"/>
      <c r="ANC44" s="463"/>
      <c r="AND44" s="463"/>
      <c r="ANE44" s="458"/>
      <c r="ANF44" s="463"/>
      <c r="ANG44" s="463"/>
      <c r="ANH44" s="463"/>
      <c r="ANI44" s="458"/>
      <c r="ANJ44" s="463"/>
      <c r="ANK44" s="463"/>
      <c r="ANL44" s="463"/>
      <c r="ANM44" s="458"/>
      <c r="ANN44" s="463"/>
      <c r="ANO44" s="463"/>
      <c r="ANP44" s="463"/>
      <c r="ANQ44" s="458"/>
      <c r="ANR44" s="463"/>
      <c r="ANS44" s="463"/>
      <c r="ANT44" s="463"/>
      <c r="ANU44" s="458"/>
      <c r="ANV44" s="463"/>
      <c r="ANW44" s="463"/>
      <c r="ANX44" s="463"/>
      <c r="ANY44" s="458"/>
      <c r="ANZ44" s="463"/>
      <c r="AOA44" s="463"/>
      <c r="AOB44" s="463"/>
      <c r="AOC44" s="458"/>
      <c r="AOD44" s="463"/>
      <c r="AOE44" s="463"/>
      <c r="AOF44" s="463"/>
      <c r="AOG44" s="458"/>
      <c r="AOH44" s="463"/>
      <c r="AOI44" s="463"/>
      <c r="AOJ44" s="463"/>
      <c r="AOK44" s="458"/>
      <c r="AOL44" s="463"/>
      <c r="AOM44" s="463"/>
      <c r="AON44" s="463"/>
      <c r="AOO44" s="458"/>
      <c r="AOP44" s="463"/>
      <c r="AOQ44" s="463"/>
      <c r="AOR44" s="463"/>
      <c r="AOS44" s="458"/>
      <c r="AOT44" s="463"/>
      <c r="AOU44" s="463"/>
      <c r="AOV44" s="463"/>
      <c r="AOW44" s="458"/>
      <c r="AOX44" s="463"/>
      <c r="AOY44" s="463"/>
      <c r="AOZ44" s="463"/>
      <c r="APA44" s="458"/>
      <c r="APB44" s="463"/>
      <c r="APC44" s="463"/>
      <c r="APD44" s="463"/>
      <c r="APE44" s="458"/>
      <c r="APF44" s="463"/>
      <c r="APG44" s="463"/>
      <c r="APH44" s="463"/>
      <c r="API44" s="458"/>
      <c r="APJ44" s="463"/>
      <c r="APK44" s="463"/>
      <c r="APL44" s="463"/>
      <c r="APM44" s="458"/>
      <c r="APN44" s="463"/>
      <c r="APO44" s="463"/>
      <c r="APP44" s="463"/>
      <c r="APQ44" s="458"/>
      <c r="APR44" s="463"/>
      <c r="APS44" s="463"/>
      <c r="APT44" s="463"/>
      <c r="APU44" s="458"/>
      <c r="APV44" s="463"/>
      <c r="APW44" s="463"/>
      <c r="APX44" s="463"/>
      <c r="APY44" s="458"/>
      <c r="APZ44" s="463"/>
      <c r="AQA44" s="463"/>
      <c r="AQB44" s="463"/>
      <c r="AQC44" s="458"/>
      <c r="AQD44" s="463"/>
      <c r="AQE44" s="463"/>
      <c r="AQF44" s="463"/>
      <c r="AQG44" s="458"/>
      <c r="AQH44" s="463"/>
      <c r="AQI44" s="463"/>
      <c r="AQJ44" s="463"/>
      <c r="AQK44" s="458"/>
      <c r="AQL44" s="463"/>
      <c r="AQM44" s="463"/>
      <c r="AQN44" s="463"/>
      <c r="AQO44" s="458"/>
      <c r="AQP44" s="463"/>
      <c r="AQQ44" s="463"/>
      <c r="AQR44" s="463"/>
      <c r="AQS44" s="458"/>
      <c r="AQT44" s="463"/>
      <c r="AQU44" s="463"/>
      <c r="AQV44" s="463"/>
      <c r="AQW44" s="458"/>
      <c r="AQX44" s="463"/>
      <c r="AQY44" s="463"/>
      <c r="AQZ44" s="463"/>
      <c r="ARA44" s="458"/>
      <c r="ARB44" s="463"/>
      <c r="ARC44" s="463"/>
      <c r="ARD44" s="463"/>
      <c r="ARE44" s="458"/>
      <c r="ARF44" s="463"/>
      <c r="ARG44" s="463"/>
      <c r="ARH44" s="463"/>
      <c r="ARI44" s="458"/>
      <c r="ARJ44" s="463"/>
      <c r="ARK44" s="463"/>
      <c r="ARL44" s="463"/>
      <c r="ARM44" s="458"/>
      <c r="ARN44" s="463"/>
      <c r="ARO44" s="463"/>
      <c r="ARP44" s="463"/>
      <c r="ARQ44" s="458"/>
      <c r="ARR44" s="463"/>
      <c r="ARS44" s="463"/>
      <c r="ART44" s="463"/>
      <c r="ARU44" s="458"/>
      <c r="ARV44" s="463"/>
      <c r="ARW44" s="463"/>
      <c r="ARX44" s="463"/>
      <c r="ARY44" s="458"/>
      <c r="ARZ44" s="463"/>
      <c r="ASA44" s="463"/>
      <c r="ASB44" s="463"/>
      <c r="ASC44" s="458"/>
      <c r="ASD44" s="463"/>
      <c r="ASE44" s="463"/>
      <c r="ASF44" s="463"/>
      <c r="ASG44" s="458"/>
      <c r="ASH44" s="463"/>
      <c r="ASI44" s="463"/>
      <c r="ASJ44" s="463"/>
      <c r="ASK44" s="458"/>
      <c r="ASL44" s="463"/>
      <c r="ASM44" s="463"/>
      <c r="ASN44" s="463"/>
      <c r="ASO44" s="458"/>
      <c r="ASP44" s="463"/>
      <c r="ASQ44" s="463"/>
      <c r="ASR44" s="463"/>
      <c r="ASS44" s="458"/>
      <c r="AST44" s="463"/>
      <c r="ASU44" s="463"/>
      <c r="ASV44" s="463"/>
      <c r="ASW44" s="458"/>
      <c r="ASX44" s="463"/>
      <c r="ASY44" s="463"/>
      <c r="ASZ44" s="463"/>
      <c r="ATA44" s="458"/>
      <c r="ATB44" s="463"/>
      <c r="ATC44" s="463"/>
      <c r="ATD44" s="463"/>
      <c r="ATE44" s="458"/>
      <c r="ATF44" s="463"/>
      <c r="ATG44" s="463"/>
      <c r="ATH44" s="463"/>
      <c r="ATI44" s="458"/>
      <c r="ATJ44" s="463"/>
      <c r="ATK44" s="463"/>
      <c r="ATL44" s="463"/>
      <c r="ATM44" s="458"/>
      <c r="ATN44" s="463"/>
      <c r="ATO44" s="463"/>
      <c r="ATP44" s="463"/>
      <c r="ATQ44" s="458"/>
      <c r="ATR44" s="463"/>
      <c r="ATS44" s="463"/>
      <c r="ATT44" s="463"/>
      <c r="ATU44" s="458"/>
      <c r="ATV44" s="463"/>
      <c r="ATW44" s="463"/>
      <c r="ATX44" s="463"/>
      <c r="ATY44" s="458"/>
      <c r="ATZ44" s="463"/>
      <c r="AUA44" s="463"/>
      <c r="AUB44" s="463"/>
      <c r="AUC44" s="458"/>
      <c r="AUD44" s="463"/>
      <c r="AUE44" s="463"/>
      <c r="AUF44" s="463"/>
      <c r="AUG44" s="458"/>
      <c r="AUH44" s="463"/>
      <c r="AUI44" s="463"/>
      <c r="AUJ44" s="463"/>
      <c r="AUK44" s="458"/>
      <c r="AUL44" s="463"/>
      <c r="AUM44" s="463"/>
      <c r="AUN44" s="463"/>
      <c r="AUO44" s="458"/>
      <c r="AUP44" s="463"/>
      <c r="AUQ44" s="463"/>
      <c r="AUR44" s="463"/>
      <c r="AUS44" s="458"/>
      <c r="AUT44" s="463"/>
      <c r="AUU44" s="463"/>
      <c r="AUV44" s="463"/>
      <c r="AUW44" s="458"/>
      <c r="AUX44" s="463"/>
      <c r="AUY44" s="463"/>
      <c r="AUZ44" s="463"/>
      <c r="AVA44" s="458"/>
      <c r="AVB44" s="463"/>
      <c r="AVC44" s="463"/>
      <c r="AVD44" s="463"/>
      <c r="AVE44" s="458"/>
      <c r="AVF44" s="463"/>
      <c r="AVG44" s="463"/>
      <c r="AVH44" s="463"/>
      <c r="AVI44" s="458"/>
      <c r="AVJ44" s="463"/>
      <c r="AVK44" s="463"/>
      <c r="AVL44" s="463"/>
      <c r="AVM44" s="458"/>
      <c r="AVN44" s="463"/>
      <c r="AVO44" s="463"/>
      <c r="AVP44" s="463"/>
      <c r="AVQ44" s="458"/>
      <c r="AVR44" s="463"/>
      <c r="AVS44" s="463"/>
      <c r="AVT44" s="463"/>
      <c r="AVU44" s="458"/>
      <c r="AVV44" s="463"/>
      <c r="AVW44" s="463"/>
      <c r="AVX44" s="463"/>
      <c r="AVY44" s="458"/>
      <c r="AVZ44" s="463"/>
      <c r="AWA44" s="463"/>
      <c r="AWB44" s="463"/>
      <c r="AWC44" s="458"/>
      <c r="AWD44" s="463"/>
      <c r="AWE44" s="463"/>
      <c r="AWF44" s="463"/>
      <c r="AWG44" s="458"/>
      <c r="AWH44" s="463"/>
      <c r="AWI44" s="463"/>
      <c r="AWJ44" s="463"/>
      <c r="AWK44" s="458"/>
      <c r="AWL44" s="463"/>
      <c r="AWM44" s="463"/>
      <c r="AWN44" s="463"/>
      <c r="AWO44" s="458"/>
      <c r="AWP44" s="463"/>
      <c r="AWQ44" s="463"/>
      <c r="AWR44" s="463"/>
      <c r="AWS44" s="458"/>
      <c r="AWT44" s="463"/>
      <c r="AWU44" s="463"/>
      <c r="AWV44" s="463"/>
      <c r="AWW44" s="458"/>
      <c r="AWX44" s="463"/>
      <c r="AWY44" s="463"/>
      <c r="AWZ44" s="463"/>
      <c r="AXA44" s="458"/>
      <c r="AXB44" s="463"/>
      <c r="AXC44" s="463"/>
      <c r="AXD44" s="463"/>
      <c r="AXE44" s="458"/>
      <c r="AXF44" s="463"/>
      <c r="AXG44" s="463"/>
      <c r="AXH44" s="463"/>
      <c r="AXI44" s="458"/>
      <c r="AXJ44" s="463"/>
      <c r="AXK44" s="463"/>
      <c r="AXL44" s="463"/>
      <c r="AXM44" s="458"/>
      <c r="AXN44" s="463"/>
      <c r="AXO44" s="463"/>
      <c r="AXP44" s="463"/>
      <c r="AXQ44" s="458"/>
      <c r="AXR44" s="463"/>
      <c r="AXS44" s="463"/>
      <c r="AXT44" s="463"/>
      <c r="AXU44" s="458"/>
      <c r="AXV44" s="463"/>
      <c r="AXW44" s="463"/>
      <c r="AXX44" s="463"/>
      <c r="AXY44" s="458"/>
      <c r="AXZ44" s="463"/>
      <c r="AYA44" s="463"/>
      <c r="AYB44" s="463"/>
      <c r="AYC44" s="458"/>
      <c r="AYD44" s="463"/>
      <c r="AYE44" s="463"/>
      <c r="AYF44" s="463"/>
      <c r="AYG44" s="458"/>
      <c r="AYH44" s="463"/>
      <c r="AYI44" s="463"/>
      <c r="AYJ44" s="463"/>
      <c r="AYK44" s="458"/>
      <c r="AYL44" s="463"/>
      <c r="AYM44" s="463"/>
      <c r="AYN44" s="463"/>
      <c r="AYO44" s="458"/>
      <c r="AYP44" s="463"/>
      <c r="AYQ44" s="463"/>
      <c r="AYR44" s="463"/>
      <c r="AYS44" s="458"/>
      <c r="AYT44" s="463"/>
      <c r="AYU44" s="463"/>
      <c r="AYV44" s="463"/>
      <c r="AYW44" s="458"/>
      <c r="AYX44" s="463"/>
      <c r="AYY44" s="463"/>
      <c r="AYZ44" s="463"/>
      <c r="AZA44" s="458"/>
      <c r="AZB44" s="463"/>
      <c r="AZC44" s="463"/>
      <c r="AZD44" s="463"/>
      <c r="AZE44" s="458"/>
      <c r="AZF44" s="463"/>
      <c r="AZG44" s="463"/>
      <c r="AZH44" s="463"/>
      <c r="AZI44" s="458"/>
      <c r="AZJ44" s="463"/>
      <c r="AZK44" s="463"/>
      <c r="AZL44" s="463"/>
      <c r="AZM44" s="458"/>
      <c r="AZN44" s="463"/>
      <c r="AZO44" s="463"/>
      <c r="AZP44" s="463"/>
      <c r="AZQ44" s="458"/>
      <c r="AZR44" s="463"/>
      <c r="AZS44" s="463"/>
      <c r="AZT44" s="463"/>
      <c r="AZU44" s="458"/>
      <c r="AZV44" s="463"/>
      <c r="AZW44" s="463"/>
      <c r="AZX44" s="463"/>
      <c r="AZY44" s="458"/>
      <c r="AZZ44" s="463"/>
      <c r="BAA44" s="463"/>
      <c r="BAB44" s="463"/>
      <c r="BAC44" s="458"/>
      <c r="BAD44" s="463"/>
      <c r="BAE44" s="463"/>
      <c r="BAF44" s="463"/>
      <c r="BAG44" s="458"/>
      <c r="BAH44" s="463"/>
      <c r="BAI44" s="463"/>
      <c r="BAJ44" s="463"/>
      <c r="BAK44" s="458"/>
      <c r="BAL44" s="463"/>
      <c r="BAM44" s="463"/>
      <c r="BAN44" s="463"/>
      <c r="BAO44" s="458"/>
      <c r="BAP44" s="463"/>
      <c r="BAQ44" s="463"/>
      <c r="BAR44" s="463"/>
      <c r="BAS44" s="458"/>
      <c r="BAT44" s="463"/>
      <c r="BAU44" s="463"/>
      <c r="BAV44" s="463"/>
      <c r="BAW44" s="458"/>
      <c r="BAX44" s="463"/>
      <c r="BAY44" s="463"/>
      <c r="BAZ44" s="463"/>
      <c r="BBA44" s="458"/>
      <c r="BBB44" s="463"/>
      <c r="BBC44" s="463"/>
      <c r="BBD44" s="463"/>
      <c r="BBE44" s="458"/>
      <c r="BBF44" s="463"/>
      <c r="BBG44" s="463"/>
      <c r="BBH44" s="463"/>
      <c r="BBI44" s="458"/>
      <c r="BBJ44" s="463"/>
      <c r="BBK44" s="463"/>
      <c r="BBL44" s="463"/>
      <c r="BBM44" s="458"/>
      <c r="BBN44" s="463"/>
      <c r="BBO44" s="463"/>
      <c r="BBP44" s="463"/>
      <c r="BBQ44" s="458"/>
      <c r="BBR44" s="463"/>
      <c r="BBS44" s="463"/>
      <c r="BBT44" s="463"/>
      <c r="BBU44" s="458"/>
      <c r="BBV44" s="463"/>
      <c r="BBW44" s="463"/>
      <c r="BBX44" s="463"/>
      <c r="BBY44" s="458"/>
      <c r="BBZ44" s="463"/>
      <c r="BCA44" s="463"/>
      <c r="BCB44" s="463"/>
      <c r="BCC44" s="458"/>
      <c r="BCD44" s="463"/>
      <c r="BCE44" s="463"/>
      <c r="BCF44" s="463"/>
      <c r="BCG44" s="458"/>
      <c r="BCH44" s="463"/>
      <c r="BCI44" s="463"/>
      <c r="BCJ44" s="463"/>
      <c r="BCK44" s="458"/>
      <c r="BCL44" s="463"/>
      <c r="BCM44" s="463"/>
      <c r="BCN44" s="463"/>
      <c r="BCO44" s="458"/>
      <c r="BCP44" s="463"/>
      <c r="BCQ44" s="463"/>
      <c r="BCR44" s="463"/>
      <c r="BCS44" s="458"/>
      <c r="BCT44" s="463"/>
      <c r="BCU44" s="463"/>
      <c r="BCV44" s="463"/>
      <c r="BCW44" s="458"/>
      <c r="BCX44" s="463"/>
      <c r="BCY44" s="463"/>
      <c r="BCZ44" s="463"/>
      <c r="BDA44" s="458"/>
      <c r="BDB44" s="463"/>
      <c r="BDC44" s="463"/>
      <c r="BDD44" s="463"/>
      <c r="BDE44" s="458"/>
      <c r="BDF44" s="463"/>
      <c r="BDG44" s="463"/>
      <c r="BDH44" s="463"/>
      <c r="BDI44" s="458"/>
      <c r="BDJ44" s="463"/>
      <c r="BDK44" s="463"/>
      <c r="BDL44" s="463"/>
      <c r="BDM44" s="458"/>
      <c r="BDN44" s="463"/>
      <c r="BDO44" s="463"/>
      <c r="BDP44" s="463"/>
      <c r="BDQ44" s="458"/>
      <c r="BDR44" s="463"/>
      <c r="BDS44" s="463"/>
      <c r="BDT44" s="463"/>
      <c r="BDU44" s="458"/>
      <c r="BDV44" s="463"/>
      <c r="BDW44" s="463"/>
      <c r="BDX44" s="463"/>
      <c r="BDY44" s="458"/>
      <c r="BDZ44" s="463"/>
      <c r="BEA44" s="463"/>
      <c r="BEB44" s="463"/>
      <c r="BEC44" s="458"/>
      <c r="BED44" s="463"/>
      <c r="BEE44" s="463"/>
      <c r="BEF44" s="463"/>
      <c r="BEG44" s="458"/>
      <c r="BEH44" s="463"/>
      <c r="BEI44" s="463"/>
      <c r="BEJ44" s="463"/>
      <c r="BEK44" s="458"/>
      <c r="BEL44" s="463"/>
      <c r="BEM44" s="463"/>
      <c r="BEN44" s="463"/>
      <c r="BEO44" s="458"/>
      <c r="BEP44" s="463"/>
      <c r="BEQ44" s="463"/>
      <c r="BER44" s="463"/>
      <c r="BES44" s="458"/>
      <c r="BET44" s="463"/>
      <c r="BEU44" s="463"/>
      <c r="BEV44" s="463"/>
      <c r="BEW44" s="458"/>
      <c r="BEX44" s="463"/>
      <c r="BEY44" s="463"/>
      <c r="BEZ44" s="463"/>
      <c r="BFA44" s="458"/>
      <c r="BFB44" s="463"/>
      <c r="BFC44" s="463"/>
      <c r="BFD44" s="463"/>
      <c r="BFE44" s="458"/>
      <c r="BFF44" s="463"/>
      <c r="BFG44" s="463"/>
      <c r="BFH44" s="463"/>
      <c r="BFI44" s="458"/>
      <c r="BFJ44" s="463"/>
      <c r="BFK44" s="463"/>
      <c r="BFL44" s="463"/>
      <c r="BFM44" s="458"/>
      <c r="BFN44" s="463"/>
      <c r="BFO44" s="463"/>
      <c r="BFP44" s="463"/>
      <c r="BFQ44" s="458"/>
      <c r="BFR44" s="463"/>
      <c r="BFS44" s="463"/>
      <c r="BFT44" s="463"/>
      <c r="BFU44" s="458"/>
      <c r="BFV44" s="463"/>
      <c r="BFW44" s="463"/>
      <c r="BFX44" s="463"/>
      <c r="BFY44" s="458"/>
      <c r="BFZ44" s="463"/>
      <c r="BGA44" s="463"/>
      <c r="BGB44" s="463"/>
      <c r="BGC44" s="458"/>
      <c r="BGD44" s="463"/>
      <c r="BGE44" s="463"/>
      <c r="BGF44" s="463"/>
      <c r="BGG44" s="458"/>
      <c r="BGH44" s="463"/>
      <c r="BGI44" s="463"/>
      <c r="BGJ44" s="463"/>
      <c r="BGK44" s="458"/>
      <c r="BGL44" s="463"/>
      <c r="BGM44" s="463"/>
      <c r="BGN44" s="463"/>
      <c r="BGO44" s="458"/>
      <c r="BGP44" s="463"/>
      <c r="BGQ44" s="463"/>
      <c r="BGR44" s="463"/>
      <c r="BGS44" s="458"/>
      <c r="BGT44" s="463"/>
      <c r="BGU44" s="463"/>
      <c r="BGV44" s="463"/>
      <c r="BGW44" s="458"/>
      <c r="BGX44" s="463"/>
      <c r="BGY44" s="463"/>
      <c r="BGZ44" s="463"/>
      <c r="BHA44" s="458"/>
      <c r="BHB44" s="463"/>
      <c r="BHC44" s="463"/>
      <c r="BHD44" s="463"/>
      <c r="BHE44" s="458"/>
      <c r="BHF44" s="463"/>
      <c r="BHG44" s="463"/>
      <c r="BHH44" s="463"/>
      <c r="BHI44" s="458"/>
      <c r="BHJ44" s="463"/>
      <c r="BHK44" s="463"/>
      <c r="BHL44" s="463"/>
      <c r="BHM44" s="458"/>
      <c r="BHN44" s="463"/>
      <c r="BHO44" s="463"/>
      <c r="BHP44" s="463"/>
      <c r="BHQ44" s="458"/>
      <c r="BHR44" s="463"/>
      <c r="BHS44" s="463"/>
      <c r="BHT44" s="463"/>
      <c r="BHU44" s="458"/>
      <c r="BHV44" s="463"/>
      <c r="BHW44" s="463"/>
      <c r="BHX44" s="463"/>
      <c r="BHY44" s="458"/>
      <c r="BHZ44" s="463"/>
      <c r="BIA44" s="463"/>
      <c r="BIB44" s="463"/>
      <c r="BIC44" s="458"/>
      <c r="BID44" s="463"/>
      <c r="BIE44" s="463"/>
      <c r="BIF44" s="463"/>
      <c r="BIG44" s="458"/>
      <c r="BIH44" s="463"/>
      <c r="BII44" s="463"/>
      <c r="BIJ44" s="463"/>
      <c r="BIK44" s="458"/>
      <c r="BIL44" s="463"/>
      <c r="BIM44" s="463"/>
      <c r="BIN44" s="463"/>
      <c r="BIO44" s="458"/>
      <c r="BIP44" s="463"/>
      <c r="BIQ44" s="463"/>
      <c r="BIR44" s="463"/>
      <c r="BIS44" s="458"/>
      <c r="BIT44" s="463"/>
      <c r="BIU44" s="463"/>
      <c r="BIV44" s="463"/>
      <c r="BIW44" s="458"/>
      <c r="BIX44" s="463"/>
      <c r="BIY44" s="463"/>
      <c r="BIZ44" s="463"/>
      <c r="BJA44" s="458"/>
      <c r="BJB44" s="463"/>
      <c r="BJC44" s="463"/>
      <c r="BJD44" s="463"/>
      <c r="BJE44" s="458"/>
      <c r="BJF44" s="463"/>
      <c r="BJG44" s="463"/>
      <c r="BJH44" s="463"/>
      <c r="BJI44" s="458"/>
      <c r="BJJ44" s="463"/>
      <c r="BJK44" s="463"/>
      <c r="BJL44" s="463"/>
      <c r="BJM44" s="458"/>
      <c r="BJN44" s="463"/>
      <c r="BJO44" s="463"/>
      <c r="BJP44" s="463"/>
      <c r="BJQ44" s="458"/>
      <c r="BJR44" s="463"/>
      <c r="BJS44" s="463"/>
      <c r="BJT44" s="463"/>
      <c r="BJU44" s="458"/>
      <c r="BJV44" s="463"/>
      <c r="BJW44" s="463"/>
      <c r="BJX44" s="463"/>
      <c r="BJY44" s="458"/>
      <c r="BJZ44" s="463"/>
      <c r="BKA44" s="463"/>
      <c r="BKB44" s="463"/>
      <c r="BKC44" s="458"/>
      <c r="BKD44" s="463"/>
      <c r="BKE44" s="463"/>
      <c r="BKF44" s="463"/>
      <c r="BKG44" s="458"/>
      <c r="BKH44" s="463"/>
      <c r="BKI44" s="463"/>
      <c r="BKJ44" s="463"/>
      <c r="BKK44" s="458"/>
      <c r="BKL44" s="463"/>
      <c r="BKM44" s="463"/>
      <c r="BKN44" s="463"/>
      <c r="BKO44" s="458"/>
      <c r="BKP44" s="463"/>
      <c r="BKQ44" s="463"/>
      <c r="BKR44" s="463"/>
      <c r="BKS44" s="458"/>
      <c r="BKT44" s="463"/>
      <c r="BKU44" s="463"/>
      <c r="BKV44" s="463"/>
      <c r="BKW44" s="458"/>
      <c r="BKX44" s="463"/>
      <c r="BKY44" s="463"/>
      <c r="BKZ44" s="463"/>
      <c r="BLA44" s="458"/>
      <c r="BLB44" s="463"/>
      <c r="BLC44" s="463"/>
      <c r="BLD44" s="463"/>
      <c r="BLE44" s="458"/>
      <c r="BLF44" s="463"/>
      <c r="BLG44" s="463"/>
      <c r="BLH44" s="463"/>
      <c r="BLI44" s="458"/>
      <c r="BLJ44" s="463"/>
      <c r="BLK44" s="463"/>
      <c r="BLL44" s="463"/>
      <c r="BLM44" s="458"/>
      <c r="BLN44" s="463"/>
      <c r="BLO44" s="463"/>
      <c r="BLP44" s="463"/>
      <c r="BLQ44" s="458"/>
      <c r="BLR44" s="463"/>
      <c r="BLS44" s="463"/>
      <c r="BLT44" s="463"/>
      <c r="BLU44" s="458"/>
      <c r="BLV44" s="463"/>
      <c r="BLW44" s="463"/>
      <c r="BLX44" s="463"/>
      <c r="BLY44" s="458"/>
      <c r="BLZ44" s="463"/>
      <c r="BMA44" s="463"/>
      <c r="BMB44" s="463"/>
      <c r="BMC44" s="458"/>
      <c r="BMD44" s="463"/>
      <c r="BME44" s="463"/>
      <c r="BMF44" s="463"/>
      <c r="BMG44" s="458"/>
      <c r="BMH44" s="463"/>
      <c r="BMI44" s="463"/>
      <c r="BMJ44" s="463"/>
      <c r="BMK44" s="458"/>
      <c r="BML44" s="463"/>
      <c r="BMM44" s="463"/>
      <c r="BMN44" s="463"/>
      <c r="BMO44" s="458"/>
      <c r="BMP44" s="463"/>
      <c r="BMQ44" s="463"/>
      <c r="BMR44" s="463"/>
      <c r="BMS44" s="458"/>
      <c r="BMT44" s="463"/>
      <c r="BMU44" s="463"/>
      <c r="BMV44" s="463"/>
      <c r="BMW44" s="458"/>
      <c r="BMX44" s="463"/>
      <c r="BMY44" s="463"/>
      <c r="BMZ44" s="463"/>
      <c r="BNA44" s="458"/>
      <c r="BNB44" s="463"/>
      <c r="BNC44" s="463"/>
      <c r="BND44" s="463"/>
      <c r="BNE44" s="458"/>
      <c r="BNF44" s="463"/>
      <c r="BNG44" s="463"/>
      <c r="BNH44" s="463"/>
      <c r="BNI44" s="458"/>
      <c r="BNJ44" s="463"/>
      <c r="BNK44" s="463"/>
      <c r="BNL44" s="463"/>
      <c r="BNM44" s="458"/>
      <c r="BNN44" s="463"/>
      <c r="BNO44" s="463"/>
      <c r="BNP44" s="463"/>
      <c r="BNQ44" s="458"/>
      <c r="BNR44" s="463"/>
      <c r="BNS44" s="463"/>
      <c r="BNT44" s="463"/>
      <c r="BNU44" s="458"/>
      <c r="BNV44" s="463"/>
      <c r="BNW44" s="463"/>
      <c r="BNX44" s="463"/>
      <c r="BNY44" s="458"/>
      <c r="BNZ44" s="463"/>
      <c r="BOA44" s="463"/>
      <c r="BOB44" s="463"/>
      <c r="BOC44" s="458"/>
      <c r="BOD44" s="463"/>
      <c r="BOE44" s="463"/>
      <c r="BOF44" s="463"/>
      <c r="BOG44" s="458"/>
      <c r="BOH44" s="463"/>
      <c r="BOI44" s="463"/>
      <c r="BOJ44" s="463"/>
      <c r="BOK44" s="458"/>
      <c r="BOL44" s="463"/>
      <c r="BOM44" s="463"/>
      <c r="BON44" s="463"/>
      <c r="BOO44" s="458"/>
      <c r="BOP44" s="463"/>
      <c r="BOQ44" s="463"/>
      <c r="BOR44" s="463"/>
      <c r="BOS44" s="458"/>
      <c r="BOT44" s="463"/>
      <c r="BOU44" s="463"/>
      <c r="BOV44" s="463"/>
      <c r="BOW44" s="458"/>
      <c r="BOX44" s="463"/>
      <c r="BOY44" s="463"/>
      <c r="BOZ44" s="463"/>
      <c r="BPA44" s="458"/>
      <c r="BPB44" s="463"/>
      <c r="BPC44" s="463"/>
      <c r="BPD44" s="463"/>
      <c r="BPE44" s="458"/>
      <c r="BPF44" s="463"/>
      <c r="BPG44" s="463"/>
      <c r="BPH44" s="463"/>
      <c r="BPI44" s="458"/>
      <c r="BPJ44" s="463"/>
      <c r="BPK44" s="463"/>
      <c r="BPL44" s="463"/>
      <c r="BPM44" s="458"/>
      <c r="BPN44" s="463"/>
      <c r="BPO44" s="463"/>
      <c r="BPP44" s="463"/>
      <c r="BPQ44" s="458"/>
      <c r="BPR44" s="463"/>
      <c r="BPS44" s="463"/>
      <c r="BPT44" s="463"/>
      <c r="BPU44" s="458"/>
      <c r="BPV44" s="463"/>
      <c r="BPW44" s="463"/>
      <c r="BPX44" s="463"/>
      <c r="BPY44" s="458"/>
      <c r="BPZ44" s="463"/>
      <c r="BQA44" s="463"/>
      <c r="BQB44" s="463"/>
      <c r="BQC44" s="458"/>
      <c r="BQD44" s="463"/>
      <c r="BQE44" s="463"/>
      <c r="BQF44" s="463"/>
      <c r="BQG44" s="458"/>
      <c r="BQH44" s="463"/>
      <c r="BQI44" s="463"/>
      <c r="BQJ44" s="463"/>
      <c r="BQK44" s="458"/>
      <c r="BQL44" s="463"/>
      <c r="BQM44" s="463"/>
      <c r="BQN44" s="463"/>
      <c r="BQO44" s="458"/>
      <c r="BQP44" s="463"/>
      <c r="BQQ44" s="463"/>
      <c r="BQR44" s="463"/>
      <c r="BQS44" s="458"/>
      <c r="BQT44" s="463"/>
      <c r="BQU44" s="463"/>
      <c r="BQV44" s="463"/>
      <c r="BQW44" s="458"/>
      <c r="BQX44" s="463"/>
      <c r="BQY44" s="463"/>
      <c r="BQZ44" s="463"/>
      <c r="BRA44" s="458"/>
      <c r="BRB44" s="463"/>
      <c r="BRC44" s="463"/>
      <c r="BRD44" s="463"/>
      <c r="BRE44" s="458"/>
      <c r="BRF44" s="463"/>
      <c r="BRG44" s="463"/>
      <c r="BRH44" s="463"/>
      <c r="BRI44" s="458"/>
      <c r="BRJ44" s="463"/>
      <c r="BRK44" s="463"/>
      <c r="BRL44" s="463"/>
      <c r="BRM44" s="458"/>
      <c r="BRN44" s="463"/>
      <c r="BRO44" s="463"/>
      <c r="BRP44" s="463"/>
      <c r="BRQ44" s="458"/>
      <c r="BRR44" s="463"/>
      <c r="BRS44" s="463"/>
      <c r="BRT44" s="463"/>
      <c r="BRU44" s="458"/>
      <c r="BRV44" s="463"/>
      <c r="BRW44" s="463"/>
      <c r="BRX44" s="463"/>
      <c r="BRY44" s="458"/>
      <c r="BRZ44" s="463"/>
      <c r="BSA44" s="463"/>
      <c r="BSB44" s="463"/>
      <c r="BSC44" s="458"/>
      <c r="BSD44" s="463"/>
      <c r="BSE44" s="463"/>
      <c r="BSF44" s="463"/>
      <c r="BSG44" s="458"/>
      <c r="BSH44" s="463"/>
      <c r="BSI44" s="463"/>
      <c r="BSJ44" s="463"/>
      <c r="BSK44" s="458"/>
      <c r="BSL44" s="463"/>
      <c r="BSM44" s="463"/>
      <c r="BSN44" s="463"/>
      <c r="BSO44" s="458"/>
      <c r="BSP44" s="463"/>
      <c r="BSQ44" s="463"/>
      <c r="BSR44" s="463"/>
      <c r="BSS44" s="458"/>
      <c r="BST44" s="463"/>
      <c r="BSU44" s="463"/>
      <c r="BSV44" s="463"/>
      <c r="BSW44" s="458"/>
      <c r="BSX44" s="463"/>
      <c r="BSY44" s="463"/>
      <c r="BSZ44" s="463"/>
      <c r="BTA44" s="458"/>
      <c r="BTB44" s="463"/>
      <c r="BTC44" s="463"/>
      <c r="BTD44" s="463"/>
      <c r="BTE44" s="458"/>
      <c r="BTF44" s="463"/>
      <c r="BTG44" s="463"/>
      <c r="BTH44" s="463"/>
      <c r="BTI44" s="458"/>
      <c r="BTJ44" s="463"/>
      <c r="BTK44" s="463"/>
      <c r="BTL44" s="463"/>
      <c r="BTM44" s="458"/>
      <c r="BTN44" s="463"/>
      <c r="BTO44" s="463"/>
      <c r="BTP44" s="463"/>
      <c r="BTQ44" s="458"/>
      <c r="BTR44" s="463"/>
      <c r="BTS44" s="463"/>
      <c r="BTT44" s="463"/>
      <c r="BTU44" s="458"/>
      <c r="BTV44" s="463"/>
      <c r="BTW44" s="463"/>
      <c r="BTX44" s="463"/>
      <c r="BTY44" s="458"/>
      <c r="BTZ44" s="463"/>
      <c r="BUA44" s="463"/>
      <c r="BUB44" s="463"/>
      <c r="BUC44" s="458"/>
      <c r="BUD44" s="463"/>
      <c r="BUE44" s="463"/>
      <c r="BUF44" s="463"/>
      <c r="BUG44" s="458"/>
      <c r="BUH44" s="463"/>
      <c r="BUI44" s="463"/>
      <c r="BUJ44" s="463"/>
      <c r="BUK44" s="458"/>
      <c r="BUL44" s="463"/>
      <c r="BUM44" s="463"/>
      <c r="BUN44" s="463"/>
      <c r="BUO44" s="458"/>
      <c r="BUP44" s="463"/>
      <c r="BUQ44" s="463"/>
      <c r="BUR44" s="463"/>
      <c r="BUS44" s="458"/>
      <c r="BUT44" s="463"/>
      <c r="BUU44" s="463"/>
      <c r="BUV44" s="463"/>
      <c r="BUW44" s="458"/>
      <c r="BUX44" s="463"/>
      <c r="BUY44" s="463"/>
      <c r="BUZ44" s="463"/>
      <c r="BVA44" s="458"/>
      <c r="BVB44" s="463"/>
      <c r="BVC44" s="463"/>
      <c r="BVD44" s="463"/>
      <c r="BVE44" s="458"/>
      <c r="BVF44" s="463"/>
      <c r="BVG44" s="463"/>
      <c r="BVH44" s="463"/>
      <c r="BVI44" s="458"/>
      <c r="BVJ44" s="463"/>
      <c r="BVK44" s="463"/>
      <c r="BVL44" s="463"/>
      <c r="BVM44" s="458"/>
      <c r="BVN44" s="463"/>
      <c r="BVO44" s="463"/>
      <c r="BVP44" s="463"/>
      <c r="BVQ44" s="458"/>
      <c r="BVR44" s="463"/>
      <c r="BVS44" s="463"/>
      <c r="BVT44" s="463"/>
      <c r="BVU44" s="458"/>
      <c r="BVV44" s="463"/>
      <c r="BVW44" s="463"/>
      <c r="BVX44" s="463"/>
      <c r="BVY44" s="458"/>
      <c r="BVZ44" s="463"/>
      <c r="BWA44" s="463"/>
      <c r="BWB44" s="463"/>
      <c r="BWC44" s="458"/>
      <c r="BWD44" s="463"/>
      <c r="BWE44" s="463"/>
      <c r="BWF44" s="463"/>
      <c r="BWG44" s="458"/>
      <c r="BWH44" s="463"/>
      <c r="BWI44" s="463"/>
      <c r="BWJ44" s="463"/>
      <c r="BWK44" s="458"/>
      <c r="BWL44" s="463"/>
      <c r="BWM44" s="463"/>
      <c r="BWN44" s="463"/>
      <c r="BWO44" s="458"/>
      <c r="BWP44" s="463"/>
      <c r="BWQ44" s="463"/>
      <c r="BWR44" s="463"/>
      <c r="BWS44" s="458"/>
      <c r="BWT44" s="463"/>
      <c r="BWU44" s="463"/>
      <c r="BWV44" s="463"/>
      <c r="BWW44" s="458"/>
      <c r="BWX44" s="463"/>
      <c r="BWY44" s="463"/>
      <c r="BWZ44" s="463"/>
      <c r="BXA44" s="458"/>
      <c r="BXB44" s="463"/>
      <c r="BXC44" s="463"/>
      <c r="BXD44" s="463"/>
      <c r="BXE44" s="458"/>
      <c r="BXF44" s="463"/>
      <c r="BXG44" s="463"/>
      <c r="BXH44" s="463"/>
      <c r="BXI44" s="458"/>
      <c r="BXJ44" s="463"/>
      <c r="BXK44" s="463"/>
      <c r="BXL44" s="463"/>
      <c r="BXM44" s="458"/>
      <c r="BXN44" s="463"/>
      <c r="BXO44" s="463"/>
      <c r="BXP44" s="463"/>
      <c r="BXQ44" s="458"/>
      <c r="BXR44" s="463"/>
      <c r="BXS44" s="463"/>
      <c r="BXT44" s="463"/>
      <c r="BXU44" s="458"/>
      <c r="BXV44" s="463"/>
      <c r="BXW44" s="463"/>
      <c r="BXX44" s="463"/>
      <c r="BXY44" s="458"/>
      <c r="BXZ44" s="463"/>
      <c r="BYA44" s="463"/>
      <c r="BYB44" s="463"/>
      <c r="BYC44" s="458"/>
      <c r="BYD44" s="463"/>
      <c r="BYE44" s="463"/>
      <c r="BYF44" s="463"/>
      <c r="BYG44" s="458"/>
      <c r="BYH44" s="463"/>
      <c r="BYI44" s="463"/>
      <c r="BYJ44" s="463"/>
      <c r="BYK44" s="458"/>
      <c r="BYL44" s="463"/>
      <c r="BYM44" s="463"/>
      <c r="BYN44" s="463"/>
      <c r="BYO44" s="458"/>
      <c r="BYP44" s="463"/>
      <c r="BYQ44" s="463"/>
      <c r="BYR44" s="463"/>
      <c r="BYS44" s="458"/>
      <c r="BYT44" s="463"/>
      <c r="BYU44" s="463"/>
      <c r="BYV44" s="463"/>
      <c r="BYW44" s="458"/>
      <c r="BYX44" s="463"/>
      <c r="BYY44" s="463"/>
      <c r="BYZ44" s="463"/>
      <c r="BZA44" s="458"/>
      <c r="BZB44" s="463"/>
      <c r="BZC44" s="463"/>
      <c r="BZD44" s="463"/>
      <c r="BZE44" s="458"/>
      <c r="BZF44" s="463"/>
      <c r="BZG44" s="463"/>
      <c r="BZH44" s="463"/>
      <c r="BZI44" s="458"/>
      <c r="BZJ44" s="463"/>
      <c r="BZK44" s="463"/>
      <c r="BZL44" s="463"/>
      <c r="BZM44" s="458"/>
      <c r="BZN44" s="463"/>
      <c r="BZO44" s="463"/>
      <c r="BZP44" s="463"/>
      <c r="BZQ44" s="458"/>
      <c r="BZR44" s="463"/>
      <c r="BZS44" s="463"/>
      <c r="BZT44" s="463"/>
      <c r="BZU44" s="458"/>
      <c r="BZV44" s="463"/>
      <c r="BZW44" s="463"/>
      <c r="BZX44" s="463"/>
      <c r="BZY44" s="458"/>
      <c r="BZZ44" s="463"/>
      <c r="CAA44" s="463"/>
      <c r="CAB44" s="463"/>
      <c r="CAC44" s="458"/>
      <c r="CAD44" s="463"/>
      <c r="CAE44" s="463"/>
      <c r="CAF44" s="463"/>
      <c r="CAG44" s="458"/>
      <c r="CAH44" s="463"/>
      <c r="CAI44" s="463"/>
      <c r="CAJ44" s="463"/>
      <c r="CAK44" s="458"/>
      <c r="CAL44" s="463"/>
      <c r="CAM44" s="463"/>
      <c r="CAN44" s="463"/>
      <c r="CAO44" s="458"/>
      <c r="CAP44" s="463"/>
      <c r="CAQ44" s="463"/>
      <c r="CAR44" s="463"/>
      <c r="CAS44" s="458"/>
      <c r="CAT44" s="463"/>
      <c r="CAU44" s="463"/>
      <c r="CAV44" s="463"/>
      <c r="CAW44" s="458"/>
      <c r="CAX44" s="463"/>
      <c r="CAY44" s="463"/>
      <c r="CAZ44" s="463"/>
      <c r="CBA44" s="458"/>
      <c r="CBB44" s="463"/>
      <c r="CBC44" s="463"/>
      <c r="CBD44" s="463"/>
      <c r="CBE44" s="458"/>
      <c r="CBF44" s="463"/>
      <c r="CBG44" s="463"/>
      <c r="CBH44" s="463"/>
      <c r="CBI44" s="458"/>
      <c r="CBJ44" s="463"/>
      <c r="CBK44" s="463"/>
      <c r="CBL44" s="463"/>
      <c r="CBM44" s="458"/>
      <c r="CBN44" s="463"/>
      <c r="CBO44" s="463"/>
      <c r="CBP44" s="463"/>
      <c r="CBQ44" s="458"/>
      <c r="CBR44" s="463"/>
      <c r="CBS44" s="463"/>
      <c r="CBT44" s="463"/>
      <c r="CBU44" s="458"/>
      <c r="CBV44" s="463"/>
      <c r="CBW44" s="463"/>
      <c r="CBX44" s="463"/>
      <c r="CBY44" s="458"/>
      <c r="CBZ44" s="463"/>
      <c r="CCA44" s="463"/>
      <c r="CCB44" s="463"/>
      <c r="CCC44" s="458"/>
      <c r="CCD44" s="463"/>
      <c r="CCE44" s="463"/>
      <c r="CCF44" s="463"/>
      <c r="CCG44" s="458"/>
      <c r="CCH44" s="463"/>
      <c r="CCI44" s="463"/>
      <c r="CCJ44" s="463"/>
      <c r="CCK44" s="458"/>
      <c r="CCL44" s="463"/>
      <c r="CCM44" s="463"/>
      <c r="CCN44" s="463"/>
      <c r="CCO44" s="458"/>
      <c r="CCP44" s="463"/>
      <c r="CCQ44" s="463"/>
      <c r="CCR44" s="463"/>
      <c r="CCS44" s="458"/>
      <c r="CCT44" s="463"/>
      <c r="CCU44" s="463"/>
      <c r="CCV44" s="463"/>
      <c r="CCW44" s="458"/>
      <c r="CCX44" s="463"/>
      <c r="CCY44" s="463"/>
      <c r="CCZ44" s="463"/>
      <c r="CDA44" s="458"/>
      <c r="CDB44" s="463"/>
      <c r="CDC44" s="463"/>
      <c r="CDD44" s="463"/>
      <c r="CDE44" s="458"/>
      <c r="CDF44" s="463"/>
      <c r="CDG44" s="463"/>
      <c r="CDH44" s="463"/>
      <c r="CDI44" s="458"/>
      <c r="CDJ44" s="463"/>
      <c r="CDK44" s="463"/>
      <c r="CDL44" s="463"/>
      <c r="CDM44" s="458"/>
      <c r="CDN44" s="463"/>
      <c r="CDO44" s="463"/>
      <c r="CDP44" s="463"/>
      <c r="CDQ44" s="458"/>
      <c r="CDR44" s="463"/>
      <c r="CDS44" s="463"/>
      <c r="CDT44" s="463"/>
      <c r="CDU44" s="458"/>
      <c r="CDV44" s="463"/>
      <c r="CDW44" s="463"/>
      <c r="CDX44" s="463"/>
      <c r="CDY44" s="458"/>
      <c r="CDZ44" s="463"/>
      <c r="CEA44" s="463"/>
      <c r="CEB44" s="463"/>
      <c r="CEC44" s="458"/>
      <c r="CED44" s="463"/>
      <c r="CEE44" s="463"/>
      <c r="CEF44" s="463"/>
      <c r="CEG44" s="458"/>
      <c r="CEH44" s="463"/>
      <c r="CEI44" s="463"/>
      <c r="CEJ44" s="463"/>
      <c r="CEK44" s="458"/>
      <c r="CEL44" s="463"/>
      <c r="CEM44" s="463"/>
      <c r="CEN44" s="463"/>
      <c r="CEO44" s="458"/>
      <c r="CEP44" s="463"/>
      <c r="CEQ44" s="463"/>
      <c r="CER44" s="463"/>
      <c r="CES44" s="458"/>
      <c r="CET44" s="463"/>
      <c r="CEU44" s="463"/>
      <c r="CEV44" s="463"/>
      <c r="CEW44" s="458"/>
      <c r="CEX44" s="463"/>
      <c r="CEY44" s="463"/>
      <c r="CEZ44" s="463"/>
      <c r="CFA44" s="458"/>
      <c r="CFB44" s="463"/>
      <c r="CFC44" s="463"/>
      <c r="CFD44" s="463"/>
      <c r="CFE44" s="458"/>
      <c r="CFF44" s="463"/>
      <c r="CFG44" s="463"/>
      <c r="CFH44" s="463"/>
      <c r="CFI44" s="458"/>
      <c r="CFJ44" s="463"/>
      <c r="CFK44" s="463"/>
      <c r="CFL44" s="463"/>
      <c r="CFM44" s="458"/>
      <c r="CFN44" s="463"/>
      <c r="CFO44" s="463"/>
      <c r="CFP44" s="463"/>
      <c r="CFQ44" s="458"/>
      <c r="CFR44" s="463"/>
      <c r="CFS44" s="463"/>
      <c r="CFT44" s="463"/>
      <c r="CFU44" s="458"/>
      <c r="CFV44" s="463"/>
      <c r="CFW44" s="463"/>
      <c r="CFX44" s="463"/>
      <c r="CFY44" s="458"/>
      <c r="CFZ44" s="463"/>
      <c r="CGA44" s="463"/>
      <c r="CGB44" s="463"/>
      <c r="CGC44" s="458"/>
      <c r="CGD44" s="463"/>
      <c r="CGE44" s="463"/>
      <c r="CGF44" s="463"/>
      <c r="CGG44" s="458"/>
      <c r="CGH44" s="463"/>
      <c r="CGI44" s="463"/>
      <c r="CGJ44" s="463"/>
      <c r="CGK44" s="458"/>
      <c r="CGL44" s="463"/>
      <c r="CGM44" s="463"/>
      <c r="CGN44" s="463"/>
      <c r="CGO44" s="458"/>
      <c r="CGP44" s="463"/>
      <c r="CGQ44" s="463"/>
      <c r="CGR44" s="463"/>
      <c r="CGS44" s="458"/>
      <c r="CGT44" s="463"/>
      <c r="CGU44" s="463"/>
      <c r="CGV44" s="463"/>
      <c r="CGW44" s="458"/>
      <c r="CGX44" s="463"/>
      <c r="CGY44" s="463"/>
      <c r="CGZ44" s="463"/>
      <c r="CHA44" s="458"/>
      <c r="CHB44" s="463"/>
      <c r="CHC44" s="463"/>
      <c r="CHD44" s="463"/>
      <c r="CHE44" s="458"/>
      <c r="CHF44" s="463"/>
      <c r="CHG44" s="463"/>
      <c r="CHH44" s="463"/>
      <c r="CHI44" s="458"/>
      <c r="CHJ44" s="463"/>
      <c r="CHK44" s="463"/>
      <c r="CHL44" s="463"/>
      <c r="CHM44" s="458"/>
      <c r="CHN44" s="463"/>
      <c r="CHO44" s="463"/>
      <c r="CHP44" s="463"/>
      <c r="CHQ44" s="458"/>
      <c r="CHR44" s="463"/>
      <c r="CHS44" s="463"/>
      <c r="CHT44" s="463"/>
      <c r="CHU44" s="458"/>
      <c r="CHV44" s="463"/>
      <c r="CHW44" s="463"/>
      <c r="CHX44" s="463"/>
      <c r="CHY44" s="458"/>
      <c r="CHZ44" s="463"/>
      <c r="CIA44" s="463"/>
      <c r="CIB44" s="463"/>
      <c r="CIC44" s="458"/>
      <c r="CID44" s="463"/>
      <c r="CIE44" s="463"/>
      <c r="CIF44" s="463"/>
      <c r="CIG44" s="458"/>
      <c r="CIH44" s="463"/>
      <c r="CII44" s="463"/>
      <c r="CIJ44" s="463"/>
      <c r="CIK44" s="458"/>
      <c r="CIL44" s="463"/>
      <c r="CIM44" s="463"/>
      <c r="CIN44" s="463"/>
      <c r="CIO44" s="458"/>
      <c r="CIP44" s="463"/>
      <c r="CIQ44" s="463"/>
      <c r="CIR44" s="463"/>
      <c r="CIS44" s="458"/>
      <c r="CIT44" s="463"/>
      <c r="CIU44" s="463"/>
      <c r="CIV44" s="463"/>
      <c r="CIW44" s="458"/>
      <c r="CIX44" s="463"/>
      <c r="CIY44" s="463"/>
      <c r="CIZ44" s="463"/>
      <c r="CJA44" s="458"/>
      <c r="CJB44" s="463"/>
      <c r="CJC44" s="463"/>
      <c r="CJD44" s="463"/>
      <c r="CJE44" s="458"/>
      <c r="CJF44" s="463"/>
      <c r="CJG44" s="463"/>
      <c r="CJH44" s="463"/>
      <c r="CJI44" s="458"/>
      <c r="CJJ44" s="463"/>
      <c r="CJK44" s="463"/>
      <c r="CJL44" s="463"/>
      <c r="CJM44" s="458"/>
      <c r="CJN44" s="463"/>
      <c r="CJO44" s="463"/>
      <c r="CJP44" s="463"/>
      <c r="CJQ44" s="458"/>
      <c r="CJR44" s="463"/>
      <c r="CJS44" s="463"/>
      <c r="CJT44" s="463"/>
      <c r="CJU44" s="458"/>
      <c r="CJV44" s="463"/>
      <c r="CJW44" s="463"/>
      <c r="CJX44" s="463"/>
      <c r="CJY44" s="458"/>
      <c r="CJZ44" s="463"/>
      <c r="CKA44" s="463"/>
      <c r="CKB44" s="463"/>
      <c r="CKC44" s="458"/>
      <c r="CKD44" s="463"/>
      <c r="CKE44" s="463"/>
      <c r="CKF44" s="463"/>
      <c r="CKG44" s="458"/>
      <c r="CKH44" s="463"/>
      <c r="CKI44" s="463"/>
      <c r="CKJ44" s="463"/>
      <c r="CKK44" s="458"/>
      <c r="CKL44" s="463"/>
      <c r="CKM44" s="463"/>
      <c r="CKN44" s="463"/>
      <c r="CKO44" s="458"/>
      <c r="CKP44" s="463"/>
      <c r="CKQ44" s="463"/>
      <c r="CKR44" s="463"/>
      <c r="CKS44" s="458"/>
      <c r="CKT44" s="463"/>
      <c r="CKU44" s="463"/>
      <c r="CKV44" s="463"/>
      <c r="CKW44" s="458"/>
      <c r="CKX44" s="463"/>
      <c r="CKY44" s="463"/>
      <c r="CKZ44" s="463"/>
      <c r="CLA44" s="458"/>
      <c r="CLB44" s="463"/>
      <c r="CLC44" s="463"/>
      <c r="CLD44" s="463"/>
      <c r="CLE44" s="458"/>
      <c r="CLF44" s="463"/>
      <c r="CLG44" s="463"/>
      <c r="CLH44" s="463"/>
      <c r="CLI44" s="458"/>
      <c r="CLJ44" s="463"/>
      <c r="CLK44" s="463"/>
      <c r="CLL44" s="463"/>
      <c r="CLM44" s="458"/>
      <c r="CLN44" s="463"/>
      <c r="CLO44" s="463"/>
      <c r="CLP44" s="463"/>
      <c r="CLQ44" s="458"/>
      <c r="CLR44" s="463"/>
      <c r="CLS44" s="463"/>
      <c r="CLT44" s="463"/>
      <c r="CLU44" s="458"/>
      <c r="CLV44" s="463"/>
      <c r="CLW44" s="463"/>
      <c r="CLX44" s="463"/>
      <c r="CLY44" s="458"/>
      <c r="CLZ44" s="463"/>
      <c r="CMA44" s="463"/>
      <c r="CMB44" s="463"/>
      <c r="CMC44" s="458"/>
      <c r="CMD44" s="463"/>
      <c r="CME44" s="463"/>
      <c r="CMF44" s="463"/>
      <c r="CMG44" s="458"/>
      <c r="CMH44" s="463"/>
      <c r="CMI44" s="463"/>
      <c r="CMJ44" s="463"/>
      <c r="CMK44" s="458"/>
      <c r="CML44" s="463"/>
      <c r="CMM44" s="463"/>
      <c r="CMN44" s="463"/>
      <c r="CMO44" s="458"/>
      <c r="CMP44" s="463"/>
      <c r="CMQ44" s="463"/>
      <c r="CMR44" s="463"/>
      <c r="CMS44" s="458"/>
      <c r="CMT44" s="463"/>
      <c r="CMU44" s="463"/>
      <c r="CMV44" s="463"/>
      <c r="CMW44" s="458"/>
      <c r="CMX44" s="463"/>
      <c r="CMY44" s="463"/>
      <c r="CMZ44" s="463"/>
      <c r="CNA44" s="458"/>
      <c r="CNB44" s="463"/>
      <c r="CNC44" s="463"/>
      <c r="CND44" s="463"/>
      <c r="CNE44" s="458"/>
      <c r="CNF44" s="463"/>
      <c r="CNG44" s="463"/>
      <c r="CNH44" s="463"/>
      <c r="CNI44" s="458"/>
      <c r="CNJ44" s="463"/>
      <c r="CNK44" s="463"/>
      <c r="CNL44" s="463"/>
      <c r="CNM44" s="458"/>
      <c r="CNN44" s="463"/>
      <c r="CNO44" s="463"/>
      <c r="CNP44" s="463"/>
      <c r="CNQ44" s="458"/>
      <c r="CNR44" s="463"/>
      <c r="CNS44" s="463"/>
      <c r="CNT44" s="463"/>
      <c r="CNU44" s="458"/>
      <c r="CNV44" s="463"/>
      <c r="CNW44" s="463"/>
      <c r="CNX44" s="463"/>
      <c r="CNY44" s="458"/>
      <c r="CNZ44" s="463"/>
      <c r="COA44" s="463"/>
      <c r="COB44" s="463"/>
      <c r="COC44" s="458"/>
      <c r="COD44" s="463"/>
      <c r="COE44" s="463"/>
      <c r="COF44" s="463"/>
      <c r="COG44" s="458"/>
      <c r="COH44" s="463"/>
      <c r="COI44" s="463"/>
      <c r="COJ44" s="463"/>
      <c r="COK44" s="458"/>
      <c r="COL44" s="463"/>
      <c r="COM44" s="463"/>
      <c r="CON44" s="463"/>
      <c r="COO44" s="458"/>
      <c r="COP44" s="463"/>
      <c r="COQ44" s="463"/>
      <c r="COR44" s="463"/>
      <c r="COS44" s="458"/>
      <c r="COT44" s="463"/>
      <c r="COU44" s="463"/>
      <c r="COV44" s="463"/>
      <c r="COW44" s="458"/>
      <c r="COX44" s="463"/>
      <c r="COY44" s="463"/>
      <c r="COZ44" s="463"/>
      <c r="CPA44" s="458"/>
      <c r="CPB44" s="463"/>
      <c r="CPC44" s="463"/>
      <c r="CPD44" s="463"/>
      <c r="CPE44" s="458"/>
      <c r="CPF44" s="463"/>
      <c r="CPG44" s="463"/>
      <c r="CPH44" s="463"/>
      <c r="CPI44" s="458"/>
      <c r="CPJ44" s="463"/>
      <c r="CPK44" s="463"/>
      <c r="CPL44" s="463"/>
      <c r="CPM44" s="458"/>
      <c r="CPN44" s="463"/>
      <c r="CPO44" s="463"/>
      <c r="CPP44" s="463"/>
      <c r="CPQ44" s="458"/>
      <c r="CPR44" s="463"/>
      <c r="CPS44" s="463"/>
      <c r="CPT44" s="463"/>
      <c r="CPU44" s="458"/>
      <c r="CPV44" s="463"/>
      <c r="CPW44" s="463"/>
      <c r="CPX44" s="463"/>
      <c r="CPY44" s="458"/>
      <c r="CPZ44" s="463"/>
      <c r="CQA44" s="463"/>
      <c r="CQB44" s="463"/>
      <c r="CQC44" s="458"/>
      <c r="CQD44" s="463"/>
      <c r="CQE44" s="463"/>
      <c r="CQF44" s="463"/>
      <c r="CQG44" s="458"/>
      <c r="CQH44" s="463"/>
      <c r="CQI44" s="463"/>
      <c r="CQJ44" s="463"/>
      <c r="CQK44" s="458"/>
      <c r="CQL44" s="463"/>
      <c r="CQM44" s="463"/>
      <c r="CQN44" s="463"/>
      <c r="CQO44" s="458"/>
      <c r="CQP44" s="463"/>
      <c r="CQQ44" s="463"/>
      <c r="CQR44" s="463"/>
      <c r="CQS44" s="458"/>
      <c r="CQT44" s="463"/>
      <c r="CQU44" s="463"/>
      <c r="CQV44" s="463"/>
      <c r="CQW44" s="458"/>
      <c r="CQX44" s="463"/>
      <c r="CQY44" s="463"/>
      <c r="CQZ44" s="463"/>
      <c r="CRA44" s="458"/>
      <c r="CRB44" s="463"/>
      <c r="CRC44" s="463"/>
      <c r="CRD44" s="463"/>
      <c r="CRE44" s="458"/>
      <c r="CRF44" s="463"/>
      <c r="CRG44" s="463"/>
      <c r="CRH44" s="463"/>
      <c r="CRI44" s="458"/>
      <c r="CRJ44" s="463"/>
      <c r="CRK44" s="463"/>
      <c r="CRL44" s="463"/>
      <c r="CRM44" s="458"/>
      <c r="CRN44" s="463"/>
      <c r="CRO44" s="463"/>
      <c r="CRP44" s="463"/>
      <c r="CRQ44" s="458"/>
      <c r="CRR44" s="463"/>
      <c r="CRS44" s="463"/>
      <c r="CRT44" s="463"/>
      <c r="CRU44" s="458"/>
      <c r="CRV44" s="463"/>
      <c r="CRW44" s="463"/>
      <c r="CRX44" s="463"/>
      <c r="CRY44" s="458"/>
      <c r="CRZ44" s="463"/>
      <c r="CSA44" s="463"/>
      <c r="CSB44" s="463"/>
      <c r="CSC44" s="458"/>
      <c r="CSD44" s="463"/>
      <c r="CSE44" s="463"/>
      <c r="CSF44" s="463"/>
      <c r="CSG44" s="458"/>
      <c r="CSH44" s="463"/>
      <c r="CSI44" s="463"/>
      <c r="CSJ44" s="463"/>
      <c r="CSK44" s="458"/>
      <c r="CSL44" s="463"/>
      <c r="CSM44" s="463"/>
      <c r="CSN44" s="463"/>
      <c r="CSO44" s="458"/>
      <c r="CSP44" s="463"/>
      <c r="CSQ44" s="463"/>
      <c r="CSR44" s="463"/>
      <c r="CSS44" s="458"/>
      <c r="CST44" s="463"/>
      <c r="CSU44" s="463"/>
      <c r="CSV44" s="463"/>
      <c r="CSW44" s="458"/>
      <c r="CSX44" s="463"/>
      <c r="CSY44" s="463"/>
      <c r="CSZ44" s="463"/>
      <c r="CTA44" s="458"/>
      <c r="CTB44" s="463"/>
      <c r="CTC44" s="463"/>
      <c r="CTD44" s="463"/>
      <c r="CTE44" s="458"/>
      <c r="CTF44" s="463"/>
      <c r="CTG44" s="463"/>
      <c r="CTH44" s="463"/>
      <c r="CTI44" s="458"/>
      <c r="CTJ44" s="463"/>
      <c r="CTK44" s="463"/>
      <c r="CTL44" s="463"/>
      <c r="CTM44" s="458"/>
      <c r="CTN44" s="463"/>
      <c r="CTO44" s="463"/>
      <c r="CTP44" s="463"/>
      <c r="CTQ44" s="458"/>
      <c r="CTR44" s="463"/>
      <c r="CTS44" s="463"/>
      <c r="CTT44" s="463"/>
      <c r="CTU44" s="458"/>
      <c r="CTV44" s="463"/>
      <c r="CTW44" s="463"/>
      <c r="CTX44" s="463"/>
      <c r="CTY44" s="458"/>
      <c r="CTZ44" s="463"/>
      <c r="CUA44" s="463"/>
      <c r="CUB44" s="463"/>
      <c r="CUC44" s="458"/>
      <c r="CUD44" s="463"/>
      <c r="CUE44" s="463"/>
      <c r="CUF44" s="463"/>
      <c r="CUG44" s="458"/>
      <c r="CUH44" s="463"/>
      <c r="CUI44" s="463"/>
      <c r="CUJ44" s="463"/>
      <c r="CUK44" s="458"/>
      <c r="CUL44" s="463"/>
      <c r="CUM44" s="463"/>
      <c r="CUN44" s="463"/>
      <c r="CUO44" s="458"/>
      <c r="CUP44" s="463"/>
      <c r="CUQ44" s="463"/>
      <c r="CUR44" s="463"/>
      <c r="CUS44" s="458"/>
      <c r="CUT44" s="463"/>
      <c r="CUU44" s="463"/>
      <c r="CUV44" s="463"/>
      <c r="CUW44" s="458"/>
      <c r="CUX44" s="463"/>
      <c r="CUY44" s="463"/>
      <c r="CUZ44" s="463"/>
      <c r="CVA44" s="458"/>
      <c r="CVB44" s="463"/>
      <c r="CVC44" s="463"/>
      <c r="CVD44" s="463"/>
      <c r="CVE44" s="458"/>
      <c r="CVF44" s="463"/>
      <c r="CVG44" s="463"/>
      <c r="CVH44" s="463"/>
      <c r="CVI44" s="458"/>
      <c r="CVJ44" s="463"/>
      <c r="CVK44" s="463"/>
      <c r="CVL44" s="463"/>
      <c r="CVM44" s="458"/>
      <c r="CVN44" s="463"/>
      <c r="CVO44" s="463"/>
      <c r="CVP44" s="463"/>
      <c r="CVQ44" s="458"/>
      <c r="CVR44" s="463"/>
      <c r="CVS44" s="463"/>
      <c r="CVT44" s="463"/>
      <c r="CVU44" s="458"/>
      <c r="CVV44" s="463"/>
      <c r="CVW44" s="463"/>
      <c r="CVX44" s="463"/>
      <c r="CVY44" s="458"/>
      <c r="CVZ44" s="463"/>
      <c r="CWA44" s="463"/>
      <c r="CWB44" s="463"/>
      <c r="CWC44" s="458"/>
      <c r="CWD44" s="463"/>
      <c r="CWE44" s="463"/>
      <c r="CWF44" s="463"/>
      <c r="CWG44" s="458"/>
      <c r="CWH44" s="463"/>
      <c r="CWI44" s="463"/>
      <c r="CWJ44" s="463"/>
      <c r="CWK44" s="458"/>
      <c r="CWL44" s="463"/>
      <c r="CWM44" s="463"/>
      <c r="CWN44" s="463"/>
      <c r="CWO44" s="458"/>
      <c r="CWP44" s="463"/>
      <c r="CWQ44" s="463"/>
      <c r="CWR44" s="463"/>
      <c r="CWS44" s="458"/>
      <c r="CWT44" s="463"/>
      <c r="CWU44" s="463"/>
      <c r="CWV44" s="463"/>
      <c r="CWW44" s="458"/>
      <c r="CWX44" s="463"/>
      <c r="CWY44" s="463"/>
      <c r="CWZ44" s="463"/>
      <c r="CXA44" s="458"/>
      <c r="CXB44" s="463"/>
      <c r="CXC44" s="463"/>
      <c r="CXD44" s="463"/>
      <c r="CXE44" s="458"/>
      <c r="CXF44" s="463"/>
      <c r="CXG44" s="463"/>
      <c r="CXH44" s="463"/>
      <c r="CXI44" s="458"/>
      <c r="CXJ44" s="463"/>
      <c r="CXK44" s="463"/>
      <c r="CXL44" s="463"/>
      <c r="CXM44" s="458"/>
      <c r="CXN44" s="463"/>
      <c r="CXO44" s="463"/>
      <c r="CXP44" s="463"/>
      <c r="CXQ44" s="458"/>
      <c r="CXR44" s="463"/>
      <c r="CXS44" s="463"/>
      <c r="CXT44" s="463"/>
      <c r="CXU44" s="458"/>
      <c r="CXV44" s="463"/>
      <c r="CXW44" s="463"/>
      <c r="CXX44" s="463"/>
      <c r="CXY44" s="458"/>
      <c r="CXZ44" s="463"/>
      <c r="CYA44" s="463"/>
      <c r="CYB44" s="463"/>
      <c r="CYC44" s="458"/>
      <c r="CYD44" s="463"/>
      <c r="CYE44" s="463"/>
      <c r="CYF44" s="463"/>
      <c r="CYG44" s="458"/>
      <c r="CYH44" s="463"/>
      <c r="CYI44" s="463"/>
      <c r="CYJ44" s="463"/>
      <c r="CYK44" s="458"/>
      <c r="CYL44" s="463"/>
      <c r="CYM44" s="463"/>
      <c r="CYN44" s="463"/>
      <c r="CYO44" s="458"/>
      <c r="CYP44" s="463"/>
      <c r="CYQ44" s="463"/>
      <c r="CYR44" s="463"/>
      <c r="CYS44" s="458"/>
      <c r="CYT44" s="463"/>
      <c r="CYU44" s="463"/>
      <c r="CYV44" s="463"/>
      <c r="CYW44" s="458"/>
      <c r="CYX44" s="463"/>
      <c r="CYY44" s="463"/>
      <c r="CYZ44" s="463"/>
      <c r="CZA44" s="458"/>
      <c r="CZB44" s="463"/>
      <c r="CZC44" s="463"/>
      <c r="CZD44" s="463"/>
      <c r="CZE44" s="458"/>
      <c r="CZF44" s="463"/>
      <c r="CZG44" s="463"/>
      <c r="CZH44" s="463"/>
      <c r="CZI44" s="458"/>
      <c r="CZJ44" s="463"/>
      <c r="CZK44" s="463"/>
      <c r="CZL44" s="463"/>
      <c r="CZM44" s="458"/>
      <c r="CZN44" s="463"/>
      <c r="CZO44" s="463"/>
      <c r="CZP44" s="463"/>
      <c r="CZQ44" s="458"/>
      <c r="CZR44" s="463"/>
      <c r="CZS44" s="463"/>
      <c r="CZT44" s="463"/>
      <c r="CZU44" s="458"/>
      <c r="CZV44" s="463"/>
      <c r="CZW44" s="463"/>
      <c r="CZX44" s="463"/>
      <c r="CZY44" s="458"/>
      <c r="CZZ44" s="463"/>
      <c r="DAA44" s="463"/>
      <c r="DAB44" s="463"/>
      <c r="DAC44" s="458"/>
      <c r="DAD44" s="463"/>
      <c r="DAE44" s="463"/>
      <c r="DAF44" s="463"/>
      <c r="DAG44" s="458"/>
      <c r="DAH44" s="463"/>
      <c r="DAI44" s="463"/>
      <c r="DAJ44" s="463"/>
      <c r="DAK44" s="458"/>
      <c r="DAL44" s="463"/>
      <c r="DAM44" s="463"/>
      <c r="DAN44" s="463"/>
      <c r="DAO44" s="458"/>
      <c r="DAP44" s="463"/>
      <c r="DAQ44" s="463"/>
      <c r="DAR44" s="463"/>
      <c r="DAS44" s="458"/>
      <c r="DAT44" s="463"/>
      <c r="DAU44" s="463"/>
      <c r="DAV44" s="463"/>
      <c r="DAW44" s="458"/>
      <c r="DAX44" s="463"/>
      <c r="DAY44" s="463"/>
      <c r="DAZ44" s="463"/>
      <c r="DBA44" s="458"/>
      <c r="DBB44" s="463"/>
      <c r="DBC44" s="463"/>
      <c r="DBD44" s="463"/>
      <c r="DBE44" s="458"/>
      <c r="DBF44" s="463"/>
      <c r="DBG44" s="463"/>
      <c r="DBH44" s="463"/>
      <c r="DBI44" s="458"/>
      <c r="DBJ44" s="463"/>
      <c r="DBK44" s="463"/>
      <c r="DBL44" s="463"/>
      <c r="DBM44" s="458"/>
      <c r="DBN44" s="463"/>
      <c r="DBO44" s="463"/>
      <c r="DBP44" s="463"/>
      <c r="DBQ44" s="458"/>
      <c r="DBR44" s="463"/>
      <c r="DBS44" s="463"/>
      <c r="DBT44" s="463"/>
      <c r="DBU44" s="458"/>
      <c r="DBV44" s="463"/>
      <c r="DBW44" s="463"/>
      <c r="DBX44" s="463"/>
      <c r="DBY44" s="458"/>
      <c r="DBZ44" s="463"/>
      <c r="DCA44" s="463"/>
      <c r="DCB44" s="463"/>
      <c r="DCC44" s="458"/>
      <c r="DCD44" s="463"/>
      <c r="DCE44" s="463"/>
      <c r="DCF44" s="463"/>
      <c r="DCG44" s="458"/>
      <c r="DCH44" s="463"/>
      <c r="DCI44" s="463"/>
      <c r="DCJ44" s="463"/>
      <c r="DCK44" s="458"/>
      <c r="DCL44" s="463"/>
      <c r="DCM44" s="463"/>
      <c r="DCN44" s="463"/>
      <c r="DCO44" s="458"/>
      <c r="DCP44" s="463"/>
      <c r="DCQ44" s="463"/>
      <c r="DCR44" s="463"/>
      <c r="DCS44" s="458"/>
      <c r="DCT44" s="463"/>
      <c r="DCU44" s="463"/>
      <c r="DCV44" s="463"/>
      <c r="DCW44" s="458"/>
      <c r="DCX44" s="463"/>
      <c r="DCY44" s="463"/>
      <c r="DCZ44" s="463"/>
      <c r="DDA44" s="458"/>
      <c r="DDB44" s="463"/>
      <c r="DDC44" s="463"/>
      <c r="DDD44" s="463"/>
      <c r="DDE44" s="458"/>
      <c r="DDF44" s="463"/>
      <c r="DDG44" s="463"/>
      <c r="DDH44" s="463"/>
      <c r="DDI44" s="458"/>
      <c r="DDJ44" s="463"/>
      <c r="DDK44" s="463"/>
      <c r="DDL44" s="463"/>
      <c r="DDM44" s="458"/>
      <c r="DDN44" s="463"/>
      <c r="DDO44" s="463"/>
      <c r="DDP44" s="463"/>
      <c r="DDQ44" s="458"/>
      <c r="DDR44" s="463"/>
      <c r="DDS44" s="463"/>
      <c r="DDT44" s="463"/>
      <c r="DDU44" s="458"/>
      <c r="DDV44" s="463"/>
      <c r="DDW44" s="463"/>
      <c r="DDX44" s="463"/>
      <c r="DDY44" s="458"/>
      <c r="DDZ44" s="463"/>
      <c r="DEA44" s="463"/>
      <c r="DEB44" s="463"/>
      <c r="DEC44" s="458"/>
      <c r="DED44" s="463"/>
      <c r="DEE44" s="463"/>
      <c r="DEF44" s="463"/>
      <c r="DEG44" s="458"/>
      <c r="DEH44" s="463"/>
      <c r="DEI44" s="463"/>
      <c r="DEJ44" s="463"/>
      <c r="DEK44" s="458"/>
      <c r="DEL44" s="463"/>
      <c r="DEM44" s="463"/>
      <c r="DEN44" s="463"/>
      <c r="DEO44" s="458"/>
      <c r="DEP44" s="463"/>
      <c r="DEQ44" s="463"/>
      <c r="DER44" s="463"/>
      <c r="DES44" s="458"/>
      <c r="DET44" s="463"/>
      <c r="DEU44" s="463"/>
      <c r="DEV44" s="463"/>
      <c r="DEW44" s="458"/>
      <c r="DEX44" s="463"/>
      <c r="DEY44" s="463"/>
      <c r="DEZ44" s="463"/>
      <c r="DFA44" s="458"/>
      <c r="DFB44" s="463"/>
      <c r="DFC44" s="463"/>
      <c r="DFD44" s="463"/>
      <c r="DFE44" s="458"/>
      <c r="DFF44" s="463"/>
      <c r="DFG44" s="463"/>
      <c r="DFH44" s="463"/>
      <c r="DFI44" s="458"/>
      <c r="DFJ44" s="463"/>
      <c r="DFK44" s="463"/>
      <c r="DFL44" s="463"/>
      <c r="DFM44" s="458"/>
      <c r="DFN44" s="463"/>
      <c r="DFO44" s="463"/>
      <c r="DFP44" s="463"/>
      <c r="DFQ44" s="458"/>
      <c r="DFR44" s="463"/>
      <c r="DFS44" s="463"/>
      <c r="DFT44" s="463"/>
      <c r="DFU44" s="458"/>
      <c r="DFV44" s="463"/>
      <c r="DFW44" s="463"/>
      <c r="DFX44" s="463"/>
      <c r="DFY44" s="458"/>
      <c r="DFZ44" s="463"/>
      <c r="DGA44" s="463"/>
      <c r="DGB44" s="463"/>
      <c r="DGC44" s="458"/>
      <c r="DGD44" s="463"/>
      <c r="DGE44" s="463"/>
      <c r="DGF44" s="463"/>
      <c r="DGG44" s="458"/>
      <c r="DGH44" s="463"/>
      <c r="DGI44" s="463"/>
      <c r="DGJ44" s="463"/>
      <c r="DGK44" s="458"/>
      <c r="DGL44" s="463"/>
      <c r="DGM44" s="463"/>
      <c r="DGN44" s="463"/>
      <c r="DGO44" s="458"/>
      <c r="DGP44" s="463"/>
      <c r="DGQ44" s="463"/>
      <c r="DGR44" s="463"/>
      <c r="DGS44" s="458"/>
      <c r="DGT44" s="463"/>
      <c r="DGU44" s="463"/>
      <c r="DGV44" s="463"/>
      <c r="DGW44" s="458"/>
      <c r="DGX44" s="463"/>
      <c r="DGY44" s="463"/>
      <c r="DGZ44" s="463"/>
      <c r="DHA44" s="458"/>
      <c r="DHB44" s="463"/>
      <c r="DHC44" s="463"/>
      <c r="DHD44" s="463"/>
      <c r="DHE44" s="458"/>
      <c r="DHF44" s="463"/>
      <c r="DHG44" s="463"/>
      <c r="DHH44" s="463"/>
      <c r="DHI44" s="458"/>
      <c r="DHJ44" s="463"/>
      <c r="DHK44" s="463"/>
      <c r="DHL44" s="463"/>
      <c r="DHM44" s="458"/>
      <c r="DHN44" s="463"/>
      <c r="DHO44" s="463"/>
      <c r="DHP44" s="463"/>
      <c r="DHQ44" s="458"/>
      <c r="DHR44" s="463"/>
      <c r="DHS44" s="463"/>
      <c r="DHT44" s="463"/>
      <c r="DHU44" s="458"/>
      <c r="DHV44" s="463"/>
      <c r="DHW44" s="463"/>
      <c r="DHX44" s="463"/>
      <c r="DHY44" s="458"/>
      <c r="DHZ44" s="463"/>
      <c r="DIA44" s="463"/>
      <c r="DIB44" s="463"/>
      <c r="DIC44" s="458"/>
      <c r="DID44" s="463"/>
      <c r="DIE44" s="463"/>
      <c r="DIF44" s="463"/>
      <c r="DIG44" s="458"/>
      <c r="DIH44" s="463"/>
      <c r="DII44" s="463"/>
      <c r="DIJ44" s="463"/>
      <c r="DIK44" s="458"/>
      <c r="DIL44" s="463"/>
      <c r="DIM44" s="463"/>
      <c r="DIN44" s="463"/>
      <c r="DIO44" s="458"/>
      <c r="DIP44" s="463"/>
      <c r="DIQ44" s="463"/>
      <c r="DIR44" s="463"/>
      <c r="DIS44" s="458"/>
      <c r="DIT44" s="463"/>
      <c r="DIU44" s="463"/>
      <c r="DIV44" s="463"/>
      <c r="DIW44" s="458"/>
      <c r="DIX44" s="463"/>
      <c r="DIY44" s="463"/>
      <c r="DIZ44" s="463"/>
      <c r="DJA44" s="458"/>
      <c r="DJB44" s="463"/>
      <c r="DJC44" s="463"/>
      <c r="DJD44" s="463"/>
      <c r="DJE44" s="458"/>
      <c r="DJF44" s="463"/>
      <c r="DJG44" s="463"/>
      <c r="DJH44" s="463"/>
      <c r="DJI44" s="458"/>
      <c r="DJJ44" s="463"/>
      <c r="DJK44" s="463"/>
      <c r="DJL44" s="463"/>
      <c r="DJM44" s="458"/>
      <c r="DJN44" s="463"/>
      <c r="DJO44" s="463"/>
      <c r="DJP44" s="463"/>
      <c r="DJQ44" s="458"/>
      <c r="DJR44" s="463"/>
      <c r="DJS44" s="463"/>
      <c r="DJT44" s="463"/>
      <c r="DJU44" s="458"/>
      <c r="DJV44" s="463"/>
      <c r="DJW44" s="463"/>
      <c r="DJX44" s="463"/>
      <c r="DJY44" s="458"/>
      <c r="DJZ44" s="463"/>
      <c r="DKA44" s="463"/>
      <c r="DKB44" s="463"/>
      <c r="DKC44" s="458"/>
      <c r="DKD44" s="463"/>
      <c r="DKE44" s="463"/>
      <c r="DKF44" s="463"/>
      <c r="DKG44" s="458"/>
      <c r="DKH44" s="463"/>
      <c r="DKI44" s="463"/>
      <c r="DKJ44" s="463"/>
      <c r="DKK44" s="458"/>
      <c r="DKL44" s="463"/>
      <c r="DKM44" s="463"/>
      <c r="DKN44" s="463"/>
      <c r="DKO44" s="458"/>
      <c r="DKP44" s="463"/>
      <c r="DKQ44" s="463"/>
      <c r="DKR44" s="463"/>
      <c r="DKS44" s="458"/>
      <c r="DKT44" s="463"/>
      <c r="DKU44" s="463"/>
      <c r="DKV44" s="463"/>
      <c r="DKW44" s="458"/>
      <c r="DKX44" s="463"/>
      <c r="DKY44" s="463"/>
      <c r="DKZ44" s="463"/>
      <c r="DLA44" s="458"/>
      <c r="DLB44" s="463"/>
      <c r="DLC44" s="463"/>
      <c r="DLD44" s="463"/>
      <c r="DLE44" s="458"/>
      <c r="DLF44" s="463"/>
      <c r="DLG44" s="463"/>
      <c r="DLH44" s="463"/>
      <c r="DLI44" s="458"/>
      <c r="DLJ44" s="463"/>
      <c r="DLK44" s="463"/>
      <c r="DLL44" s="463"/>
      <c r="DLM44" s="458"/>
      <c r="DLN44" s="463"/>
      <c r="DLO44" s="463"/>
      <c r="DLP44" s="463"/>
      <c r="DLQ44" s="458"/>
      <c r="DLR44" s="463"/>
      <c r="DLS44" s="463"/>
      <c r="DLT44" s="463"/>
      <c r="DLU44" s="458"/>
      <c r="DLV44" s="463"/>
      <c r="DLW44" s="463"/>
      <c r="DLX44" s="463"/>
      <c r="DLY44" s="458"/>
      <c r="DLZ44" s="463"/>
      <c r="DMA44" s="463"/>
      <c r="DMB44" s="463"/>
      <c r="DMC44" s="458"/>
      <c r="DMD44" s="463"/>
      <c r="DME44" s="463"/>
      <c r="DMF44" s="463"/>
      <c r="DMG44" s="458"/>
      <c r="DMH44" s="463"/>
      <c r="DMI44" s="463"/>
      <c r="DMJ44" s="463"/>
      <c r="DMK44" s="458"/>
      <c r="DML44" s="463"/>
      <c r="DMM44" s="463"/>
      <c r="DMN44" s="463"/>
      <c r="DMO44" s="458"/>
      <c r="DMP44" s="463"/>
      <c r="DMQ44" s="463"/>
      <c r="DMR44" s="463"/>
      <c r="DMS44" s="458"/>
      <c r="DMT44" s="463"/>
      <c r="DMU44" s="463"/>
      <c r="DMV44" s="463"/>
      <c r="DMW44" s="458"/>
      <c r="DMX44" s="463"/>
      <c r="DMY44" s="463"/>
      <c r="DMZ44" s="463"/>
      <c r="DNA44" s="458"/>
      <c r="DNB44" s="463"/>
      <c r="DNC44" s="463"/>
      <c r="DND44" s="463"/>
      <c r="DNE44" s="458"/>
      <c r="DNF44" s="463"/>
      <c r="DNG44" s="463"/>
      <c r="DNH44" s="463"/>
      <c r="DNI44" s="458"/>
      <c r="DNJ44" s="463"/>
      <c r="DNK44" s="463"/>
      <c r="DNL44" s="463"/>
      <c r="DNM44" s="458"/>
      <c r="DNN44" s="463"/>
      <c r="DNO44" s="463"/>
      <c r="DNP44" s="463"/>
      <c r="DNQ44" s="458"/>
      <c r="DNR44" s="463"/>
      <c r="DNS44" s="463"/>
      <c r="DNT44" s="463"/>
      <c r="DNU44" s="458"/>
      <c r="DNV44" s="463"/>
      <c r="DNW44" s="463"/>
      <c r="DNX44" s="463"/>
      <c r="DNY44" s="458"/>
      <c r="DNZ44" s="463"/>
      <c r="DOA44" s="463"/>
      <c r="DOB44" s="463"/>
      <c r="DOC44" s="458"/>
      <c r="DOD44" s="463"/>
      <c r="DOE44" s="463"/>
      <c r="DOF44" s="463"/>
      <c r="DOG44" s="458"/>
      <c r="DOH44" s="463"/>
      <c r="DOI44" s="463"/>
      <c r="DOJ44" s="463"/>
      <c r="DOK44" s="458"/>
      <c r="DOL44" s="463"/>
      <c r="DOM44" s="463"/>
      <c r="DON44" s="463"/>
      <c r="DOO44" s="458"/>
      <c r="DOP44" s="463"/>
      <c r="DOQ44" s="463"/>
      <c r="DOR44" s="463"/>
      <c r="DOS44" s="458"/>
      <c r="DOT44" s="463"/>
      <c r="DOU44" s="463"/>
      <c r="DOV44" s="463"/>
      <c r="DOW44" s="458"/>
      <c r="DOX44" s="463"/>
      <c r="DOY44" s="463"/>
      <c r="DOZ44" s="463"/>
      <c r="DPA44" s="458"/>
      <c r="DPB44" s="463"/>
      <c r="DPC44" s="463"/>
      <c r="DPD44" s="463"/>
      <c r="DPE44" s="458"/>
      <c r="DPF44" s="463"/>
      <c r="DPG44" s="463"/>
      <c r="DPH44" s="463"/>
      <c r="DPI44" s="458"/>
      <c r="DPJ44" s="463"/>
      <c r="DPK44" s="463"/>
      <c r="DPL44" s="463"/>
      <c r="DPM44" s="458"/>
      <c r="DPN44" s="463"/>
      <c r="DPO44" s="463"/>
      <c r="DPP44" s="463"/>
      <c r="DPQ44" s="458"/>
      <c r="DPR44" s="463"/>
      <c r="DPS44" s="463"/>
      <c r="DPT44" s="463"/>
      <c r="DPU44" s="458"/>
      <c r="DPV44" s="463"/>
      <c r="DPW44" s="463"/>
      <c r="DPX44" s="463"/>
      <c r="DPY44" s="458"/>
      <c r="DPZ44" s="463"/>
      <c r="DQA44" s="463"/>
      <c r="DQB44" s="463"/>
      <c r="DQC44" s="458"/>
      <c r="DQD44" s="463"/>
      <c r="DQE44" s="463"/>
      <c r="DQF44" s="463"/>
      <c r="DQG44" s="458"/>
      <c r="DQH44" s="463"/>
      <c r="DQI44" s="463"/>
      <c r="DQJ44" s="463"/>
      <c r="DQK44" s="458"/>
      <c r="DQL44" s="463"/>
      <c r="DQM44" s="463"/>
      <c r="DQN44" s="463"/>
      <c r="DQO44" s="458"/>
      <c r="DQP44" s="463"/>
      <c r="DQQ44" s="463"/>
      <c r="DQR44" s="463"/>
      <c r="DQS44" s="458"/>
      <c r="DQT44" s="463"/>
      <c r="DQU44" s="463"/>
      <c r="DQV44" s="463"/>
      <c r="DQW44" s="458"/>
      <c r="DQX44" s="463"/>
      <c r="DQY44" s="463"/>
      <c r="DQZ44" s="463"/>
      <c r="DRA44" s="458"/>
      <c r="DRB44" s="463"/>
      <c r="DRC44" s="463"/>
      <c r="DRD44" s="463"/>
      <c r="DRE44" s="458"/>
      <c r="DRF44" s="463"/>
      <c r="DRG44" s="463"/>
      <c r="DRH44" s="463"/>
      <c r="DRI44" s="458"/>
      <c r="DRJ44" s="463"/>
      <c r="DRK44" s="463"/>
      <c r="DRL44" s="463"/>
      <c r="DRM44" s="458"/>
      <c r="DRN44" s="463"/>
      <c r="DRO44" s="463"/>
      <c r="DRP44" s="463"/>
      <c r="DRQ44" s="458"/>
      <c r="DRR44" s="463"/>
      <c r="DRS44" s="463"/>
      <c r="DRT44" s="463"/>
      <c r="DRU44" s="458"/>
      <c r="DRV44" s="463"/>
      <c r="DRW44" s="463"/>
      <c r="DRX44" s="463"/>
      <c r="DRY44" s="458"/>
      <c r="DRZ44" s="463"/>
      <c r="DSA44" s="463"/>
      <c r="DSB44" s="463"/>
      <c r="DSC44" s="458"/>
      <c r="DSD44" s="463"/>
      <c r="DSE44" s="463"/>
      <c r="DSF44" s="463"/>
      <c r="DSG44" s="458"/>
      <c r="DSH44" s="463"/>
      <c r="DSI44" s="463"/>
      <c r="DSJ44" s="463"/>
      <c r="DSK44" s="458"/>
      <c r="DSL44" s="463"/>
      <c r="DSM44" s="463"/>
      <c r="DSN44" s="463"/>
      <c r="DSO44" s="458"/>
      <c r="DSP44" s="463"/>
      <c r="DSQ44" s="463"/>
      <c r="DSR44" s="463"/>
      <c r="DSS44" s="458"/>
      <c r="DST44" s="463"/>
      <c r="DSU44" s="463"/>
      <c r="DSV44" s="463"/>
      <c r="DSW44" s="458"/>
      <c r="DSX44" s="463"/>
      <c r="DSY44" s="463"/>
      <c r="DSZ44" s="463"/>
      <c r="DTA44" s="458"/>
      <c r="DTB44" s="463"/>
      <c r="DTC44" s="463"/>
      <c r="DTD44" s="463"/>
      <c r="DTE44" s="458"/>
      <c r="DTF44" s="463"/>
      <c r="DTG44" s="463"/>
      <c r="DTH44" s="463"/>
      <c r="DTI44" s="458"/>
      <c r="DTJ44" s="463"/>
      <c r="DTK44" s="463"/>
      <c r="DTL44" s="463"/>
      <c r="DTM44" s="458"/>
      <c r="DTN44" s="463"/>
      <c r="DTO44" s="463"/>
      <c r="DTP44" s="463"/>
      <c r="DTQ44" s="458"/>
      <c r="DTR44" s="463"/>
      <c r="DTS44" s="463"/>
      <c r="DTT44" s="463"/>
      <c r="DTU44" s="458"/>
      <c r="DTV44" s="463"/>
      <c r="DTW44" s="463"/>
      <c r="DTX44" s="463"/>
      <c r="DTY44" s="458"/>
      <c r="DTZ44" s="463"/>
      <c r="DUA44" s="463"/>
      <c r="DUB44" s="463"/>
      <c r="DUC44" s="458"/>
      <c r="DUD44" s="463"/>
      <c r="DUE44" s="463"/>
      <c r="DUF44" s="463"/>
      <c r="DUG44" s="458"/>
      <c r="DUH44" s="463"/>
      <c r="DUI44" s="463"/>
      <c r="DUJ44" s="463"/>
      <c r="DUK44" s="458"/>
      <c r="DUL44" s="463"/>
      <c r="DUM44" s="463"/>
      <c r="DUN44" s="463"/>
      <c r="DUO44" s="458"/>
      <c r="DUP44" s="463"/>
      <c r="DUQ44" s="463"/>
      <c r="DUR44" s="463"/>
      <c r="DUS44" s="458"/>
      <c r="DUT44" s="463"/>
      <c r="DUU44" s="463"/>
      <c r="DUV44" s="463"/>
      <c r="DUW44" s="458"/>
      <c r="DUX44" s="463"/>
      <c r="DUY44" s="463"/>
      <c r="DUZ44" s="463"/>
      <c r="DVA44" s="458"/>
      <c r="DVB44" s="463"/>
      <c r="DVC44" s="463"/>
      <c r="DVD44" s="463"/>
      <c r="DVE44" s="458"/>
      <c r="DVF44" s="463"/>
      <c r="DVG44" s="463"/>
      <c r="DVH44" s="463"/>
      <c r="DVI44" s="458"/>
      <c r="DVJ44" s="463"/>
      <c r="DVK44" s="463"/>
      <c r="DVL44" s="463"/>
      <c r="DVM44" s="458"/>
      <c r="DVN44" s="463"/>
      <c r="DVO44" s="463"/>
      <c r="DVP44" s="463"/>
      <c r="DVQ44" s="458"/>
      <c r="DVR44" s="463"/>
      <c r="DVS44" s="463"/>
      <c r="DVT44" s="463"/>
      <c r="DVU44" s="458"/>
      <c r="DVV44" s="463"/>
      <c r="DVW44" s="463"/>
      <c r="DVX44" s="463"/>
      <c r="DVY44" s="458"/>
      <c r="DVZ44" s="463"/>
      <c r="DWA44" s="463"/>
      <c r="DWB44" s="463"/>
      <c r="DWC44" s="458"/>
      <c r="DWD44" s="463"/>
      <c r="DWE44" s="463"/>
      <c r="DWF44" s="463"/>
      <c r="DWG44" s="458"/>
      <c r="DWH44" s="463"/>
      <c r="DWI44" s="463"/>
      <c r="DWJ44" s="463"/>
      <c r="DWK44" s="458"/>
      <c r="DWL44" s="463"/>
      <c r="DWM44" s="463"/>
      <c r="DWN44" s="463"/>
      <c r="DWO44" s="458"/>
      <c r="DWP44" s="463"/>
      <c r="DWQ44" s="463"/>
      <c r="DWR44" s="463"/>
      <c r="DWS44" s="458"/>
      <c r="DWT44" s="463"/>
      <c r="DWU44" s="463"/>
      <c r="DWV44" s="463"/>
      <c r="DWW44" s="458"/>
      <c r="DWX44" s="463"/>
      <c r="DWY44" s="463"/>
      <c r="DWZ44" s="463"/>
      <c r="DXA44" s="458"/>
      <c r="DXB44" s="463"/>
      <c r="DXC44" s="463"/>
      <c r="DXD44" s="463"/>
      <c r="DXE44" s="458"/>
      <c r="DXF44" s="463"/>
      <c r="DXG44" s="463"/>
      <c r="DXH44" s="463"/>
      <c r="DXI44" s="458"/>
      <c r="DXJ44" s="463"/>
      <c r="DXK44" s="463"/>
      <c r="DXL44" s="463"/>
      <c r="DXM44" s="458"/>
      <c r="DXN44" s="463"/>
      <c r="DXO44" s="463"/>
      <c r="DXP44" s="463"/>
      <c r="DXQ44" s="458"/>
      <c r="DXR44" s="463"/>
      <c r="DXS44" s="463"/>
      <c r="DXT44" s="463"/>
      <c r="DXU44" s="458"/>
      <c r="DXV44" s="463"/>
      <c r="DXW44" s="463"/>
      <c r="DXX44" s="463"/>
      <c r="DXY44" s="458"/>
      <c r="DXZ44" s="463"/>
      <c r="DYA44" s="463"/>
      <c r="DYB44" s="463"/>
      <c r="DYC44" s="458"/>
      <c r="DYD44" s="463"/>
      <c r="DYE44" s="463"/>
      <c r="DYF44" s="463"/>
      <c r="DYG44" s="458"/>
      <c r="DYH44" s="463"/>
      <c r="DYI44" s="463"/>
      <c r="DYJ44" s="463"/>
      <c r="DYK44" s="458"/>
      <c r="DYL44" s="463"/>
      <c r="DYM44" s="463"/>
      <c r="DYN44" s="463"/>
      <c r="DYO44" s="458"/>
      <c r="DYP44" s="463"/>
      <c r="DYQ44" s="463"/>
      <c r="DYR44" s="463"/>
      <c r="DYS44" s="458"/>
      <c r="DYT44" s="463"/>
      <c r="DYU44" s="463"/>
      <c r="DYV44" s="463"/>
      <c r="DYW44" s="458"/>
      <c r="DYX44" s="463"/>
      <c r="DYY44" s="463"/>
      <c r="DYZ44" s="463"/>
      <c r="DZA44" s="458"/>
      <c r="DZB44" s="463"/>
      <c r="DZC44" s="463"/>
      <c r="DZD44" s="463"/>
      <c r="DZE44" s="458"/>
      <c r="DZF44" s="463"/>
      <c r="DZG44" s="463"/>
      <c r="DZH44" s="463"/>
      <c r="DZI44" s="458"/>
      <c r="DZJ44" s="463"/>
      <c r="DZK44" s="463"/>
      <c r="DZL44" s="463"/>
      <c r="DZM44" s="458"/>
      <c r="DZN44" s="463"/>
      <c r="DZO44" s="463"/>
      <c r="DZP44" s="463"/>
      <c r="DZQ44" s="458"/>
      <c r="DZR44" s="463"/>
      <c r="DZS44" s="463"/>
      <c r="DZT44" s="463"/>
      <c r="DZU44" s="458"/>
      <c r="DZV44" s="463"/>
      <c r="DZW44" s="463"/>
      <c r="DZX44" s="463"/>
      <c r="DZY44" s="458"/>
      <c r="DZZ44" s="463"/>
      <c r="EAA44" s="463"/>
      <c r="EAB44" s="463"/>
      <c r="EAC44" s="458"/>
      <c r="EAD44" s="463"/>
      <c r="EAE44" s="463"/>
      <c r="EAF44" s="463"/>
      <c r="EAG44" s="458"/>
      <c r="EAH44" s="463"/>
      <c r="EAI44" s="463"/>
      <c r="EAJ44" s="463"/>
      <c r="EAK44" s="458"/>
      <c r="EAL44" s="463"/>
      <c r="EAM44" s="463"/>
      <c r="EAN44" s="463"/>
      <c r="EAO44" s="458"/>
      <c r="EAP44" s="463"/>
      <c r="EAQ44" s="463"/>
      <c r="EAR44" s="463"/>
      <c r="EAS44" s="458"/>
      <c r="EAT44" s="463"/>
      <c r="EAU44" s="463"/>
      <c r="EAV44" s="463"/>
      <c r="EAW44" s="458"/>
      <c r="EAX44" s="463"/>
      <c r="EAY44" s="463"/>
      <c r="EAZ44" s="463"/>
      <c r="EBA44" s="458"/>
      <c r="EBB44" s="463"/>
      <c r="EBC44" s="463"/>
      <c r="EBD44" s="463"/>
      <c r="EBE44" s="458"/>
      <c r="EBF44" s="463"/>
      <c r="EBG44" s="463"/>
      <c r="EBH44" s="463"/>
      <c r="EBI44" s="458"/>
      <c r="EBJ44" s="463"/>
      <c r="EBK44" s="463"/>
      <c r="EBL44" s="463"/>
      <c r="EBM44" s="458"/>
      <c r="EBN44" s="463"/>
      <c r="EBO44" s="463"/>
      <c r="EBP44" s="463"/>
      <c r="EBQ44" s="458"/>
      <c r="EBR44" s="463"/>
      <c r="EBS44" s="463"/>
      <c r="EBT44" s="463"/>
      <c r="EBU44" s="458"/>
      <c r="EBV44" s="463"/>
      <c r="EBW44" s="463"/>
      <c r="EBX44" s="463"/>
      <c r="EBY44" s="458"/>
      <c r="EBZ44" s="463"/>
      <c r="ECA44" s="463"/>
      <c r="ECB44" s="463"/>
      <c r="ECC44" s="458"/>
      <c r="ECD44" s="463"/>
      <c r="ECE44" s="463"/>
      <c r="ECF44" s="463"/>
      <c r="ECG44" s="458"/>
      <c r="ECH44" s="463"/>
      <c r="ECI44" s="463"/>
      <c r="ECJ44" s="463"/>
      <c r="ECK44" s="458"/>
      <c r="ECL44" s="463"/>
      <c r="ECM44" s="463"/>
      <c r="ECN44" s="463"/>
      <c r="ECO44" s="458"/>
      <c r="ECP44" s="463"/>
      <c r="ECQ44" s="463"/>
      <c r="ECR44" s="463"/>
      <c r="ECS44" s="458"/>
      <c r="ECT44" s="463"/>
      <c r="ECU44" s="463"/>
      <c r="ECV44" s="463"/>
      <c r="ECW44" s="458"/>
      <c r="ECX44" s="463"/>
      <c r="ECY44" s="463"/>
      <c r="ECZ44" s="463"/>
      <c r="EDA44" s="458"/>
      <c r="EDB44" s="463"/>
      <c r="EDC44" s="463"/>
      <c r="EDD44" s="463"/>
      <c r="EDE44" s="458"/>
      <c r="EDF44" s="463"/>
      <c r="EDG44" s="463"/>
      <c r="EDH44" s="463"/>
      <c r="EDI44" s="458"/>
      <c r="EDJ44" s="463"/>
      <c r="EDK44" s="463"/>
      <c r="EDL44" s="463"/>
      <c r="EDM44" s="458"/>
      <c r="EDN44" s="463"/>
      <c r="EDO44" s="463"/>
      <c r="EDP44" s="463"/>
      <c r="EDQ44" s="458"/>
      <c r="EDR44" s="463"/>
      <c r="EDS44" s="463"/>
      <c r="EDT44" s="463"/>
      <c r="EDU44" s="458"/>
      <c r="EDV44" s="463"/>
      <c r="EDW44" s="463"/>
      <c r="EDX44" s="463"/>
      <c r="EDY44" s="458"/>
      <c r="EDZ44" s="463"/>
      <c r="EEA44" s="463"/>
      <c r="EEB44" s="463"/>
      <c r="EEC44" s="458"/>
      <c r="EED44" s="463"/>
      <c r="EEE44" s="463"/>
      <c r="EEF44" s="463"/>
      <c r="EEG44" s="458"/>
      <c r="EEH44" s="463"/>
      <c r="EEI44" s="463"/>
      <c r="EEJ44" s="463"/>
      <c r="EEK44" s="458"/>
      <c r="EEL44" s="463"/>
      <c r="EEM44" s="463"/>
      <c r="EEN44" s="463"/>
      <c r="EEO44" s="458"/>
      <c r="EEP44" s="463"/>
      <c r="EEQ44" s="463"/>
      <c r="EER44" s="463"/>
      <c r="EES44" s="458"/>
      <c r="EET44" s="463"/>
      <c r="EEU44" s="463"/>
      <c r="EEV44" s="463"/>
      <c r="EEW44" s="458"/>
      <c r="EEX44" s="463"/>
      <c r="EEY44" s="463"/>
      <c r="EEZ44" s="463"/>
      <c r="EFA44" s="458"/>
      <c r="EFB44" s="463"/>
      <c r="EFC44" s="463"/>
      <c r="EFD44" s="463"/>
      <c r="EFE44" s="458"/>
      <c r="EFF44" s="463"/>
      <c r="EFG44" s="463"/>
      <c r="EFH44" s="463"/>
      <c r="EFI44" s="458"/>
      <c r="EFJ44" s="463"/>
      <c r="EFK44" s="463"/>
      <c r="EFL44" s="463"/>
      <c r="EFM44" s="458"/>
      <c r="EFN44" s="463"/>
      <c r="EFO44" s="463"/>
      <c r="EFP44" s="463"/>
      <c r="EFQ44" s="458"/>
      <c r="EFR44" s="463"/>
      <c r="EFS44" s="463"/>
      <c r="EFT44" s="463"/>
      <c r="EFU44" s="458"/>
      <c r="EFV44" s="463"/>
      <c r="EFW44" s="463"/>
      <c r="EFX44" s="463"/>
      <c r="EFY44" s="458"/>
      <c r="EFZ44" s="463"/>
      <c r="EGA44" s="463"/>
      <c r="EGB44" s="463"/>
      <c r="EGC44" s="458"/>
      <c r="EGD44" s="463"/>
      <c r="EGE44" s="463"/>
      <c r="EGF44" s="463"/>
      <c r="EGG44" s="458"/>
      <c r="EGH44" s="463"/>
      <c r="EGI44" s="463"/>
      <c r="EGJ44" s="463"/>
      <c r="EGK44" s="458"/>
      <c r="EGL44" s="463"/>
      <c r="EGM44" s="463"/>
      <c r="EGN44" s="463"/>
      <c r="EGO44" s="458"/>
      <c r="EGP44" s="463"/>
      <c r="EGQ44" s="463"/>
      <c r="EGR44" s="463"/>
      <c r="EGS44" s="458"/>
      <c r="EGT44" s="463"/>
      <c r="EGU44" s="463"/>
      <c r="EGV44" s="463"/>
      <c r="EGW44" s="458"/>
      <c r="EGX44" s="463"/>
      <c r="EGY44" s="463"/>
      <c r="EGZ44" s="463"/>
      <c r="EHA44" s="458"/>
      <c r="EHB44" s="463"/>
      <c r="EHC44" s="463"/>
      <c r="EHD44" s="463"/>
      <c r="EHE44" s="458"/>
      <c r="EHF44" s="463"/>
      <c r="EHG44" s="463"/>
      <c r="EHH44" s="463"/>
      <c r="EHI44" s="458"/>
      <c r="EHJ44" s="463"/>
      <c r="EHK44" s="463"/>
      <c r="EHL44" s="463"/>
      <c r="EHM44" s="458"/>
      <c r="EHN44" s="463"/>
      <c r="EHO44" s="463"/>
      <c r="EHP44" s="463"/>
      <c r="EHQ44" s="458"/>
      <c r="EHR44" s="463"/>
      <c r="EHS44" s="463"/>
      <c r="EHT44" s="463"/>
      <c r="EHU44" s="458"/>
      <c r="EHV44" s="463"/>
      <c r="EHW44" s="463"/>
      <c r="EHX44" s="463"/>
      <c r="EHY44" s="458"/>
      <c r="EHZ44" s="463"/>
      <c r="EIA44" s="463"/>
      <c r="EIB44" s="463"/>
      <c r="EIC44" s="458"/>
      <c r="EID44" s="463"/>
      <c r="EIE44" s="463"/>
      <c r="EIF44" s="463"/>
      <c r="EIG44" s="458"/>
      <c r="EIH44" s="463"/>
      <c r="EII44" s="463"/>
      <c r="EIJ44" s="463"/>
      <c r="EIK44" s="458"/>
      <c r="EIL44" s="463"/>
      <c r="EIM44" s="463"/>
      <c r="EIN44" s="463"/>
      <c r="EIO44" s="458"/>
      <c r="EIP44" s="463"/>
      <c r="EIQ44" s="463"/>
      <c r="EIR44" s="463"/>
      <c r="EIS44" s="458"/>
      <c r="EIT44" s="463"/>
      <c r="EIU44" s="463"/>
      <c r="EIV44" s="463"/>
      <c r="EIW44" s="458"/>
      <c r="EIX44" s="463"/>
      <c r="EIY44" s="463"/>
      <c r="EIZ44" s="463"/>
      <c r="EJA44" s="458"/>
      <c r="EJB44" s="463"/>
      <c r="EJC44" s="463"/>
      <c r="EJD44" s="463"/>
      <c r="EJE44" s="458"/>
      <c r="EJF44" s="463"/>
      <c r="EJG44" s="463"/>
      <c r="EJH44" s="463"/>
      <c r="EJI44" s="458"/>
      <c r="EJJ44" s="463"/>
      <c r="EJK44" s="463"/>
      <c r="EJL44" s="463"/>
      <c r="EJM44" s="458"/>
      <c r="EJN44" s="463"/>
      <c r="EJO44" s="463"/>
      <c r="EJP44" s="463"/>
      <c r="EJQ44" s="458"/>
      <c r="EJR44" s="463"/>
      <c r="EJS44" s="463"/>
      <c r="EJT44" s="463"/>
      <c r="EJU44" s="458"/>
      <c r="EJV44" s="463"/>
      <c r="EJW44" s="463"/>
      <c r="EJX44" s="463"/>
      <c r="EJY44" s="458"/>
      <c r="EJZ44" s="463"/>
      <c r="EKA44" s="463"/>
      <c r="EKB44" s="463"/>
      <c r="EKC44" s="458"/>
      <c r="EKD44" s="463"/>
      <c r="EKE44" s="463"/>
      <c r="EKF44" s="463"/>
      <c r="EKG44" s="458"/>
      <c r="EKH44" s="463"/>
      <c r="EKI44" s="463"/>
      <c r="EKJ44" s="463"/>
      <c r="EKK44" s="458"/>
      <c r="EKL44" s="463"/>
      <c r="EKM44" s="463"/>
      <c r="EKN44" s="463"/>
      <c r="EKO44" s="458"/>
      <c r="EKP44" s="463"/>
      <c r="EKQ44" s="463"/>
      <c r="EKR44" s="463"/>
      <c r="EKS44" s="458"/>
      <c r="EKT44" s="463"/>
      <c r="EKU44" s="463"/>
      <c r="EKV44" s="463"/>
      <c r="EKW44" s="458"/>
      <c r="EKX44" s="463"/>
      <c r="EKY44" s="463"/>
      <c r="EKZ44" s="463"/>
      <c r="ELA44" s="458"/>
      <c r="ELB44" s="463"/>
      <c r="ELC44" s="463"/>
      <c r="ELD44" s="463"/>
      <c r="ELE44" s="458"/>
      <c r="ELF44" s="463"/>
      <c r="ELG44" s="463"/>
      <c r="ELH44" s="463"/>
      <c r="ELI44" s="458"/>
      <c r="ELJ44" s="463"/>
      <c r="ELK44" s="463"/>
      <c r="ELL44" s="463"/>
      <c r="ELM44" s="458"/>
      <c r="ELN44" s="463"/>
      <c r="ELO44" s="463"/>
      <c r="ELP44" s="463"/>
      <c r="ELQ44" s="458"/>
      <c r="ELR44" s="463"/>
      <c r="ELS44" s="463"/>
      <c r="ELT44" s="463"/>
      <c r="ELU44" s="458"/>
      <c r="ELV44" s="463"/>
      <c r="ELW44" s="463"/>
      <c r="ELX44" s="463"/>
      <c r="ELY44" s="458"/>
      <c r="ELZ44" s="463"/>
      <c r="EMA44" s="463"/>
      <c r="EMB44" s="463"/>
      <c r="EMC44" s="458"/>
      <c r="EMD44" s="463"/>
      <c r="EME44" s="463"/>
      <c r="EMF44" s="463"/>
      <c r="EMG44" s="458"/>
      <c r="EMH44" s="463"/>
      <c r="EMI44" s="463"/>
      <c r="EMJ44" s="463"/>
      <c r="EMK44" s="458"/>
      <c r="EML44" s="463"/>
      <c r="EMM44" s="463"/>
      <c r="EMN44" s="463"/>
      <c r="EMO44" s="458"/>
      <c r="EMP44" s="463"/>
      <c r="EMQ44" s="463"/>
      <c r="EMR44" s="463"/>
      <c r="EMS44" s="458"/>
      <c r="EMT44" s="463"/>
      <c r="EMU44" s="463"/>
      <c r="EMV44" s="463"/>
      <c r="EMW44" s="458"/>
      <c r="EMX44" s="463"/>
      <c r="EMY44" s="463"/>
      <c r="EMZ44" s="463"/>
      <c r="ENA44" s="458"/>
      <c r="ENB44" s="463"/>
      <c r="ENC44" s="463"/>
      <c r="END44" s="463"/>
      <c r="ENE44" s="458"/>
      <c r="ENF44" s="463"/>
      <c r="ENG44" s="463"/>
      <c r="ENH44" s="463"/>
      <c r="ENI44" s="458"/>
      <c r="ENJ44" s="463"/>
      <c r="ENK44" s="463"/>
      <c r="ENL44" s="463"/>
      <c r="ENM44" s="458"/>
      <c r="ENN44" s="463"/>
      <c r="ENO44" s="463"/>
      <c r="ENP44" s="463"/>
      <c r="ENQ44" s="458"/>
      <c r="ENR44" s="463"/>
      <c r="ENS44" s="463"/>
      <c r="ENT44" s="463"/>
      <c r="ENU44" s="458"/>
      <c r="ENV44" s="463"/>
      <c r="ENW44" s="463"/>
      <c r="ENX44" s="463"/>
      <c r="ENY44" s="458"/>
      <c r="ENZ44" s="463"/>
      <c r="EOA44" s="463"/>
      <c r="EOB44" s="463"/>
      <c r="EOC44" s="458"/>
      <c r="EOD44" s="463"/>
      <c r="EOE44" s="463"/>
      <c r="EOF44" s="463"/>
      <c r="EOG44" s="458"/>
      <c r="EOH44" s="463"/>
      <c r="EOI44" s="463"/>
      <c r="EOJ44" s="463"/>
      <c r="EOK44" s="458"/>
      <c r="EOL44" s="463"/>
      <c r="EOM44" s="463"/>
      <c r="EON44" s="463"/>
      <c r="EOO44" s="458"/>
      <c r="EOP44" s="463"/>
      <c r="EOQ44" s="463"/>
      <c r="EOR44" s="463"/>
      <c r="EOS44" s="458"/>
      <c r="EOT44" s="463"/>
      <c r="EOU44" s="463"/>
      <c r="EOV44" s="463"/>
      <c r="EOW44" s="458"/>
      <c r="EOX44" s="463"/>
      <c r="EOY44" s="463"/>
      <c r="EOZ44" s="463"/>
      <c r="EPA44" s="458"/>
      <c r="EPB44" s="463"/>
      <c r="EPC44" s="463"/>
      <c r="EPD44" s="463"/>
      <c r="EPE44" s="458"/>
      <c r="EPF44" s="463"/>
      <c r="EPG44" s="463"/>
      <c r="EPH44" s="463"/>
      <c r="EPI44" s="458"/>
      <c r="EPJ44" s="463"/>
      <c r="EPK44" s="463"/>
      <c r="EPL44" s="463"/>
      <c r="EPM44" s="458"/>
      <c r="EPN44" s="463"/>
      <c r="EPO44" s="463"/>
      <c r="EPP44" s="463"/>
      <c r="EPQ44" s="458"/>
      <c r="EPR44" s="463"/>
      <c r="EPS44" s="463"/>
      <c r="EPT44" s="463"/>
      <c r="EPU44" s="458"/>
      <c r="EPV44" s="463"/>
      <c r="EPW44" s="463"/>
      <c r="EPX44" s="463"/>
      <c r="EPY44" s="458"/>
      <c r="EPZ44" s="463"/>
      <c r="EQA44" s="463"/>
      <c r="EQB44" s="463"/>
      <c r="EQC44" s="458"/>
      <c r="EQD44" s="463"/>
      <c r="EQE44" s="463"/>
      <c r="EQF44" s="463"/>
      <c r="EQG44" s="458"/>
      <c r="EQH44" s="463"/>
      <c r="EQI44" s="463"/>
      <c r="EQJ44" s="463"/>
      <c r="EQK44" s="458"/>
      <c r="EQL44" s="463"/>
      <c r="EQM44" s="463"/>
      <c r="EQN44" s="463"/>
      <c r="EQO44" s="458"/>
      <c r="EQP44" s="463"/>
      <c r="EQQ44" s="463"/>
      <c r="EQR44" s="463"/>
      <c r="EQS44" s="458"/>
      <c r="EQT44" s="463"/>
      <c r="EQU44" s="463"/>
      <c r="EQV44" s="463"/>
      <c r="EQW44" s="458"/>
      <c r="EQX44" s="463"/>
      <c r="EQY44" s="463"/>
      <c r="EQZ44" s="463"/>
      <c r="ERA44" s="458"/>
      <c r="ERB44" s="463"/>
      <c r="ERC44" s="463"/>
      <c r="ERD44" s="463"/>
      <c r="ERE44" s="458"/>
      <c r="ERF44" s="463"/>
      <c r="ERG44" s="463"/>
      <c r="ERH44" s="463"/>
      <c r="ERI44" s="458"/>
      <c r="ERJ44" s="463"/>
      <c r="ERK44" s="463"/>
      <c r="ERL44" s="463"/>
      <c r="ERM44" s="458"/>
      <c r="ERN44" s="463"/>
      <c r="ERO44" s="463"/>
      <c r="ERP44" s="463"/>
      <c r="ERQ44" s="458"/>
      <c r="ERR44" s="463"/>
      <c r="ERS44" s="463"/>
      <c r="ERT44" s="463"/>
      <c r="ERU44" s="458"/>
      <c r="ERV44" s="463"/>
      <c r="ERW44" s="463"/>
      <c r="ERX44" s="463"/>
      <c r="ERY44" s="458"/>
      <c r="ERZ44" s="463"/>
      <c r="ESA44" s="463"/>
      <c r="ESB44" s="463"/>
      <c r="ESC44" s="458"/>
      <c r="ESD44" s="463"/>
      <c r="ESE44" s="463"/>
      <c r="ESF44" s="463"/>
      <c r="ESG44" s="458"/>
      <c r="ESH44" s="463"/>
      <c r="ESI44" s="463"/>
      <c r="ESJ44" s="463"/>
      <c r="ESK44" s="458"/>
      <c r="ESL44" s="463"/>
      <c r="ESM44" s="463"/>
      <c r="ESN44" s="463"/>
      <c r="ESO44" s="458"/>
      <c r="ESP44" s="463"/>
      <c r="ESQ44" s="463"/>
      <c r="ESR44" s="463"/>
      <c r="ESS44" s="458"/>
      <c r="EST44" s="463"/>
      <c r="ESU44" s="463"/>
      <c r="ESV44" s="463"/>
      <c r="ESW44" s="458"/>
      <c r="ESX44" s="463"/>
      <c r="ESY44" s="463"/>
      <c r="ESZ44" s="463"/>
      <c r="ETA44" s="458"/>
      <c r="ETB44" s="463"/>
      <c r="ETC44" s="463"/>
      <c r="ETD44" s="463"/>
      <c r="ETE44" s="458"/>
      <c r="ETF44" s="463"/>
      <c r="ETG44" s="463"/>
      <c r="ETH44" s="463"/>
      <c r="ETI44" s="458"/>
      <c r="ETJ44" s="463"/>
      <c r="ETK44" s="463"/>
      <c r="ETL44" s="463"/>
      <c r="ETM44" s="458"/>
      <c r="ETN44" s="463"/>
      <c r="ETO44" s="463"/>
      <c r="ETP44" s="463"/>
      <c r="ETQ44" s="458"/>
      <c r="ETR44" s="463"/>
      <c r="ETS44" s="463"/>
      <c r="ETT44" s="463"/>
      <c r="ETU44" s="458"/>
      <c r="ETV44" s="463"/>
      <c r="ETW44" s="463"/>
      <c r="ETX44" s="463"/>
      <c r="ETY44" s="458"/>
      <c r="ETZ44" s="463"/>
      <c r="EUA44" s="463"/>
      <c r="EUB44" s="463"/>
      <c r="EUC44" s="458"/>
      <c r="EUD44" s="463"/>
      <c r="EUE44" s="463"/>
      <c r="EUF44" s="463"/>
      <c r="EUG44" s="458"/>
      <c r="EUH44" s="463"/>
      <c r="EUI44" s="463"/>
      <c r="EUJ44" s="463"/>
      <c r="EUK44" s="458"/>
      <c r="EUL44" s="463"/>
      <c r="EUM44" s="463"/>
      <c r="EUN44" s="463"/>
      <c r="EUO44" s="458"/>
      <c r="EUP44" s="463"/>
      <c r="EUQ44" s="463"/>
      <c r="EUR44" s="463"/>
      <c r="EUS44" s="458"/>
      <c r="EUT44" s="463"/>
      <c r="EUU44" s="463"/>
      <c r="EUV44" s="463"/>
      <c r="EUW44" s="458"/>
      <c r="EUX44" s="463"/>
      <c r="EUY44" s="463"/>
      <c r="EUZ44" s="463"/>
      <c r="EVA44" s="458"/>
      <c r="EVB44" s="463"/>
      <c r="EVC44" s="463"/>
      <c r="EVD44" s="463"/>
      <c r="EVE44" s="458"/>
      <c r="EVF44" s="463"/>
      <c r="EVG44" s="463"/>
      <c r="EVH44" s="463"/>
      <c r="EVI44" s="458"/>
      <c r="EVJ44" s="463"/>
      <c r="EVK44" s="463"/>
      <c r="EVL44" s="463"/>
      <c r="EVM44" s="458"/>
      <c r="EVN44" s="463"/>
      <c r="EVO44" s="463"/>
      <c r="EVP44" s="463"/>
      <c r="EVQ44" s="458"/>
      <c r="EVR44" s="463"/>
      <c r="EVS44" s="463"/>
      <c r="EVT44" s="463"/>
      <c r="EVU44" s="458"/>
      <c r="EVV44" s="463"/>
      <c r="EVW44" s="463"/>
      <c r="EVX44" s="463"/>
      <c r="EVY44" s="458"/>
      <c r="EVZ44" s="463"/>
      <c r="EWA44" s="463"/>
      <c r="EWB44" s="463"/>
      <c r="EWC44" s="458"/>
      <c r="EWD44" s="463"/>
      <c r="EWE44" s="463"/>
      <c r="EWF44" s="463"/>
      <c r="EWG44" s="458"/>
      <c r="EWH44" s="463"/>
      <c r="EWI44" s="463"/>
      <c r="EWJ44" s="463"/>
      <c r="EWK44" s="458"/>
      <c r="EWL44" s="463"/>
      <c r="EWM44" s="463"/>
      <c r="EWN44" s="463"/>
      <c r="EWO44" s="458"/>
      <c r="EWP44" s="463"/>
      <c r="EWQ44" s="463"/>
      <c r="EWR44" s="463"/>
      <c r="EWS44" s="458"/>
      <c r="EWT44" s="463"/>
      <c r="EWU44" s="463"/>
      <c r="EWV44" s="463"/>
      <c r="EWW44" s="458"/>
      <c r="EWX44" s="463"/>
      <c r="EWY44" s="463"/>
      <c r="EWZ44" s="463"/>
      <c r="EXA44" s="458"/>
      <c r="EXB44" s="463"/>
      <c r="EXC44" s="463"/>
      <c r="EXD44" s="463"/>
      <c r="EXE44" s="458"/>
      <c r="EXF44" s="463"/>
      <c r="EXG44" s="463"/>
      <c r="EXH44" s="463"/>
      <c r="EXI44" s="458"/>
      <c r="EXJ44" s="463"/>
      <c r="EXK44" s="463"/>
      <c r="EXL44" s="463"/>
      <c r="EXM44" s="458"/>
      <c r="EXN44" s="463"/>
      <c r="EXO44" s="463"/>
      <c r="EXP44" s="463"/>
      <c r="EXQ44" s="458"/>
      <c r="EXR44" s="463"/>
      <c r="EXS44" s="463"/>
      <c r="EXT44" s="463"/>
      <c r="EXU44" s="458"/>
      <c r="EXV44" s="463"/>
      <c r="EXW44" s="463"/>
      <c r="EXX44" s="463"/>
      <c r="EXY44" s="458"/>
      <c r="EXZ44" s="463"/>
      <c r="EYA44" s="463"/>
      <c r="EYB44" s="463"/>
      <c r="EYC44" s="458"/>
      <c r="EYD44" s="463"/>
      <c r="EYE44" s="463"/>
      <c r="EYF44" s="463"/>
      <c r="EYG44" s="458"/>
      <c r="EYH44" s="463"/>
      <c r="EYI44" s="463"/>
      <c r="EYJ44" s="463"/>
      <c r="EYK44" s="458"/>
      <c r="EYL44" s="463"/>
      <c r="EYM44" s="463"/>
      <c r="EYN44" s="463"/>
      <c r="EYO44" s="458"/>
      <c r="EYP44" s="463"/>
      <c r="EYQ44" s="463"/>
      <c r="EYR44" s="463"/>
      <c r="EYS44" s="458"/>
      <c r="EYT44" s="463"/>
      <c r="EYU44" s="463"/>
      <c r="EYV44" s="463"/>
      <c r="EYW44" s="458"/>
      <c r="EYX44" s="463"/>
      <c r="EYY44" s="463"/>
      <c r="EYZ44" s="463"/>
      <c r="EZA44" s="458"/>
      <c r="EZB44" s="463"/>
      <c r="EZC44" s="463"/>
      <c r="EZD44" s="463"/>
      <c r="EZE44" s="458"/>
      <c r="EZF44" s="463"/>
      <c r="EZG44" s="463"/>
      <c r="EZH44" s="463"/>
      <c r="EZI44" s="458"/>
      <c r="EZJ44" s="463"/>
      <c r="EZK44" s="463"/>
      <c r="EZL44" s="463"/>
      <c r="EZM44" s="458"/>
      <c r="EZN44" s="463"/>
      <c r="EZO44" s="463"/>
      <c r="EZP44" s="463"/>
      <c r="EZQ44" s="458"/>
      <c r="EZR44" s="463"/>
      <c r="EZS44" s="463"/>
      <c r="EZT44" s="463"/>
      <c r="EZU44" s="458"/>
      <c r="EZV44" s="463"/>
      <c r="EZW44" s="463"/>
      <c r="EZX44" s="463"/>
      <c r="EZY44" s="458"/>
      <c r="EZZ44" s="463"/>
      <c r="FAA44" s="463"/>
      <c r="FAB44" s="463"/>
      <c r="FAC44" s="458"/>
      <c r="FAD44" s="463"/>
      <c r="FAE44" s="463"/>
      <c r="FAF44" s="463"/>
      <c r="FAG44" s="458"/>
      <c r="FAH44" s="463"/>
      <c r="FAI44" s="463"/>
      <c r="FAJ44" s="463"/>
      <c r="FAK44" s="458"/>
      <c r="FAL44" s="463"/>
      <c r="FAM44" s="463"/>
      <c r="FAN44" s="463"/>
      <c r="FAO44" s="458"/>
      <c r="FAP44" s="463"/>
      <c r="FAQ44" s="463"/>
      <c r="FAR44" s="463"/>
      <c r="FAS44" s="458"/>
      <c r="FAT44" s="463"/>
      <c r="FAU44" s="463"/>
      <c r="FAV44" s="463"/>
      <c r="FAW44" s="458"/>
      <c r="FAX44" s="463"/>
      <c r="FAY44" s="463"/>
      <c r="FAZ44" s="463"/>
      <c r="FBA44" s="458"/>
      <c r="FBB44" s="463"/>
      <c r="FBC44" s="463"/>
      <c r="FBD44" s="463"/>
      <c r="FBE44" s="458"/>
      <c r="FBF44" s="463"/>
      <c r="FBG44" s="463"/>
      <c r="FBH44" s="463"/>
      <c r="FBI44" s="458"/>
      <c r="FBJ44" s="463"/>
      <c r="FBK44" s="463"/>
      <c r="FBL44" s="463"/>
      <c r="FBM44" s="458"/>
      <c r="FBN44" s="463"/>
      <c r="FBO44" s="463"/>
      <c r="FBP44" s="463"/>
      <c r="FBQ44" s="458"/>
      <c r="FBR44" s="463"/>
      <c r="FBS44" s="463"/>
      <c r="FBT44" s="463"/>
      <c r="FBU44" s="458"/>
      <c r="FBV44" s="463"/>
      <c r="FBW44" s="463"/>
      <c r="FBX44" s="463"/>
      <c r="FBY44" s="458"/>
      <c r="FBZ44" s="463"/>
      <c r="FCA44" s="463"/>
      <c r="FCB44" s="463"/>
      <c r="FCC44" s="458"/>
      <c r="FCD44" s="463"/>
      <c r="FCE44" s="463"/>
      <c r="FCF44" s="463"/>
      <c r="FCG44" s="458"/>
      <c r="FCH44" s="463"/>
      <c r="FCI44" s="463"/>
      <c r="FCJ44" s="463"/>
      <c r="FCK44" s="458"/>
      <c r="FCL44" s="463"/>
      <c r="FCM44" s="463"/>
      <c r="FCN44" s="463"/>
      <c r="FCO44" s="458"/>
      <c r="FCP44" s="463"/>
      <c r="FCQ44" s="463"/>
      <c r="FCR44" s="463"/>
      <c r="FCS44" s="458"/>
      <c r="FCT44" s="463"/>
      <c r="FCU44" s="463"/>
      <c r="FCV44" s="463"/>
      <c r="FCW44" s="458"/>
      <c r="FCX44" s="463"/>
      <c r="FCY44" s="463"/>
      <c r="FCZ44" s="463"/>
      <c r="FDA44" s="458"/>
      <c r="FDB44" s="463"/>
      <c r="FDC44" s="463"/>
      <c r="FDD44" s="463"/>
      <c r="FDE44" s="458"/>
      <c r="FDF44" s="463"/>
      <c r="FDG44" s="463"/>
      <c r="FDH44" s="463"/>
      <c r="FDI44" s="458"/>
      <c r="FDJ44" s="463"/>
      <c r="FDK44" s="463"/>
      <c r="FDL44" s="463"/>
      <c r="FDM44" s="458"/>
      <c r="FDN44" s="463"/>
      <c r="FDO44" s="463"/>
      <c r="FDP44" s="463"/>
      <c r="FDQ44" s="458"/>
      <c r="FDR44" s="463"/>
      <c r="FDS44" s="463"/>
      <c r="FDT44" s="463"/>
      <c r="FDU44" s="458"/>
      <c r="FDV44" s="463"/>
      <c r="FDW44" s="463"/>
      <c r="FDX44" s="463"/>
      <c r="FDY44" s="458"/>
      <c r="FDZ44" s="463"/>
      <c r="FEA44" s="463"/>
      <c r="FEB44" s="463"/>
      <c r="FEC44" s="458"/>
      <c r="FED44" s="463"/>
      <c r="FEE44" s="463"/>
      <c r="FEF44" s="463"/>
      <c r="FEG44" s="458"/>
      <c r="FEH44" s="463"/>
      <c r="FEI44" s="463"/>
      <c r="FEJ44" s="463"/>
      <c r="FEK44" s="458"/>
      <c r="FEL44" s="463"/>
      <c r="FEM44" s="463"/>
      <c r="FEN44" s="463"/>
      <c r="FEO44" s="458"/>
      <c r="FEP44" s="463"/>
      <c r="FEQ44" s="463"/>
      <c r="FER44" s="463"/>
      <c r="FES44" s="458"/>
      <c r="FET44" s="463"/>
      <c r="FEU44" s="463"/>
      <c r="FEV44" s="463"/>
      <c r="FEW44" s="458"/>
      <c r="FEX44" s="463"/>
      <c r="FEY44" s="463"/>
      <c r="FEZ44" s="463"/>
      <c r="FFA44" s="458"/>
      <c r="FFB44" s="463"/>
      <c r="FFC44" s="463"/>
      <c r="FFD44" s="463"/>
      <c r="FFE44" s="458"/>
      <c r="FFF44" s="463"/>
      <c r="FFG44" s="463"/>
      <c r="FFH44" s="463"/>
      <c r="FFI44" s="458"/>
      <c r="FFJ44" s="463"/>
      <c r="FFK44" s="463"/>
      <c r="FFL44" s="463"/>
      <c r="FFM44" s="458"/>
      <c r="FFN44" s="463"/>
      <c r="FFO44" s="463"/>
      <c r="FFP44" s="463"/>
      <c r="FFQ44" s="458"/>
      <c r="FFR44" s="463"/>
      <c r="FFS44" s="463"/>
      <c r="FFT44" s="463"/>
      <c r="FFU44" s="458"/>
      <c r="FFV44" s="463"/>
      <c r="FFW44" s="463"/>
      <c r="FFX44" s="463"/>
      <c r="FFY44" s="458"/>
      <c r="FFZ44" s="463"/>
      <c r="FGA44" s="463"/>
      <c r="FGB44" s="463"/>
      <c r="FGC44" s="458"/>
      <c r="FGD44" s="463"/>
      <c r="FGE44" s="463"/>
      <c r="FGF44" s="463"/>
      <c r="FGG44" s="458"/>
      <c r="FGH44" s="463"/>
      <c r="FGI44" s="463"/>
      <c r="FGJ44" s="463"/>
      <c r="FGK44" s="458"/>
      <c r="FGL44" s="463"/>
      <c r="FGM44" s="463"/>
      <c r="FGN44" s="463"/>
      <c r="FGO44" s="458"/>
      <c r="FGP44" s="463"/>
      <c r="FGQ44" s="463"/>
      <c r="FGR44" s="463"/>
      <c r="FGS44" s="458"/>
      <c r="FGT44" s="463"/>
      <c r="FGU44" s="463"/>
      <c r="FGV44" s="463"/>
      <c r="FGW44" s="458"/>
      <c r="FGX44" s="463"/>
      <c r="FGY44" s="463"/>
      <c r="FGZ44" s="463"/>
      <c r="FHA44" s="458"/>
      <c r="FHB44" s="463"/>
      <c r="FHC44" s="463"/>
      <c r="FHD44" s="463"/>
      <c r="FHE44" s="458"/>
      <c r="FHF44" s="463"/>
      <c r="FHG44" s="463"/>
      <c r="FHH44" s="463"/>
      <c r="FHI44" s="458"/>
      <c r="FHJ44" s="463"/>
      <c r="FHK44" s="463"/>
      <c r="FHL44" s="463"/>
      <c r="FHM44" s="458"/>
      <c r="FHN44" s="463"/>
      <c r="FHO44" s="463"/>
      <c r="FHP44" s="463"/>
      <c r="FHQ44" s="458"/>
      <c r="FHR44" s="463"/>
      <c r="FHS44" s="463"/>
      <c r="FHT44" s="463"/>
      <c r="FHU44" s="458"/>
      <c r="FHV44" s="463"/>
      <c r="FHW44" s="463"/>
      <c r="FHX44" s="463"/>
      <c r="FHY44" s="458"/>
      <c r="FHZ44" s="463"/>
      <c r="FIA44" s="463"/>
      <c r="FIB44" s="463"/>
      <c r="FIC44" s="458"/>
      <c r="FID44" s="463"/>
      <c r="FIE44" s="463"/>
      <c r="FIF44" s="463"/>
      <c r="FIG44" s="458"/>
      <c r="FIH44" s="463"/>
      <c r="FII44" s="463"/>
      <c r="FIJ44" s="463"/>
      <c r="FIK44" s="458"/>
      <c r="FIL44" s="463"/>
      <c r="FIM44" s="463"/>
      <c r="FIN44" s="463"/>
      <c r="FIO44" s="458"/>
      <c r="FIP44" s="463"/>
      <c r="FIQ44" s="463"/>
      <c r="FIR44" s="463"/>
      <c r="FIS44" s="458"/>
      <c r="FIT44" s="463"/>
      <c r="FIU44" s="463"/>
      <c r="FIV44" s="463"/>
      <c r="FIW44" s="458"/>
      <c r="FIX44" s="463"/>
      <c r="FIY44" s="463"/>
      <c r="FIZ44" s="463"/>
      <c r="FJA44" s="458"/>
      <c r="FJB44" s="463"/>
      <c r="FJC44" s="463"/>
      <c r="FJD44" s="463"/>
      <c r="FJE44" s="458"/>
      <c r="FJF44" s="463"/>
      <c r="FJG44" s="463"/>
      <c r="FJH44" s="463"/>
      <c r="FJI44" s="458"/>
      <c r="FJJ44" s="463"/>
      <c r="FJK44" s="463"/>
      <c r="FJL44" s="463"/>
      <c r="FJM44" s="458"/>
      <c r="FJN44" s="463"/>
      <c r="FJO44" s="463"/>
      <c r="FJP44" s="463"/>
      <c r="FJQ44" s="458"/>
      <c r="FJR44" s="463"/>
      <c r="FJS44" s="463"/>
      <c r="FJT44" s="463"/>
      <c r="FJU44" s="458"/>
      <c r="FJV44" s="463"/>
      <c r="FJW44" s="463"/>
      <c r="FJX44" s="463"/>
      <c r="FJY44" s="458"/>
      <c r="FJZ44" s="463"/>
      <c r="FKA44" s="463"/>
      <c r="FKB44" s="463"/>
      <c r="FKC44" s="458"/>
      <c r="FKD44" s="463"/>
      <c r="FKE44" s="463"/>
      <c r="FKF44" s="463"/>
      <c r="FKG44" s="458"/>
      <c r="FKH44" s="463"/>
      <c r="FKI44" s="463"/>
      <c r="FKJ44" s="463"/>
      <c r="FKK44" s="458"/>
      <c r="FKL44" s="463"/>
      <c r="FKM44" s="463"/>
      <c r="FKN44" s="463"/>
      <c r="FKO44" s="458"/>
      <c r="FKP44" s="463"/>
      <c r="FKQ44" s="463"/>
      <c r="FKR44" s="463"/>
      <c r="FKS44" s="458"/>
      <c r="FKT44" s="463"/>
      <c r="FKU44" s="463"/>
      <c r="FKV44" s="463"/>
      <c r="FKW44" s="458"/>
      <c r="FKX44" s="463"/>
      <c r="FKY44" s="463"/>
      <c r="FKZ44" s="463"/>
      <c r="FLA44" s="458"/>
      <c r="FLB44" s="463"/>
      <c r="FLC44" s="463"/>
      <c r="FLD44" s="463"/>
      <c r="FLE44" s="458"/>
      <c r="FLF44" s="463"/>
      <c r="FLG44" s="463"/>
      <c r="FLH44" s="463"/>
      <c r="FLI44" s="458"/>
      <c r="FLJ44" s="463"/>
      <c r="FLK44" s="463"/>
      <c r="FLL44" s="463"/>
      <c r="FLM44" s="458"/>
      <c r="FLN44" s="463"/>
      <c r="FLO44" s="463"/>
      <c r="FLP44" s="463"/>
      <c r="FLQ44" s="458"/>
      <c r="FLR44" s="463"/>
      <c r="FLS44" s="463"/>
      <c r="FLT44" s="463"/>
      <c r="FLU44" s="458"/>
      <c r="FLV44" s="463"/>
      <c r="FLW44" s="463"/>
      <c r="FLX44" s="463"/>
      <c r="FLY44" s="458"/>
      <c r="FLZ44" s="463"/>
      <c r="FMA44" s="463"/>
      <c r="FMB44" s="463"/>
      <c r="FMC44" s="458"/>
      <c r="FMD44" s="463"/>
      <c r="FME44" s="463"/>
      <c r="FMF44" s="463"/>
      <c r="FMG44" s="458"/>
      <c r="FMH44" s="463"/>
      <c r="FMI44" s="463"/>
      <c r="FMJ44" s="463"/>
      <c r="FMK44" s="458"/>
      <c r="FML44" s="463"/>
      <c r="FMM44" s="463"/>
      <c r="FMN44" s="463"/>
      <c r="FMO44" s="458"/>
      <c r="FMP44" s="463"/>
      <c r="FMQ44" s="463"/>
      <c r="FMR44" s="463"/>
      <c r="FMS44" s="458"/>
      <c r="FMT44" s="463"/>
      <c r="FMU44" s="463"/>
      <c r="FMV44" s="463"/>
      <c r="FMW44" s="458"/>
      <c r="FMX44" s="463"/>
      <c r="FMY44" s="463"/>
      <c r="FMZ44" s="463"/>
      <c r="FNA44" s="458"/>
      <c r="FNB44" s="463"/>
      <c r="FNC44" s="463"/>
      <c r="FND44" s="463"/>
      <c r="FNE44" s="458"/>
      <c r="FNF44" s="463"/>
      <c r="FNG44" s="463"/>
      <c r="FNH44" s="463"/>
      <c r="FNI44" s="458"/>
      <c r="FNJ44" s="463"/>
      <c r="FNK44" s="463"/>
      <c r="FNL44" s="463"/>
      <c r="FNM44" s="458"/>
      <c r="FNN44" s="463"/>
      <c r="FNO44" s="463"/>
      <c r="FNP44" s="463"/>
      <c r="FNQ44" s="458"/>
      <c r="FNR44" s="463"/>
      <c r="FNS44" s="463"/>
      <c r="FNT44" s="463"/>
      <c r="FNU44" s="458"/>
      <c r="FNV44" s="463"/>
      <c r="FNW44" s="463"/>
      <c r="FNX44" s="463"/>
      <c r="FNY44" s="458"/>
      <c r="FNZ44" s="463"/>
      <c r="FOA44" s="463"/>
      <c r="FOB44" s="463"/>
      <c r="FOC44" s="458"/>
      <c r="FOD44" s="463"/>
      <c r="FOE44" s="463"/>
      <c r="FOF44" s="463"/>
      <c r="FOG44" s="458"/>
      <c r="FOH44" s="463"/>
      <c r="FOI44" s="463"/>
      <c r="FOJ44" s="463"/>
      <c r="FOK44" s="458"/>
      <c r="FOL44" s="463"/>
      <c r="FOM44" s="463"/>
      <c r="FON44" s="463"/>
      <c r="FOO44" s="458"/>
      <c r="FOP44" s="463"/>
      <c r="FOQ44" s="463"/>
      <c r="FOR44" s="463"/>
      <c r="FOS44" s="458"/>
      <c r="FOT44" s="463"/>
      <c r="FOU44" s="463"/>
      <c r="FOV44" s="463"/>
      <c r="FOW44" s="458"/>
      <c r="FOX44" s="463"/>
      <c r="FOY44" s="463"/>
      <c r="FOZ44" s="463"/>
      <c r="FPA44" s="458"/>
      <c r="FPB44" s="463"/>
      <c r="FPC44" s="463"/>
      <c r="FPD44" s="463"/>
      <c r="FPE44" s="458"/>
      <c r="FPF44" s="463"/>
      <c r="FPG44" s="463"/>
      <c r="FPH44" s="463"/>
      <c r="FPI44" s="458"/>
      <c r="FPJ44" s="463"/>
      <c r="FPK44" s="463"/>
      <c r="FPL44" s="463"/>
      <c r="FPM44" s="458"/>
      <c r="FPN44" s="463"/>
      <c r="FPO44" s="463"/>
      <c r="FPP44" s="463"/>
      <c r="FPQ44" s="458"/>
      <c r="FPR44" s="463"/>
      <c r="FPS44" s="463"/>
      <c r="FPT44" s="463"/>
      <c r="FPU44" s="458"/>
      <c r="FPV44" s="463"/>
      <c r="FPW44" s="463"/>
      <c r="FPX44" s="463"/>
      <c r="FPY44" s="458"/>
      <c r="FPZ44" s="463"/>
      <c r="FQA44" s="463"/>
      <c r="FQB44" s="463"/>
      <c r="FQC44" s="458"/>
      <c r="FQD44" s="463"/>
      <c r="FQE44" s="463"/>
      <c r="FQF44" s="463"/>
      <c r="FQG44" s="458"/>
      <c r="FQH44" s="463"/>
      <c r="FQI44" s="463"/>
      <c r="FQJ44" s="463"/>
      <c r="FQK44" s="458"/>
      <c r="FQL44" s="463"/>
      <c r="FQM44" s="463"/>
      <c r="FQN44" s="463"/>
      <c r="FQO44" s="458"/>
      <c r="FQP44" s="463"/>
      <c r="FQQ44" s="463"/>
      <c r="FQR44" s="463"/>
      <c r="FQS44" s="458"/>
      <c r="FQT44" s="463"/>
      <c r="FQU44" s="463"/>
      <c r="FQV44" s="463"/>
      <c r="FQW44" s="458"/>
      <c r="FQX44" s="463"/>
      <c r="FQY44" s="463"/>
      <c r="FQZ44" s="463"/>
      <c r="FRA44" s="458"/>
      <c r="FRB44" s="463"/>
      <c r="FRC44" s="463"/>
      <c r="FRD44" s="463"/>
      <c r="FRE44" s="458"/>
      <c r="FRF44" s="463"/>
      <c r="FRG44" s="463"/>
      <c r="FRH44" s="463"/>
      <c r="FRI44" s="458"/>
      <c r="FRJ44" s="463"/>
      <c r="FRK44" s="463"/>
      <c r="FRL44" s="463"/>
      <c r="FRM44" s="458"/>
      <c r="FRN44" s="463"/>
      <c r="FRO44" s="463"/>
      <c r="FRP44" s="463"/>
      <c r="FRQ44" s="458"/>
      <c r="FRR44" s="463"/>
      <c r="FRS44" s="463"/>
      <c r="FRT44" s="463"/>
      <c r="FRU44" s="458"/>
      <c r="FRV44" s="463"/>
      <c r="FRW44" s="463"/>
      <c r="FRX44" s="463"/>
      <c r="FRY44" s="458"/>
      <c r="FRZ44" s="463"/>
      <c r="FSA44" s="463"/>
      <c r="FSB44" s="463"/>
      <c r="FSC44" s="458"/>
      <c r="FSD44" s="463"/>
      <c r="FSE44" s="463"/>
      <c r="FSF44" s="463"/>
      <c r="FSG44" s="458"/>
      <c r="FSH44" s="463"/>
      <c r="FSI44" s="463"/>
      <c r="FSJ44" s="463"/>
      <c r="FSK44" s="458"/>
      <c r="FSL44" s="463"/>
      <c r="FSM44" s="463"/>
      <c r="FSN44" s="463"/>
      <c r="FSO44" s="458"/>
      <c r="FSP44" s="463"/>
      <c r="FSQ44" s="463"/>
      <c r="FSR44" s="463"/>
      <c r="FSS44" s="458"/>
      <c r="FST44" s="463"/>
      <c r="FSU44" s="463"/>
      <c r="FSV44" s="463"/>
      <c r="FSW44" s="458"/>
      <c r="FSX44" s="463"/>
      <c r="FSY44" s="463"/>
      <c r="FSZ44" s="463"/>
      <c r="FTA44" s="458"/>
      <c r="FTB44" s="463"/>
      <c r="FTC44" s="463"/>
      <c r="FTD44" s="463"/>
      <c r="FTE44" s="458"/>
      <c r="FTF44" s="463"/>
      <c r="FTG44" s="463"/>
      <c r="FTH44" s="463"/>
      <c r="FTI44" s="458"/>
      <c r="FTJ44" s="463"/>
      <c r="FTK44" s="463"/>
      <c r="FTL44" s="463"/>
      <c r="FTM44" s="458"/>
      <c r="FTN44" s="463"/>
      <c r="FTO44" s="463"/>
      <c r="FTP44" s="463"/>
      <c r="FTQ44" s="458"/>
      <c r="FTR44" s="463"/>
      <c r="FTS44" s="463"/>
      <c r="FTT44" s="463"/>
      <c r="FTU44" s="458"/>
      <c r="FTV44" s="463"/>
      <c r="FTW44" s="463"/>
      <c r="FTX44" s="463"/>
      <c r="FTY44" s="458"/>
      <c r="FTZ44" s="463"/>
      <c r="FUA44" s="463"/>
      <c r="FUB44" s="463"/>
      <c r="FUC44" s="458"/>
      <c r="FUD44" s="463"/>
      <c r="FUE44" s="463"/>
      <c r="FUF44" s="463"/>
      <c r="FUG44" s="458"/>
      <c r="FUH44" s="463"/>
      <c r="FUI44" s="463"/>
      <c r="FUJ44" s="463"/>
      <c r="FUK44" s="458"/>
      <c r="FUL44" s="463"/>
      <c r="FUM44" s="463"/>
      <c r="FUN44" s="463"/>
      <c r="FUO44" s="458"/>
      <c r="FUP44" s="463"/>
      <c r="FUQ44" s="463"/>
      <c r="FUR44" s="463"/>
      <c r="FUS44" s="458"/>
      <c r="FUT44" s="463"/>
      <c r="FUU44" s="463"/>
      <c r="FUV44" s="463"/>
      <c r="FUW44" s="458"/>
      <c r="FUX44" s="463"/>
      <c r="FUY44" s="463"/>
      <c r="FUZ44" s="463"/>
      <c r="FVA44" s="458"/>
      <c r="FVB44" s="463"/>
      <c r="FVC44" s="463"/>
      <c r="FVD44" s="463"/>
      <c r="FVE44" s="458"/>
      <c r="FVF44" s="463"/>
      <c r="FVG44" s="463"/>
      <c r="FVH44" s="463"/>
      <c r="FVI44" s="458"/>
      <c r="FVJ44" s="463"/>
      <c r="FVK44" s="463"/>
      <c r="FVL44" s="463"/>
      <c r="FVM44" s="458"/>
      <c r="FVN44" s="463"/>
      <c r="FVO44" s="463"/>
      <c r="FVP44" s="463"/>
      <c r="FVQ44" s="458"/>
      <c r="FVR44" s="463"/>
      <c r="FVS44" s="463"/>
      <c r="FVT44" s="463"/>
      <c r="FVU44" s="458"/>
      <c r="FVV44" s="463"/>
      <c r="FVW44" s="463"/>
      <c r="FVX44" s="463"/>
      <c r="FVY44" s="458"/>
      <c r="FVZ44" s="463"/>
      <c r="FWA44" s="463"/>
      <c r="FWB44" s="463"/>
      <c r="FWC44" s="458"/>
      <c r="FWD44" s="463"/>
      <c r="FWE44" s="463"/>
      <c r="FWF44" s="463"/>
      <c r="FWG44" s="458"/>
      <c r="FWH44" s="463"/>
      <c r="FWI44" s="463"/>
      <c r="FWJ44" s="463"/>
      <c r="FWK44" s="458"/>
      <c r="FWL44" s="463"/>
      <c r="FWM44" s="463"/>
      <c r="FWN44" s="463"/>
      <c r="FWO44" s="458"/>
      <c r="FWP44" s="463"/>
      <c r="FWQ44" s="463"/>
      <c r="FWR44" s="463"/>
      <c r="FWS44" s="458"/>
      <c r="FWT44" s="463"/>
      <c r="FWU44" s="463"/>
      <c r="FWV44" s="463"/>
      <c r="FWW44" s="458"/>
      <c r="FWX44" s="463"/>
      <c r="FWY44" s="463"/>
      <c r="FWZ44" s="463"/>
      <c r="FXA44" s="458"/>
      <c r="FXB44" s="463"/>
      <c r="FXC44" s="463"/>
      <c r="FXD44" s="463"/>
      <c r="FXE44" s="458"/>
      <c r="FXF44" s="463"/>
      <c r="FXG44" s="463"/>
      <c r="FXH44" s="463"/>
      <c r="FXI44" s="458"/>
      <c r="FXJ44" s="463"/>
      <c r="FXK44" s="463"/>
      <c r="FXL44" s="463"/>
      <c r="FXM44" s="458"/>
      <c r="FXN44" s="463"/>
      <c r="FXO44" s="463"/>
      <c r="FXP44" s="463"/>
      <c r="FXQ44" s="458"/>
      <c r="FXR44" s="463"/>
      <c r="FXS44" s="463"/>
      <c r="FXT44" s="463"/>
      <c r="FXU44" s="458"/>
      <c r="FXV44" s="463"/>
      <c r="FXW44" s="463"/>
      <c r="FXX44" s="463"/>
      <c r="FXY44" s="458"/>
      <c r="FXZ44" s="463"/>
      <c r="FYA44" s="463"/>
      <c r="FYB44" s="463"/>
      <c r="FYC44" s="458"/>
      <c r="FYD44" s="463"/>
      <c r="FYE44" s="463"/>
      <c r="FYF44" s="463"/>
      <c r="FYG44" s="458"/>
      <c r="FYH44" s="463"/>
      <c r="FYI44" s="463"/>
      <c r="FYJ44" s="463"/>
      <c r="FYK44" s="458"/>
      <c r="FYL44" s="463"/>
      <c r="FYM44" s="463"/>
      <c r="FYN44" s="463"/>
      <c r="FYO44" s="458"/>
      <c r="FYP44" s="463"/>
      <c r="FYQ44" s="463"/>
      <c r="FYR44" s="463"/>
      <c r="FYS44" s="458"/>
      <c r="FYT44" s="463"/>
      <c r="FYU44" s="463"/>
      <c r="FYV44" s="463"/>
      <c r="FYW44" s="458"/>
      <c r="FYX44" s="463"/>
      <c r="FYY44" s="463"/>
      <c r="FYZ44" s="463"/>
      <c r="FZA44" s="458"/>
      <c r="FZB44" s="463"/>
      <c r="FZC44" s="463"/>
      <c r="FZD44" s="463"/>
      <c r="FZE44" s="458"/>
      <c r="FZF44" s="463"/>
      <c r="FZG44" s="463"/>
      <c r="FZH44" s="463"/>
      <c r="FZI44" s="458"/>
      <c r="FZJ44" s="463"/>
      <c r="FZK44" s="463"/>
      <c r="FZL44" s="463"/>
      <c r="FZM44" s="458"/>
      <c r="FZN44" s="463"/>
      <c r="FZO44" s="463"/>
      <c r="FZP44" s="463"/>
      <c r="FZQ44" s="458"/>
      <c r="FZR44" s="463"/>
      <c r="FZS44" s="463"/>
      <c r="FZT44" s="463"/>
      <c r="FZU44" s="458"/>
      <c r="FZV44" s="463"/>
      <c r="FZW44" s="463"/>
      <c r="FZX44" s="463"/>
      <c r="FZY44" s="458"/>
      <c r="FZZ44" s="463"/>
      <c r="GAA44" s="463"/>
      <c r="GAB44" s="463"/>
      <c r="GAC44" s="458"/>
      <c r="GAD44" s="463"/>
      <c r="GAE44" s="463"/>
      <c r="GAF44" s="463"/>
      <c r="GAG44" s="458"/>
      <c r="GAH44" s="463"/>
      <c r="GAI44" s="463"/>
      <c r="GAJ44" s="463"/>
      <c r="GAK44" s="458"/>
      <c r="GAL44" s="463"/>
      <c r="GAM44" s="463"/>
      <c r="GAN44" s="463"/>
      <c r="GAO44" s="458"/>
      <c r="GAP44" s="463"/>
      <c r="GAQ44" s="463"/>
      <c r="GAR44" s="463"/>
      <c r="GAS44" s="458"/>
      <c r="GAT44" s="463"/>
      <c r="GAU44" s="463"/>
      <c r="GAV44" s="463"/>
      <c r="GAW44" s="458"/>
      <c r="GAX44" s="463"/>
      <c r="GAY44" s="463"/>
      <c r="GAZ44" s="463"/>
      <c r="GBA44" s="458"/>
      <c r="GBB44" s="463"/>
      <c r="GBC44" s="463"/>
      <c r="GBD44" s="463"/>
      <c r="GBE44" s="458"/>
      <c r="GBF44" s="463"/>
      <c r="GBG44" s="463"/>
      <c r="GBH44" s="463"/>
      <c r="GBI44" s="458"/>
      <c r="GBJ44" s="463"/>
      <c r="GBK44" s="463"/>
      <c r="GBL44" s="463"/>
      <c r="GBM44" s="458"/>
      <c r="GBN44" s="463"/>
      <c r="GBO44" s="463"/>
      <c r="GBP44" s="463"/>
      <c r="GBQ44" s="458"/>
      <c r="GBR44" s="463"/>
      <c r="GBS44" s="463"/>
      <c r="GBT44" s="463"/>
      <c r="GBU44" s="458"/>
      <c r="GBV44" s="463"/>
      <c r="GBW44" s="463"/>
      <c r="GBX44" s="463"/>
      <c r="GBY44" s="458"/>
      <c r="GBZ44" s="463"/>
      <c r="GCA44" s="463"/>
      <c r="GCB44" s="463"/>
      <c r="GCC44" s="458"/>
      <c r="GCD44" s="463"/>
      <c r="GCE44" s="463"/>
      <c r="GCF44" s="463"/>
      <c r="GCG44" s="458"/>
      <c r="GCH44" s="463"/>
      <c r="GCI44" s="463"/>
      <c r="GCJ44" s="463"/>
      <c r="GCK44" s="458"/>
      <c r="GCL44" s="463"/>
      <c r="GCM44" s="463"/>
      <c r="GCN44" s="463"/>
      <c r="GCO44" s="458"/>
      <c r="GCP44" s="463"/>
      <c r="GCQ44" s="463"/>
      <c r="GCR44" s="463"/>
      <c r="GCS44" s="458"/>
      <c r="GCT44" s="463"/>
      <c r="GCU44" s="463"/>
      <c r="GCV44" s="463"/>
      <c r="GCW44" s="458"/>
      <c r="GCX44" s="463"/>
      <c r="GCY44" s="463"/>
      <c r="GCZ44" s="463"/>
      <c r="GDA44" s="458"/>
      <c r="GDB44" s="463"/>
      <c r="GDC44" s="463"/>
      <c r="GDD44" s="463"/>
      <c r="GDE44" s="458"/>
      <c r="GDF44" s="463"/>
      <c r="GDG44" s="463"/>
      <c r="GDH44" s="463"/>
      <c r="GDI44" s="458"/>
      <c r="GDJ44" s="463"/>
      <c r="GDK44" s="463"/>
      <c r="GDL44" s="463"/>
      <c r="GDM44" s="458"/>
      <c r="GDN44" s="463"/>
      <c r="GDO44" s="463"/>
      <c r="GDP44" s="463"/>
      <c r="GDQ44" s="458"/>
      <c r="GDR44" s="463"/>
      <c r="GDS44" s="463"/>
      <c r="GDT44" s="463"/>
      <c r="GDU44" s="458"/>
      <c r="GDV44" s="463"/>
      <c r="GDW44" s="463"/>
      <c r="GDX44" s="463"/>
      <c r="GDY44" s="458"/>
      <c r="GDZ44" s="463"/>
      <c r="GEA44" s="463"/>
      <c r="GEB44" s="463"/>
      <c r="GEC44" s="458"/>
      <c r="GED44" s="463"/>
      <c r="GEE44" s="463"/>
      <c r="GEF44" s="463"/>
      <c r="GEG44" s="458"/>
      <c r="GEH44" s="463"/>
      <c r="GEI44" s="463"/>
      <c r="GEJ44" s="463"/>
      <c r="GEK44" s="458"/>
      <c r="GEL44" s="463"/>
      <c r="GEM44" s="463"/>
      <c r="GEN44" s="463"/>
      <c r="GEO44" s="458"/>
      <c r="GEP44" s="463"/>
      <c r="GEQ44" s="463"/>
      <c r="GER44" s="463"/>
      <c r="GES44" s="458"/>
      <c r="GET44" s="463"/>
      <c r="GEU44" s="463"/>
      <c r="GEV44" s="463"/>
      <c r="GEW44" s="458"/>
      <c r="GEX44" s="463"/>
      <c r="GEY44" s="463"/>
      <c r="GEZ44" s="463"/>
      <c r="GFA44" s="458"/>
      <c r="GFB44" s="463"/>
      <c r="GFC44" s="463"/>
      <c r="GFD44" s="463"/>
      <c r="GFE44" s="458"/>
      <c r="GFF44" s="463"/>
      <c r="GFG44" s="463"/>
      <c r="GFH44" s="463"/>
      <c r="GFI44" s="458"/>
      <c r="GFJ44" s="463"/>
      <c r="GFK44" s="463"/>
      <c r="GFL44" s="463"/>
      <c r="GFM44" s="458"/>
      <c r="GFN44" s="463"/>
      <c r="GFO44" s="463"/>
      <c r="GFP44" s="463"/>
      <c r="GFQ44" s="458"/>
      <c r="GFR44" s="463"/>
      <c r="GFS44" s="463"/>
      <c r="GFT44" s="463"/>
      <c r="GFU44" s="458"/>
      <c r="GFV44" s="463"/>
      <c r="GFW44" s="463"/>
      <c r="GFX44" s="463"/>
      <c r="GFY44" s="458"/>
      <c r="GFZ44" s="463"/>
      <c r="GGA44" s="463"/>
      <c r="GGB44" s="463"/>
      <c r="GGC44" s="458"/>
      <c r="GGD44" s="463"/>
      <c r="GGE44" s="463"/>
      <c r="GGF44" s="463"/>
      <c r="GGG44" s="458"/>
      <c r="GGH44" s="463"/>
      <c r="GGI44" s="463"/>
      <c r="GGJ44" s="463"/>
      <c r="GGK44" s="458"/>
      <c r="GGL44" s="463"/>
      <c r="GGM44" s="463"/>
      <c r="GGN44" s="463"/>
      <c r="GGO44" s="458"/>
      <c r="GGP44" s="463"/>
      <c r="GGQ44" s="463"/>
      <c r="GGR44" s="463"/>
      <c r="GGS44" s="458"/>
      <c r="GGT44" s="463"/>
      <c r="GGU44" s="463"/>
      <c r="GGV44" s="463"/>
      <c r="GGW44" s="458"/>
      <c r="GGX44" s="463"/>
      <c r="GGY44" s="463"/>
      <c r="GGZ44" s="463"/>
      <c r="GHA44" s="458"/>
      <c r="GHB44" s="463"/>
      <c r="GHC44" s="463"/>
      <c r="GHD44" s="463"/>
      <c r="GHE44" s="458"/>
      <c r="GHF44" s="463"/>
      <c r="GHG44" s="463"/>
      <c r="GHH44" s="463"/>
      <c r="GHI44" s="458"/>
      <c r="GHJ44" s="463"/>
      <c r="GHK44" s="463"/>
      <c r="GHL44" s="463"/>
      <c r="GHM44" s="458"/>
      <c r="GHN44" s="463"/>
      <c r="GHO44" s="463"/>
      <c r="GHP44" s="463"/>
      <c r="GHQ44" s="458"/>
      <c r="GHR44" s="463"/>
      <c r="GHS44" s="463"/>
      <c r="GHT44" s="463"/>
      <c r="GHU44" s="458"/>
      <c r="GHV44" s="463"/>
      <c r="GHW44" s="463"/>
      <c r="GHX44" s="463"/>
      <c r="GHY44" s="458"/>
      <c r="GHZ44" s="463"/>
      <c r="GIA44" s="463"/>
      <c r="GIB44" s="463"/>
      <c r="GIC44" s="458"/>
      <c r="GID44" s="463"/>
      <c r="GIE44" s="463"/>
      <c r="GIF44" s="463"/>
      <c r="GIG44" s="458"/>
      <c r="GIH44" s="463"/>
      <c r="GII44" s="463"/>
      <c r="GIJ44" s="463"/>
      <c r="GIK44" s="458"/>
      <c r="GIL44" s="463"/>
      <c r="GIM44" s="463"/>
      <c r="GIN44" s="463"/>
      <c r="GIO44" s="458"/>
      <c r="GIP44" s="463"/>
      <c r="GIQ44" s="463"/>
      <c r="GIR44" s="463"/>
      <c r="GIS44" s="458"/>
      <c r="GIT44" s="463"/>
      <c r="GIU44" s="463"/>
      <c r="GIV44" s="463"/>
      <c r="GIW44" s="458"/>
      <c r="GIX44" s="463"/>
      <c r="GIY44" s="463"/>
      <c r="GIZ44" s="463"/>
      <c r="GJA44" s="458"/>
      <c r="GJB44" s="463"/>
      <c r="GJC44" s="463"/>
      <c r="GJD44" s="463"/>
      <c r="GJE44" s="458"/>
      <c r="GJF44" s="463"/>
      <c r="GJG44" s="463"/>
      <c r="GJH44" s="463"/>
      <c r="GJI44" s="458"/>
      <c r="GJJ44" s="463"/>
      <c r="GJK44" s="463"/>
      <c r="GJL44" s="463"/>
      <c r="GJM44" s="458"/>
      <c r="GJN44" s="463"/>
      <c r="GJO44" s="463"/>
      <c r="GJP44" s="463"/>
      <c r="GJQ44" s="458"/>
      <c r="GJR44" s="463"/>
      <c r="GJS44" s="463"/>
      <c r="GJT44" s="463"/>
      <c r="GJU44" s="458"/>
      <c r="GJV44" s="463"/>
      <c r="GJW44" s="463"/>
      <c r="GJX44" s="463"/>
      <c r="GJY44" s="458"/>
      <c r="GJZ44" s="463"/>
      <c r="GKA44" s="463"/>
      <c r="GKB44" s="463"/>
      <c r="GKC44" s="458"/>
      <c r="GKD44" s="463"/>
      <c r="GKE44" s="463"/>
      <c r="GKF44" s="463"/>
      <c r="GKG44" s="458"/>
      <c r="GKH44" s="463"/>
      <c r="GKI44" s="463"/>
      <c r="GKJ44" s="463"/>
      <c r="GKK44" s="458"/>
      <c r="GKL44" s="463"/>
      <c r="GKM44" s="463"/>
      <c r="GKN44" s="463"/>
      <c r="GKO44" s="458"/>
      <c r="GKP44" s="463"/>
      <c r="GKQ44" s="463"/>
      <c r="GKR44" s="463"/>
      <c r="GKS44" s="458"/>
      <c r="GKT44" s="463"/>
      <c r="GKU44" s="463"/>
      <c r="GKV44" s="463"/>
      <c r="GKW44" s="458"/>
      <c r="GKX44" s="463"/>
      <c r="GKY44" s="463"/>
      <c r="GKZ44" s="463"/>
      <c r="GLA44" s="458"/>
      <c r="GLB44" s="463"/>
      <c r="GLC44" s="463"/>
      <c r="GLD44" s="463"/>
      <c r="GLE44" s="458"/>
      <c r="GLF44" s="463"/>
      <c r="GLG44" s="463"/>
      <c r="GLH44" s="463"/>
      <c r="GLI44" s="458"/>
      <c r="GLJ44" s="463"/>
      <c r="GLK44" s="463"/>
      <c r="GLL44" s="463"/>
      <c r="GLM44" s="458"/>
      <c r="GLN44" s="463"/>
      <c r="GLO44" s="463"/>
      <c r="GLP44" s="463"/>
      <c r="GLQ44" s="458"/>
      <c r="GLR44" s="463"/>
      <c r="GLS44" s="463"/>
      <c r="GLT44" s="463"/>
      <c r="GLU44" s="458"/>
      <c r="GLV44" s="463"/>
      <c r="GLW44" s="463"/>
      <c r="GLX44" s="463"/>
      <c r="GLY44" s="458"/>
      <c r="GLZ44" s="463"/>
      <c r="GMA44" s="463"/>
      <c r="GMB44" s="463"/>
      <c r="GMC44" s="458"/>
      <c r="GMD44" s="463"/>
      <c r="GME44" s="463"/>
      <c r="GMF44" s="463"/>
      <c r="GMG44" s="458"/>
      <c r="GMH44" s="463"/>
      <c r="GMI44" s="463"/>
      <c r="GMJ44" s="463"/>
      <c r="GMK44" s="458"/>
      <c r="GML44" s="463"/>
      <c r="GMM44" s="463"/>
      <c r="GMN44" s="463"/>
      <c r="GMO44" s="458"/>
      <c r="GMP44" s="463"/>
      <c r="GMQ44" s="463"/>
      <c r="GMR44" s="463"/>
      <c r="GMS44" s="458"/>
      <c r="GMT44" s="463"/>
      <c r="GMU44" s="463"/>
      <c r="GMV44" s="463"/>
      <c r="GMW44" s="458"/>
      <c r="GMX44" s="463"/>
      <c r="GMY44" s="463"/>
      <c r="GMZ44" s="463"/>
      <c r="GNA44" s="458"/>
      <c r="GNB44" s="463"/>
      <c r="GNC44" s="463"/>
      <c r="GND44" s="463"/>
      <c r="GNE44" s="458"/>
      <c r="GNF44" s="463"/>
      <c r="GNG44" s="463"/>
      <c r="GNH44" s="463"/>
      <c r="GNI44" s="458"/>
      <c r="GNJ44" s="463"/>
      <c r="GNK44" s="463"/>
      <c r="GNL44" s="463"/>
      <c r="GNM44" s="458"/>
      <c r="GNN44" s="463"/>
      <c r="GNO44" s="463"/>
      <c r="GNP44" s="463"/>
      <c r="GNQ44" s="458"/>
      <c r="GNR44" s="463"/>
      <c r="GNS44" s="463"/>
      <c r="GNT44" s="463"/>
      <c r="GNU44" s="458"/>
      <c r="GNV44" s="463"/>
      <c r="GNW44" s="463"/>
      <c r="GNX44" s="463"/>
      <c r="GNY44" s="458"/>
      <c r="GNZ44" s="463"/>
      <c r="GOA44" s="463"/>
      <c r="GOB44" s="463"/>
      <c r="GOC44" s="458"/>
      <c r="GOD44" s="463"/>
      <c r="GOE44" s="463"/>
      <c r="GOF44" s="463"/>
      <c r="GOG44" s="458"/>
      <c r="GOH44" s="463"/>
      <c r="GOI44" s="463"/>
      <c r="GOJ44" s="463"/>
      <c r="GOK44" s="458"/>
      <c r="GOL44" s="463"/>
      <c r="GOM44" s="463"/>
      <c r="GON44" s="463"/>
      <c r="GOO44" s="458"/>
      <c r="GOP44" s="463"/>
      <c r="GOQ44" s="463"/>
      <c r="GOR44" s="463"/>
      <c r="GOS44" s="458"/>
      <c r="GOT44" s="463"/>
      <c r="GOU44" s="463"/>
      <c r="GOV44" s="463"/>
      <c r="GOW44" s="458"/>
      <c r="GOX44" s="463"/>
      <c r="GOY44" s="463"/>
      <c r="GOZ44" s="463"/>
      <c r="GPA44" s="458"/>
      <c r="GPB44" s="463"/>
      <c r="GPC44" s="463"/>
      <c r="GPD44" s="463"/>
      <c r="GPE44" s="458"/>
      <c r="GPF44" s="463"/>
      <c r="GPG44" s="463"/>
      <c r="GPH44" s="463"/>
      <c r="GPI44" s="458"/>
      <c r="GPJ44" s="463"/>
      <c r="GPK44" s="463"/>
      <c r="GPL44" s="463"/>
      <c r="GPM44" s="458"/>
      <c r="GPN44" s="463"/>
      <c r="GPO44" s="463"/>
      <c r="GPP44" s="463"/>
      <c r="GPQ44" s="458"/>
      <c r="GPR44" s="463"/>
      <c r="GPS44" s="463"/>
      <c r="GPT44" s="463"/>
      <c r="GPU44" s="458"/>
      <c r="GPV44" s="463"/>
      <c r="GPW44" s="463"/>
      <c r="GPX44" s="463"/>
      <c r="GPY44" s="458"/>
      <c r="GPZ44" s="463"/>
      <c r="GQA44" s="463"/>
      <c r="GQB44" s="463"/>
      <c r="GQC44" s="458"/>
      <c r="GQD44" s="463"/>
      <c r="GQE44" s="463"/>
      <c r="GQF44" s="463"/>
      <c r="GQG44" s="458"/>
      <c r="GQH44" s="463"/>
      <c r="GQI44" s="463"/>
      <c r="GQJ44" s="463"/>
      <c r="GQK44" s="458"/>
      <c r="GQL44" s="463"/>
      <c r="GQM44" s="463"/>
      <c r="GQN44" s="463"/>
      <c r="GQO44" s="458"/>
      <c r="GQP44" s="463"/>
      <c r="GQQ44" s="463"/>
      <c r="GQR44" s="463"/>
      <c r="GQS44" s="458"/>
      <c r="GQT44" s="463"/>
      <c r="GQU44" s="463"/>
      <c r="GQV44" s="463"/>
      <c r="GQW44" s="458"/>
      <c r="GQX44" s="463"/>
      <c r="GQY44" s="463"/>
      <c r="GQZ44" s="463"/>
      <c r="GRA44" s="458"/>
      <c r="GRB44" s="463"/>
      <c r="GRC44" s="463"/>
      <c r="GRD44" s="463"/>
      <c r="GRE44" s="458"/>
      <c r="GRF44" s="463"/>
      <c r="GRG44" s="463"/>
      <c r="GRH44" s="463"/>
      <c r="GRI44" s="458"/>
      <c r="GRJ44" s="463"/>
      <c r="GRK44" s="463"/>
      <c r="GRL44" s="463"/>
      <c r="GRM44" s="458"/>
      <c r="GRN44" s="463"/>
      <c r="GRO44" s="463"/>
      <c r="GRP44" s="463"/>
      <c r="GRQ44" s="458"/>
      <c r="GRR44" s="463"/>
      <c r="GRS44" s="463"/>
      <c r="GRT44" s="463"/>
      <c r="GRU44" s="458"/>
      <c r="GRV44" s="463"/>
      <c r="GRW44" s="463"/>
      <c r="GRX44" s="463"/>
      <c r="GRY44" s="458"/>
      <c r="GRZ44" s="463"/>
      <c r="GSA44" s="463"/>
      <c r="GSB44" s="463"/>
      <c r="GSC44" s="458"/>
      <c r="GSD44" s="463"/>
      <c r="GSE44" s="463"/>
      <c r="GSF44" s="463"/>
      <c r="GSG44" s="458"/>
      <c r="GSH44" s="463"/>
      <c r="GSI44" s="463"/>
      <c r="GSJ44" s="463"/>
      <c r="GSK44" s="458"/>
      <c r="GSL44" s="463"/>
      <c r="GSM44" s="463"/>
      <c r="GSN44" s="463"/>
      <c r="GSO44" s="458"/>
      <c r="GSP44" s="463"/>
      <c r="GSQ44" s="463"/>
      <c r="GSR44" s="463"/>
      <c r="GSS44" s="458"/>
      <c r="GST44" s="463"/>
      <c r="GSU44" s="463"/>
      <c r="GSV44" s="463"/>
      <c r="GSW44" s="458"/>
      <c r="GSX44" s="463"/>
      <c r="GSY44" s="463"/>
      <c r="GSZ44" s="463"/>
      <c r="GTA44" s="458"/>
      <c r="GTB44" s="463"/>
      <c r="GTC44" s="463"/>
      <c r="GTD44" s="463"/>
      <c r="GTE44" s="458"/>
      <c r="GTF44" s="463"/>
      <c r="GTG44" s="463"/>
      <c r="GTH44" s="463"/>
      <c r="GTI44" s="458"/>
      <c r="GTJ44" s="463"/>
      <c r="GTK44" s="463"/>
      <c r="GTL44" s="463"/>
      <c r="GTM44" s="458"/>
      <c r="GTN44" s="463"/>
      <c r="GTO44" s="463"/>
      <c r="GTP44" s="463"/>
      <c r="GTQ44" s="458"/>
      <c r="GTR44" s="463"/>
      <c r="GTS44" s="463"/>
      <c r="GTT44" s="463"/>
      <c r="GTU44" s="458"/>
      <c r="GTV44" s="463"/>
      <c r="GTW44" s="463"/>
      <c r="GTX44" s="463"/>
      <c r="GTY44" s="458"/>
      <c r="GTZ44" s="463"/>
      <c r="GUA44" s="463"/>
      <c r="GUB44" s="463"/>
      <c r="GUC44" s="458"/>
      <c r="GUD44" s="463"/>
      <c r="GUE44" s="463"/>
      <c r="GUF44" s="463"/>
      <c r="GUG44" s="458"/>
      <c r="GUH44" s="463"/>
      <c r="GUI44" s="463"/>
      <c r="GUJ44" s="463"/>
      <c r="GUK44" s="458"/>
      <c r="GUL44" s="463"/>
      <c r="GUM44" s="463"/>
      <c r="GUN44" s="463"/>
      <c r="GUO44" s="458"/>
      <c r="GUP44" s="463"/>
      <c r="GUQ44" s="463"/>
      <c r="GUR44" s="463"/>
      <c r="GUS44" s="458"/>
      <c r="GUT44" s="463"/>
      <c r="GUU44" s="463"/>
      <c r="GUV44" s="463"/>
      <c r="GUW44" s="458"/>
      <c r="GUX44" s="463"/>
      <c r="GUY44" s="463"/>
      <c r="GUZ44" s="463"/>
      <c r="GVA44" s="458"/>
      <c r="GVB44" s="463"/>
      <c r="GVC44" s="463"/>
      <c r="GVD44" s="463"/>
      <c r="GVE44" s="458"/>
      <c r="GVF44" s="463"/>
      <c r="GVG44" s="463"/>
      <c r="GVH44" s="463"/>
      <c r="GVI44" s="458"/>
      <c r="GVJ44" s="463"/>
      <c r="GVK44" s="463"/>
      <c r="GVL44" s="463"/>
      <c r="GVM44" s="458"/>
      <c r="GVN44" s="463"/>
      <c r="GVO44" s="463"/>
      <c r="GVP44" s="463"/>
      <c r="GVQ44" s="458"/>
      <c r="GVR44" s="463"/>
      <c r="GVS44" s="463"/>
      <c r="GVT44" s="463"/>
      <c r="GVU44" s="458"/>
      <c r="GVV44" s="463"/>
      <c r="GVW44" s="463"/>
      <c r="GVX44" s="463"/>
      <c r="GVY44" s="458"/>
      <c r="GVZ44" s="463"/>
      <c r="GWA44" s="463"/>
      <c r="GWB44" s="463"/>
      <c r="GWC44" s="458"/>
      <c r="GWD44" s="463"/>
      <c r="GWE44" s="463"/>
      <c r="GWF44" s="463"/>
      <c r="GWG44" s="458"/>
      <c r="GWH44" s="463"/>
      <c r="GWI44" s="463"/>
      <c r="GWJ44" s="463"/>
      <c r="GWK44" s="458"/>
      <c r="GWL44" s="463"/>
      <c r="GWM44" s="463"/>
      <c r="GWN44" s="463"/>
      <c r="GWO44" s="458"/>
      <c r="GWP44" s="463"/>
      <c r="GWQ44" s="463"/>
      <c r="GWR44" s="463"/>
      <c r="GWS44" s="458"/>
      <c r="GWT44" s="463"/>
      <c r="GWU44" s="463"/>
      <c r="GWV44" s="463"/>
      <c r="GWW44" s="458"/>
      <c r="GWX44" s="463"/>
      <c r="GWY44" s="463"/>
      <c r="GWZ44" s="463"/>
      <c r="GXA44" s="458"/>
      <c r="GXB44" s="463"/>
      <c r="GXC44" s="463"/>
      <c r="GXD44" s="463"/>
      <c r="GXE44" s="458"/>
      <c r="GXF44" s="463"/>
      <c r="GXG44" s="463"/>
      <c r="GXH44" s="463"/>
      <c r="GXI44" s="458"/>
      <c r="GXJ44" s="463"/>
      <c r="GXK44" s="463"/>
      <c r="GXL44" s="463"/>
      <c r="GXM44" s="458"/>
      <c r="GXN44" s="463"/>
      <c r="GXO44" s="463"/>
      <c r="GXP44" s="463"/>
      <c r="GXQ44" s="458"/>
      <c r="GXR44" s="463"/>
      <c r="GXS44" s="463"/>
      <c r="GXT44" s="463"/>
      <c r="GXU44" s="458"/>
      <c r="GXV44" s="463"/>
      <c r="GXW44" s="463"/>
      <c r="GXX44" s="463"/>
      <c r="GXY44" s="458"/>
      <c r="GXZ44" s="463"/>
      <c r="GYA44" s="463"/>
      <c r="GYB44" s="463"/>
      <c r="GYC44" s="458"/>
      <c r="GYD44" s="463"/>
      <c r="GYE44" s="463"/>
      <c r="GYF44" s="463"/>
      <c r="GYG44" s="458"/>
      <c r="GYH44" s="463"/>
      <c r="GYI44" s="463"/>
      <c r="GYJ44" s="463"/>
      <c r="GYK44" s="458"/>
      <c r="GYL44" s="463"/>
      <c r="GYM44" s="463"/>
      <c r="GYN44" s="463"/>
      <c r="GYO44" s="458"/>
      <c r="GYP44" s="463"/>
      <c r="GYQ44" s="463"/>
      <c r="GYR44" s="463"/>
      <c r="GYS44" s="458"/>
      <c r="GYT44" s="463"/>
      <c r="GYU44" s="463"/>
      <c r="GYV44" s="463"/>
      <c r="GYW44" s="458"/>
      <c r="GYX44" s="463"/>
      <c r="GYY44" s="463"/>
      <c r="GYZ44" s="463"/>
      <c r="GZA44" s="458"/>
      <c r="GZB44" s="463"/>
      <c r="GZC44" s="463"/>
      <c r="GZD44" s="463"/>
      <c r="GZE44" s="458"/>
      <c r="GZF44" s="463"/>
      <c r="GZG44" s="463"/>
      <c r="GZH44" s="463"/>
      <c r="GZI44" s="458"/>
      <c r="GZJ44" s="463"/>
      <c r="GZK44" s="463"/>
      <c r="GZL44" s="463"/>
      <c r="GZM44" s="458"/>
      <c r="GZN44" s="463"/>
      <c r="GZO44" s="463"/>
      <c r="GZP44" s="463"/>
      <c r="GZQ44" s="458"/>
      <c r="GZR44" s="463"/>
      <c r="GZS44" s="463"/>
      <c r="GZT44" s="463"/>
      <c r="GZU44" s="458"/>
      <c r="GZV44" s="463"/>
      <c r="GZW44" s="463"/>
      <c r="GZX44" s="463"/>
      <c r="GZY44" s="458"/>
      <c r="GZZ44" s="463"/>
      <c r="HAA44" s="463"/>
      <c r="HAB44" s="463"/>
      <c r="HAC44" s="458"/>
      <c r="HAD44" s="463"/>
      <c r="HAE44" s="463"/>
      <c r="HAF44" s="463"/>
      <c r="HAG44" s="458"/>
      <c r="HAH44" s="463"/>
      <c r="HAI44" s="463"/>
      <c r="HAJ44" s="463"/>
      <c r="HAK44" s="458"/>
      <c r="HAL44" s="463"/>
      <c r="HAM44" s="463"/>
      <c r="HAN44" s="463"/>
      <c r="HAO44" s="458"/>
      <c r="HAP44" s="463"/>
      <c r="HAQ44" s="463"/>
      <c r="HAR44" s="463"/>
      <c r="HAS44" s="458"/>
      <c r="HAT44" s="463"/>
      <c r="HAU44" s="463"/>
      <c r="HAV44" s="463"/>
      <c r="HAW44" s="458"/>
      <c r="HAX44" s="463"/>
      <c r="HAY44" s="463"/>
      <c r="HAZ44" s="463"/>
      <c r="HBA44" s="458"/>
      <c r="HBB44" s="463"/>
      <c r="HBC44" s="463"/>
      <c r="HBD44" s="463"/>
      <c r="HBE44" s="458"/>
      <c r="HBF44" s="463"/>
      <c r="HBG44" s="463"/>
      <c r="HBH44" s="463"/>
      <c r="HBI44" s="458"/>
      <c r="HBJ44" s="463"/>
      <c r="HBK44" s="463"/>
      <c r="HBL44" s="463"/>
      <c r="HBM44" s="458"/>
      <c r="HBN44" s="463"/>
      <c r="HBO44" s="463"/>
      <c r="HBP44" s="463"/>
      <c r="HBQ44" s="458"/>
      <c r="HBR44" s="463"/>
      <c r="HBS44" s="463"/>
      <c r="HBT44" s="463"/>
      <c r="HBU44" s="458"/>
      <c r="HBV44" s="463"/>
      <c r="HBW44" s="463"/>
      <c r="HBX44" s="463"/>
      <c r="HBY44" s="458"/>
      <c r="HBZ44" s="463"/>
      <c r="HCA44" s="463"/>
      <c r="HCB44" s="463"/>
      <c r="HCC44" s="458"/>
      <c r="HCD44" s="463"/>
      <c r="HCE44" s="463"/>
      <c r="HCF44" s="463"/>
      <c r="HCG44" s="458"/>
      <c r="HCH44" s="463"/>
      <c r="HCI44" s="463"/>
      <c r="HCJ44" s="463"/>
      <c r="HCK44" s="458"/>
      <c r="HCL44" s="463"/>
      <c r="HCM44" s="463"/>
      <c r="HCN44" s="463"/>
      <c r="HCO44" s="458"/>
      <c r="HCP44" s="463"/>
      <c r="HCQ44" s="463"/>
      <c r="HCR44" s="463"/>
      <c r="HCS44" s="458"/>
      <c r="HCT44" s="463"/>
      <c r="HCU44" s="463"/>
      <c r="HCV44" s="463"/>
      <c r="HCW44" s="458"/>
      <c r="HCX44" s="463"/>
      <c r="HCY44" s="463"/>
      <c r="HCZ44" s="463"/>
      <c r="HDA44" s="458"/>
      <c r="HDB44" s="463"/>
      <c r="HDC44" s="463"/>
      <c r="HDD44" s="463"/>
      <c r="HDE44" s="458"/>
      <c r="HDF44" s="463"/>
      <c r="HDG44" s="463"/>
      <c r="HDH44" s="463"/>
      <c r="HDI44" s="458"/>
      <c r="HDJ44" s="463"/>
      <c r="HDK44" s="463"/>
      <c r="HDL44" s="463"/>
      <c r="HDM44" s="458"/>
      <c r="HDN44" s="463"/>
      <c r="HDO44" s="463"/>
      <c r="HDP44" s="463"/>
      <c r="HDQ44" s="458"/>
      <c r="HDR44" s="463"/>
      <c r="HDS44" s="463"/>
      <c r="HDT44" s="463"/>
      <c r="HDU44" s="458"/>
      <c r="HDV44" s="463"/>
      <c r="HDW44" s="463"/>
      <c r="HDX44" s="463"/>
      <c r="HDY44" s="458"/>
      <c r="HDZ44" s="463"/>
      <c r="HEA44" s="463"/>
      <c r="HEB44" s="463"/>
      <c r="HEC44" s="458"/>
      <c r="HED44" s="463"/>
      <c r="HEE44" s="463"/>
      <c r="HEF44" s="463"/>
      <c r="HEG44" s="458"/>
      <c r="HEH44" s="463"/>
      <c r="HEI44" s="463"/>
      <c r="HEJ44" s="463"/>
      <c r="HEK44" s="458"/>
      <c r="HEL44" s="463"/>
      <c r="HEM44" s="463"/>
      <c r="HEN44" s="463"/>
      <c r="HEO44" s="458"/>
      <c r="HEP44" s="463"/>
      <c r="HEQ44" s="463"/>
      <c r="HER44" s="463"/>
      <c r="HES44" s="458"/>
      <c r="HET44" s="463"/>
      <c r="HEU44" s="463"/>
      <c r="HEV44" s="463"/>
      <c r="HEW44" s="458"/>
      <c r="HEX44" s="463"/>
      <c r="HEY44" s="463"/>
      <c r="HEZ44" s="463"/>
      <c r="HFA44" s="458"/>
      <c r="HFB44" s="463"/>
      <c r="HFC44" s="463"/>
      <c r="HFD44" s="463"/>
      <c r="HFE44" s="458"/>
      <c r="HFF44" s="463"/>
      <c r="HFG44" s="463"/>
      <c r="HFH44" s="463"/>
      <c r="HFI44" s="458"/>
      <c r="HFJ44" s="463"/>
      <c r="HFK44" s="463"/>
      <c r="HFL44" s="463"/>
      <c r="HFM44" s="458"/>
      <c r="HFN44" s="463"/>
      <c r="HFO44" s="463"/>
      <c r="HFP44" s="463"/>
      <c r="HFQ44" s="458"/>
      <c r="HFR44" s="463"/>
      <c r="HFS44" s="463"/>
      <c r="HFT44" s="463"/>
      <c r="HFU44" s="458"/>
      <c r="HFV44" s="463"/>
      <c r="HFW44" s="463"/>
      <c r="HFX44" s="463"/>
      <c r="HFY44" s="458"/>
      <c r="HFZ44" s="463"/>
      <c r="HGA44" s="463"/>
      <c r="HGB44" s="463"/>
      <c r="HGC44" s="458"/>
      <c r="HGD44" s="463"/>
      <c r="HGE44" s="463"/>
      <c r="HGF44" s="463"/>
      <c r="HGG44" s="458"/>
      <c r="HGH44" s="463"/>
      <c r="HGI44" s="463"/>
      <c r="HGJ44" s="463"/>
      <c r="HGK44" s="458"/>
      <c r="HGL44" s="463"/>
      <c r="HGM44" s="463"/>
      <c r="HGN44" s="463"/>
      <c r="HGO44" s="458"/>
      <c r="HGP44" s="463"/>
      <c r="HGQ44" s="463"/>
      <c r="HGR44" s="463"/>
      <c r="HGS44" s="458"/>
      <c r="HGT44" s="463"/>
      <c r="HGU44" s="463"/>
      <c r="HGV44" s="463"/>
      <c r="HGW44" s="458"/>
      <c r="HGX44" s="463"/>
      <c r="HGY44" s="463"/>
      <c r="HGZ44" s="463"/>
      <c r="HHA44" s="458"/>
      <c r="HHB44" s="463"/>
      <c r="HHC44" s="463"/>
      <c r="HHD44" s="463"/>
      <c r="HHE44" s="458"/>
      <c r="HHF44" s="463"/>
      <c r="HHG44" s="463"/>
      <c r="HHH44" s="463"/>
      <c r="HHI44" s="458"/>
      <c r="HHJ44" s="463"/>
      <c r="HHK44" s="463"/>
      <c r="HHL44" s="463"/>
      <c r="HHM44" s="458"/>
      <c r="HHN44" s="463"/>
      <c r="HHO44" s="463"/>
      <c r="HHP44" s="463"/>
      <c r="HHQ44" s="458"/>
      <c r="HHR44" s="463"/>
      <c r="HHS44" s="463"/>
      <c r="HHT44" s="463"/>
      <c r="HHU44" s="458"/>
      <c r="HHV44" s="463"/>
      <c r="HHW44" s="463"/>
      <c r="HHX44" s="463"/>
      <c r="HHY44" s="458"/>
      <c r="HHZ44" s="463"/>
      <c r="HIA44" s="463"/>
      <c r="HIB44" s="463"/>
      <c r="HIC44" s="458"/>
      <c r="HID44" s="463"/>
      <c r="HIE44" s="463"/>
      <c r="HIF44" s="463"/>
      <c r="HIG44" s="458"/>
      <c r="HIH44" s="463"/>
      <c r="HII44" s="463"/>
      <c r="HIJ44" s="463"/>
      <c r="HIK44" s="458"/>
      <c r="HIL44" s="463"/>
      <c r="HIM44" s="463"/>
      <c r="HIN44" s="463"/>
      <c r="HIO44" s="458"/>
      <c r="HIP44" s="463"/>
      <c r="HIQ44" s="463"/>
      <c r="HIR44" s="463"/>
      <c r="HIS44" s="458"/>
      <c r="HIT44" s="463"/>
      <c r="HIU44" s="463"/>
      <c r="HIV44" s="463"/>
      <c r="HIW44" s="458"/>
      <c r="HIX44" s="463"/>
      <c r="HIY44" s="463"/>
      <c r="HIZ44" s="463"/>
      <c r="HJA44" s="458"/>
      <c r="HJB44" s="463"/>
      <c r="HJC44" s="463"/>
      <c r="HJD44" s="463"/>
      <c r="HJE44" s="458"/>
      <c r="HJF44" s="463"/>
      <c r="HJG44" s="463"/>
      <c r="HJH44" s="463"/>
      <c r="HJI44" s="458"/>
      <c r="HJJ44" s="463"/>
      <c r="HJK44" s="463"/>
      <c r="HJL44" s="463"/>
      <c r="HJM44" s="458"/>
      <c r="HJN44" s="463"/>
      <c r="HJO44" s="463"/>
      <c r="HJP44" s="463"/>
      <c r="HJQ44" s="458"/>
      <c r="HJR44" s="463"/>
      <c r="HJS44" s="463"/>
      <c r="HJT44" s="463"/>
      <c r="HJU44" s="458"/>
      <c r="HJV44" s="463"/>
      <c r="HJW44" s="463"/>
      <c r="HJX44" s="463"/>
      <c r="HJY44" s="458"/>
      <c r="HJZ44" s="463"/>
      <c r="HKA44" s="463"/>
      <c r="HKB44" s="463"/>
      <c r="HKC44" s="458"/>
      <c r="HKD44" s="463"/>
      <c r="HKE44" s="463"/>
      <c r="HKF44" s="463"/>
      <c r="HKG44" s="458"/>
      <c r="HKH44" s="463"/>
      <c r="HKI44" s="463"/>
      <c r="HKJ44" s="463"/>
      <c r="HKK44" s="458"/>
      <c r="HKL44" s="463"/>
      <c r="HKM44" s="463"/>
      <c r="HKN44" s="463"/>
      <c r="HKO44" s="458"/>
      <c r="HKP44" s="463"/>
      <c r="HKQ44" s="463"/>
      <c r="HKR44" s="463"/>
      <c r="HKS44" s="458"/>
      <c r="HKT44" s="463"/>
      <c r="HKU44" s="463"/>
      <c r="HKV44" s="463"/>
      <c r="HKW44" s="458"/>
      <c r="HKX44" s="463"/>
      <c r="HKY44" s="463"/>
      <c r="HKZ44" s="463"/>
      <c r="HLA44" s="458"/>
      <c r="HLB44" s="463"/>
      <c r="HLC44" s="463"/>
      <c r="HLD44" s="463"/>
      <c r="HLE44" s="458"/>
      <c r="HLF44" s="463"/>
      <c r="HLG44" s="463"/>
      <c r="HLH44" s="463"/>
      <c r="HLI44" s="458"/>
      <c r="HLJ44" s="463"/>
      <c r="HLK44" s="463"/>
      <c r="HLL44" s="463"/>
      <c r="HLM44" s="458"/>
      <c r="HLN44" s="463"/>
      <c r="HLO44" s="463"/>
      <c r="HLP44" s="463"/>
      <c r="HLQ44" s="458"/>
      <c r="HLR44" s="463"/>
      <c r="HLS44" s="463"/>
      <c r="HLT44" s="463"/>
      <c r="HLU44" s="458"/>
      <c r="HLV44" s="463"/>
      <c r="HLW44" s="463"/>
      <c r="HLX44" s="463"/>
      <c r="HLY44" s="458"/>
      <c r="HLZ44" s="463"/>
      <c r="HMA44" s="463"/>
      <c r="HMB44" s="463"/>
      <c r="HMC44" s="458"/>
      <c r="HMD44" s="463"/>
      <c r="HME44" s="463"/>
      <c r="HMF44" s="463"/>
      <c r="HMG44" s="458"/>
      <c r="HMH44" s="463"/>
      <c r="HMI44" s="463"/>
      <c r="HMJ44" s="463"/>
      <c r="HMK44" s="458"/>
      <c r="HML44" s="463"/>
      <c r="HMM44" s="463"/>
      <c r="HMN44" s="463"/>
      <c r="HMO44" s="458"/>
      <c r="HMP44" s="463"/>
      <c r="HMQ44" s="463"/>
      <c r="HMR44" s="463"/>
      <c r="HMS44" s="458"/>
      <c r="HMT44" s="463"/>
      <c r="HMU44" s="463"/>
      <c r="HMV44" s="463"/>
      <c r="HMW44" s="458"/>
      <c r="HMX44" s="463"/>
      <c r="HMY44" s="463"/>
      <c r="HMZ44" s="463"/>
      <c r="HNA44" s="458"/>
      <c r="HNB44" s="463"/>
      <c r="HNC44" s="463"/>
      <c r="HND44" s="463"/>
      <c r="HNE44" s="458"/>
      <c r="HNF44" s="463"/>
      <c r="HNG44" s="463"/>
      <c r="HNH44" s="463"/>
      <c r="HNI44" s="458"/>
      <c r="HNJ44" s="463"/>
      <c r="HNK44" s="463"/>
      <c r="HNL44" s="463"/>
      <c r="HNM44" s="458"/>
      <c r="HNN44" s="463"/>
      <c r="HNO44" s="463"/>
      <c r="HNP44" s="463"/>
      <c r="HNQ44" s="458"/>
      <c r="HNR44" s="463"/>
      <c r="HNS44" s="463"/>
      <c r="HNT44" s="463"/>
      <c r="HNU44" s="458"/>
      <c r="HNV44" s="463"/>
      <c r="HNW44" s="463"/>
      <c r="HNX44" s="463"/>
      <c r="HNY44" s="458"/>
      <c r="HNZ44" s="463"/>
      <c r="HOA44" s="463"/>
      <c r="HOB44" s="463"/>
      <c r="HOC44" s="458"/>
      <c r="HOD44" s="463"/>
      <c r="HOE44" s="463"/>
      <c r="HOF44" s="463"/>
      <c r="HOG44" s="458"/>
      <c r="HOH44" s="463"/>
      <c r="HOI44" s="463"/>
      <c r="HOJ44" s="463"/>
      <c r="HOK44" s="458"/>
      <c r="HOL44" s="463"/>
      <c r="HOM44" s="463"/>
      <c r="HON44" s="463"/>
      <c r="HOO44" s="458"/>
      <c r="HOP44" s="463"/>
      <c r="HOQ44" s="463"/>
      <c r="HOR44" s="463"/>
      <c r="HOS44" s="458"/>
      <c r="HOT44" s="463"/>
      <c r="HOU44" s="463"/>
      <c r="HOV44" s="463"/>
      <c r="HOW44" s="458"/>
      <c r="HOX44" s="463"/>
      <c r="HOY44" s="463"/>
      <c r="HOZ44" s="463"/>
      <c r="HPA44" s="458"/>
      <c r="HPB44" s="463"/>
      <c r="HPC44" s="463"/>
      <c r="HPD44" s="463"/>
      <c r="HPE44" s="458"/>
      <c r="HPF44" s="463"/>
      <c r="HPG44" s="463"/>
      <c r="HPH44" s="463"/>
      <c r="HPI44" s="458"/>
      <c r="HPJ44" s="463"/>
      <c r="HPK44" s="463"/>
      <c r="HPL44" s="463"/>
      <c r="HPM44" s="458"/>
      <c r="HPN44" s="463"/>
      <c r="HPO44" s="463"/>
      <c r="HPP44" s="463"/>
      <c r="HPQ44" s="458"/>
      <c r="HPR44" s="463"/>
      <c r="HPS44" s="463"/>
      <c r="HPT44" s="463"/>
      <c r="HPU44" s="458"/>
      <c r="HPV44" s="463"/>
      <c r="HPW44" s="463"/>
      <c r="HPX44" s="463"/>
      <c r="HPY44" s="458"/>
      <c r="HPZ44" s="463"/>
      <c r="HQA44" s="463"/>
      <c r="HQB44" s="463"/>
      <c r="HQC44" s="458"/>
      <c r="HQD44" s="463"/>
      <c r="HQE44" s="463"/>
      <c r="HQF44" s="463"/>
      <c r="HQG44" s="458"/>
      <c r="HQH44" s="463"/>
      <c r="HQI44" s="463"/>
      <c r="HQJ44" s="463"/>
      <c r="HQK44" s="458"/>
      <c r="HQL44" s="463"/>
      <c r="HQM44" s="463"/>
      <c r="HQN44" s="463"/>
      <c r="HQO44" s="458"/>
      <c r="HQP44" s="463"/>
      <c r="HQQ44" s="463"/>
      <c r="HQR44" s="463"/>
      <c r="HQS44" s="458"/>
      <c r="HQT44" s="463"/>
      <c r="HQU44" s="463"/>
      <c r="HQV44" s="463"/>
      <c r="HQW44" s="458"/>
      <c r="HQX44" s="463"/>
      <c r="HQY44" s="463"/>
      <c r="HQZ44" s="463"/>
      <c r="HRA44" s="458"/>
      <c r="HRB44" s="463"/>
      <c r="HRC44" s="463"/>
      <c r="HRD44" s="463"/>
      <c r="HRE44" s="458"/>
      <c r="HRF44" s="463"/>
      <c r="HRG44" s="463"/>
      <c r="HRH44" s="463"/>
      <c r="HRI44" s="458"/>
      <c r="HRJ44" s="463"/>
      <c r="HRK44" s="463"/>
      <c r="HRL44" s="463"/>
      <c r="HRM44" s="458"/>
      <c r="HRN44" s="463"/>
      <c r="HRO44" s="463"/>
      <c r="HRP44" s="463"/>
      <c r="HRQ44" s="458"/>
      <c r="HRR44" s="463"/>
      <c r="HRS44" s="463"/>
      <c r="HRT44" s="463"/>
      <c r="HRU44" s="458"/>
      <c r="HRV44" s="463"/>
      <c r="HRW44" s="463"/>
      <c r="HRX44" s="463"/>
      <c r="HRY44" s="458"/>
      <c r="HRZ44" s="463"/>
      <c r="HSA44" s="463"/>
      <c r="HSB44" s="463"/>
      <c r="HSC44" s="458"/>
      <c r="HSD44" s="463"/>
      <c r="HSE44" s="463"/>
      <c r="HSF44" s="463"/>
      <c r="HSG44" s="458"/>
      <c r="HSH44" s="463"/>
      <c r="HSI44" s="463"/>
      <c r="HSJ44" s="463"/>
      <c r="HSK44" s="458"/>
      <c r="HSL44" s="463"/>
      <c r="HSM44" s="463"/>
      <c r="HSN44" s="463"/>
      <c r="HSO44" s="458"/>
      <c r="HSP44" s="463"/>
      <c r="HSQ44" s="463"/>
      <c r="HSR44" s="463"/>
      <c r="HSS44" s="458"/>
      <c r="HST44" s="463"/>
      <c r="HSU44" s="463"/>
      <c r="HSV44" s="463"/>
      <c r="HSW44" s="458"/>
      <c r="HSX44" s="463"/>
      <c r="HSY44" s="463"/>
      <c r="HSZ44" s="463"/>
      <c r="HTA44" s="458"/>
      <c r="HTB44" s="463"/>
      <c r="HTC44" s="463"/>
      <c r="HTD44" s="463"/>
      <c r="HTE44" s="458"/>
      <c r="HTF44" s="463"/>
      <c r="HTG44" s="463"/>
      <c r="HTH44" s="463"/>
      <c r="HTI44" s="458"/>
      <c r="HTJ44" s="463"/>
      <c r="HTK44" s="463"/>
      <c r="HTL44" s="463"/>
      <c r="HTM44" s="458"/>
      <c r="HTN44" s="463"/>
      <c r="HTO44" s="463"/>
      <c r="HTP44" s="463"/>
      <c r="HTQ44" s="458"/>
      <c r="HTR44" s="463"/>
      <c r="HTS44" s="463"/>
      <c r="HTT44" s="463"/>
      <c r="HTU44" s="458"/>
      <c r="HTV44" s="463"/>
      <c r="HTW44" s="463"/>
      <c r="HTX44" s="463"/>
      <c r="HTY44" s="458"/>
      <c r="HTZ44" s="463"/>
      <c r="HUA44" s="463"/>
      <c r="HUB44" s="463"/>
      <c r="HUC44" s="458"/>
      <c r="HUD44" s="463"/>
      <c r="HUE44" s="463"/>
      <c r="HUF44" s="463"/>
      <c r="HUG44" s="458"/>
      <c r="HUH44" s="463"/>
      <c r="HUI44" s="463"/>
      <c r="HUJ44" s="463"/>
      <c r="HUK44" s="458"/>
      <c r="HUL44" s="463"/>
      <c r="HUM44" s="463"/>
      <c r="HUN44" s="463"/>
      <c r="HUO44" s="458"/>
      <c r="HUP44" s="463"/>
      <c r="HUQ44" s="463"/>
      <c r="HUR44" s="463"/>
      <c r="HUS44" s="458"/>
      <c r="HUT44" s="463"/>
      <c r="HUU44" s="463"/>
      <c r="HUV44" s="463"/>
      <c r="HUW44" s="458"/>
      <c r="HUX44" s="463"/>
      <c r="HUY44" s="463"/>
      <c r="HUZ44" s="463"/>
      <c r="HVA44" s="458"/>
      <c r="HVB44" s="463"/>
      <c r="HVC44" s="463"/>
      <c r="HVD44" s="463"/>
      <c r="HVE44" s="458"/>
      <c r="HVF44" s="463"/>
      <c r="HVG44" s="463"/>
      <c r="HVH44" s="463"/>
      <c r="HVI44" s="458"/>
      <c r="HVJ44" s="463"/>
      <c r="HVK44" s="463"/>
      <c r="HVL44" s="463"/>
      <c r="HVM44" s="458"/>
      <c r="HVN44" s="463"/>
      <c r="HVO44" s="463"/>
      <c r="HVP44" s="463"/>
      <c r="HVQ44" s="458"/>
      <c r="HVR44" s="463"/>
      <c r="HVS44" s="463"/>
      <c r="HVT44" s="463"/>
      <c r="HVU44" s="458"/>
      <c r="HVV44" s="463"/>
      <c r="HVW44" s="463"/>
      <c r="HVX44" s="463"/>
      <c r="HVY44" s="458"/>
      <c r="HVZ44" s="463"/>
      <c r="HWA44" s="463"/>
      <c r="HWB44" s="463"/>
      <c r="HWC44" s="458"/>
      <c r="HWD44" s="463"/>
      <c r="HWE44" s="463"/>
      <c r="HWF44" s="463"/>
      <c r="HWG44" s="458"/>
      <c r="HWH44" s="463"/>
      <c r="HWI44" s="463"/>
      <c r="HWJ44" s="463"/>
      <c r="HWK44" s="458"/>
      <c r="HWL44" s="463"/>
      <c r="HWM44" s="463"/>
      <c r="HWN44" s="463"/>
      <c r="HWO44" s="458"/>
      <c r="HWP44" s="463"/>
      <c r="HWQ44" s="463"/>
      <c r="HWR44" s="463"/>
      <c r="HWS44" s="458"/>
      <c r="HWT44" s="463"/>
      <c r="HWU44" s="463"/>
      <c r="HWV44" s="463"/>
      <c r="HWW44" s="458"/>
      <c r="HWX44" s="463"/>
      <c r="HWY44" s="463"/>
      <c r="HWZ44" s="463"/>
      <c r="HXA44" s="458"/>
      <c r="HXB44" s="463"/>
      <c r="HXC44" s="463"/>
      <c r="HXD44" s="463"/>
      <c r="HXE44" s="458"/>
      <c r="HXF44" s="463"/>
      <c r="HXG44" s="463"/>
      <c r="HXH44" s="463"/>
      <c r="HXI44" s="458"/>
      <c r="HXJ44" s="463"/>
      <c r="HXK44" s="463"/>
      <c r="HXL44" s="463"/>
      <c r="HXM44" s="458"/>
      <c r="HXN44" s="463"/>
      <c r="HXO44" s="463"/>
      <c r="HXP44" s="463"/>
      <c r="HXQ44" s="458"/>
      <c r="HXR44" s="463"/>
      <c r="HXS44" s="463"/>
      <c r="HXT44" s="463"/>
      <c r="HXU44" s="458"/>
      <c r="HXV44" s="463"/>
      <c r="HXW44" s="463"/>
      <c r="HXX44" s="463"/>
      <c r="HXY44" s="458"/>
      <c r="HXZ44" s="463"/>
      <c r="HYA44" s="463"/>
      <c r="HYB44" s="463"/>
      <c r="HYC44" s="458"/>
      <c r="HYD44" s="463"/>
      <c r="HYE44" s="463"/>
      <c r="HYF44" s="463"/>
      <c r="HYG44" s="458"/>
      <c r="HYH44" s="463"/>
      <c r="HYI44" s="463"/>
      <c r="HYJ44" s="463"/>
      <c r="HYK44" s="458"/>
      <c r="HYL44" s="463"/>
      <c r="HYM44" s="463"/>
      <c r="HYN44" s="463"/>
      <c r="HYO44" s="458"/>
      <c r="HYP44" s="463"/>
      <c r="HYQ44" s="463"/>
      <c r="HYR44" s="463"/>
      <c r="HYS44" s="458"/>
      <c r="HYT44" s="463"/>
      <c r="HYU44" s="463"/>
      <c r="HYV44" s="463"/>
      <c r="HYW44" s="458"/>
      <c r="HYX44" s="463"/>
      <c r="HYY44" s="463"/>
      <c r="HYZ44" s="463"/>
      <c r="HZA44" s="458"/>
      <c r="HZB44" s="463"/>
      <c r="HZC44" s="463"/>
      <c r="HZD44" s="463"/>
      <c r="HZE44" s="458"/>
      <c r="HZF44" s="463"/>
      <c r="HZG44" s="463"/>
      <c r="HZH44" s="463"/>
      <c r="HZI44" s="458"/>
      <c r="HZJ44" s="463"/>
      <c r="HZK44" s="463"/>
      <c r="HZL44" s="463"/>
      <c r="HZM44" s="458"/>
      <c r="HZN44" s="463"/>
      <c r="HZO44" s="463"/>
      <c r="HZP44" s="463"/>
      <c r="HZQ44" s="458"/>
      <c r="HZR44" s="463"/>
      <c r="HZS44" s="463"/>
      <c r="HZT44" s="463"/>
      <c r="HZU44" s="458"/>
      <c r="HZV44" s="463"/>
      <c r="HZW44" s="463"/>
      <c r="HZX44" s="463"/>
      <c r="HZY44" s="458"/>
      <c r="HZZ44" s="463"/>
      <c r="IAA44" s="463"/>
      <c r="IAB44" s="463"/>
      <c r="IAC44" s="458"/>
      <c r="IAD44" s="463"/>
      <c r="IAE44" s="463"/>
      <c r="IAF44" s="463"/>
      <c r="IAG44" s="458"/>
      <c r="IAH44" s="463"/>
      <c r="IAI44" s="463"/>
      <c r="IAJ44" s="463"/>
      <c r="IAK44" s="458"/>
      <c r="IAL44" s="463"/>
      <c r="IAM44" s="463"/>
      <c r="IAN44" s="463"/>
      <c r="IAO44" s="458"/>
      <c r="IAP44" s="463"/>
      <c r="IAQ44" s="463"/>
      <c r="IAR44" s="463"/>
      <c r="IAS44" s="458"/>
      <c r="IAT44" s="463"/>
      <c r="IAU44" s="463"/>
      <c r="IAV44" s="463"/>
      <c r="IAW44" s="458"/>
      <c r="IAX44" s="463"/>
      <c r="IAY44" s="463"/>
      <c r="IAZ44" s="463"/>
      <c r="IBA44" s="458"/>
      <c r="IBB44" s="463"/>
      <c r="IBC44" s="463"/>
      <c r="IBD44" s="463"/>
      <c r="IBE44" s="458"/>
      <c r="IBF44" s="463"/>
      <c r="IBG44" s="463"/>
      <c r="IBH44" s="463"/>
      <c r="IBI44" s="458"/>
      <c r="IBJ44" s="463"/>
      <c r="IBK44" s="463"/>
      <c r="IBL44" s="463"/>
      <c r="IBM44" s="458"/>
      <c r="IBN44" s="463"/>
      <c r="IBO44" s="463"/>
      <c r="IBP44" s="463"/>
      <c r="IBQ44" s="458"/>
      <c r="IBR44" s="463"/>
      <c r="IBS44" s="463"/>
      <c r="IBT44" s="463"/>
      <c r="IBU44" s="458"/>
      <c r="IBV44" s="463"/>
      <c r="IBW44" s="463"/>
      <c r="IBX44" s="463"/>
      <c r="IBY44" s="458"/>
      <c r="IBZ44" s="463"/>
      <c r="ICA44" s="463"/>
      <c r="ICB44" s="463"/>
      <c r="ICC44" s="458"/>
      <c r="ICD44" s="463"/>
      <c r="ICE44" s="463"/>
      <c r="ICF44" s="463"/>
      <c r="ICG44" s="458"/>
      <c r="ICH44" s="463"/>
      <c r="ICI44" s="463"/>
      <c r="ICJ44" s="463"/>
      <c r="ICK44" s="458"/>
      <c r="ICL44" s="463"/>
      <c r="ICM44" s="463"/>
      <c r="ICN44" s="463"/>
      <c r="ICO44" s="458"/>
      <c r="ICP44" s="463"/>
      <c r="ICQ44" s="463"/>
      <c r="ICR44" s="463"/>
      <c r="ICS44" s="458"/>
      <c r="ICT44" s="463"/>
      <c r="ICU44" s="463"/>
      <c r="ICV44" s="463"/>
      <c r="ICW44" s="458"/>
      <c r="ICX44" s="463"/>
      <c r="ICY44" s="463"/>
      <c r="ICZ44" s="463"/>
      <c r="IDA44" s="458"/>
      <c r="IDB44" s="463"/>
      <c r="IDC44" s="463"/>
      <c r="IDD44" s="463"/>
      <c r="IDE44" s="458"/>
      <c r="IDF44" s="463"/>
      <c r="IDG44" s="463"/>
      <c r="IDH44" s="463"/>
      <c r="IDI44" s="458"/>
      <c r="IDJ44" s="463"/>
      <c r="IDK44" s="463"/>
      <c r="IDL44" s="463"/>
      <c r="IDM44" s="458"/>
      <c r="IDN44" s="463"/>
      <c r="IDO44" s="463"/>
      <c r="IDP44" s="463"/>
      <c r="IDQ44" s="458"/>
      <c r="IDR44" s="463"/>
      <c r="IDS44" s="463"/>
      <c r="IDT44" s="463"/>
      <c r="IDU44" s="458"/>
      <c r="IDV44" s="463"/>
      <c r="IDW44" s="463"/>
      <c r="IDX44" s="463"/>
      <c r="IDY44" s="458"/>
      <c r="IDZ44" s="463"/>
      <c r="IEA44" s="463"/>
      <c r="IEB44" s="463"/>
      <c r="IEC44" s="458"/>
      <c r="IED44" s="463"/>
      <c r="IEE44" s="463"/>
      <c r="IEF44" s="463"/>
      <c r="IEG44" s="458"/>
      <c r="IEH44" s="463"/>
      <c r="IEI44" s="463"/>
      <c r="IEJ44" s="463"/>
      <c r="IEK44" s="458"/>
      <c r="IEL44" s="463"/>
      <c r="IEM44" s="463"/>
      <c r="IEN44" s="463"/>
      <c r="IEO44" s="458"/>
      <c r="IEP44" s="463"/>
      <c r="IEQ44" s="463"/>
      <c r="IER44" s="463"/>
      <c r="IES44" s="458"/>
      <c r="IET44" s="463"/>
      <c r="IEU44" s="463"/>
      <c r="IEV44" s="463"/>
      <c r="IEW44" s="458"/>
      <c r="IEX44" s="463"/>
      <c r="IEY44" s="463"/>
      <c r="IEZ44" s="463"/>
      <c r="IFA44" s="458"/>
      <c r="IFB44" s="463"/>
      <c r="IFC44" s="463"/>
      <c r="IFD44" s="463"/>
      <c r="IFE44" s="458"/>
      <c r="IFF44" s="463"/>
      <c r="IFG44" s="463"/>
      <c r="IFH44" s="463"/>
      <c r="IFI44" s="458"/>
      <c r="IFJ44" s="463"/>
      <c r="IFK44" s="463"/>
      <c r="IFL44" s="463"/>
      <c r="IFM44" s="458"/>
      <c r="IFN44" s="463"/>
      <c r="IFO44" s="463"/>
      <c r="IFP44" s="463"/>
      <c r="IFQ44" s="458"/>
      <c r="IFR44" s="463"/>
      <c r="IFS44" s="463"/>
      <c r="IFT44" s="463"/>
      <c r="IFU44" s="458"/>
      <c r="IFV44" s="463"/>
      <c r="IFW44" s="463"/>
      <c r="IFX44" s="463"/>
      <c r="IFY44" s="458"/>
      <c r="IFZ44" s="463"/>
      <c r="IGA44" s="463"/>
      <c r="IGB44" s="463"/>
      <c r="IGC44" s="458"/>
      <c r="IGD44" s="463"/>
      <c r="IGE44" s="463"/>
      <c r="IGF44" s="463"/>
      <c r="IGG44" s="458"/>
      <c r="IGH44" s="463"/>
      <c r="IGI44" s="463"/>
      <c r="IGJ44" s="463"/>
      <c r="IGK44" s="458"/>
      <c r="IGL44" s="463"/>
      <c r="IGM44" s="463"/>
      <c r="IGN44" s="463"/>
      <c r="IGO44" s="458"/>
      <c r="IGP44" s="463"/>
      <c r="IGQ44" s="463"/>
      <c r="IGR44" s="463"/>
      <c r="IGS44" s="458"/>
      <c r="IGT44" s="463"/>
      <c r="IGU44" s="463"/>
      <c r="IGV44" s="463"/>
      <c r="IGW44" s="458"/>
      <c r="IGX44" s="463"/>
      <c r="IGY44" s="463"/>
      <c r="IGZ44" s="463"/>
      <c r="IHA44" s="458"/>
      <c r="IHB44" s="463"/>
      <c r="IHC44" s="463"/>
      <c r="IHD44" s="463"/>
      <c r="IHE44" s="458"/>
      <c r="IHF44" s="463"/>
      <c r="IHG44" s="463"/>
      <c r="IHH44" s="463"/>
      <c r="IHI44" s="458"/>
      <c r="IHJ44" s="463"/>
      <c r="IHK44" s="463"/>
      <c r="IHL44" s="463"/>
      <c r="IHM44" s="458"/>
      <c r="IHN44" s="463"/>
      <c r="IHO44" s="463"/>
      <c r="IHP44" s="463"/>
      <c r="IHQ44" s="458"/>
      <c r="IHR44" s="463"/>
      <c r="IHS44" s="463"/>
      <c r="IHT44" s="463"/>
      <c r="IHU44" s="458"/>
      <c r="IHV44" s="463"/>
      <c r="IHW44" s="463"/>
      <c r="IHX44" s="463"/>
      <c r="IHY44" s="458"/>
      <c r="IHZ44" s="463"/>
      <c r="IIA44" s="463"/>
      <c r="IIB44" s="463"/>
      <c r="IIC44" s="458"/>
      <c r="IID44" s="463"/>
      <c r="IIE44" s="463"/>
      <c r="IIF44" s="463"/>
      <c r="IIG44" s="458"/>
      <c r="IIH44" s="463"/>
      <c r="III44" s="463"/>
      <c r="IIJ44" s="463"/>
      <c r="IIK44" s="458"/>
      <c r="IIL44" s="463"/>
      <c r="IIM44" s="463"/>
      <c r="IIN44" s="463"/>
      <c r="IIO44" s="458"/>
      <c r="IIP44" s="463"/>
      <c r="IIQ44" s="463"/>
      <c r="IIR44" s="463"/>
      <c r="IIS44" s="458"/>
      <c r="IIT44" s="463"/>
      <c r="IIU44" s="463"/>
      <c r="IIV44" s="463"/>
      <c r="IIW44" s="458"/>
      <c r="IIX44" s="463"/>
      <c r="IIY44" s="463"/>
      <c r="IIZ44" s="463"/>
      <c r="IJA44" s="458"/>
      <c r="IJB44" s="463"/>
      <c r="IJC44" s="463"/>
      <c r="IJD44" s="463"/>
      <c r="IJE44" s="458"/>
      <c r="IJF44" s="463"/>
      <c r="IJG44" s="463"/>
      <c r="IJH44" s="463"/>
      <c r="IJI44" s="458"/>
      <c r="IJJ44" s="463"/>
      <c r="IJK44" s="463"/>
      <c r="IJL44" s="463"/>
      <c r="IJM44" s="458"/>
      <c r="IJN44" s="463"/>
      <c r="IJO44" s="463"/>
      <c r="IJP44" s="463"/>
      <c r="IJQ44" s="458"/>
      <c r="IJR44" s="463"/>
      <c r="IJS44" s="463"/>
      <c r="IJT44" s="463"/>
      <c r="IJU44" s="458"/>
      <c r="IJV44" s="463"/>
      <c r="IJW44" s="463"/>
      <c r="IJX44" s="463"/>
      <c r="IJY44" s="458"/>
      <c r="IJZ44" s="463"/>
      <c r="IKA44" s="463"/>
      <c r="IKB44" s="463"/>
      <c r="IKC44" s="458"/>
      <c r="IKD44" s="463"/>
      <c r="IKE44" s="463"/>
      <c r="IKF44" s="463"/>
      <c r="IKG44" s="458"/>
      <c r="IKH44" s="463"/>
      <c r="IKI44" s="463"/>
      <c r="IKJ44" s="463"/>
      <c r="IKK44" s="458"/>
      <c r="IKL44" s="463"/>
      <c r="IKM44" s="463"/>
      <c r="IKN44" s="463"/>
      <c r="IKO44" s="458"/>
      <c r="IKP44" s="463"/>
      <c r="IKQ44" s="463"/>
      <c r="IKR44" s="463"/>
      <c r="IKS44" s="458"/>
      <c r="IKT44" s="463"/>
      <c r="IKU44" s="463"/>
      <c r="IKV44" s="463"/>
      <c r="IKW44" s="458"/>
      <c r="IKX44" s="463"/>
      <c r="IKY44" s="463"/>
      <c r="IKZ44" s="463"/>
      <c r="ILA44" s="458"/>
      <c r="ILB44" s="463"/>
      <c r="ILC44" s="463"/>
      <c r="ILD44" s="463"/>
      <c r="ILE44" s="458"/>
      <c r="ILF44" s="463"/>
      <c r="ILG44" s="463"/>
      <c r="ILH44" s="463"/>
      <c r="ILI44" s="458"/>
      <c r="ILJ44" s="463"/>
      <c r="ILK44" s="463"/>
      <c r="ILL44" s="463"/>
      <c r="ILM44" s="458"/>
      <c r="ILN44" s="463"/>
      <c r="ILO44" s="463"/>
      <c r="ILP44" s="463"/>
      <c r="ILQ44" s="458"/>
      <c r="ILR44" s="463"/>
      <c r="ILS44" s="463"/>
      <c r="ILT44" s="463"/>
      <c r="ILU44" s="458"/>
      <c r="ILV44" s="463"/>
      <c r="ILW44" s="463"/>
      <c r="ILX44" s="463"/>
      <c r="ILY44" s="458"/>
      <c r="ILZ44" s="463"/>
      <c r="IMA44" s="463"/>
      <c r="IMB44" s="463"/>
      <c r="IMC44" s="458"/>
      <c r="IMD44" s="463"/>
      <c r="IME44" s="463"/>
      <c r="IMF44" s="463"/>
      <c r="IMG44" s="458"/>
      <c r="IMH44" s="463"/>
      <c r="IMI44" s="463"/>
      <c r="IMJ44" s="463"/>
      <c r="IMK44" s="458"/>
      <c r="IML44" s="463"/>
      <c r="IMM44" s="463"/>
      <c r="IMN44" s="463"/>
      <c r="IMO44" s="458"/>
      <c r="IMP44" s="463"/>
      <c r="IMQ44" s="463"/>
      <c r="IMR44" s="463"/>
      <c r="IMS44" s="458"/>
      <c r="IMT44" s="463"/>
      <c r="IMU44" s="463"/>
      <c r="IMV44" s="463"/>
      <c r="IMW44" s="458"/>
      <c r="IMX44" s="463"/>
      <c r="IMY44" s="463"/>
      <c r="IMZ44" s="463"/>
      <c r="INA44" s="458"/>
      <c r="INB44" s="463"/>
      <c r="INC44" s="463"/>
      <c r="IND44" s="463"/>
      <c r="INE44" s="458"/>
      <c r="INF44" s="463"/>
      <c r="ING44" s="463"/>
      <c r="INH44" s="463"/>
      <c r="INI44" s="458"/>
      <c r="INJ44" s="463"/>
      <c r="INK44" s="463"/>
      <c r="INL44" s="463"/>
      <c r="INM44" s="458"/>
      <c r="INN44" s="463"/>
      <c r="INO44" s="463"/>
      <c r="INP44" s="463"/>
      <c r="INQ44" s="458"/>
      <c r="INR44" s="463"/>
      <c r="INS44" s="463"/>
      <c r="INT44" s="463"/>
      <c r="INU44" s="458"/>
      <c r="INV44" s="463"/>
      <c r="INW44" s="463"/>
      <c r="INX44" s="463"/>
      <c r="INY44" s="458"/>
      <c r="INZ44" s="463"/>
      <c r="IOA44" s="463"/>
      <c r="IOB44" s="463"/>
      <c r="IOC44" s="458"/>
      <c r="IOD44" s="463"/>
      <c r="IOE44" s="463"/>
      <c r="IOF44" s="463"/>
      <c r="IOG44" s="458"/>
      <c r="IOH44" s="463"/>
      <c r="IOI44" s="463"/>
      <c r="IOJ44" s="463"/>
      <c r="IOK44" s="458"/>
      <c r="IOL44" s="463"/>
      <c r="IOM44" s="463"/>
      <c r="ION44" s="463"/>
      <c r="IOO44" s="458"/>
      <c r="IOP44" s="463"/>
      <c r="IOQ44" s="463"/>
      <c r="IOR44" s="463"/>
      <c r="IOS44" s="458"/>
      <c r="IOT44" s="463"/>
      <c r="IOU44" s="463"/>
      <c r="IOV44" s="463"/>
      <c r="IOW44" s="458"/>
      <c r="IOX44" s="463"/>
      <c r="IOY44" s="463"/>
      <c r="IOZ44" s="463"/>
      <c r="IPA44" s="458"/>
      <c r="IPB44" s="463"/>
      <c r="IPC44" s="463"/>
      <c r="IPD44" s="463"/>
      <c r="IPE44" s="458"/>
      <c r="IPF44" s="463"/>
      <c r="IPG44" s="463"/>
      <c r="IPH44" s="463"/>
      <c r="IPI44" s="458"/>
      <c r="IPJ44" s="463"/>
      <c r="IPK44" s="463"/>
      <c r="IPL44" s="463"/>
      <c r="IPM44" s="458"/>
      <c r="IPN44" s="463"/>
      <c r="IPO44" s="463"/>
      <c r="IPP44" s="463"/>
      <c r="IPQ44" s="458"/>
      <c r="IPR44" s="463"/>
      <c r="IPS44" s="463"/>
      <c r="IPT44" s="463"/>
      <c r="IPU44" s="458"/>
      <c r="IPV44" s="463"/>
      <c r="IPW44" s="463"/>
      <c r="IPX44" s="463"/>
      <c r="IPY44" s="458"/>
      <c r="IPZ44" s="463"/>
      <c r="IQA44" s="463"/>
      <c r="IQB44" s="463"/>
      <c r="IQC44" s="458"/>
      <c r="IQD44" s="463"/>
      <c r="IQE44" s="463"/>
      <c r="IQF44" s="463"/>
      <c r="IQG44" s="458"/>
      <c r="IQH44" s="463"/>
      <c r="IQI44" s="463"/>
      <c r="IQJ44" s="463"/>
      <c r="IQK44" s="458"/>
      <c r="IQL44" s="463"/>
      <c r="IQM44" s="463"/>
      <c r="IQN44" s="463"/>
      <c r="IQO44" s="458"/>
      <c r="IQP44" s="463"/>
      <c r="IQQ44" s="463"/>
      <c r="IQR44" s="463"/>
      <c r="IQS44" s="458"/>
      <c r="IQT44" s="463"/>
      <c r="IQU44" s="463"/>
      <c r="IQV44" s="463"/>
      <c r="IQW44" s="458"/>
      <c r="IQX44" s="463"/>
      <c r="IQY44" s="463"/>
      <c r="IQZ44" s="463"/>
      <c r="IRA44" s="458"/>
      <c r="IRB44" s="463"/>
      <c r="IRC44" s="463"/>
      <c r="IRD44" s="463"/>
      <c r="IRE44" s="458"/>
      <c r="IRF44" s="463"/>
      <c r="IRG44" s="463"/>
      <c r="IRH44" s="463"/>
      <c r="IRI44" s="458"/>
      <c r="IRJ44" s="463"/>
      <c r="IRK44" s="463"/>
      <c r="IRL44" s="463"/>
      <c r="IRM44" s="458"/>
      <c r="IRN44" s="463"/>
      <c r="IRO44" s="463"/>
      <c r="IRP44" s="463"/>
      <c r="IRQ44" s="458"/>
      <c r="IRR44" s="463"/>
      <c r="IRS44" s="463"/>
      <c r="IRT44" s="463"/>
      <c r="IRU44" s="458"/>
      <c r="IRV44" s="463"/>
      <c r="IRW44" s="463"/>
      <c r="IRX44" s="463"/>
      <c r="IRY44" s="458"/>
      <c r="IRZ44" s="463"/>
      <c r="ISA44" s="463"/>
      <c r="ISB44" s="463"/>
      <c r="ISC44" s="458"/>
      <c r="ISD44" s="463"/>
      <c r="ISE44" s="463"/>
      <c r="ISF44" s="463"/>
      <c r="ISG44" s="458"/>
      <c r="ISH44" s="463"/>
      <c r="ISI44" s="463"/>
      <c r="ISJ44" s="463"/>
      <c r="ISK44" s="458"/>
      <c r="ISL44" s="463"/>
      <c r="ISM44" s="463"/>
      <c r="ISN44" s="463"/>
      <c r="ISO44" s="458"/>
      <c r="ISP44" s="463"/>
      <c r="ISQ44" s="463"/>
      <c r="ISR44" s="463"/>
      <c r="ISS44" s="458"/>
      <c r="IST44" s="463"/>
      <c r="ISU44" s="463"/>
      <c r="ISV44" s="463"/>
      <c r="ISW44" s="458"/>
      <c r="ISX44" s="463"/>
      <c r="ISY44" s="463"/>
      <c r="ISZ44" s="463"/>
      <c r="ITA44" s="458"/>
      <c r="ITB44" s="463"/>
      <c r="ITC44" s="463"/>
      <c r="ITD44" s="463"/>
      <c r="ITE44" s="458"/>
      <c r="ITF44" s="463"/>
      <c r="ITG44" s="463"/>
      <c r="ITH44" s="463"/>
      <c r="ITI44" s="458"/>
      <c r="ITJ44" s="463"/>
      <c r="ITK44" s="463"/>
      <c r="ITL44" s="463"/>
      <c r="ITM44" s="458"/>
      <c r="ITN44" s="463"/>
      <c r="ITO44" s="463"/>
      <c r="ITP44" s="463"/>
      <c r="ITQ44" s="458"/>
      <c r="ITR44" s="463"/>
      <c r="ITS44" s="463"/>
      <c r="ITT44" s="463"/>
      <c r="ITU44" s="458"/>
      <c r="ITV44" s="463"/>
      <c r="ITW44" s="463"/>
      <c r="ITX44" s="463"/>
      <c r="ITY44" s="458"/>
      <c r="ITZ44" s="463"/>
      <c r="IUA44" s="463"/>
      <c r="IUB44" s="463"/>
      <c r="IUC44" s="458"/>
      <c r="IUD44" s="463"/>
      <c r="IUE44" s="463"/>
      <c r="IUF44" s="463"/>
      <c r="IUG44" s="458"/>
      <c r="IUH44" s="463"/>
      <c r="IUI44" s="463"/>
      <c r="IUJ44" s="463"/>
      <c r="IUK44" s="458"/>
      <c r="IUL44" s="463"/>
      <c r="IUM44" s="463"/>
      <c r="IUN44" s="463"/>
      <c r="IUO44" s="458"/>
      <c r="IUP44" s="463"/>
      <c r="IUQ44" s="463"/>
      <c r="IUR44" s="463"/>
      <c r="IUS44" s="458"/>
      <c r="IUT44" s="463"/>
      <c r="IUU44" s="463"/>
      <c r="IUV44" s="463"/>
      <c r="IUW44" s="458"/>
      <c r="IUX44" s="463"/>
      <c r="IUY44" s="463"/>
      <c r="IUZ44" s="463"/>
      <c r="IVA44" s="458"/>
      <c r="IVB44" s="463"/>
      <c r="IVC44" s="463"/>
      <c r="IVD44" s="463"/>
      <c r="IVE44" s="458"/>
      <c r="IVF44" s="463"/>
      <c r="IVG44" s="463"/>
      <c r="IVH44" s="463"/>
      <c r="IVI44" s="458"/>
      <c r="IVJ44" s="463"/>
      <c r="IVK44" s="463"/>
      <c r="IVL44" s="463"/>
      <c r="IVM44" s="458"/>
      <c r="IVN44" s="463"/>
      <c r="IVO44" s="463"/>
      <c r="IVP44" s="463"/>
      <c r="IVQ44" s="458"/>
      <c r="IVR44" s="463"/>
      <c r="IVS44" s="463"/>
      <c r="IVT44" s="463"/>
      <c r="IVU44" s="458"/>
      <c r="IVV44" s="463"/>
      <c r="IVW44" s="463"/>
      <c r="IVX44" s="463"/>
      <c r="IVY44" s="458"/>
      <c r="IVZ44" s="463"/>
      <c r="IWA44" s="463"/>
      <c r="IWB44" s="463"/>
      <c r="IWC44" s="458"/>
      <c r="IWD44" s="463"/>
      <c r="IWE44" s="463"/>
      <c r="IWF44" s="463"/>
      <c r="IWG44" s="458"/>
      <c r="IWH44" s="463"/>
      <c r="IWI44" s="463"/>
      <c r="IWJ44" s="463"/>
      <c r="IWK44" s="458"/>
      <c r="IWL44" s="463"/>
      <c r="IWM44" s="463"/>
      <c r="IWN44" s="463"/>
      <c r="IWO44" s="458"/>
      <c r="IWP44" s="463"/>
      <c r="IWQ44" s="463"/>
      <c r="IWR44" s="463"/>
      <c r="IWS44" s="458"/>
      <c r="IWT44" s="463"/>
      <c r="IWU44" s="463"/>
      <c r="IWV44" s="463"/>
      <c r="IWW44" s="458"/>
      <c r="IWX44" s="463"/>
      <c r="IWY44" s="463"/>
      <c r="IWZ44" s="463"/>
      <c r="IXA44" s="458"/>
      <c r="IXB44" s="463"/>
      <c r="IXC44" s="463"/>
      <c r="IXD44" s="463"/>
      <c r="IXE44" s="458"/>
      <c r="IXF44" s="463"/>
      <c r="IXG44" s="463"/>
      <c r="IXH44" s="463"/>
      <c r="IXI44" s="458"/>
      <c r="IXJ44" s="463"/>
      <c r="IXK44" s="463"/>
      <c r="IXL44" s="463"/>
      <c r="IXM44" s="458"/>
      <c r="IXN44" s="463"/>
      <c r="IXO44" s="463"/>
      <c r="IXP44" s="463"/>
      <c r="IXQ44" s="458"/>
      <c r="IXR44" s="463"/>
      <c r="IXS44" s="463"/>
      <c r="IXT44" s="463"/>
      <c r="IXU44" s="458"/>
      <c r="IXV44" s="463"/>
      <c r="IXW44" s="463"/>
      <c r="IXX44" s="463"/>
      <c r="IXY44" s="458"/>
      <c r="IXZ44" s="463"/>
      <c r="IYA44" s="463"/>
      <c r="IYB44" s="463"/>
      <c r="IYC44" s="458"/>
      <c r="IYD44" s="463"/>
      <c r="IYE44" s="463"/>
      <c r="IYF44" s="463"/>
      <c r="IYG44" s="458"/>
      <c r="IYH44" s="463"/>
      <c r="IYI44" s="463"/>
      <c r="IYJ44" s="463"/>
      <c r="IYK44" s="458"/>
      <c r="IYL44" s="463"/>
      <c r="IYM44" s="463"/>
      <c r="IYN44" s="463"/>
      <c r="IYO44" s="458"/>
      <c r="IYP44" s="463"/>
      <c r="IYQ44" s="463"/>
      <c r="IYR44" s="463"/>
      <c r="IYS44" s="458"/>
      <c r="IYT44" s="463"/>
      <c r="IYU44" s="463"/>
      <c r="IYV44" s="463"/>
      <c r="IYW44" s="458"/>
      <c r="IYX44" s="463"/>
      <c r="IYY44" s="463"/>
      <c r="IYZ44" s="463"/>
      <c r="IZA44" s="458"/>
      <c r="IZB44" s="463"/>
      <c r="IZC44" s="463"/>
      <c r="IZD44" s="463"/>
      <c r="IZE44" s="458"/>
      <c r="IZF44" s="463"/>
      <c r="IZG44" s="463"/>
      <c r="IZH44" s="463"/>
      <c r="IZI44" s="458"/>
      <c r="IZJ44" s="463"/>
      <c r="IZK44" s="463"/>
      <c r="IZL44" s="463"/>
      <c r="IZM44" s="458"/>
      <c r="IZN44" s="463"/>
      <c r="IZO44" s="463"/>
      <c r="IZP44" s="463"/>
      <c r="IZQ44" s="458"/>
      <c r="IZR44" s="463"/>
      <c r="IZS44" s="463"/>
      <c r="IZT44" s="463"/>
      <c r="IZU44" s="458"/>
      <c r="IZV44" s="463"/>
      <c r="IZW44" s="463"/>
      <c r="IZX44" s="463"/>
      <c r="IZY44" s="458"/>
      <c r="IZZ44" s="463"/>
      <c r="JAA44" s="463"/>
      <c r="JAB44" s="463"/>
      <c r="JAC44" s="458"/>
      <c r="JAD44" s="463"/>
      <c r="JAE44" s="463"/>
      <c r="JAF44" s="463"/>
      <c r="JAG44" s="458"/>
      <c r="JAH44" s="463"/>
      <c r="JAI44" s="463"/>
      <c r="JAJ44" s="463"/>
      <c r="JAK44" s="458"/>
      <c r="JAL44" s="463"/>
      <c r="JAM44" s="463"/>
      <c r="JAN44" s="463"/>
      <c r="JAO44" s="458"/>
      <c r="JAP44" s="463"/>
      <c r="JAQ44" s="463"/>
      <c r="JAR44" s="463"/>
      <c r="JAS44" s="458"/>
      <c r="JAT44" s="463"/>
      <c r="JAU44" s="463"/>
      <c r="JAV44" s="463"/>
      <c r="JAW44" s="458"/>
      <c r="JAX44" s="463"/>
      <c r="JAY44" s="463"/>
      <c r="JAZ44" s="463"/>
      <c r="JBA44" s="458"/>
      <c r="JBB44" s="463"/>
      <c r="JBC44" s="463"/>
      <c r="JBD44" s="463"/>
      <c r="JBE44" s="458"/>
      <c r="JBF44" s="463"/>
      <c r="JBG44" s="463"/>
      <c r="JBH44" s="463"/>
      <c r="JBI44" s="458"/>
      <c r="JBJ44" s="463"/>
      <c r="JBK44" s="463"/>
      <c r="JBL44" s="463"/>
      <c r="JBM44" s="458"/>
      <c r="JBN44" s="463"/>
      <c r="JBO44" s="463"/>
      <c r="JBP44" s="463"/>
      <c r="JBQ44" s="458"/>
      <c r="JBR44" s="463"/>
      <c r="JBS44" s="463"/>
      <c r="JBT44" s="463"/>
      <c r="JBU44" s="458"/>
      <c r="JBV44" s="463"/>
      <c r="JBW44" s="463"/>
      <c r="JBX44" s="463"/>
      <c r="JBY44" s="458"/>
      <c r="JBZ44" s="463"/>
      <c r="JCA44" s="463"/>
      <c r="JCB44" s="463"/>
      <c r="JCC44" s="458"/>
      <c r="JCD44" s="463"/>
      <c r="JCE44" s="463"/>
      <c r="JCF44" s="463"/>
      <c r="JCG44" s="458"/>
      <c r="JCH44" s="463"/>
      <c r="JCI44" s="463"/>
      <c r="JCJ44" s="463"/>
      <c r="JCK44" s="458"/>
      <c r="JCL44" s="463"/>
      <c r="JCM44" s="463"/>
      <c r="JCN44" s="463"/>
      <c r="JCO44" s="458"/>
      <c r="JCP44" s="463"/>
      <c r="JCQ44" s="463"/>
      <c r="JCR44" s="463"/>
      <c r="JCS44" s="458"/>
      <c r="JCT44" s="463"/>
      <c r="JCU44" s="463"/>
      <c r="JCV44" s="463"/>
      <c r="JCW44" s="458"/>
      <c r="JCX44" s="463"/>
      <c r="JCY44" s="463"/>
      <c r="JCZ44" s="463"/>
      <c r="JDA44" s="458"/>
      <c r="JDB44" s="463"/>
      <c r="JDC44" s="463"/>
      <c r="JDD44" s="463"/>
      <c r="JDE44" s="458"/>
      <c r="JDF44" s="463"/>
      <c r="JDG44" s="463"/>
      <c r="JDH44" s="463"/>
      <c r="JDI44" s="458"/>
      <c r="JDJ44" s="463"/>
      <c r="JDK44" s="463"/>
      <c r="JDL44" s="463"/>
      <c r="JDM44" s="458"/>
      <c r="JDN44" s="463"/>
      <c r="JDO44" s="463"/>
      <c r="JDP44" s="463"/>
      <c r="JDQ44" s="458"/>
      <c r="JDR44" s="463"/>
      <c r="JDS44" s="463"/>
      <c r="JDT44" s="463"/>
      <c r="JDU44" s="458"/>
      <c r="JDV44" s="463"/>
      <c r="JDW44" s="463"/>
      <c r="JDX44" s="463"/>
      <c r="JDY44" s="458"/>
      <c r="JDZ44" s="463"/>
      <c r="JEA44" s="463"/>
      <c r="JEB44" s="463"/>
      <c r="JEC44" s="458"/>
      <c r="JED44" s="463"/>
      <c r="JEE44" s="463"/>
      <c r="JEF44" s="463"/>
      <c r="JEG44" s="458"/>
      <c r="JEH44" s="463"/>
      <c r="JEI44" s="463"/>
      <c r="JEJ44" s="463"/>
      <c r="JEK44" s="458"/>
      <c r="JEL44" s="463"/>
      <c r="JEM44" s="463"/>
      <c r="JEN44" s="463"/>
      <c r="JEO44" s="458"/>
      <c r="JEP44" s="463"/>
      <c r="JEQ44" s="463"/>
      <c r="JER44" s="463"/>
      <c r="JES44" s="458"/>
      <c r="JET44" s="463"/>
      <c r="JEU44" s="463"/>
      <c r="JEV44" s="463"/>
      <c r="JEW44" s="458"/>
      <c r="JEX44" s="463"/>
      <c r="JEY44" s="463"/>
      <c r="JEZ44" s="463"/>
      <c r="JFA44" s="458"/>
      <c r="JFB44" s="463"/>
      <c r="JFC44" s="463"/>
      <c r="JFD44" s="463"/>
      <c r="JFE44" s="458"/>
      <c r="JFF44" s="463"/>
      <c r="JFG44" s="463"/>
      <c r="JFH44" s="463"/>
      <c r="JFI44" s="458"/>
      <c r="JFJ44" s="463"/>
      <c r="JFK44" s="463"/>
      <c r="JFL44" s="463"/>
      <c r="JFM44" s="458"/>
      <c r="JFN44" s="463"/>
      <c r="JFO44" s="463"/>
      <c r="JFP44" s="463"/>
      <c r="JFQ44" s="458"/>
      <c r="JFR44" s="463"/>
      <c r="JFS44" s="463"/>
      <c r="JFT44" s="463"/>
      <c r="JFU44" s="458"/>
      <c r="JFV44" s="463"/>
      <c r="JFW44" s="463"/>
      <c r="JFX44" s="463"/>
      <c r="JFY44" s="458"/>
      <c r="JFZ44" s="463"/>
      <c r="JGA44" s="463"/>
      <c r="JGB44" s="463"/>
      <c r="JGC44" s="458"/>
      <c r="JGD44" s="463"/>
      <c r="JGE44" s="463"/>
      <c r="JGF44" s="463"/>
      <c r="JGG44" s="458"/>
      <c r="JGH44" s="463"/>
      <c r="JGI44" s="463"/>
      <c r="JGJ44" s="463"/>
      <c r="JGK44" s="458"/>
      <c r="JGL44" s="463"/>
      <c r="JGM44" s="463"/>
      <c r="JGN44" s="463"/>
      <c r="JGO44" s="458"/>
      <c r="JGP44" s="463"/>
      <c r="JGQ44" s="463"/>
      <c r="JGR44" s="463"/>
      <c r="JGS44" s="458"/>
      <c r="JGT44" s="463"/>
      <c r="JGU44" s="463"/>
      <c r="JGV44" s="463"/>
      <c r="JGW44" s="458"/>
      <c r="JGX44" s="463"/>
      <c r="JGY44" s="463"/>
      <c r="JGZ44" s="463"/>
      <c r="JHA44" s="458"/>
      <c r="JHB44" s="463"/>
      <c r="JHC44" s="463"/>
      <c r="JHD44" s="463"/>
      <c r="JHE44" s="458"/>
      <c r="JHF44" s="463"/>
      <c r="JHG44" s="463"/>
      <c r="JHH44" s="463"/>
      <c r="JHI44" s="458"/>
      <c r="JHJ44" s="463"/>
      <c r="JHK44" s="463"/>
      <c r="JHL44" s="463"/>
      <c r="JHM44" s="458"/>
      <c r="JHN44" s="463"/>
      <c r="JHO44" s="463"/>
      <c r="JHP44" s="463"/>
      <c r="JHQ44" s="458"/>
      <c r="JHR44" s="463"/>
      <c r="JHS44" s="463"/>
      <c r="JHT44" s="463"/>
      <c r="JHU44" s="458"/>
      <c r="JHV44" s="463"/>
      <c r="JHW44" s="463"/>
      <c r="JHX44" s="463"/>
      <c r="JHY44" s="458"/>
      <c r="JHZ44" s="463"/>
      <c r="JIA44" s="463"/>
      <c r="JIB44" s="463"/>
      <c r="JIC44" s="458"/>
      <c r="JID44" s="463"/>
      <c r="JIE44" s="463"/>
      <c r="JIF44" s="463"/>
      <c r="JIG44" s="458"/>
      <c r="JIH44" s="463"/>
      <c r="JII44" s="463"/>
      <c r="JIJ44" s="463"/>
      <c r="JIK44" s="458"/>
      <c r="JIL44" s="463"/>
      <c r="JIM44" s="463"/>
      <c r="JIN44" s="463"/>
      <c r="JIO44" s="458"/>
      <c r="JIP44" s="463"/>
      <c r="JIQ44" s="463"/>
      <c r="JIR44" s="463"/>
      <c r="JIS44" s="458"/>
      <c r="JIT44" s="463"/>
      <c r="JIU44" s="463"/>
      <c r="JIV44" s="463"/>
      <c r="JIW44" s="458"/>
      <c r="JIX44" s="463"/>
      <c r="JIY44" s="463"/>
      <c r="JIZ44" s="463"/>
      <c r="JJA44" s="458"/>
      <c r="JJB44" s="463"/>
      <c r="JJC44" s="463"/>
      <c r="JJD44" s="463"/>
      <c r="JJE44" s="458"/>
      <c r="JJF44" s="463"/>
      <c r="JJG44" s="463"/>
      <c r="JJH44" s="463"/>
      <c r="JJI44" s="458"/>
      <c r="JJJ44" s="463"/>
      <c r="JJK44" s="463"/>
      <c r="JJL44" s="463"/>
      <c r="JJM44" s="458"/>
      <c r="JJN44" s="463"/>
      <c r="JJO44" s="463"/>
      <c r="JJP44" s="463"/>
      <c r="JJQ44" s="458"/>
      <c r="JJR44" s="463"/>
      <c r="JJS44" s="463"/>
      <c r="JJT44" s="463"/>
      <c r="JJU44" s="458"/>
      <c r="JJV44" s="463"/>
      <c r="JJW44" s="463"/>
      <c r="JJX44" s="463"/>
      <c r="JJY44" s="458"/>
      <c r="JJZ44" s="463"/>
      <c r="JKA44" s="463"/>
      <c r="JKB44" s="463"/>
      <c r="JKC44" s="458"/>
      <c r="JKD44" s="463"/>
      <c r="JKE44" s="463"/>
      <c r="JKF44" s="463"/>
      <c r="JKG44" s="458"/>
      <c r="JKH44" s="463"/>
      <c r="JKI44" s="463"/>
      <c r="JKJ44" s="463"/>
      <c r="JKK44" s="458"/>
      <c r="JKL44" s="463"/>
      <c r="JKM44" s="463"/>
      <c r="JKN44" s="463"/>
      <c r="JKO44" s="458"/>
      <c r="JKP44" s="463"/>
      <c r="JKQ44" s="463"/>
      <c r="JKR44" s="463"/>
      <c r="JKS44" s="458"/>
      <c r="JKT44" s="463"/>
      <c r="JKU44" s="463"/>
      <c r="JKV44" s="463"/>
      <c r="JKW44" s="458"/>
      <c r="JKX44" s="463"/>
      <c r="JKY44" s="463"/>
      <c r="JKZ44" s="463"/>
      <c r="JLA44" s="458"/>
      <c r="JLB44" s="463"/>
      <c r="JLC44" s="463"/>
      <c r="JLD44" s="463"/>
      <c r="JLE44" s="458"/>
      <c r="JLF44" s="463"/>
      <c r="JLG44" s="463"/>
      <c r="JLH44" s="463"/>
      <c r="JLI44" s="458"/>
      <c r="JLJ44" s="463"/>
      <c r="JLK44" s="463"/>
      <c r="JLL44" s="463"/>
      <c r="JLM44" s="458"/>
      <c r="JLN44" s="463"/>
      <c r="JLO44" s="463"/>
      <c r="JLP44" s="463"/>
      <c r="JLQ44" s="458"/>
      <c r="JLR44" s="463"/>
      <c r="JLS44" s="463"/>
      <c r="JLT44" s="463"/>
      <c r="JLU44" s="458"/>
      <c r="JLV44" s="463"/>
      <c r="JLW44" s="463"/>
      <c r="JLX44" s="463"/>
      <c r="JLY44" s="458"/>
      <c r="JLZ44" s="463"/>
      <c r="JMA44" s="463"/>
      <c r="JMB44" s="463"/>
      <c r="JMC44" s="458"/>
      <c r="JMD44" s="463"/>
      <c r="JME44" s="463"/>
      <c r="JMF44" s="463"/>
      <c r="JMG44" s="458"/>
      <c r="JMH44" s="463"/>
      <c r="JMI44" s="463"/>
      <c r="JMJ44" s="463"/>
      <c r="JMK44" s="458"/>
      <c r="JML44" s="463"/>
      <c r="JMM44" s="463"/>
      <c r="JMN44" s="463"/>
      <c r="JMO44" s="458"/>
      <c r="JMP44" s="463"/>
      <c r="JMQ44" s="463"/>
      <c r="JMR44" s="463"/>
      <c r="JMS44" s="458"/>
      <c r="JMT44" s="463"/>
      <c r="JMU44" s="463"/>
      <c r="JMV44" s="463"/>
      <c r="JMW44" s="458"/>
      <c r="JMX44" s="463"/>
      <c r="JMY44" s="463"/>
      <c r="JMZ44" s="463"/>
      <c r="JNA44" s="458"/>
      <c r="JNB44" s="463"/>
      <c r="JNC44" s="463"/>
      <c r="JND44" s="463"/>
      <c r="JNE44" s="458"/>
      <c r="JNF44" s="463"/>
      <c r="JNG44" s="463"/>
      <c r="JNH44" s="463"/>
      <c r="JNI44" s="458"/>
      <c r="JNJ44" s="463"/>
      <c r="JNK44" s="463"/>
      <c r="JNL44" s="463"/>
      <c r="JNM44" s="458"/>
      <c r="JNN44" s="463"/>
      <c r="JNO44" s="463"/>
      <c r="JNP44" s="463"/>
      <c r="JNQ44" s="458"/>
      <c r="JNR44" s="463"/>
      <c r="JNS44" s="463"/>
      <c r="JNT44" s="463"/>
      <c r="JNU44" s="458"/>
      <c r="JNV44" s="463"/>
      <c r="JNW44" s="463"/>
      <c r="JNX44" s="463"/>
      <c r="JNY44" s="458"/>
      <c r="JNZ44" s="463"/>
      <c r="JOA44" s="463"/>
      <c r="JOB44" s="463"/>
      <c r="JOC44" s="458"/>
      <c r="JOD44" s="463"/>
      <c r="JOE44" s="463"/>
      <c r="JOF44" s="463"/>
      <c r="JOG44" s="458"/>
      <c r="JOH44" s="463"/>
      <c r="JOI44" s="463"/>
      <c r="JOJ44" s="463"/>
      <c r="JOK44" s="458"/>
      <c r="JOL44" s="463"/>
      <c r="JOM44" s="463"/>
      <c r="JON44" s="463"/>
      <c r="JOO44" s="458"/>
      <c r="JOP44" s="463"/>
      <c r="JOQ44" s="463"/>
      <c r="JOR44" s="463"/>
      <c r="JOS44" s="458"/>
      <c r="JOT44" s="463"/>
      <c r="JOU44" s="463"/>
      <c r="JOV44" s="463"/>
      <c r="JOW44" s="458"/>
      <c r="JOX44" s="463"/>
      <c r="JOY44" s="463"/>
      <c r="JOZ44" s="463"/>
      <c r="JPA44" s="458"/>
      <c r="JPB44" s="463"/>
      <c r="JPC44" s="463"/>
      <c r="JPD44" s="463"/>
      <c r="JPE44" s="458"/>
      <c r="JPF44" s="463"/>
      <c r="JPG44" s="463"/>
      <c r="JPH44" s="463"/>
      <c r="JPI44" s="458"/>
      <c r="JPJ44" s="463"/>
      <c r="JPK44" s="463"/>
      <c r="JPL44" s="463"/>
      <c r="JPM44" s="458"/>
      <c r="JPN44" s="463"/>
      <c r="JPO44" s="463"/>
      <c r="JPP44" s="463"/>
      <c r="JPQ44" s="458"/>
      <c r="JPR44" s="463"/>
      <c r="JPS44" s="463"/>
      <c r="JPT44" s="463"/>
      <c r="JPU44" s="458"/>
      <c r="JPV44" s="463"/>
      <c r="JPW44" s="463"/>
      <c r="JPX44" s="463"/>
      <c r="JPY44" s="458"/>
      <c r="JPZ44" s="463"/>
      <c r="JQA44" s="463"/>
      <c r="JQB44" s="463"/>
      <c r="JQC44" s="458"/>
      <c r="JQD44" s="463"/>
      <c r="JQE44" s="463"/>
      <c r="JQF44" s="463"/>
      <c r="JQG44" s="458"/>
      <c r="JQH44" s="463"/>
      <c r="JQI44" s="463"/>
      <c r="JQJ44" s="463"/>
      <c r="JQK44" s="458"/>
      <c r="JQL44" s="463"/>
      <c r="JQM44" s="463"/>
      <c r="JQN44" s="463"/>
      <c r="JQO44" s="458"/>
      <c r="JQP44" s="463"/>
      <c r="JQQ44" s="463"/>
      <c r="JQR44" s="463"/>
      <c r="JQS44" s="458"/>
      <c r="JQT44" s="463"/>
      <c r="JQU44" s="463"/>
      <c r="JQV44" s="463"/>
      <c r="JQW44" s="458"/>
      <c r="JQX44" s="463"/>
      <c r="JQY44" s="463"/>
      <c r="JQZ44" s="463"/>
      <c r="JRA44" s="458"/>
      <c r="JRB44" s="463"/>
      <c r="JRC44" s="463"/>
      <c r="JRD44" s="463"/>
      <c r="JRE44" s="458"/>
      <c r="JRF44" s="463"/>
      <c r="JRG44" s="463"/>
      <c r="JRH44" s="463"/>
      <c r="JRI44" s="458"/>
      <c r="JRJ44" s="463"/>
      <c r="JRK44" s="463"/>
      <c r="JRL44" s="463"/>
      <c r="JRM44" s="458"/>
      <c r="JRN44" s="463"/>
      <c r="JRO44" s="463"/>
      <c r="JRP44" s="463"/>
      <c r="JRQ44" s="458"/>
      <c r="JRR44" s="463"/>
      <c r="JRS44" s="463"/>
      <c r="JRT44" s="463"/>
      <c r="JRU44" s="458"/>
      <c r="JRV44" s="463"/>
      <c r="JRW44" s="463"/>
      <c r="JRX44" s="463"/>
      <c r="JRY44" s="458"/>
      <c r="JRZ44" s="463"/>
      <c r="JSA44" s="463"/>
      <c r="JSB44" s="463"/>
      <c r="JSC44" s="458"/>
      <c r="JSD44" s="463"/>
      <c r="JSE44" s="463"/>
      <c r="JSF44" s="463"/>
      <c r="JSG44" s="458"/>
      <c r="JSH44" s="463"/>
      <c r="JSI44" s="463"/>
      <c r="JSJ44" s="463"/>
      <c r="JSK44" s="458"/>
      <c r="JSL44" s="463"/>
      <c r="JSM44" s="463"/>
      <c r="JSN44" s="463"/>
      <c r="JSO44" s="458"/>
      <c r="JSP44" s="463"/>
      <c r="JSQ44" s="463"/>
      <c r="JSR44" s="463"/>
      <c r="JSS44" s="458"/>
      <c r="JST44" s="463"/>
      <c r="JSU44" s="463"/>
      <c r="JSV44" s="463"/>
      <c r="JSW44" s="458"/>
      <c r="JSX44" s="463"/>
      <c r="JSY44" s="463"/>
      <c r="JSZ44" s="463"/>
      <c r="JTA44" s="458"/>
      <c r="JTB44" s="463"/>
      <c r="JTC44" s="463"/>
      <c r="JTD44" s="463"/>
      <c r="JTE44" s="458"/>
      <c r="JTF44" s="463"/>
      <c r="JTG44" s="463"/>
      <c r="JTH44" s="463"/>
      <c r="JTI44" s="458"/>
      <c r="JTJ44" s="463"/>
      <c r="JTK44" s="463"/>
      <c r="JTL44" s="463"/>
      <c r="JTM44" s="458"/>
      <c r="JTN44" s="463"/>
      <c r="JTO44" s="463"/>
      <c r="JTP44" s="463"/>
      <c r="JTQ44" s="458"/>
      <c r="JTR44" s="463"/>
      <c r="JTS44" s="463"/>
      <c r="JTT44" s="463"/>
      <c r="JTU44" s="458"/>
      <c r="JTV44" s="463"/>
      <c r="JTW44" s="463"/>
      <c r="JTX44" s="463"/>
      <c r="JTY44" s="458"/>
      <c r="JTZ44" s="463"/>
      <c r="JUA44" s="463"/>
      <c r="JUB44" s="463"/>
      <c r="JUC44" s="458"/>
      <c r="JUD44" s="463"/>
      <c r="JUE44" s="463"/>
      <c r="JUF44" s="463"/>
      <c r="JUG44" s="458"/>
      <c r="JUH44" s="463"/>
      <c r="JUI44" s="463"/>
      <c r="JUJ44" s="463"/>
      <c r="JUK44" s="458"/>
      <c r="JUL44" s="463"/>
      <c r="JUM44" s="463"/>
      <c r="JUN44" s="463"/>
      <c r="JUO44" s="458"/>
      <c r="JUP44" s="463"/>
      <c r="JUQ44" s="463"/>
      <c r="JUR44" s="463"/>
      <c r="JUS44" s="458"/>
      <c r="JUT44" s="463"/>
      <c r="JUU44" s="463"/>
      <c r="JUV44" s="463"/>
      <c r="JUW44" s="458"/>
      <c r="JUX44" s="463"/>
      <c r="JUY44" s="463"/>
      <c r="JUZ44" s="463"/>
      <c r="JVA44" s="458"/>
      <c r="JVB44" s="463"/>
      <c r="JVC44" s="463"/>
      <c r="JVD44" s="463"/>
      <c r="JVE44" s="458"/>
      <c r="JVF44" s="463"/>
      <c r="JVG44" s="463"/>
      <c r="JVH44" s="463"/>
      <c r="JVI44" s="458"/>
      <c r="JVJ44" s="463"/>
      <c r="JVK44" s="463"/>
      <c r="JVL44" s="463"/>
      <c r="JVM44" s="458"/>
      <c r="JVN44" s="463"/>
      <c r="JVO44" s="463"/>
      <c r="JVP44" s="463"/>
      <c r="JVQ44" s="458"/>
      <c r="JVR44" s="463"/>
      <c r="JVS44" s="463"/>
      <c r="JVT44" s="463"/>
      <c r="JVU44" s="458"/>
      <c r="JVV44" s="463"/>
      <c r="JVW44" s="463"/>
      <c r="JVX44" s="463"/>
      <c r="JVY44" s="458"/>
      <c r="JVZ44" s="463"/>
      <c r="JWA44" s="463"/>
      <c r="JWB44" s="463"/>
      <c r="JWC44" s="458"/>
      <c r="JWD44" s="463"/>
      <c r="JWE44" s="463"/>
      <c r="JWF44" s="463"/>
      <c r="JWG44" s="458"/>
      <c r="JWH44" s="463"/>
      <c r="JWI44" s="463"/>
      <c r="JWJ44" s="463"/>
      <c r="JWK44" s="458"/>
      <c r="JWL44" s="463"/>
      <c r="JWM44" s="463"/>
      <c r="JWN44" s="463"/>
      <c r="JWO44" s="458"/>
      <c r="JWP44" s="463"/>
      <c r="JWQ44" s="463"/>
      <c r="JWR44" s="463"/>
      <c r="JWS44" s="458"/>
      <c r="JWT44" s="463"/>
      <c r="JWU44" s="463"/>
      <c r="JWV44" s="463"/>
      <c r="JWW44" s="458"/>
      <c r="JWX44" s="463"/>
      <c r="JWY44" s="463"/>
      <c r="JWZ44" s="463"/>
      <c r="JXA44" s="458"/>
      <c r="JXB44" s="463"/>
      <c r="JXC44" s="463"/>
      <c r="JXD44" s="463"/>
      <c r="JXE44" s="458"/>
      <c r="JXF44" s="463"/>
      <c r="JXG44" s="463"/>
      <c r="JXH44" s="463"/>
      <c r="JXI44" s="458"/>
      <c r="JXJ44" s="463"/>
      <c r="JXK44" s="463"/>
      <c r="JXL44" s="463"/>
      <c r="JXM44" s="458"/>
      <c r="JXN44" s="463"/>
      <c r="JXO44" s="463"/>
      <c r="JXP44" s="463"/>
      <c r="JXQ44" s="458"/>
      <c r="JXR44" s="463"/>
      <c r="JXS44" s="463"/>
      <c r="JXT44" s="463"/>
      <c r="JXU44" s="458"/>
      <c r="JXV44" s="463"/>
      <c r="JXW44" s="463"/>
      <c r="JXX44" s="463"/>
      <c r="JXY44" s="458"/>
      <c r="JXZ44" s="463"/>
      <c r="JYA44" s="463"/>
      <c r="JYB44" s="463"/>
      <c r="JYC44" s="458"/>
      <c r="JYD44" s="463"/>
      <c r="JYE44" s="463"/>
      <c r="JYF44" s="463"/>
      <c r="JYG44" s="458"/>
      <c r="JYH44" s="463"/>
      <c r="JYI44" s="463"/>
      <c r="JYJ44" s="463"/>
      <c r="JYK44" s="458"/>
      <c r="JYL44" s="463"/>
      <c r="JYM44" s="463"/>
      <c r="JYN44" s="463"/>
      <c r="JYO44" s="458"/>
      <c r="JYP44" s="463"/>
      <c r="JYQ44" s="463"/>
      <c r="JYR44" s="463"/>
      <c r="JYS44" s="458"/>
      <c r="JYT44" s="463"/>
      <c r="JYU44" s="463"/>
      <c r="JYV44" s="463"/>
      <c r="JYW44" s="458"/>
      <c r="JYX44" s="463"/>
      <c r="JYY44" s="463"/>
      <c r="JYZ44" s="463"/>
      <c r="JZA44" s="458"/>
      <c r="JZB44" s="463"/>
      <c r="JZC44" s="463"/>
      <c r="JZD44" s="463"/>
      <c r="JZE44" s="458"/>
      <c r="JZF44" s="463"/>
      <c r="JZG44" s="463"/>
      <c r="JZH44" s="463"/>
      <c r="JZI44" s="458"/>
      <c r="JZJ44" s="463"/>
      <c r="JZK44" s="463"/>
      <c r="JZL44" s="463"/>
      <c r="JZM44" s="458"/>
      <c r="JZN44" s="463"/>
      <c r="JZO44" s="463"/>
      <c r="JZP44" s="463"/>
      <c r="JZQ44" s="458"/>
      <c r="JZR44" s="463"/>
      <c r="JZS44" s="463"/>
      <c r="JZT44" s="463"/>
      <c r="JZU44" s="458"/>
      <c r="JZV44" s="463"/>
      <c r="JZW44" s="463"/>
      <c r="JZX44" s="463"/>
      <c r="JZY44" s="458"/>
      <c r="JZZ44" s="463"/>
      <c r="KAA44" s="463"/>
      <c r="KAB44" s="463"/>
      <c r="KAC44" s="458"/>
      <c r="KAD44" s="463"/>
      <c r="KAE44" s="463"/>
      <c r="KAF44" s="463"/>
      <c r="KAG44" s="458"/>
      <c r="KAH44" s="463"/>
      <c r="KAI44" s="463"/>
      <c r="KAJ44" s="463"/>
      <c r="KAK44" s="458"/>
      <c r="KAL44" s="463"/>
      <c r="KAM44" s="463"/>
      <c r="KAN44" s="463"/>
      <c r="KAO44" s="458"/>
      <c r="KAP44" s="463"/>
      <c r="KAQ44" s="463"/>
      <c r="KAR44" s="463"/>
      <c r="KAS44" s="458"/>
      <c r="KAT44" s="463"/>
      <c r="KAU44" s="463"/>
      <c r="KAV44" s="463"/>
      <c r="KAW44" s="458"/>
      <c r="KAX44" s="463"/>
      <c r="KAY44" s="463"/>
      <c r="KAZ44" s="463"/>
      <c r="KBA44" s="458"/>
      <c r="KBB44" s="463"/>
      <c r="KBC44" s="463"/>
      <c r="KBD44" s="463"/>
      <c r="KBE44" s="458"/>
      <c r="KBF44" s="463"/>
      <c r="KBG44" s="463"/>
      <c r="KBH44" s="463"/>
      <c r="KBI44" s="458"/>
      <c r="KBJ44" s="463"/>
      <c r="KBK44" s="463"/>
      <c r="KBL44" s="463"/>
      <c r="KBM44" s="458"/>
      <c r="KBN44" s="463"/>
      <c r="KBO44" s="463"/>
      <c r="KBP44" s="463"/>
      <c r="KBQ44" s="458"/>
      <c r="KBR44" s="463"/>
      <c r="KBS44" s="463"/>
      <c r="KBT44" s="463"/>
      <c r="KBU44" s="458"/>
      <c r="KBV44" s="463"/>
      <c r="KBW44" s="463"/>
      <c r="KBX44" s="463"/>
      <c r="KBY44" s="458"/>
      <c r="KBZ44" s="463"/>
      <c r="KCA44" s="463"/>
      <c r="KCB44" s="463"/>
      <c r="KCC44" s="458"/>
      <c r="KCD44" s="463"/>
      <c r="KCE44" s="463"/>
      <c r="KCF44" s="463"/>
      <c r="KCG44" s="458"/>
      <c r="KCH44" s="463"/>
      <c r="KCI44" s="463"/>
      <c r="KCJ44" s="463"/>
      <c r="KCK44" s="458"/>
      <c r="KCL44" s="463"/>
      <c r="KCM44" s="463"/>
      <c r="KCN44" s="463"/>
      <c r="KCO44" s="458"/>
      <c r="KCP44" s="463"/>
      <c r="KCQ44" s="463"/>
      <c r="KCR44" s="463"/>
      <c r="KCS44" s="458"/>
      <c r="KCT44" s="463"/>
      <c r="KCU44" s="463"/>
      <c r="KCV44" s="463"/>
      <c r="KCW44" s="458"/>
      <c r="KCX44" s="463"/>
      <c r="KCY44" s="463"/>
      <c r="KCZ44" s="463"/>
      <c r="KDA44" s="458"/>
      <c r="KDB44" s="463"/>
      <c r="KDC44" s="463"/>
      <c r="KDD44" s="463"/>
      <c r="KDE44" s="458"/>
      <c r="KDF44" s="463"/>
      <c r="KDG44" s="463"/>
      <c r="KDH44" s="463"/>
      <c r="KDI44" s="458"/>
      <c r="KDJ44" s="463"/>
      <c r="KDK44" s="463"/>
      <c r="KDL44" s="463"/>
      <c r="KDM44" s="458"/>
      <c r="KDN44" s="463"/>
      <c r="KDO44" s="463"/>
      <c r="KDP44" s="463"/>
      <c r="KDQ44" s="458"/>
      <c r="KDR44" s="463"/>
      <c r="KDS44" s="463"/>
      <c r="KDT44" s="463"/>
      <c r="KDU44" s="458"/>
      <c r="KDV44" s="463"/>
      <c r="KDW44" s="463"/>
      <c r="KDX44" s="463"/>
      <c r="KDY44" s="458"/>
      <c r="KDZ44" s="463"/>
      <c r="KEA44" s="463"/>
      <c r="KEB44" s="463"/>
      <c r="KEC44" s="458"/>
      <c r="KED44" s="463"/>
      <c r="KEE44" s="463"/>
      <c r="KEF44" s="463"/>
      <c r="KEG44" s="458"/>
      <c r="KEH44" s="463"/>
      <c r="KEI44" s="463"/>
      <c r="KEJ44" s="463"/>
      <c r="KEK44" s="458"/>
      <c r="KEL44" s="463"/>
      <c r="KEM44" s="463"/>
      <c r="KEN44" s="463"/>
      <c r="KEO44" s="458"/>
      <c r="KEP44" s="463"/>
      <c r="KEQ44" s="463"/>
      <c r="KER44" s="463"/>
      <c r="KES44" s="458"/>
      <c r="KET44" s="463"/>
      <c r="KEU44" s="463"/>
      <c r="KEV44" s="463"/>
      <c r="KEW44" s="458"/>
      <c r="KEX44" s="463"/>
      <c r="KEY44" s="463"/>
      <c r="KEZ44" s="463"/>
      <c r="KFA44" s="458"/>
      <c r="KFB44" s="463"/>
      <c r="KFC44" s="463"/>
      <c r="KFD44" s="463"/>
      <c r="KFE44" s="458"/>
      <c r="KFF44" s="463"/>
      <c r="KFG44" s="463"/>
      <c r="KFH44" s="463"/>
      <c r="KFI44" s="458"/>
      <c r="KFJ44" s="463"/>
      <c r="KFK44" s="463"/>
      <c r="KFL44" s="463"/>
      <c r="KFM44" s="458"/>
      <c r="KFN44" s="463"/>
      <c r="KFO44" s="463"/>
      <c r="KFP44" s="463"/>
      <c r="KFQ44" s="458"/>
      <c r="KFR44" s="463"/>
      <c r="KFS44" s="463"/>
      <c r="KFT44" s="463"/>
      <c r="KFU44" s="458"/>
      <c r="KFV44" s="463"/>
      <c r="KFW44" s="463"/>
      <c r="KFX44" s="463"/>
      <c r="KFY44" s="458"/>
      <c r="KFZ44" s="463"/>
      <c r="KGA44" s="463"/>
      <c r="KGB44" s="463"/>
      <c r="KGC44" s="458"/>
      <c r="KGD44" s="463"/>
      <c r="KGE44" s="463"/>
      <c r="KGF44" s="463"/>
      <c r="KGG44" s="458"/>
      <c r="KGH44" s="463"/>
      <c r="KGI44" s="463"/>
      <c r="KGJ44" s="463"/>
      <c r="KGK44" s="458"/>
      <c r="KGL44" s="463"/>
      <c r="KGM44" s="463"/>
      <c r="KGN44" s="463"/>
      <c r="KGO44" s="458"/>
      <c r="KGP44" s="463"/>
      <c r="KGQ44" s="463"/>
      <c r="KGR44" s="463"/>
      <c r="KGS44" s="458"/>
      <c r="KGT44" s="463"/>
      <c r="KGU44" s="463"/>
      <c r="KGV44" s="463"/>
      <c r="KGW44" s="458"/>
      <c r="KGX44" s="463"/>
      <c r="KGY44" s="463"/>
      <c r="KGZ44" s="463"/>
      <c r="KHA44" s="458"/>
      <c r="KHB44" s="463"/>
      <c r="KHC44" s="463"/>
      <c r="KHD44" s="463"/>
      <c r="KHE44" s="458"/>
      <c r="KHF44" s="463"/>
      <c r="KHG44" s="463"/>
      <c r="KHH44" s="463"/>
      <c r="KHI44" s="458"/>
      <c r="KHJ44" s="463"/>
      <c r="KHK44" s="463"/>
      <c r="KHL44" s="463"/>
      <c r="KHM44" s="458"/>
      <c r="KHN44" s="463"/>
      <c r="KHO44" s="463"/>
      <c r="KHP44" s="463"/>
      <c r="KHQ44" s="458"/>
      <c r="KHR44" s="463"/>
      <c r="KHS44" s="463"/>
      <c r="KHT44" s="463"/>
      <c r="KHU44" s="458"/>
      <c r="KHV44" s="463"/>
      <c r="KHW44" s="463"/>
      <c r="KHX44" s="463"/>
      <c r="KHY44" s="458"/>
      <c r="KHZ44" s="463"/>
      <c r="KIA44" s="463"/>
      <c r="KIB44" s="463"/>
      <c r="KIC44" s="458"/>
      <c r="KID44" s="463"/>
      <c r="KIE44" s="463"/>
      <c r="KIF44" s="463"/>
      <c r="KIG44" s="458"/>
      <c r="KIH44" s="463"/>
      <c r="KII44" s="463"/>
      <c r="KIJ44" s="463"/>
      <c r="KIK44" s="458"/>
      <c r="KIL44" s="463"/>
      <c r="KIM44" s="463"/>
      <c r="KIN44" s="463"/>
      <c r="KIO44" s="458"/>
      <c r="KIP44" s="463"/>
      <c r="KIQ44" s="463"/>
      <c r="KIR44" s="463"/>
      <c r="KIS44" s="458"/>
      <c r="KIT44" s="463"/>
      <c r="KIU44" s="463"/>
      <c r="KIV44" s="463"/>
      <c r="KIW44" s="458"/>
      <c r="KIX44" s="463"/>
      <c r="KIY44" s="463"/>
      <c r="KIZ44" s="463"/>
      <c r="KJA44" s="458"/>
      <c r="KJB44" s="463"/>
      <c r="KJC44" s="463"/>
      <c r="KJD44" s="463"/>
      <c r="KJE44" s="458"/>
      <c r="KJF44" s="463"/>
      <c r="KJG44" s="463"/>
      <c r="KJH44" s="463"/>
      <c r="KJI44" s="458"/>
      <c r="KJJ44" s="463"/>
      <c r="KJK44" s="463"/>
      <c r="KJL44" s="463"/>
      <c r="KJM44" s="458"/>
      <c r="KJN44" s="463"/>
      <c r="KJO44" s="463"/>
      <c r="KJP44" s="463"/>
      <c r="KJQ44" s="458"/>
      <c r="KJR44" s="463"/>
      <c r="KJS44" s="463"/>
      <c r="KJT44" s="463"/>
      <c r="KJU44" s="458"/>
      <c r="KJV44" s="463"/>
      <c r="KJW44" s="463"/>
      <c r="KJX44" s="463"/>
      <c r="KJY44" s="458"/>
      <c r="KJZ44" s="463"/>
      <c r="KKA44" s="463"/>
      <c r="KKB44" s="463"/>
      <c r="KKC44" s="458"/>
      <c r="KKD44" s="463"/>
      <c r="KKE44" s="463"/>
      <c r="KKF44" s="463"/>
      <c r="KKG44" s="458"/>
      <c r="KKH44" s="463"/>
      <c r="KKI44" s="463"/>
      <c r="KKJ44" s="463"/>
      <c r="KKK44" s="458"/>
      <c r="KKL44" s="463"/>
      <c r="KKM44" s="463"/>
      <c r="KKN44" s="463"/>
      <c r="KKO44" s="458"/>
      <c r="KKP44" s="463"/>
      <c r="KKQ44" s="463"/>
      <c r="KKR44" s="463"/>
      <c r="KKS44" s="458"/>
      <c r="KKT44" s="463"/>
      <c r="KKU44" s="463"/>
      <c r="KKV44" s="463"/>
      <c r="KKW44" s="458"/>
      <c r="KKX44" s="463"/>
      <c r="KKY44" s="463"/>
      <c r="KKZ44" s="463"/>
      <c r="KLA44" s="458"/>
      <c r="KLB44" s="463"/>
      <c r="KLC44" s="463"/>
      <c r="KLD44" s="463"/>
      <c r="KLE44" s="458"/>
      <c r="KLF44" s="463"/>
      <c r="KLG44" s="463"/>
      <c r="KLH44" s="463"/>
      <c r="KLI44" s="458"/>
      <c r="KLJ44" s="463"/>
      <c r="KLK44" s="463"/>
      <c r="KLL44" s="463"/>
      <c r="KLM44" s="458"/>
      <c r="KLN44" s="463"/>
      <c r="KLO44" s="463"/>
      <c r="KLP44" s="463"/>
      <c r="KLQ44" s="458"/>
      <c r="KLR44" s="463"/>
      <c r="KLS44" s="463"/>
      <c r="KLT44" s="463"/>
      <c r="KLU44" s="458"/>
      <c r="KLV44" s="463"/>
      <c r="KLW44" s="463"/>
      <c r="KLX44" s="463"/>
      <c r="KLY44" s="458"/>
      <c r="KLZ44" s="463"/>
      <c r="KMA44" s="463"/>
      <c r="KMB44" s="463"/>
      <c r="KMC44" s="458"/>
      <c r="KMD44" s="463"/>
      <c r="KME44" s="463"/>
      <c r="KMF44" s="463"/>
      <c r="KMG44" s="458"/>
      <c r="KMH44" s="463"/>
      <c r="KMI44" s="463"/>
      <c r="KMJ44" s="463"/>
      <c r="KMK44" s="458"/>
      <c r="KML44" s="463"/>
      <c r="KMM44" s="463"/>
      <c r="KMN44" s="463"/>
      <c r="KMO44" s="458"/>
      <c r="KMP44" s="463"/>
      <c r="KMQ44" s="463"/>
      <c r="KMR44" s="463"/>
      <c r="KMS44" s="458"/>
      <c r="KMT44" s="463"/>
      <c r="KMU44" s="463"/>
      <c r="KMV44" s="463"/>
      <c r="KMW44" s="458"/>
      <c r="KMX44" s="463"/>
      <c r="KMY44" s="463"/>
      <c r="KMZ44" s="463"/>
      <c r="KNA44" s="458"/>
      <c r="KNB44" s="463"/>
      <c r="KNC44" s="463"/>
      <c r="KND44" s="463"/>
      <c r="KNE44" s="458"/>
      <c r="KNF44" s="463"/>
      <c r="KNG44" s="463"/>
      <c r="KNH44" s="463"/>
      <c r="KNI44" s="458"/>
      <c r="KNJ44" s="463"/>
      <c r="KNK44" s="463"/>
      <c r="KNL44" s="463"/>
      <c r="KNM44" s="458"/>
      <c r="KNN44" s="463"/>
      <c r="KNO44" s="463"/>
      <c r="KNP44" s="463"/>
      <c r="KNQ44" s="458"/>
      <c r="KNR44" s="463"/>
      <c r="KNS44" s="463"/>
      <c r="KNT44" s="463"/>
      <c r="KNU44" s="458"/>
      <c r="KNV44" s="463"/>
      <c r="KNW44" s="463"/>
      <c r="KNX44" s="463"/>
      <c r="KNY44" s="458"/>
      <c r="KNZ44" s="463"/>
      <c r="KOA44" s="463"/>
      <c r="KOB44" s="463"/>
      <c r="KOC44" s="458"/>
      <c r="KOD44" s="463"/>
      <c r="KOE44" s="463"/>
      <c r="KOF44" s="463"/>
      <c r="KOG44" s="458"/>
      <c r="KOH44" s="463"/>
      <c r="KOI44" s="463"/>
      <c r="KOJ44" s="463"/>
      <c r="KOK44" s="458"/>
      <c r="KOL44" s="463"/>
      <c r="KOM44" s="463"/>
      <c r="KON44" s="463"/>
      <c r="KOO44" s="458"/>
      <c r="KOP44" s="463"/>
      <c r="KOQ44" s="463"/>
      <c r="KOR44" s="463"/>
      <c r="KOS44" s="458"/>
      <c r="KOT44" s="463"/>
      <c r="KOU44" s="463"/>
      <c r="KOV44" s="463"/>
      <c r="KOW44" s="458"/>
      <c r="KOX44" s="463"/>
      <c r="KOY44" s="463"/>
      <c r="KOZ44" s="463"/>
      <c r="KPA44" s="458"/>
      <c r="KPB44" s="463"/>
      <c r="KPC44" s="463"/>
      <c r="KPD44" s="463"/>
      <c r="KPE44" s="458"/>
      <c r="KPF44" s="463"/>
      <c r="KPG44" s="463"/>
      <c r="KPH44" s="463"/>
      <c r="KPI44" s="458"/>
      <c r="KPJ44" s="463"/>
      <c r="KPK44" s="463"/>
      <c r="KPL44" s="463"/>
      <c r="KPM44" s="458"/>
      <c r="KPN44" s="463"/>
      <c r="KPO44" s="463"/>
      <c r="KPP44" s="463"/>
      <c r="KPQ44" s="458"/>
      <c r="KPR44" s="463"/>
      <c r="KPS44" s="463"/>
      <c r="KPT44" s="463"/>
      <c r="KPU44" s="458"/>
      <c r="KPV44" s="463"/>
      <c r="KPW44" s="463"/>
      <c r="KPX44" s="463"/>
      <c r="KPY44" s="458"/>
      <c r="KPZ44" s="463"/>
      <c r="KQA44" s="463"/>
      <c r="KQB44" s="463"/>
      <c r="KQC44" s="458"/>
      <c r="KQD44" s="463"/>
      <c r="KQE44" s="463"/>
      <c r="KQF44" s="463"/>
      <c r="KQG44" s="458"/>
      <c r="KQH44" s="463"/>
      <c r="KQI44" s="463"/>
      <c r="KQJ44" s="463"/>
      <c r="KQK44" s="458"/>
      <c r="KQL44" s="463"/>
      <c r="KQM44" s="463"/>
      <c r="KQN44" s="463"/>
      <c r="KQO44" s="458"/>
      <c r="KQP44" s="463"/>
      <c r="KQQ44" s="463"/>
      <c r="KQR44" s="463"/>
      <c r="KQS44" s="458"/>
      <c r="KQT44" s="463"/>
      <c r="KQU44" s="463"/>
      <c r="KQV44" s="463"/>
      <c r="KQW44" s="458"/>
      <c r="KQX44" s="463"/>
      <c r="KQY44" s="463"/>
      <c r="KQZ44" s="463"/>
      <c r="KRA44" s="458"/>
      <c r="KRB44" s="463"/>
      <c r="KRC44" s="463"/>
      <c r="KRD44" s="463"/>
      <c r="KRE44" s="458"/>
      <c r="KRF44" s="463"/>
      <c r="KRG44" s="463"/>
      <c r="KRH44" s="463"/>
      <c r="KRI44" s="458"/>
      <c r="KRJ44" s="463"/>
      <c r="KRK44" s="463"/>
      <c r="KRL44" s="463"/>
      <c r="KRM44" s="458"/>
      <c r="KRN44" s="463"/>
      <c r="KRO44" s="463"/>
      <c r="KRP44" s="463"/>
      <c r="KRQ44" s="458"/>
      <c r="KRR44" s="463"/>
      <c r="KRS44" s="463"/>
      <c r="KRT44" s="463"/>
      <c r="KRU44" s="458"/>
      <c r="KRV44" s="463"/>
      <c r="KRW44" s="463"/>
      <c r="KRX44" s="463"/>
      <c r="KRY44" s="458"/>
      <c r="KRZ44" s="463"/>
      <c r="KSA44" s="463"/>
      <c r="KSB44" s="463"/>
      <c r="KSC44" s="458"/>
      <c r="KSD44" s="463"/>
      <c r="KSE44" s="463"/>
      <c r="KSF44" s="463"/>
      <c r="KSG44" s="458"/>
      <c r="KSH44" s="463"/>
      <c r="KSI44" s="463"/>
      <c r="KSJ44" s="463"/>
      <c r="KSK44" s="458"/>
      <c r="KSL44" s="463"/>
      <c r="KSM44" s="463"/>
      <c r="KSN44" s="463"/>
      <c r="KSO44" s="458"/>
      <c r="KSP44" s="463"/>
      <c r="KSQ44" s="463"/>
      <c r="KSR44" s="463"/>
      <c r="KSS44" s="458"/>
      <c r="KST44" s="463"/>
      <c r="KSU44" s="463"/>
      <c r="KSV44" s="463"/>
      <c r="KSW44" s="458"/>
      <c r="KSX44" s="463"/>
      <c r="KSY44" s="463"/>
      <c r="KSZ44" s="463"/>
      <c r="KTA44" s="458"/>
      <c r="KTB44" s="463"/>
      <c r="KTC44" s="463"/>
      <c r="KTD44" s="463"/>
      <c r="KTE44" s="458"/>
      <c r="KTF44" s="463"/>
      <c r="KTG44" s="463"/>
      <c r="KTH44" s="463"/>
      <c r="KTI44" s="458"/>
      <c r="KTJ44" s="463"/>
      <c r="KTK44" s="463"/>
      <c r="KTL44" s="463"/>
      <c r="KTM44" s="458"/>
      <c r="KTN44" s="463"/>
      <c r="KTO44" s="463"/>
      <c r="KTP44" s="463"/>
      <c r="KTQ44" s="458"/>
      <c r="KTR44" s="463"/>
      <c r="KTS44" s="463"/>
      <c r="KTT44" s="463"/>
      <c r="KTU44" s="458"/>
      <c r="KTV44" s="463"/>
      <c r="KTW44" s="463"/>
      <c r="KTX44" s="463"/>
      <c r="KTY44" s="458"/>
      <c r="KTZ44" s="463"/>
      <c r="KUA44" s="463"/>
      <c r="KUB44" s="463"/>
      <c r="KUC44" s="458"/>
      <c r="KUD44" s="463"/>
      <c r="KUE44" s="463"/>
      <c r="KUF44" s="463"/>
      <c r="KUG44" s="458"/>
      <c r="KUH44" s="463"/>
      <c r="KUI44" s="463"/>
      <c r="KUJ44" s="463"/>
      <c r="KUK44" s="458"/>
      <c r="KUL44" s="463"/>
      <c r="KUM44" s="463"/>
      <c r="KUN44" s="463"/>
      <c r="KUO44" s="458"/>
      <c r="KUP44" s="463"/>
      <c r="KUQ44" s="463"/>
      <c r="KUR44" s="463"/>
      <c r="KUS44" s="458"/>
      <c r="KUT44" s="463"/>
      <c r="KUU44" s="463"/>
      <c r="KUV44" s="463"/>
      <c r="KUW44" s="458"/>
      <c r="KUX44" s="463"/>
      <c r="KUY44" s="463"/>
      <c r="KUZ44" s="463"/>
      <c r="KVA44" s="458"/>
      <c r="KVB44" s="463"/>
      <c r="KVC44" s="463"/>
      <c r="KVD44" s="463"/>
      <c r="KVE44" s="458"/>
      <c r="KVF44" s="463"/>
      <c r="KVG44" s="463"/>
      <c r="KVH44" s="463"/>
      <c r="KVI44" s="458"/>
      <c r="KVJ44" s="463"/>
      <c r="KVK44" s="463"/>
      <c r="KVL44" s="463"/>
      <c r="KVM44" s="458"/>
      <c r="KVN44" s="463"/>
      <c r="KVO44" s="463"/>
      <c r="KVP44" s="463"/>
      <c r="KVQ44" s="458"/>
      <c r="KVR44" s="463"/>
      <c r="KVS44" s="463"/>
      <c r="KVT44" s="463"/>
      <c r="KVU44" s="458"/>
      <c r="KVV44" s="463"/>
      <c r="KVW44" s="463"/>
      <c r="KVX44" s="463"/>
      <c r="KVY44" s="458"/>
      <c r="KVZ44" s="463"/>
      <c r="KWA44" s="463"/>
      <c r="KWB44" s="463"/>
      <c r="KWC44" s="458"/>
      <c r="KWD44" s="463"/>
      <c r="KWE44" s="463"/>
      <c r="KWF44" s="463"/>
      <c r="KWG44" s="458"/>
      <c r="KWH44" s="463"/>
      <c r="KWI44" s="463"/>
      <c r="KWJ44" s="463"/>
      <c r="KWK44" s="458"/>
      <c r="KWL44" s="463"/>
      <c r="KWM44" s="463"/>
      <c r="KWN44" s="463"/>
      <c r="KWO44" s="458"/>
      <c r="KWP44" s="463"/>
      <c r="KWQ44" s="463"/>
      <c r="KWR44" s="463"/>
      <c r="KWS44" s="458"/>
      <c r="KWT44" s="463"/>
      <c r="KWU44" s="463"/>
      <c r="KWV44" s="463"/>
      <c r="KWW44" s="458"/>
      <c r="KWX44" s="463"/>
      <c r="KWY44" s="463"/>
      <c r="KWZ44" s="463"/>
      <c r="KXA44" s="458"/>
      <c r="KXB44" s="463"/>
      <c r="KXC44" s="463"/>
      <c r="KXD44" s="463"/>
      <c r="KXE44" s="458"/>
      <c r="KXF44" s="463"/>
      <c r="KXG44" s="463"/>
      <c r="KXH44" s="463"/>
      <c r="KXI44" s="458"/>
      <c r="KXJ44" s="463"/>
      <c r="KXK44" s="463"/>
      <c r="KXL44" s="463"/>
      <c r="KXM44" s="458"/>
      <c r="KXN44" s="463"/>
      <c r="KXO44" s="463"/>
      <c r="KXP44" s="463"/>
      <c r="KXQ44" s="458"/>
      <c r="KXR44" s="463"/>
      <c r="KXS44" s="463"/>
      <c r="KXT44" s="463"/>
      <c r="KXU44" s="458"/>
      <c r="KXV44" s="463"/>
      <c r="KXW44" s="463"/>
      <c r="KXX44" s="463"/>
      <c r="KXY44" s="458"/>
      <c r="KXZ44" s="463"/>
      <c r="KYA44" s="463"/>
      <c r="KYB44" s="463"/>
      <c r="KYC44" s="458"/>
      <c r="KYD44" s="463"/>
      <c r="KYE44" s="463"/>
      <c r="KYF44" s="463"/>
      <c r="KYG44" s="458"/>
      <c r="KYH44" s="463"/>
      <c r="KYI44" s="463"/>
      <c r="KYJ44" s="463"/>
      <c r="KYK44" s="458"/>
      <c r="KYL44" s="463"/>
      <c r="KYM44" s="463"/>
      <c r="KYN44" s="463"/>
      <c r="KYO44" s="458"/>
      <c r="KYP44" s="463"/>
      <c r="KYQ44" s="463"/>
      <c r="KYR44" s="463"/>
      <c r="KYS44" s="458"/>
      <c r="KYT44" s="463"/>
      <c r="KYU44" s="463"/>
      <c r="KYV44" s="463"/>
      <c r="KYW44" s="458"/>
      <c r="KYX44" s="463"/>
      <c r="KYY44" s="463"/>
      <c r="KYZ44" s="463"/>
      <c r="KZA44" s="458"/>
      <c r="KZB44" s="463"/>
      <c r="KZC44" s="463"/>
      <c r="KZD44" s="463"/>
      <c r="KZE44" s="458"/>
      <c r="KZF44" s="463"/>
      <c r="KZG44" s="463"/>
      <c r="KZH44" s="463"/>
      <c r="KZI44" s="458"/>
      <c r="KZJ44" s="463"/>
      <c r="KZK44" s="463"/>
      <c r="KZL44" s="463"/>
      <c r="KZM44" s="458"/>
      <c r="KZN44" s="463"/>
      <c r="KZO44" s="463"/>
      <c r="KZP44" s="463"/>
      <c r="KZQ44" s="458"/>
      <c r="KZR44" s="463"/>
      <c r="KZS44" s="463"/>
      <c r="KZT44" s="463"/>
      <c r="KZU44" s="458"/>
      <c r="KZV44" s="463"/>
      <c r="KZW44" s="463"/>
      <c r="KZX44" s="463"/>
      <c r="KZY44" s="458"/>
      <c r="KZZ44" s="463"/>
      <c r="LAA44" s="463"/>
      <c r="LAB44" s="463"/>
      <c r="LAC44" s="458"/>
      <c r="LAD44" s="463"/>
      <c r="LAE44" s="463"/>
      <c r="LAF44" s="463"/>
      <c r="LAG44" s="458"/>
      <c r="LAH44" s="463"/>
      <c r="LAI44" s="463"/>
      <c r="LAJ44" s="463"/>
      <c r="LAK44" s="458"/>
      <c r="LAL44" s="463"/>
      <c r="LAM44" s="463"/>
      <c r="LAN44" s="463"/>
      <c r="LAO44" s="458"/>
      <c r="LAP44" s="463"/>
      <c r="LAQ44" s="463"/>
      <c r="LAR44" s="463"/>
      <c r="LAS44" s="458"/>
      <c r="LAT44" s="463"/>
      <c r="LAU44" s="463"/>
      <c r="LAV44" s="463"/>
      <c r="LAW44" s="458"/>
      <c r="LAX44" s="463"/>
      <c r="LAY44" s="463"/>
      <c r="LAZ44" s="463"/>
      <c r="LBA44" s="458"/>
      <c r="LBB44" s="463"/>
      <c r="LBC44" s="463"/>
      <c r="LBD44" s="463"/>
      <c r="LBE44" s="458"/>
      <c r="LBF44" s="463"/>
      <c r="LBG44" s="463"/>
      <c r="LBH44" s="463"/>
      <c r="LBI44" s="458"/>
      <c r="LBJ44" s="463"/>
      <c r="LBK44" s="463"/>
      <c r="LBL44" s="463"/>
      <c r="LBM44" s="458"/>
      <c r="LBN44" s="463"/>
      <c r="LBO44" s="463"/>
      <c r="LBP44" s="463"/>
      <c r="LBQ44" s="458"/>
      <c r="LBR44" s="463"/>
      <c r="LBS44" s="463"/>
      <c r="LBT44" s="463"/>
      <c r="LBU44" s="458"/>
      <c r="LBV44" s="463"/>
      <c r="LBW44" s="463"/>
      <c r="LBX44" s="463"/>
      <c r="LBY44" s="458"/>
      <c r="LBZ44" s="463"/>
      <c r="LCA44" s="463"/>
      <c r="LCB44" s="463"/>
      <c r="LCC44" s="458"/>
      <c r="LCD44" s="463"/>
      <c r="LCE44" s="463"/>
      <c r="LCF44" s="463"/>
      <c r="LCG44" s="458"/>
      <c r="LCH44" s="463"/>
      <c r="LCI44" s="463"/>
      <c r="LCJ44" s="463"/>
      <c r="LCK44" s="458"/>
      <c r="LCL44" s="463"/>
      <c r="LCM44" s="463"/>
      <c r="LCN44" s="463"/>
      <c r="LCO44" s="458"/>
      <c r="LCP44" s="463"/>
      <c r="LCQ44" s="463"/>
      <c r="LCR44" s="463"/>
      <c r="LCS44" s="458"/>
      <c r="LCT44" s="463"/>
      <c r="LCU44" s="463"/>
      <c r="LCV44" s="463"/>
      <c r="LCW44" s="458"/>
      <c r="LCX44" s="463"/>
      <c r="LCY44" s="463"/>
      <c r="LCZ44" s="463"/>
      <c r="LDA44" s="458"/>
      <c r="LDB44" s="463"/>
      <c r="LDC44" s="463"/>
      <c r="LDD44" s="463"/>
      <c r="LDE44" s="458"/>
      <c r="LDF44" s="463"/>
      <c r="LDG44" s="463"/>
      <c r="LDH44" s="463"/>
      <c r="LDI44" s="458"/>
      <c r="LDJ44" s="463"/>
      <c r="LDK44" s="463"/>
      <c r="LDL44" s="463"/>
      <c r="LDM44" s="458"/>
      <c r="LDN44" s="463"/>
      <c r="LDO44" s="463"/>
      <c r="LDP44" s="463"/>
      <c r="LDQ44" s="458"/>
      <c r="LDR44" s="463"/>
      <c r="LDS44" s="463"/>
      <c r="LDT44" s="463"/>
      <c r="LDU44" s="458"/>
      <c r="LDV44" s="463"/>
      <c r="LDW44" s="463"/>
      <c r="LDX44" s="463"/>
      <c r="LDY44" s="458"/>
      <c r="LDZ44" s="463"/>
      <c r="LEA44" s="463"/>
      <c r="LEB44" s="463"/>
      <c r="LEC44" s="458"/>
      <c r="LED44" s="463"/>
      <c r="LEE44" s="463"/>
      <c r="LEF44" s="463"/>
      <c r="LEG44" s="458"/>
      <c r="LEH44" s="463"/>
      <c r="LEI44" s="463"/>
      <c r="LEJ44" s="463"/>
      <c r="LEK44" s="458"/>
      <c r="LEL44" s="463"/>
      <c r="LEM44" s="463"/>
      <c r="LEN44" s="463"/>
      <c r="LEO44" s="458"/>
      <c r="LEP44" s="463"/>
      <c r="LEQ44" s="463"/>
      <c r="LER44" s="463"/>
      <c r="LES44" s="458"/>
      <c r="LET44" s="463"/>
      <c r="LEU44" s="463"/>
      <c r="LEV44" s="463"/>
      <c r="LEW44" s="458"/>
      <c r="LEX44" s="463"/>
      <c r="LEY44" s="463"/>
      <c r="LEZ44" s="463"/>
      <c r="LFA44" s="458"/>
      <c r="LFB44" s="463"/>
      <c r="LFC44" s="463"/>
      <c r="LFD44" s="463"/>
      <c r="LFE44" s="458"/>
      <c r="LFF44" s="463"/>
      <c r="LFG44" s="463"/>
      <c r="LFH44" s="463"/>
      <c r="LFI44" s="458"/>
      <c r="LFJ44" s="463"/>
      <c r="LFK44" s="463"/>
      <c r="LFL44" s="463"/>
      <c r="LFM44" s="458"/>
      <c r="LFN44" s="463"/>
      <c r="LFO44" s="463"/>
      <c r="LFP44" s="463"/>
      <c r="LFQ44" s="458"/>
      <c r="LFR44" s="463"/>
      <c r="LFS44" s="463"/>
      <c r="LFT44" s="463"/>
      <c r="LFU44" s="458"/>
      <c r="LFV44" s="463"/>
      <c r="LFW44" s="463"/>
      <c r="LFX44" s="463"/>
      <c r="LFY44" s="458"/>
      <c r="LFZ44" s="463"/>
      <c r="LGA44" s="463"/>
      <c r="LGB44" s="463"/>
      <c r="LGC44" s="458"/>
      <c r="LGD44" s="463"/>
      <c r="LGE44" s="463"/>
      <c r="LGF44" s="463"/>
      <c r="LGG44" s="458"/>
      <c r="LGH44" s="463"/>
      <c r="LGI44" s="463"/>
      <c r="LGJ44" s="463"/>
      <c r="LGK44" s="458"/>
      <c r="LGL44" s="463"/>
      <c r="LGM44" s="463"/>
      <c r="LGN44" s="463"/>
      <c r="LGO44" s="458"/>
      <c r="LGP44" s="463"/>
      <c r="LGQ44" s="463"/>
      <c r="LGR44" s="463"/>
      <c r="LGS44" s="458"/>
      <c r="LGT44" s="463"/>
      <c r="LGU44" s="463"/>
      <c r="LGV44" s="463"/>
      <c r="LGW44" s="458"/>
      <c r="LGX44" s="463"/>
      <c r="LGY44" s="463"/>
      <c r="LGZ44" s="463"/>
      <c r="LHA44" s="458"/>
      <c r="LHB44" s="463"/>
      <c r="LHC44" s="463"/>
      <c r="LHD44" s="463"/>
      <c r="LHE44" s="458"/>
      <c r="LHF44" s="463"/>
      <c r="LHG44" s="463"/>
      <c r="LHH44" s="463"/>
      <c r="LHI44" s="458"/>
      <c r="LHJ44" s="463"/>
      <c r="LHK44" s="463"/>
      <c r="LHL44" s="463"/>
      <c r="LHM44" s="458"/>
      <c r="LHN44" s="463"/>
      <c r="LHO44" s="463"/>
      <c r="LHP44" s="463"/>
      <c r="LHQ44" s="458"/>
      <c r="LHR44" s="463"/>
      <c r="LHS44" s="463"/>
      <c r="LHT44" s="463"/>
      <c r="LHU44" s="458"/>
      <c r="LHV44" s="463"/>
      <c r="LHW44" s="463"/>
      <c r="LHX44" s="463"/>
      <c r="LHY44" s="458"/>
      <c r="LHZ44" s="463"/>
      <c r="LIA44" s="463"/>
      <c r="LIB44" s="463"/>
      <c r="LIC44" s="458"/>
      <c r="LID44" s="463"/>
      <c r="LIE44" s="463"/>
      <c r="LIF44" s="463"/>
      <c r="LIG44" s="458"/>
      <c r="LIH44" s="463"/>
      <c r="LII44" s="463"/>
      <c r="LIJ44" s="463"/>
      <c r="LIK44" s="458"/>
      <c r="LIL44" s="463"/>
      <c r="LIM44" s="463"/>
      <c r="LIN44" s="463"/>
      <c r="LIO44" s="458"/>
      <c r="LIP44" s="463"/>
      <c r="LIQ44" s="463"/>
      <c r="LIR44" s="463"/>
      <c r="LIS44" s="458"/>
      <c r="LIT44" s="463"/>
      <c r="LIU44" s="463"/>
      <c r="LIV44" s="463"/>
      <c r="LIW44" s="458"/>
      <c r="LIX44" s="463"/>
      <c r="LIY44" s="463"/>
      <c r="LIZ44" s="463"/>
      <c r="LJA44" s="458"/>
      <c r="LJB44" s="463"/>
      <c r="LJC44" s="463"/>
      <c r="LJD44" s="463"/>
      <c r="LJE44" s="458"/>
      <c r="LJF44" s="463"/>
      <c r="LJG44" s="463"/>
      <c r="LJH44" s="463"/>
      <c r="LJI44" s="458"/>
      <c r="LJJ44" s="463"/>
      <c r="LJK44" s="463"/>
      <c r="LJL44" s="463"/>
      <c r="LJM44" s="458"/>
      <c r="LJN44" s="463"/>
      <c r="LJO44" s="463"/>
      <c r="LJP44" s="463"/>
      <c r="LJQ44" s="458"/>
      <c r="LJR44" s="463"/>
      <c r="LJS44" s="463"/>
      <c r="LJT44" s="463"/>
      <c r="LJU44" s="458"/>
      <c r="LJV44" s="463"/>
      <c r="LJW44" s="463"/>
      <c r="LJX44" s="463"/>
      <c r="LJY44" s="458"/>
      <c r="LJZ44" s="463"/>
      <c r="LKA44" s="463"/>
      <c r="LKB44" s="463"/>
      <c r="LKC44" s="458"/>
      <c r="LKD44" s="463"/>
      <c r="LKE44" s="463"/>
      <c r="LKF44" s="463"/>
      <c r="LKG44" s="458"/>
      <c r="LKH44" s="463"/>
      <c r="LKI44" s="463"/>
      <c r="LKJ44" s="463"/>
      <c r="LKK44" s="458"/>
      <c r="LKL44" s="463"/>
      <c r="LKM44" s="463"/>
      <c r="LKN44" s="463"/>
      <c r="LKO44" s="458"/>
      <c r="LKP44" s="463"/>
      <c r="LKQ44" s="463"/>
      <c r="LKR44" s="463"/>
      <c r="LKS44" s="458"/>
      <c r="LKT44" s="463"/>
      <c r="LKU44" s="463"/>
      <c r="LKV44" s="463"/>
      <c r="LKW44" s="458"/>
      <c r="LKX44" s="463"/>
      <c r="LKY44" s="463"/>
      <c r="LKZ44" s="463"/>
      <c r="LLA44" s="458"/>
      <c r="LLB44" s="463"/>
      <c r="LLC44" s="463"/>
      <c r="LLD44" s="463"/>
      <c r="LLE44" s="458"/>
      <c r="LLF44" s="463"/>
      <c r="LLG44" s="463"/>
      <c r="LLH44" s="463"/>
      <c r="LLI44" s="458"/>
      <c r="LLJ44" s="463"/>
      <c r="LLK44" s="463"/>
      <c r="LLL44" s="463"/>
      <c r="LLM44" s="458"/>
      <c r="LLN44" s="463"/>
      <c r="LLO44" s="463"/>
      <c r="LLP44" s="463"/>
      <c r="LLQ44" s="458"/>
      <c r="LLR44" s="463"/>
      <c r="LLS44" s="463"/>
      <c r="LLT44" s="463"/>
      <c r="LLU44" s="458"/>
      <c r="LLV44" s="463"/>
      <c r="LLW44" s="463"/>
      <c r="LLX44" s="463"/>
      <c r="LLY44" s="458"/>
      <c r="LLZ44" s="463"/>
      <c r="LMA44" s="463"/>
      <c r="LMB44" s="463"/>
      <c r="LMC44" s="458"/>
      <c r="LMD44" s="463"/>
      <c r="LME44" s="463"/>
      <c r="LMF44" s="463"/>
      <c r="LMG44" s="458"/>
      <c r="LMH44" s="463"/>
      <c r="LMI44" s="463"/>
      <c r="LMJ44" s="463"/>
      <c r="LMK44" s="458"/>
      <c r="LML44" s="463"/>
      <c r="LMM44" s="463"/>
      <c r="LMN44" s="463"/>
      <c r="LMO44" s="458"/>
      <c r="LMP44" s="463"/>
      <c r="LMQ44" s="463"/>
      <c r="LMR44" s="463"/>
      <c r="LMS44" s="458"/>
      <c r="LMT44" s="463"/>
      <c r="LMU44" s="463"/>
      <c r="LMV44" s="463"/>
      <c r="LMW44" s="458"/>
      <c r="LMX44" s="463"/>
      <c r="LMY44" s="463"/>
      <c r="LMZ44" s="463"/>
      <c r="LNA44" s="458"/>
      <c r="LNB44" s="463"/>
      <c r="LNC44" s="463"/>
      <c r="LND44" s="463"/>
      <c r="LNE44" s="458"/>
      <c r="LNF44" s="463"/>
      <c r="LNG44" s="463"/>
      <c r="LNH44" s="463"/>
      <c r="LNI44" s="458"/>
      <c r="LNJ44" s="463"/>
      <c r="LNK44" s="463"/>
      <c r="LNL44" s="463"/>
      <c r="LNM44" s="458"/>
      <c r="LNN44" s="463"/>
      <c r="LNO44" s="463"/>
      <c r="LNP44" s="463"/>
      <c r="LNQ44" s="458"/>
      <c r="LNR44" s="463"/>
      <c r="LNS44" s="463"/>
      <c r="LNT44" s="463"/>
      <c r="LNU44" s="458"/>
      <c r="LNV44" s="463"/>
      <c r="LNW44" s="463"/>
      <c r="LNX44" s="463"/>
      <c r="LNY44" s="458"/>
      <c r="LNZ44" s="463"/>
      <c r="LOA44" s="463"/>
      <c r="LOB44" s="463"/>
      <c r="LOC44" s="458"/>
      <c r="LOD44" s="463"/>
      <c r="LOE44" s="463"/>
      <c r="LOF44" s="463"/>
      <c r="LOG44" s="458"/>
      <c r="LOH44" s="463"/>
      <c r="LOI44" s="463"/>
      <c r="LOJ44" s="463"/>
      <c r="LOK44" s="458"/>
      <c r="LOL44" s="463"/>
      <c r="LOM44" s="463"/>
      <c r="LON44" s="463"/>
      <c r="LOO44" s="458"/>
      <c r="LOP44" s="463"/>
      <c r="LOQ44" s="463"/>
      <c r="LOR44" s="463"/>
      <c r="LOS44" s="458"/>
      <c r="LOT44" s="463"/>
      <c r="LOU44" s="463"/>
      <c r="LOV44" s="463"/>
      <c r="LOW44" s="458"/>
      <c r="LOX44" s="463"/>
      <c r="LOY44" s="463"/>
      <c r="LOZ44" s="463"/>
      <c r="LPA44" s="458"/>
      <c r="LPB44" s="463"/>
      <c r="LPC44" s="463"/>
      <c r="LPD44" s="463"/>
      <c r="LPE44" s="458"/>
      <c r="LPF44" s="463"/>
      <c r="LPG44" s="463"/>
      <c r="LPH44" s="463"/>
      <c r="LPI44" s="458"/>
      <c r="LPJ44" s="463"/>
      <c r="LPK44" s="463"/>
      <c r="LPL44" s="463"/>
      <c r="LPM44" s="458"/>
      <c r="LPN44" s="463"/>
      <c r="LPO44" s="463"/>
      <c r="LPP44" s="463"/>
      <c r="LPQ44" s="458"/>
      <c r="LPR44" s="463"/>
      <c r="LPS44" s="463"/>
      <c r="LPT44" s="463"/>
      <c r="LPU44" s="458"/>
      <c r="LPV44" s="463"/>
      <c r="LPW44" s="463"/>
      <c r="LPX44" s="463"/>
      <c r="LPY44" s="458"/>
      <c r="LPZ44" s="463"/>
      <c r="LQA44" s="463"/>
      <c r="LQB44" s="463"/>
      <c r="LQC44" s="458"/>
      <c r="LQD44" s="463"/>
      <c r="LQE44" s="463"/>
      <c r="LQF44" s="463"/>
      <c r="LQG44" s="458"/>
      <c r="LQH44" s="463"/>
      <c r="LQI44" s="463"/>
      <c r="LQJ44" s="463"/>
      <c r="LQK44" s="458"/>
      <c r="LQL44" s="463"/>
      <c r="LQM44" s="463"/>
      <c r="LQN44" s="463"/>
      <c r="LQO44" s="458"/>
      <c r="LQP44" s="463"/>
      <c r="LQQ44" s="463"/>
      <c r="LQR44" s="463"/>
      <c r="LQS44" s="458"/>
      <c r="LQT44" s="463"/>
      <c r="LQU44" s="463"/>
      <c r="LQV44" s="463"/>
      <c r="LQW44" s="458"/>
      <c r="LQX44" s="463"/>
      <c r="LQY44" s="463"/>
      <c r="LQZ44" s="463"/>
      <c r="LRA44" s="458"/>
      <c r="LRB44" s="463"/>
      <c r="LRC44" s="463"/>
      <c r="LRD44" s="463"/>
      <c r="LRE44" s="458"/>
      <c r="LRF44" s="463"/>
      <c r="LRG44" s="463"/>
      <c r="LRH44" s="463"/>
      <c r="LRI44" s="458"/>
      <c r="LRJ44" s="463"/>
      <c r="LRK44" s="463"/>
      <c r="LRL44" s="463"/>
      <c r="LRM44" s="458"/>
      <c r="LRN44" s="463"/>
      <c r="LRO44" s="463"/>
      <c r="LRP44" s="463"/>
      <c r="LRQ44" s="458"/>
      <c r="LRR44" s="463"/>
      <c r="LRS44" s="463"/>
      <c r="LRT44" s="463"/>
      <c r="LRU44" s="458"/>
      <c r="LRV44" s="463"/>
      <c r="LRW44" s="463"/>
      <c r="LRX44" s="463"/>
      <c r="LRY44" s="458"/>
      <c r="LRZ44" s="463"/>
      <c r="LSA44" s="463"/>
      <c r="LSB44" s="463"/>
      <c r="LSC44" s="458"/>
      <c r="LSD44" s="463"/>
      <c r="LSE44" s="463"/>
      <c r="LSF44" s="463"/>
      <c r="LSG44" s="458"/>
      <c r="LSH44" s="463"/>
      <c r="LSI44" s="463"/>
      <c r="LSJ44" s="463"/>
      <c r="LSK44" s="458"/>
      <c r="LSL44" s="463"/>
      <c r="LSM44" s="463"/>
      <c r="LSN44" s="463"/>
      <c r="LSO44" s="458"/>
      <c r="LSP44" s="463"/>
      <c r="LSQ44" s="463"/>
      <c r="LSR44" s="463"/>
      <c r="LSS44" s="458"/>
      <c r="LST44" s="463"/>
      <c r="LSU44" s="463"/>
      <c r="LSV44" s="463"/>
      <c r="LSW44" s="458"/>
      <c r="LSX44" s="463"/>
      <c r="LSY44" s="463"/>
      <c r="LSZ44" s="463"/>
      <c r="LTA44" s="458"/>
      <c r="LTB44" s="463"/>
      <c r="LTC44" s="463"/>
      <c r="LTD44" s="463"/>
      <c r="LTE44" s="458"/>
      <c r="LTF44" s="463"/>
      <c r="LTG44" s="463"/>
      <c r="LTH44" s="463"/>
      <c r="LTI44" s="458"/>
      <c r="LTJ44" s="463"/>
      <c r="LTK44" s="463"/>
      <c r="LTL44" s="463"/>
      <c r="LTM44" s="458"/>
      <c r="LTN44" s="463"/>
      <c r="LTO44" s="463"/>
      <c r="LTP44" s="463"/>
      <c r="LTQ44" s="458"/>
      <c r="LTR44" s="463"/>
      <c r="LTS44" s="463"/>
      <c r="LTT44" s="463"/>
      <c r="LTU44" s="458"/>
      <c r="LTV44" s="463"/>
      <c r="LTW44" s="463"/>
      <c r="LTX44" s="463"/>
      <c r="LTY44" s="458"/>
      <c r="LTZ44" s="463"/>
      <c r="LUA44" s="463"/>
      <c r="LUB44" s="463"/>
      <c r="LUC44" s="458"/>
      <c r="LUD44" s="463"/>
      <c r="LUE44" s="463"/>
      <c r="LUF44" s="463"/>
      <c r="LUG44" s="458"/>
      <c r="LUH44" s="463"/>
      <c r="LUI44" s="463"/>
      <c r="LUJ44" s="463"/>
      <c r="LUK44" s="458"/>
      <c r="LUL44" s="463"/>
      <c r="LUM44" s="463"/>
      <c r="LUN44" s="463"/>
      <c r="LUO44" s="458"/>
      <c r="LUP44" s="463"/>
      <c r="LUQ44" s="463"/>
      <c r="LUR44" s="463"/>
      <c r="LUS44" s="458"/>
      <c r="LUT44" s="463"/>
      <c r="LUU44" s="463"/>
      <c r="LUV44" s="463"/>
      <c r="LUW44" s="458"/>
      <c r="LUX44" s="463"/>
      <c r="LUY44" s="463"/>
      <c r="LUZ44" s="463"/>
      <c r="LVA44" s="458"/>
      <c r="LVB44" s="463"/>
      <c r="LVC44" s="463"/>
      <c r="LVD44" s="463"/>
      <c r="LVE44" s="458"/>
      <c r="LVF44" s="463"/>
      <c r="LVG44" s="463"/>
      <c r="LVH44" s="463"/>
      <c r="LVI44" s="458"/>
      <c r="LVJ44" s="463"/>
      <c r="LVK44" s="463"/>
      <c r="LVL44" s="463"/>
      <c r="LVM44" s="458"/>
      <c r="LVN44" s="463"/>
      <c r="LVO44" s="463"/>
      <c r="LVP44" s="463"/>
      <c r="LVQ44" s="458"/>
      <c r="LVR44" s="463"/>
      <c r="LVS44" s="463"/>
      <c r="LVT44" s="463"/>
      <c r="LVU44" s="458"/>
      <c r="LVV44" s="463"/>
      <c r="LVW44" s="463"/>
      <c r="LVX44" s="463"/>
      <c r="LVY44" s="458"/>
      <c r="LVZ44" s="463"/>
      <c r="LWA44" s="463"/>
      <c r="LWB44" s="463"/>
      <c r="LWC44" s="458"/>
      <c r="LWD44" s="463"/>
      <c r="LWE44" s="463"/>
      <c r="LWF44" s="463"/>
      <c r="LWG44" s="458"/>
      <c r="LWH44" s="463"/>
      <c r="LWI44" s="463"/>
      <c r="LWJ44" s="463"/>
      <c r="LWK44" s="458"/>
      <c r="LWL44" s="463"/>
      <c r="LWM44" s="463"/>
      <c r="LWN44" s="463"/>
      <c r="LWO44" s="458"/>
      <c r="LWP44" s="463"/>
      <c r="LWQ44" s="463"/>
      <c r="LWR44" s="463"/>
      <c r="LWS44" s="458"/>
      <c r="LWT44" s="463"/>
      <c r="LWU44" s="463"/>
      <c r="LWV44" s="463"/>
      <c r="LWW44" s="458"/>
      <c r="LWX44" s="463"/>
      <c r="LWY44" s="463"/>
      <c r="LWZ44" s="463"/>
      <c r="LXA44" s="458"/>
      <c r="LXB44" s="463"/>
      <c r="LXC44" s="463"/>
      <c r="LXD44" s="463"/>
      <c r="LXE44" s="458"/>
      <c r="LXF44" s="463"/>
      <c r="LXG44" s="463"/>
      <c r="LXH44" s="463"/>
      <c r="LXI44" s="458"/>
      <c r="LXJ44" s="463"/>
      <c r="LXK44" s="463"/>
      <c r="LXL44" s="463"/>
      <c r="LXM44" s="458"/>
      <c r="LXN44" s="463"/>
      <c r="LXO44" s="463"/>
      <c r="LXP44" s="463"/>
      <c r="LXQ44" s="458"/>
      <c r="LXR44" s="463"/>
      <c r="LXS44" s="463"/>
      <c r="LXT44" s="463"/>
      <c r="LXU44" s="458"/>
      <c r="LXV44" s="463"/>
      <c r="LXW44" s="463"/>
      <c r="LXX44" s="463"/>
      <c r="LXY44" s="458"/>
      <c r="LXZ44" s="463"/>
      <c r="LYA44" s="463"/>
      <c r="LYB44" s="463"/>
      <c r="LYC44" s="458"/>
      <c r="LYD44" s="463"/>
      <c r="LYE44" s="463"/>
      <c r="LYF44" s="463"/>
      <c r="LYG44" s="458"/>
      <c r="LYH44" s="463"/>
      <c r="LYI44" s="463"/>
      <c r="LYJ44" s="463"/>
      <c r="LYK44" s="458"/>
      <c r="LYL44" s="463"/>
      <c r="LYM44" s="463"/>
      <c r="LYN44" s="463"/>
      <c r="LYO44" s="458"/>
      <c r="LYP44" s="463"/>
      <c r="LYQ44" s="463"/>
      <c r="LYR44" s="463"/>
      <c r="LYS44" s="458"/>
      <c r="LYT44" s="463"/>
      <c r="LYU44" s="463"/>
      <c r="LYV44" s="463"/>
      <c r="LYW44" s="458"/>
      <c r="LYX44" s="463"/>
      <c r="LYY44" s="463"/>
      <c r="LYZ44" s="463"/>
      <c r="LZA44" s="458"/>
      <c r="LZB44" s="463"/>
      <c r="LZC44" s="463"/>
      <c r="LZD44" s="463"/>
      <c r="LZE44" s="458"/>
      <c r="LZF44" s="463"/>
      <c r="LZG44" s="463"/>
      <c r="LZH44" s="463"/>
      <c r="LZI44" s="458"/>
      <c r="LZJ44" s="463"/>
      <c r="LZK44" s="463"/>
      <c r="LZL44" s="463"/>
      <c r="LZM44" s="458"/>
      <c r="LZN44" s="463"/>
      <c r="LZO44" s="463"/>
      <c r="LZP44" s="463"/>
      <c r="LZQ44" s="458"/>
      <c r="LZR44" s="463"/>
      <c r="LZS44" s="463"/>
      <c r="LZT44" s="463"/>
      <c r="LZU44" s="458"/>
      <c r="LZV44" s="463"/>
      <c r="LZW44" s="463"/>
      <c r="LZX44" s="463"/>
      <c r="LZY44" s="458"/>
      <c r="LZZ44" s="463"/>
      <c r="MAA44" s="463"/>
      <c r="MAB44" s="463"/>
      <c r="MAC44" s="458"/>
      <c r="MAD44" s="463"/>
      <c r="MAE44" s="463"/>
      <c r="MAF44" s="463"/>
      <c r="MAG44" s="458"/>
      <c r="MAH44" s="463"/>
      <c r="MAI44" s="463"/>
      <c r="MAJ44" s="463"/>
      <c r="MAK44" s="458"/>
      <c r="MAL44" s="463"/>
      <c r="MAM44" s="463"/>
      <c r="MAN44" s="463"/>
      <c r="MAO44" s="458"/>
      <c r="MAP44" s="463"/>
      <c r="MAQ44" s="463"/>
      <c r="MAR44" s="463"/>
      <c r="MAS44" s="458"/>
      <c r="MAT44" s="463"/>
      <c r="MAU44" s="463"/>
      <c r="MAV44" s="463"/>
      <c r="MAW44" s="458"/>
      <c r="MAX44" s="463"/>
      <c r="MAY44" s="463"/>
      <c r="MAZ44" s="463"/>
      <c r="MBA44" s="458"/>
      <c r="MBB44" s="463"/>
      <c r="MBC44" s="463"/>
      <c r="MBD44" s="463"/>
      <c r="MBE44" s="458"/>
      <c r="MBF44" s="463"/>
      <c r="MBG44" s="463"/>
      <c r="MBH44" s="463"/>
      <c r="MBI44" s="458"/>
      <c r="MBJ44" s="463"/>
      <c r="MBK44" s="463"/>
      <c r="MBL44" s="463"/>
      <c r="MBM44" s="458"/>
      <c r="MBN44" s="463"/>
      <c r="MBO44" s="463"/>
      <c r="MBP44" s="463"/>
      <c r="MBQ44" s="458"/>
      <c r="MBR44" s="463"/>
      <c r="MBS44" s="463"/>
      <c r="MBT44" s="463"/>
      <c r="MBU44" s="458"/>
      <c r="MBV44" s="463"/>
      <c r="MBW44" s="463"/>
      <c r="MBX44" s="463"/>
      <c r="MBY44" s="458"/>
      <c r="MBZ44" s="463"/>
      <c r="MCA44" s="463"/>
      <c r="MCB44" s="463"/>
      <c r="MCC44" s="458"/>
      <c r="MCD44" s="463"/>
      <c r="MCE44" s="463"/>
      <c r="MCF44" s="463"/>
      <c r="MCG44" s="458"/>
      <c r="MCH44" s="463"/>
      <c r="MCI44" s="463"/>
      <c r="MCJ44" s="463"/>
      <c r="MCK44" s="458"/>
      <c r="MCL44" s="463"/>
      <c r="MCM44" s="463"/>
      <c r="MCN44" s="463"/>
      <c r="MCO44" s="458"/>
      <c r="MCP44" s="463"/>
      <c r="MCQ44" s="463"/>
      <c r="MCR44" s="463"/>
      <c r="MCS44" s="458"/>
      <c r="MCT44" s="463"/>
      <c r="MCU44" s="463"/>
      <c r="MCV44" s="463"/>
      <c r="MCW44" s="458"/>
      <c r="MCX44" s="463"/>
      <c r="MCY44" s="463"/>
      <c r="MCZ44" s="463"/>
      <c r="MDA44" s="458"/>
      <c r="MDB44" s="463"/>
      <c r="MDC44" s="463"/>
      <c r="MDD44" s="463"/>
      <c r="MDE44" s="458"/>
      <c r="MDF44" s="463"/>
      <c r="MDG44" s="463"/>
      <c r="MDH44" s="463"/>
      <c r="MDI44" s="458"/>
      <c r="MDJ44" s="463"/>
      <c r="MDK44" s="463"/>
      <c r="MDL44" s="463"/>
      <c r="MDM44" s="458"/>
      <c r="MDN44" s="463"/>
      <c r="MDO44" s="463"/>
      <c r="MDP44" s="463"/>
      <c r="MDQ44" s="458"/>
      <c r="MDR44" s="463"/>
      <c r="MDS44" s="463"/>
      <c r="MDT44" s="463"/>
      <c r="MDU44" s="458"/>
      <c r="MDV44" s="463"/>
      <c r="MDW44" s="463"/>
      <c r="MDX44" s="463"/>
      <c r="MDY44" s="458"/>
      <c r="MDZ44" s="463"/>
      <c r="MEA44" s="463"/>
      <c r="MEB44" s="463"/>
      <c r="MEC44" s="458"/>
      <c r="MED44" s="463"/>
      <c r="MEE44" s="463"/>
      <c r="MEF44" s="463"/>
      <c r="MEG44" s="458"/>
      <c r="MEH44" s="463"/>
      <c r="MEI44" s="463"/>
      <c r="MEJ44" s="463"/>
      <c r="MEK44" s="458"/>
      <c r="MEL44" s="463"/>
      <c r="MEM44" s="463"/>
      <c r="MEN44" s="463"/>
      <c r="MEO44" s="458"/>
      <c r="MEP44" s="463"/>
      <c r="MEQ44" s="463"/>
      <c r="MER44" s="463"/>
      <c r="MES44" s="458"/>
      <c r="MET44" s="463"/>
      <c r="MEU44" s="463"/>
      <c r="MEV44" s="463"/>
      <c r="MEW44" s="458"/>
      <c r="MEX44" s="463"/>
      <c r="MEY44" s="463"/>
      <c r="MEZ44" s="463"/>
      <c r="MFA44" s="458"/>
      <c r="MFB44" s="463"/>
      <c r="MFC44" s="463"/>
      <c r="MFD44" s="463"/>
      <c r="MFE44" s="458"/>
      <c r="MFF44" s="463"/>
      <c r="MFG44" s="463"/>
      <c r="MFH44" s="463"/>
      <c r="MFI44" s="458"/>
      <c r="MFJ44" s="463"/>
      <c r="MFK44" s="463"/>
      <c r="MFL44" s="463"/>
      <c r="MFM44" s="458"/>
      <c r="MFN44" s="463"/>
      <c r="MFO44" s="463"/>
      <c r="MFP44" s="463"/>
      <c r="MFQ44" s="458"/>
      <c r="MFR44" s="463"/>
      <c r="MFS44" s="463"/>
      <c r="MFT44" s="463"/>
      <c r="MFU44" s="458"/>
      <c r="MFV44" s="463"/>
      <c r="MFW44" s="463"/>
      <c r="MFX44" s="463"/>
      <c r="MFY44" s="458"/>
      <c r="MFZ44" s="463"/>
      <c r="MGA44" s="463"/>
      <c r="MGB44" s="463"/>
      <c r="MGC44" s="458"/>
      <c r="MGD44" s="463"/>
      <c r="MGE44" s="463"/>
      <c r="MGF44" s="463"/>
      <c r="MGG44" s="458"/>
      <c r="MGH44" s="463"/>
      <c r="MGI44" s="463"/>
      <c r="MGJ44" s="463"/>
      <c r="MGK44" s="458"/>
      <c r="MGL44" s="463"/>
      <c r="MGM44" s="463"/>
      <c r="MGN44" s="463"/>
      <c r="MGO44" s="458"/>
      <c r="MGP44" s="463"/>
      <c r="MGQ44" s="463"/>
      <c r="MGR44" s="463"/>
      <c r="MGS44" s="458"/>
      <c r="MGT44" s="463"/>
      <c r="MGU44" s="463"/>
      <c r="MGV44" s="463"/>
      <c r="MGW44" s="458"/>
      <c r="MGX44" s="463"/>
      <c r="MGY44" s="463"/>
      <c r="MGZ44" s="463"/>
      <c r="MHA44" s="458"/>
      <c r="MHB44" s="463"/>
      <c r="MHC44" s="463"/>
      <c r="MHD44" s="463"/>
      <c r="MHE44" s="458"/>
      <c r="MHF44" s="463"/>
      <c r="MHG44" s="463"/>
      <c r="MHH44" s="463"/>
      <c r="MHI44" s="458"/>
      <c r="MHJ44" s="463"/>
      <c r="MHK44" s="463"/>
      <c r="MHL44" s="463"/>
      <c r="MHM44" s="458"/>
      <c r="MHN44" s="463"/>
      <c r="MHO44" s="463"/>
      <c r="MHP44" s="463"/>
      <c r="MHQ44" s="458"/>
      <c r="MHR44" s="463"/>
      <c r="MHS44" s="463"/>
      <c r="MHT44" s="463"/>
      <c r="MHU44" s="458"/>
      <c r="MHV44" s="463"/>
      <c r="MHW44" s="463"/>
      <c r="MHX44" s="463"/>
      <c r="MHY44" s="458"/>
      <c r="MHZ44" s="463"/>
      <c r="MIA44" s="463"/>
      <c r="MIB44" s="463"/>
      <c r="MIC44" s="458"/>
      <c r="MID44" s="463"/>
      <c r="MIE44" s="463"/>
      <c r="MIF44" s="463"/>
      <c r="MIG44" s="458"/>
      <c r="MIH44" s="463"/>
      <c r="MII44" s="463"/>
      <c r="MIJ44" s="463"/>
      <c r="MIK44" s="458"/>
      <c r="MIL44" s="463"/>
      <c r="MIM44" s="463"/>
      <c r="MIN44" s="463"/>
      <c r="MIO44" s="458"/>
      <c r="MIP44" s="463"/>
      <c r="MIQ44" s="463"/>
      <c r="MIR44" s="463"/>
      <c r="MIS44" s="458"/>
      <c r="MIT44" s="463"/>
      <c r="MIU44" s="463"/>
      <c r="MIV44" s="463"/>
      <c r="MIW44" s="458"/>
      <c r="MIX44" s="463"/>
      <c r="MIY44" s="463"/>
      <c r="MIZ44" s="463"/>
      <c r="MJA44" s="458"/>
      <c r="MJB44" s="463"/>
      <c r="MJC44" s="463"/>
      <c r="MJD44" s="463"/>
      <c r="MJE44" s="458"/>
      <c r="MJF44" s="463"/>
      <c r="MJG44" s="463"/>
      <c r="MJH44" s="463"/>
      <c r="MJI44" s="458"/>
      <c r="MJJ44" s="463"/>
      <c r="MJK44" s="463"/>
      <c r="MJL44" s="463"/>
      <c r="MJM44" s="458"/>
      <c r="MJN44" s="463"/>
      <c r="MJO44" s="463"/>
      <c r="MJP44" s="463"/>
      <c r="MJQ44" s="458"/>
      <c r="MJR44" s="463"/>
      <c r="MJS44" s="463"/>
      <c r="MJT44" s="463"/>
      <c r="MJU44" s="458"/>
      <c r="MJV44" s="463"/>
      <c r="MJW44" s="463"/>
      <c r="MJX44" s="463"/>
      <c r="MJY44" s="458"/>
      <c r="MJZ44" s="463"/>
      <c r="MKA44" s="463"/>
      <c r="MKB44" s="463"/>
      <c r="MKC44" s="458"/>
      <c r="MKD44" s="463"/>
      <c r="MKE44" s="463"/>
      <c r="MKF44" s="463"/>
      <c r="MKG44" s="458"/>
      <c r="MKH44" s="463"/>
      <c r="MKI44" s="463"/>
      <c r="MKJ44" s="463"/>
      <c r="MKK44" s="458"/>
      <c r="MKL44" s="463"/>
      <c r="MKM44" s="463"/>
      <c r="MKN44" s="463"/>
      <c r="MKO44" s="458"/>
      <c r="MKP44" s="463"/>
      <c r="MKQ44" s="463"/>
      <c r="MKR44" s="463"/>
      <c r="MKS44" s="458"/>
      <c r="MKT44" s="463"/>
      <c r="MKU44" s="463"/>
      <c r="MKV44" s="463"/>
      <c r="MKW44" s="458"/>
      <c r="MKX44" s="463"/>
      <c r="MKY44" s="463"/>
      <c r="MKZ44" s="463"/>
      <c r="MLA44" s="458"/>
      <c r="MLB44" s="463"/>
      <c r="MLC44" s="463"/>
      <c r="MLD44" s="463"/>
      <c r="MLE44" s="458"/>
      <c r="MLF44" s="463"/>
      <c r="MLG44" s="463"/>
      <c r="MLH44" s="463"/>
      <c r="MLI44" s="458"/>
      <c r="MLJ44" s="463"/>
      <c r="MLK44" s="463"/>
      <c r="MLL44" s="463"/>
      <c r="MLM44" s="458"/>
      <c r="MLN44" s="463"/>
      <c r="MLO44" s="463"/>
      <c r="MLP44" s="463"/>
      <c r="MLQ44" s="458"/>
      <c r="MLR44" s="463"/>
      <c r="MLS44" s="463"/>
      <c r="MLT44" s="463"/>
      <c r="MLU44" s="458"/>
      <c r="MLV44" s="463"/>
      <c r="MLW44" s="463"/>
      <c r="MLX44" s="463"/>
      <c r="MLY44" s="458"/>
      <c r="MLZ44" s="463"/>
      <c r="MMA44" s="463"/>
      <c r="MMB44" s="463"/>
      <c r="MMC44" s="458"/>
      <c r="MMD44" s="463"/>
      <c r="MME44" s="463"/>
      <c r="MMF44" s="463"/>
      <c r="MMG44" s="458"/>
      <c r="MMH44" s="463"/>
      <c r="MMI44" s="463"/>
      <c r="MMJ44" s="463"/>
      <c r="MMK44" s="458"/>
      <c r="MML44" s="463"/>
      <c r="MMM44" s="463"/>
      <c r="MMN44" s="463"/>
      <c r="MMO44" s="458"/>
      <c r="MMP44" s="463"/>
      <c r="MMQ44" s="463"/>
      <c r="MMR44" s="463"/>
      <c r="MMS44" s="458"/>
      <c r="MMT44" s="463"/>
      <c r="MMU44" s="463"/>
      <c r="MMV44" s="463"/>
      <c r="MMW44" s="458"/>
      <c r="MMX44" s="463"/>
      <c r="MMY44" s="463"/>
      <c r="MMZ44" s="463"/>
      <c r="MNA44" s="458"/>
      <c r="MNB44" s="463"/>
      <c r="MNC44" s="463"/>
      <c r="MND44" s="463"/>
      <c r="MNE44" s="458"/>
      <c r="MNF44" s="463"/>
      <c r="MNG44" s="463"/>
      <c r="MNH44" s="463"/>
      <c r="MNI44" s="458"/>
      <c r="MNJ44" s="463"/>
      <c r="MNK44" s="463"/>
      <c r="MNL44" s="463"/>
      <c r="MNM44" s="458"/>
      <c r="MNN44" s="463"/>
      <c r="MNO44" s="463"/>
      <c r="MNP44" s="463"/>
      <c r="MNQ44" s="458"/>
      <c r="MNR44" s="463"/>
      <c r="MNS44" s="463"/>
      <c r="MNT44" s="463"/>
      <c r="MNU44" s="458"/>
      <c r="MNV44" s="463"/>
      <c r="MNW44" s="463"/>
      <c r="MNX44" s="463"/>
      <c r="MNY44" s="458"/>
      <c r="MNZ44" s="463"/>
      <c r="MOA44" s="463"/>
      <c r="MOB44" s="463"/>
      <c r="MOC44" s="458"/>
      <c r="MOD44" s="463"/>
      <c r="MOE44" s="463"/>
      <c r="MOF44" s="463"/>
      <c r="MOG44" s="458"/>
      <c r="MOH44" s="463"/>
      <c r="MOI44" s="463"/>
      <c r="MOJ44" s="463"/>
      <c r="MOK44" s="458"/>
      <c r="MOL44" s="463"/>
      <c r="MOM44" s="463"/>
      <c r="MON44" s="463"/>
      <c r="MOO44" s="458"/>
      <c r="MOP44" s="463"/>
      <c r="MOQ44" s="463"/>
      <c r="MOR44" s="463"/>
      <c r="MOS44" s="458"/>
      <c r="MOT44" s="463"/>
      <c r="MOU44" s="463"/>
      <c r="MOV44" s="463"/>
      <c r="MOW44" s="458"/>
      <c r="MOX44" s="463"/>
      <c r="MOY44" s="463"/>
      <c r="MOZ44" s="463"/>
      <c r="MPA44" s="458"/>
      <c r="MPB44" s="463"/>
      <c r="MPC44" s="463"/>
      <c r="MPD44" s="463"/>
      <c r="MPE44" s="458"/>
      <c r="MPF44" s="463"/>
      <c r="MPG44" s="463"/>
      <c r="MPH44" s="463"/>
      <c r="MPI44" s="458"/>
      <c r="MPJ44" s="463"/>
      <c r="MPK44" s="463"/>
      <c r="MPL44" s="463"/>
      <c r="MPM44" s="458"/>
      <c r="MPN44" s="463"/>
      <c r="MPO44" s="463"/>
      <c r="MPP44" s="463"/>
      <c r="MPQ44" s="458"/>
      <c r="MPR44" s="463"/>
      <c r="MPS44" s="463"/>
      <c r="MPT44" s="463"/>
      <c r="MPU44" s="458"/>
      <c r="MPV44" s="463"/>
      <c r="MPW44" s="463"/>
      <c r="MPX44" s="463"/>
      <c r="MPY44" s="458"/>
      <c r="MPZ44" s="463"/>
      <c r="MQA44" s="463"/>
      <c r="MQB44" s="463"/>
      <c r="MQC44" s="458"/>
      <c r="MQD44" s="463"/>
      <c r="MQE44" s="463"/>
      <c r="MQF44" s="463"/>
      <c r="MQG44" s="458"/>
      <c r="MQH44" s="463"/>
      <c r="MQI44" s="463"/>
      <c r="MQJ44" s="463"/>
      <c r="MQK44" s="458"/>
      <c r="MQL44" s="463"/>
      <c r="MQM44" s="463"/>
      <c r="MQN44" s="463"/>
      <c r="MQO44" s="458"/>
      <c r="MQP44" s="463"/>
      <c r="MQQ44" s="463"/>
      <c r="MQR44" s="463"/>
      <c r="MQS44" s="458"/>
      <c r="MQT44" s="463"/>
      <c r="MQU44" s="463"/>
      <c r="MQV44" s="463"/>
      <c r="MQW44" s="458"/>
      <c r="MQX44" s="463"/>
      <c r="MQY44" s="463"/>
      <c r="MQZ44" s="463"/>
      <c r="MRA44" s="458"/>
      <c r="MRB44" s="463"/>
      <c r="MRC44" s="463"/>
      <c r="MRD44" s="463"/>
      <c r="MRE44" s="458"/>
      <c r="MRF44" s="463"/>
      <c r="MRG44" s="463"/>
      <c r="MRH44" s="463"/>
      <c r="MRI44" s="458"/>
      <c r="MRJ44" s="463"/>
      <c r="MRK44" s="463"/>
      <c r="MRL44" s="463"/>
      <c r="MRM44" s="458"/>
      <c r="MRN44" s="463"/>
      <c r="MRO44" s="463"/>
      <c r="MRP44" s="463"/>
      <c r="MRQ44" s="458"/>
      <c r="MRR44" s="463"/>
      <c r="MRS44" s="463"/>
      <c r="MRT44" s="463"/>
      <c r="MRU44" s="458"/>
      <c r="MRV44" s="463"/>
      <c r="MRW44" s="463"/>
      <c r="MRX44" s="463"/>
      <c r="MRY44" s="458"/>
      <c r="MRZ44" s="463"/>
      <c r="MSA44" s="463"/>
      <c r="MSB44" s="463"/>
      <c r="MSC44" s="458"/>
      <c r="MSD44" s="463"/>
      <c r="MSE44" s="463"/>
      <c r="MSF44" s="463"/>
      <c r="MSG44" s="458"/>
      <c r="MSH44" s="463"/>
      <c r="MSI44" s="463"/>
      <c r="MSJ44" s="463"/>
      <c r="MSK44" s="458"/>
      <c r="MSL44" s="463"/>
      <c r="MSM44" s="463"/>
      <c r="MSN44" s="463"/>
      <c r="MSO44" s="458"/>
      <c r="MSP44" s="463"/>
      <c r="MSQ44" s="463"/>
      <c r="MSR44" s="463"/>
      <c r="MSS44" s="458"/>
      <c r="MST44" s="463"/>
      <c r="MSU44" s="463"/>
      <c r="MSV44" s="463"/>
      <c r="MSW44" s="458"/>
      <c r="MSX44" s="463"/>
      <c r="MSY44" s="463"/>
      <c r="MSZ44" s="463"/>
      <c r="MTA44" s="458"/>
      <c r="MTB44" s="463"/>
      <c r="MTC44" s="463"/>
      <c r="MTD44" s="463"/>
      <c r="MTE44" s="458"/>
      <c r="MTF44" s="463"/>
      <c r="MTG44" s="463"/>
      <c r="MTH44" s="463"/>
      <c r="MTI44" s="458"/>
      <c r="MTJ44" s="463"/>
      <c r="MTK44" s="463"/>
      <c r="MTL44" s="463"/>
      <c r="MTM44" s="458"/>
      <c r="MTN44" s="463"/>
      <c r="MTO44" s="463"/>
      <c r="MTP44" s="463"/>
      <c r="MTQ44" s="458"/>
      <c r="MTR44" s="463"/>
      <c r="MTS44" s="463"/>
      <c r="MTT44" s="463"/>
      <c r="MTU44" s="458"/>
      <c r="MTV44" s="463"/>
      <c r="MTW44" s="463"/>
      <c r="MTX44" s="463"/>
      <c r="MTY44" s="458"/>
      <c r="MTZ44" s="463"/>
      <c r="MUA44" s="463"/>
      <c r="MUB44" s="463"/>
      <c r="MUC44" s="458"/>
      <c r="MUD44" s="463"/>
      <c r="MUE44" s="463"/>
      <c r="MUF44" s="463"/>
      <c r="MUG44" s="458"/>
      <c r="MUH44" s="463"/>
      <c r="MUI44" s="463"/>
      <c r="MUJ44" s="463"/>
      <c r="MUK44" s="458"/>
      <c r="MUL44" s="463"/>
      <c r="MUM44" s="463"/>
      <c r="MUN44" s="463"/>
      <c r="MUO44" s="458"/>
      <c r="MUP44" s="463"/>
      <c r="MUQ44" s="463"/>
      <c r="MUR44" s="463"/>
      <c r="MUS44" s="458"/>
      <c r="MUT44" s="463"/>
      <c r="MUU44" s="463"/>
      <c r="MUV44" s="463"/>
      <c r="MUW44" s="458"/>
      <c r="MUX44" s="463"/>
      <c r="MUY44" s="463"/>
      <c r="MUZ44" s="463"/>
      <c r="MVA44" s="458"/>
      <c r="MVB44" s="463"/>
      <c r="MVC44" s="463"/>
      <c r="MVD44" s="463"/>
      <c r="MVE44" s="458"/>
      <c r="MVF44" s="463"/>
      <c r="MVG44" s="463"/>
      <c r="MVH44" s="463"/>
      <c r="MVI44" s="458"/>
      <c r="MVJ44" s="463"/>
      <c r="MVK44" s="463"/>
      <c r="MVL44" s="463"/>
      <c r="MVM44" s="458"/>
      <c r="MVN44" s="463"/>
      <c r="MVO44" s="463"/>
      <c r="MVP44" s="463"/>
      <c r="MVQ44" s="458"/>
      <c r="MVR44" s="463"/>
      <c r="MVS44" s="463"/>
      <c r="MVT44" s="463"/>
      <c r="MVU44" s="458"/>
      <c r="MVV44" s="463"/>
      <c r="MVW44" s="463"/>
      <c r="MVX44" s="463"/>
      <c r="MVY44" s="458"/>
      <c r="MVZ44" s="463"/>
      <c r="MWA44" s="463"/>
      <c r="MWB44" s="463"/>
      <c r="MWC44" s="458"/>
      <c r="MWD44" s="463"/>
      <c r="MWE44" s="463"/>
      <c r="MWF44" s="463"/>
      <c r="MWG44" s="458"/>
      <c r="MWH44" s="463"/>
      <c r="MWI44" s="463"/>
      <c r="MWJ44" s="463"/>
      <c r="MWK44" s="458"/>
      <c r="MWL44" s="463"/>
      <c r="MWM44" s="463"/>
      <c r="MWN44" s="463"/>
      <c r="MWO44" s="458"/>
      <c r="MWP44" s="463"/>
      <c r="MWQ44" s="463"/>
      <c r="MWR44" s="463"/>
      <c r="MWS44" s="458"/>
      <c r="MWT44" s="463"/>
      <c r="MWU44" s="463"/>
      <c r="MWV44" s="463"/>
      <c r="MWW44" s="458"/>
      <c r="MWX44" s="463"/>
      <c r="MWY44" s="463"/>
      <c r="MWZ44" s="463"/>
      <c r="MXA44" s="458"/>
      <c r="MXB44" s="463"/>
      <c r="MXC44" s="463"/>
      <c r="MXD44" s="463"/>
      <c r="MXE44" s="458"/>
      <c r="MXF44" s="463"/>
      <c r="MXG44" s="463"/>
      <c r="MXH44" s="463"/>
      <c r="MXI44" s="458"/>
      <c r="MXJ44" s="463"/>
      <c r="MXK44" s="463"/>
      <c r="MXL44" s="463"/>
      <c r="MXM44" s="458"/>
      <c r="MXN44" s="463"/>
      <c r="MXO44" s="463"/>
      <c r="MXP44" s="463"/>
      <c r="MXQ44" s="458"/>
      <c r="MXR44" s="463"/>
      <c r="MXS44" s="463"/>
      <c r="MXT44" s="463"/>
      <c r="MXU44" s="458"/>
      <c r="MXV44" s="463"/>
      <c r="MXW44" s="463"/>
      <c r="MXX44" s="463"/>
      <c r="MXY44" s="458"/>
      <c r="MXZ44" s="463"/>
      <c r="MYA44" s="463"/>
      <c r="MYB44" s="463"/>
      <c r="MYC44" s="458"/>
      <c r="MYD44" s="463"/>
      <c r="MYE44" s="463"/>
      <c r="MYF44" s="463"/>
      <c r="MYG44" s="458"/>
      <c r="MYH44" s="463"/>
      <c r="MYI44" s="463"/>
      <c r="MYJ44" s="463"/>
      <c r="MYK44" s="458"/>
      <c r="MYL44" s="463"/>
      <c r="MYM44" s="463"/>
      <c r="MYN44" s="463"/>
      <c r="MYO44" s="458"/>
      <c r="MYP44" s="463"/>
      <c r="MYQ44" s="463"/>
      <c r="MYR44" s="463"/>
      <c r="MYS44" s="458"/>
      <c r="MYT44" s="463"/>
      <c r="MYU44" s="463"/>
      <c r="MYV44" s="463"/>
      <c r="MYW44" s="458"/>
      <c r="MYX44" s="463"/>
      <c r="MYY44" s="463"/>
      <c r="MYZ44" s="463"/>
      <c r="MZA44" s="458"/>
      <c r="MZB44" s="463"/>
      <c r="MZC44" s="463"/>
      <c r="MZD44" s="463"/>
      <c r="MZE44" s="458"/>
      <c r="MZF44" s="463"/>
      <c r="MZG44" s="463"/>
      <c r="MZH44" s="463"/>
      <c r="MZI44" s="458"/>
      <c r="MZJ44" s="463"/>
      <c r="MZK44" s="463"/>
      <c r="MZL44" s="463"/>
      <c r="MZM44" s="458"/>
      <c r="MZN44" s="463"/>
      <c r="MZO44" s="463"/>
      <c r="MZP44" s="463"/>
      <c r="MZQ44" s="458"/>
      <c r="MZR44" s="463"/>
      <c r="MZS44" s="463"/>
      <c r="MZT44" s="463"/>
      <c r="MZU44" s="458"/>
      <c r="MZV44" s="463"/>
      <c r="MZW44" s="463"/>
      <c r="MZX44" s="463"/>
      <c r="MZY44" s="458"/>
      <c r="MZZ44" s="463"/>
      <c r="NAA44" s="463"/>
      <c r="NAB44" s="463"/>
      <c r="NAC44" s="458"/>
      <c r="NAD44" s="463"/>
      <c r="NAE44" s="463"/>
      <c r="NAF44" s="463"/>
      <c r="NAG44" s="458"/>
      <c r="NAH44" s="463"/>
      <c r="NAI44" s="463"/>
      <c r="NAJ44" s="463"/>
      <c r="NAK44" s="458"/>
      <c r="NAL44" s="463"/>
      <c r="NAM44" s="463"/>
      <c r="NAN44" s="463"/>
      <c r="NAO44" s="458"/>
      <c r="NAP44" s="463"/>
      <c r="NAQ44" s="463"/>
      <c r="NAR44" s="463"/>
      <c r="NAS44" s="458"/>
      <c r="NAT44" s="463"/>
      <c r="NAU44" s="463"/>
      <c r="NAV44" s="463"/>
      <c r="NAW44" s="458"/>
      <c r="NAX44" s="463"/>
      <c r="NAY44" s="463"/>
      <c r="NAZ44" s="463"/>
      <c r="NBA44" s="458"/>
      <c r="NBB44" s="463"/>
      <c r="NBC44" s="463"/>
      <c r="NBD44" s="463"/>
      <c r="NBE44" s="458"/>
      <c r="NBF44" s="463"/>
      <c r="NBG44" s="463"/>
      <c r="NBH44" s="463"/>
      <c r="NBI44" s="458"/>
      <c r="NBJ44" s="463"/>
      <c r="NBK44" s="463"/>
      <c r="NBL44" s="463"/>
      <c r="NBM44" s="458"/>
      <c r="NBN44" s="463"/>
      <c r="NBO44" s="463"/>
      <c r="NBP44" s="463"/>
      <c r="NBQ44" s="458"/>
      <c r="NBR44" s="463"/>
      <c r="NBS44" s="463"/>
      <c r="NBT44" s="463"/>
      <c r="NBU44" s="458"/>
      <c r="NBV44" s="463"/>
      <c r="NBW44" s="463"/>
      <c r="NBX44" s="463"/>
      <c r="NBY44" s="458"/>
      <c r="NBZ44" s="463"/>
      <c r="NCA44" s="463"/>
      <c r="NCB44" s="463"/>
      <c r="NCC44" s="458"/>
      <c r="NCD44" s="463"/>
      <c r="NCE44" s="463"/>
      <c r="NCF44" s="463"/>
      <c r="NCG44" s="458"/>
      <c r="NCH44" s="463"/>
      <c r="NCI44" s="463"/>
      <c r="NCJ44" s="463"/>
      <c r="NCK44" s="458"/>
      <c r="NCL44" s="463"/>
      <c r="NCM44" s="463"/>
      <c r="NCN44" s="463"/>
      <c r="NCO44" s="458"/>
      <c r="NCP44" s="463"/>
      <c r="NCQ44" s="463"/>
      <c r="NCR44" s="463"/>
      <c r="NCS44" s="458"/>
      <c r="NCT44" s="463"/>
      <c r="NCU44" s="463"/>
      <c r="NCV44" s="463"/>
      <c r="NCW44" s="458"/>
      <c r="NCX44" s="463"/>
      <c r="NCY44" s="463"/>
      <c r="NCZ44" s="463"/>
      <c r="NDA44" s="458"/>
      <c r="NDB44" s="463"/>
      <c r="NDC44" s="463"/>
      <c r="NDD44" s="463"/>
      <c r="NDE44" s="458"/>
      <c r="NDF44" s="463"/>
      <c r="NDG44" s="463"/>
      <c r="NDH44" s="463"/>
      <c r="NDI44" s="458"/>
      <c r="NDJ44" s="463"/>
      <c r="NDK44" s="463"/>
      <c r="NDL44" s="463"/>
      <c r="NDM44" s="458"/>
      <c r="NDN44" s="463"/>
      <c r="NDO44" s="463"/>
      <c r="NDP44" s="463"/>
      <c r="NDQ44" s="458"/>
      <c r="NDR44" s="463"/>
      <c r="NDS44" s="463"/>
      <c r="NDT44" s="463"/>
      <c r="NDU44" s="458"/>
      <c r="NDV44" s="463"/>
      <c r="NDW44" s="463"/>
      <c r="NDX44" s="463"/>
      <c r="NDY44" s="458"/>
      <c r="NDZ44" s="463"/>
      <c r="NEA44" s="463"/>
      <c r="NEB44" s="463"/>
      <c r="NEC44" s="458"/>
      <c r="NED44" s="463"/>
      <c r="NEE44" s="463"/>
      <c r="NEF44" s="463"/>
      <c r="NEG44" s="458"/>
      <c r="NEH44" s="463"/>
      <c r="NEI44" s="463"/>
      <c r="NEJ44" s="463"/>
      <c r="NEK44" s="458"/>
      <c r="NEL44" s="463"/>
      <c r="NEM44" s="463"/>
      <c r="NEN44" s="463"/>
      <c r="NEO44" s="458"/>
      <c r="NEP44" s="463"/>
      <c r="NEQ44" s="463"/>
      <c r="NER44" s="463"/>
      <c r="NES44" s="458"/>
      <c r="NET44" s="463"/>
      <c r="NEU44" s="463"/>
      <c r="NEV44" s="463"/>
      <c r="NEW44" s="458"/>
      <c r="NEX44" s="463"/>
      <c r="NEY44" s="463"/>
      <c r="NEZ44" s="463"/>
      <c r="NFA44" s="458"/>
      <c r="NFB44" s="463"/>
      <c r="NFC44" s="463"/>
      <c r="NFD44" s="463"/>
      <c r="NFE44" s="458"/>
      <c r="NFF44" s="463"/>
      <c r="NFG44" s="463"/>
      <c r="NFH44" s="463"/>
      <c r="NFI44" s="458"/>
      <c r="NFJ44" s="463"/>
      <c r="NFK44" s="463"/>
      <c r="NFL44" s="463"/>
      <c r="NFM44" s="458"/>
      <c r="NFN44" s="463"/>
      <c r="NFO44" s="463"/>
      <c r="NFP44" s="463"/>
      <c r="NFQ44" s="458"/>
      <c r="NFR44" s="463"/>
      <c r="NFS44" s="463"/>
      <c r="NFT44" s="463"/>
      <c r="NFU44" s="458"/>
      <c r="NFV44" s="463"/>
      <c r="NFW44" s="463"/>
      <c r="NFX44" s="463"/>
      <c r="NFY44" s="458"/>
      <c r="NFZ44" s="463"/>
      <c r="NGA44" s="463"/>
      <c r="NGB44" s="463"/>
      <c r="NGC44" s="458"/>
      <c r="NGD44" s="463"/>
      <c r="NGE44" s="463"/>
      <c r="NGF44" s="463"/>
      <c r="NGG44" s="458"/>
      <c r="NGH44" s="463"/>
      <c r="NGI44" s="463"/>
      <c r="NGJ44" s="463"/>
      <c r="NGK44" s="458"/>
      <c r="NGL44" s="463"/>
      <c r="NGM44" s="463"/>
      <c r="NGN44" s="463"/>
      <c r="NGO44" s="458"/>
      <c r="NGP44" s="463"/>
      <c r="NGQ44" s="463"/>
      <c r="NGR44" s="463"/>
      <c r="NGS44" s="458"/>
      <c r="NGT44" s="463"/>
      <c r="NGU44" s="463"/>
      <c r="NGV44" s="463"/>
      <c r="NGW44" s="458"/>
      <c r="NGX44" s="463"/>
      <c r="NGY44" s="463"/>
      <c r="NGZ44" s="463"/>
      <c r="NHA44" s="458"/>
      <c r="NHB44" s="463"/>
      <c r="NHC44" s="463"/>
      <c r="NHD44" s="463"/>
      <c r="NHE44" s="458"/>
      <c r="NHF44" s="463"/>
      <c r="NHG44" s="463"/>
      <c r="NHH44" s="463"/>
      <c r="NHI44" s="458"/>
      <c r="NHJ44" s="463"/>
      <c r="NHK44" s="463"/>
      <c r="NHL44" s="463"/>
      <c r="NHM44" s="458"/>
      <c r="NHN44" s="463"/>
      <c r="NHO44" s="463"/>
      <c r="NHP44" s="463"/>
      <c r="NHQ44" s="458"/>
      <c r="NHR44" s="463"/>
      <c r="NHS44" s="463"/>
      <c r="NHT44" s="463"/>
      <c r="NHU44" s="458"/>
      <c r="NHV44" s="463"/>
      <c r="NHW44" s="463"/>
      <c r="NHX44" s="463"/>
      <c r="NHY44" s="458"/>
      <c r="NHZ44" s="463"/>
      <c r="NIA44" s="463"/>
      <c r="NIB44" s="463"/>
      <c r="NIC44" s="458"/>
      <c r="NID44" s="463"/>
      <c r="NIE44" s="463"/>
      <c r="NIF44" s="463"/>
      <c r="NIG44" s="458"/>
      <c r="NIH44" s="463"/>
      <c r="NII44" s="463"/>
      <c r="NIJ44" s="463"/>
      <c r="NIK44" s="458"/>
      <c r="NIL44" s="463"/>
      <c r="NIM44" s="463"/>
      <c r="NIN44" s="463"/>
      <c r="NIO44" s="458"/>
      <c r="NIP44" s="463"/>
      <c r="NIQ44" s="463"/>
      <c r="NIR44" s="463"/>
      <c r="NIS44" s="458"/>
      <c r="NIT44" s="463"/>
      <c r="NIU44" s="463"/>
      <c r="NIV44" s="463"/>
      <c r="NIW44" s="458"/>
      <c r="NIX44" s="463"/>
      <c r="NIY44" s="463"/>
      <c r="NIZ44" s="463"/>
      <c r="NJA44" s="458"/>
      <c r="NJB44" s="463"/>
      <c r="NJC44" s="463"/>
      <c r="NJD44" s="463"/>
      <c r="NJE44" s="458"/>
      <c r="NJF44" s="463"/>
      <c r="NJG44" s="463"/>
      <c r="NJH44" s="463"/>
      <c r="NJI44" s="458"/>
      <c r="NJJ44" s="463"/>
      <c r="NJK44" s="463"/>
      <c r="NJL44" s="463"/>
      <c r="NJM44" s="458"/>
      <c r="NJN44" s="463"/>
      <c r="NJO44" s="463"/>
      <c r="NJP44" s="463"/>
      <c r="NJQ44" s="458"/>
      <c r="NJR44" s="463"/>
      <c r="NJS44" s="463"/>
      <c r="NJT44" s="463"/>
      <c r="NJU44" s="458"/>
      <c r="NJV44" s="463"/>
      <c r="NJW44" s="463"/>
      <c r="NJX44" s="463"/>
      <c r="NJY44" s="458"/>
      <c r="NJZ44" s="463"/>
      <c r="NKA44" s="463"/>
      <c r="NKB44" s="463"/>
      <c r="NKC44" s="458"/>
      <c r="NKD44" s="463"/>
      <c r="NKE44" s="463"/>
      <c r="NKF44" s="463"/>
      <c r="NKG44" s="458"/>
      <c r="NKH44" s="463"/>
      <c r="NKI44" s="463"/>
      <c r="NKJ44" s="463"/>
      <c r="NKK44" s="458"/>
      <c r="NKL44" s="463"/>
      <c r="NKM44" s="463"/>
      <c r="NKN44" s="463"/>
      <c r="NKO44" s="458"/>
      <c r="NKP44" s="463"/>
      <c r="NKQ44" s="463"/>
      <c r="NKR44" s="463"/>
      <c r="NKS44" s="458"/>
      <c r="NKT44" s="463"/>
      <c r="NKU44" s="463"/>
      <c r="NKV44" s="463"/>
      <c r="NKW44" s="458"/>
      <c r="NKX44" s="463"/>
      <c r="NKY44" s="463"/>
      <c r="NKZ44" s="463"/>
      <c r="NLA44" s="458"/>
      <c r="NLB44" s="463"/>
      <c r="NLC44" s="463"/>
      <c r="NLD44" s="463"/>
      <c r="NLE44" s="458"/>
      <c r="NLF44" s="463"/>
      <c r="NLG44" s="463"/>
      <c r="NLH44" s="463"/>
      <c r="NLI44" s="458"/>
      <c r="NLJ44" s="463"/>
      <c r="NLK44" s="463"/>
      <c r="NLL44" s="463"/>
      <c r="NLM44" s="458"/>
      <c r="NLN44" s="463"/>
      <c r="NLO44" s="463"/>
      <c r="NLP44" s="463"/>
      <c r="NLQ44" s="458"/>
      <c r="NLR44" s="463"/>
      <c r="NLS44" s="463"/>
      <c r="NLT44" s="463"/>
      <c r="NLU44" s="458"/>
      <c r="NLV44" s="463"/>
      <c r="NLW44" s="463"/>
      <c r="NLX44" s="463"/>
      <c r="NLY44" s="458"/>
      <c r="NLZ44" s="463"/>
      <c r="NMA44" s="463"/>
      <c r="NMB44" s="463"/>
      <c r="NMC44" s="458"/>
      <c r="NMD44" s="463"/>
      <c r="NME44" s="463"/>
      <c r="NMF44" s="463"/>
      <c r="NMG44" s="458"/>
      <c r="NMH44" s="463"/>
      <c r="NMI44" s="463"/>
      <c r="NMJ44" s="463"/>
      <c r="NMK44" s="458"/>
      <c r="NML44" s="463"/>
      <c r="NMM44" s="463"/>
      <c r="NMN44" s="463"/>
      <c r="NMO44" s="458"/>
      <c r="NMP44" s="463"/>
      <c r="NMQ44" s="463"/>
      <c r="NMR44" s="463"/>
      <c r="NMS44" s="458"/>
      <c r="NMT44" s="463"/>
      <c r="NMU44" s="463"/>
      <c r="NMV44" s="463"/>
      <c r="NMW44" s="458"/>
      <c r="NMX44" s="463"/>
      <c r="NMY44" s="463"/>
      <c r="NMZ44" s="463"/>
      <c r="NNA44" s="458"/>
      <c r="NNB44" s="463"/>
      <c r="NNC44" s="463"/>
      <c r="NND44" s="463"/>
      <c r="NNE44" s="458"/>
      <c r="NNF44" s="463"/>
      <c r="NNG44" s="463"/>
      <c r="NNH44" s="463"/>
      <c r="NNI44" s="458"/>
      <c r="NNJ44" s="463"/>
      <c r="NNK44" s="463"/>
      <c r="NNL44" s="463"/>
      <c r="NNM44" s="458"/>
      <c r="NNN44" s="463"/>
      <c r="NNO44" s="463"/>
      <c r="NNP44" s="463"/>
      <c r="NNQ44" s="458"/>
      <c r="NNR44" s="463"/>
      <c r="NNS44" s="463"/>
      <c r="NNT44" s="463"/>
      <c r="NNU44" s="458"/>
      <c r="NNV44" s="463"/>
      <c r="NNW44" s="463"/>
      <c r="NNX44" s="463"/>
      <c r="NNY44" s="458"/>
      <c r="NNZ44" s="463"/>
      <c r="NOA44" s="463"/>
      <c r="NOB44" s="463"/>
      <c r="NOC44" s="458"/>
      <c r="NOD44" s="463"/>
      <c r="NOE44" s="463"/>
      <c r="NOF44" s="463"/>
      <c r="NOG44" s="458"/>
      <c r="NOH44" s="463"/>
      <c r="NOI44" s="463"/>
      <c r="NOJ44" s="463"/>
      <c r="NOK44" s="458"/>
      <c r="NOL44" s="463"/>
      <c r="NOM44" s="463"/>
      <c r="NON44" s="463"/>
      <c r="NOO44" s="458"/>
      <c r="NOP44" s="463"/>
      <c r="NOQ44" s="463"/>
      <c r="NOR44" s="463"/>
      <c r="NOS44" s="458"/>
      <c r="NOT44" s="463"/>
      <c r="NOU44" s="463"/>
      <c r="NOV44" s="463"/>
      <c r="NOW44" s="458"/>
      <c r="NOX44" s="463"/>
      <c r="NOY44" s="463"/>
      <c r="NOZ44" s="463"/>
      <c r="NPA44" s="458"/>
      <c r="NPB44" s="463"/>
      <c r="NPC44" s="463"/>
      <c r="NPD44" s="463"/>
      <c r="NPE44" s="458"/>
      <c r="NPF44" s="463"/>
      <c r="NPG44" s="463"/>
      <c r="NPH44" s="463"/>
      <c r="NPI44" s="458"/>
      <c r="NPJ44" s="463"/>
      <c r="NPK44" s="463"/>
      <c r="NPL44" s="463"/>
      <c r="NPM44" s="458"/>
      <c r="NPN44" s="463"/>
      <c r="NPO44" s="463"/>
      <c r="NPP44" s="463"/>
      <c r="NPQ44" s="458"/>
      <c r="NPR44" s="463"/>
      <c r="NPS44" s="463"/>
      <c r="NPT44" s="463"/>
      <c r="NPU44" s="458"/>
      <c r="NPV44" s="463"/>
      <c r="NPW44" s="463"/>
      <c r="NPX44" s="463"/>
      <c r="NPY44" s="458"/>
      <c r="NPZ44" s="463"/>
      <c r="NQA44" s="463"/>
      <c r="NQB44" s="463"/>
      <c r="NQC44" s="458"/>
      <c r="NQD44" s="463"/>
      <c r="NQE44" s="463"/>
      <c r="NQF44" s="463"/>
      <c r="NQG44" s="458"/>
      <c r="NQH44" s="463"/>
      <c r="NQI44" s="463"/>
      <c r="NQJ44" s="463"/>
      <c r="NQK44" s="458"/>
      <c r="NQL44" s="463"/>
      <c r="NQM44" s="463"/>
      <c r="NQN44" s="463"/>
      <c r="NQO44" s="458"/>
      <c r="NQP44" s="463"/>
      <c r="NQQ44" s="463"/>
      <c r="NQR44" s="463"/>
      <c r="NQS44" s="458"/>
      <c r="NQT44" s="463"/>
      <c r="NQU44" s="463"/>
      <c r="NQV44" s="463"/>
      <c r="NQW44" s="458"/>
      <c r="NQX44" s="463"/>
      <c r="NQY44" s="463"/>
      <c r="NQZ44" s="463"/>
      <c r="NRA44" s="458"/>
      <c r="NRB44" s="463"/>
      <c r="NRC44" s="463"/>
      <c r="NRD44" s="463"/>
      <c r="NRE44" s="458"/>
      <c r="NRF44" s="463"/>
      <c r="NRG44" s="463"/>
      <c r="NRH44" s="463"/>
      <c r="NRI44" s="458"/>
      <c r="NRJ44" s="463"/>
      <c r="NRK44" s="463"/>
      <c r="NRL44" s="463"/>
      <c r="NRM44" s="458"/>
      <c r="NRN44" s="463"/>
      <c r="NRO44" s="463"/>
      <c r="NRP44" s="463"/>
      <c r="NRQ44" s="458"/>
      <c r="NRR44" s="463"/>
      <c r="NRS44" s="463"/>
      <c r="NRT44" s="463"/>
      <c r="NRU44" s="458"/>
      <c r="NRV44" s="463"/>
      <c r="NRW44" s="463"/>
      <c r="NRX44" s="463"/>
      <c r="NRY44" s="458"/>
      <c r="NRZ44" s="463"/>
      <c r="NSA44" s="463"/>
      <c r="NSB44" s="463"/>
      <c r="NSC44" s="458"/>
      <c r="NSD44" s="463"/>
      <c r="NSE44" s="463"/>
      <c r="NSF44" s="463"/>
      <c r="NSG44" s="458"/>
      <c r="NSH44" s="463"/>
      <c r="NSI44" s="463"/>
      <c r="NSJ44" s="463"/>
      <c r="NSK44" s="458"/>
      <c r="NSL44" s="463"/>
      <c r="NSM44" s="463"/>
      <c r="NSN44" s="463"/>
      <c r="NSO44" s="458"/>
      <c r="NSP44" s="463"/>
      <c r="NSQ44" s="463"/>
      <c r="NSR44" s="463"/>
      <c r="NSS44" s="458"/>
      <c r="NST44" s="463"/>
      <c r="NSU44" s="463"/>
      <c r="NSV44" s="463"/>
      <c r="NSW44" s="458"/>
      <c r="NSX44" s="463"/>
      <c r="NSY44" s="463"/>
      <c r="NSZ44" s="463"/>
      <c r="NTA44" s="458"/>
      <c r="NTB44" s="463"/>
      <c r="NTC44" s="463"/>
      <c r="NTD44" s="463"/>
      <c r="NTE44" s="458"/>
      <c r="NTF44" s="463"/>
      <c r="NTG44" s="463"/>
      <c r="NTH44" s="463"/>
      <c r="NTI44" s="458"/>
      <c r="NTJ44" s="463"/>
      <c r="NTK44" s="463"/>
      <c r="NTL44" s="463"/>
      <c r="NTM44" s="458"/>
      <c r="NTN44" s="463"/>
      <c r="NTO44" s="463"/>
      <c r="NTP44" s="463"/>
      <c r="NTQ44" s="458"/>
      <c r="NTR44" s="463"/>
      <c r="NTS44" s="463"/>
      <c r="NTT44" s="463"/>
      <c r="NTU44" s="458"/>
      <c r="NTV44" s="463"/>
      <c r="NTW44" s="463"/>
      <c r="NTX44" s="463"/>
      <c r="NTY44" s="458"/>
      <c r="NTZ44" s="463"/>
      <c r="NUA44" s="463"/>
      <c r="NUB44" s="463"/>
      <c r="NUC44" s="458"/>
      <c r="NUD44" s="463"/>
      <c r="NUE44" s="463"/>
      <c r="NUF44" s="463"/>
      <c r="NUG44" s="458"/>
      <c r="NUH44" s="463"/>
      <c r="NUI44" s="463"/>
      <c r="NUJ44" s="463"/>
      <c r="NUK44" s="458"/>
      <c r="NUL44" s="463"/>
      <c r="NUM44" s="463"/>
      <c r="NUN44" s="463"/>
      <c r="NUO44" s="458"/>
      <c r="NUP44" s="463"/>
      <c r="NUQ44" s="463"/>
      <c r="NUR44" s="463"/>
      <c r="NUS44" s="458"/>
      <c r="NUT44" s="463"/>
      <c r="NUU44" s="463"/>
      <c r="NUV44" s="463"/>
      <c r="NUW44" s="458"/>
      <c r="NUX44" s="463"/>
      <c r="NUY44" s="463"/>
      <c r="NUZ44" s="463"/>
      <c r="NVA44" s="458"/>
      <c r="NVB44" s="463"/>
      <c r="NVC44" s="463"/>
      <c r="NVD44" s="463"/>
      <c r="NVE44" s="458"/>
      <c r="NVF44" s="463"/>
      <c r="NVG44" s="463"/>
      <c r="NVH44" s="463"/>
      <c r="NVI44" s="458"/>
      <c r="NVJ44" s="463"/>
      <c r="NVK44" s="463"/>
      <c r="NVL44" s="463"/>
      <c r="NVM44" s="458"/>
      <c r="NVN44" s="463"/>
      <c r="NVO44" s="463"/>
      <c r="NVP44" s="463"/>
      <c r="NVQ44" s="458"/>
      <c r="NVR44" s="463"/>
      <c r="NVS44" s="463"/>
      <c r="NVT44" s="463"/>
      <c r="NVU44" s="458"/>
      <c r="NVV44" s="463"/>
      <c r="NVW44" s="463"/>
      <c r="NVX44" s="463"/>
      <c r="NVY44" s="458"/>
      <c r="NVZ44" s="463"/>
      <c r="NWA44" s="463"/>
      <c r="NWB44" s="463"/>
      <c r="NWC44" s="458"/>
      <c r="NWD44" s="463"/>
      <c r="NWE44" s="463"/>
      <c r="NWF44" s="463"/>
      <c r="NWG44" s="458"/>
      <c r="NWH44" s="463"/>
      <c r="NWI44" s="463"/>
      <c r="NWJ44" s="463"/>
      <c r="NWK44" s="458"/>
      <c r="NWL44" s="463"/>
      <c r="NWM44" s="463"/>
      <c r="NWN44" s="463"/>
      <c r="NWO44" s="458"/>
      <c r="NWP44" s="463"/>
      <c r="NWQ44" s="463"/>
      <c r="NWR44" s="463"/>
      <c r="NWS44" s="458"/>
      <c r="NWT44" s="463"/>
      <c r="NWU44" s="463"/>
      <c r="NWV44" s="463"/>
      <c r="NWW44" s="458"/>
      <c r="NWX44" s="463"/>
      <c r="NWY44" s="463"/>
      <c r="NWZ44" s="463"/>
      <c r="NXA44" s="458"/>
      <c r="NXB44" s="463"/>
      <c r="NXC44" s="463"/>
      <c r="NXD44" s="463"/>
      <c r="NXE44" s="458"/>
      <c r="NXF44" s="463"/>
      <c r="NXG44" s="463"/>
      <c r="NXH44" s="463"/>
      <c r="NXI44" s="458"/>
      <c r="NXJ44" s="463"/>
      <c r="NXK44" s="463"/>
      <c r="NXL44" s="463"/>
      <c r="NXM44" s="458"/>
      <c r="NXN44" s="463"/>
      <c r="NXO44" s="463"/>
      <c r="NXP44" s="463"/>
      <c r="NXQ44" s="458"/>
      <c r="NXR44" s="463"/>
      <c r="NXS44" s="463"/>
      <c r="NXT44" s="463"/>
      <c r="NXU44" s="458"/>
      <c r="NXV44" s="463"/>
      <c r="NXW44" s="463"/>
      <c r="NXX44" s="463"/>
      <c r="NXY44" s="458"/>
      <c r="NXZ44" s="463"/>
      <c r="NYA44" s="463"/>
      <c r="NYB44" s="463"/>
      <c r="NYC44" s="458"/>
      <c r="NYD44" s="463"/>
      <c r="NYE44" s="463"/>
      <c r="NYF44" s="463"/>
      <c r="NYG44" s="458"/>
      <c r="NYH44" s="463"/>
      <c r="NYI44" s="463"/>
      <c r="NYJ44" s="463"/>
      <c r="NYK44" s="458"/>
      <c r="NYL44" s="463"/>
      <c r="NYM44" s="463"/>
      <c r="NYN44" s="463"/>
      <c r="NYO44" s="458"/>
      <c r="NYP44" s="463"/>
      <c r="NYQ44" s="463"/>
      <c r="NYR44" s="463"/>
      <c r="NYS44" s="458"/>
      <c r="NYT44" s="463"/>
      <c r="NYU44" s="463"/>
      <c r="NYV44" s="463"/>
      <c r="NYW44" s="458"/>
      <c r="NYX44" s="463"/>
      <c r="NYY44" s="463"/>
      <c r="NYZ44" s="463"/>
      <c r="NZA44" s="458"/>
      <c r="NZB44" s="463"/>
      <c r="NZC44" s="463"/>
      <c r="NZD44" s="463"/>
      <c r="NZE44" s="458"/>
      <c r="NZF44" s="463"/>
      <c r="NZG44" s="463"/>
      <c r="NZH44" s="463"/>
      <c r="NZI44" s="458"/>
      <c r="NZJ44" s="463"/>
      <c r="NZK44" s="463"/>
      <c r="NZL44" s="463"/>
      <c r="NZM44" s="458"/>
      <c r="NZN44" s="463"/>
      <c r="NZO44" s="463"/>
      <c r="NZP44" s="463"/>
      <c r="NZQ44" s="458"/>
      <c r="NZR44" s="463"/>
      <c r="NZS44" s="463"/>
      <c r="NZT44" s="463"/>
      <c r="NZU44" s="458"/>
      <c r="NZV44" s="463"/>
      <c r="NZW44" s="463"/>
      <c r="NZX44" s="463"/>
      <c r="NZY44" s="458"/>
      <c r="NZZ44" s="463"/>
      <c r="OAA44" s="463"/>
      <c r="OAB44" s="463"/>
      <c r="OAC44" s="458"/>
      <c r="OAD44" s="463"/>
      <c r="OAE44" s="463"/>
      <c r="OAF44" s="463"/>
      <c r="OAG44" s="458"/>
      <c r="OAH44" s="463"/>
      <c r="OAI44" s="463"/>
      <c r="OAJ44" s="463"/>
      <c r="OAK44" s="458"/>
      <c r="OAL44" s="463"/>
      <c r="OAM44" s="463"/>
      <c r="OAN44" s="463"/>
      <c r="OAO44" s="458"/>
      <c r="OAP44" s="463"/>
      <c r="OAQ44" s="463"/>
      <c r="OAR44" s="463"/>
      <c r="OAS44" s="458"/>
      <c r="OAT44" s="463"/>
      <c r="OAU44" s="463"/>
      <c r="OAV44" s="463"/>
      <c r="OAW44" s="458"/>
      <c r="OAX44" s="463"/>
      <c r="OAY44" s="463"/>
      <c r="OAZ44" s="463"/>
      <c r="OBA44" s="458"/>
      <c r="OBB44" s="463"/>
      <c r="OBC44" s="463"/>
      <c r="OBD44" s="463"/>
      <c r="OBE44" s="458"/>
      <c r="OBF44" s="463"/>
      <c r="OBG44" s="463"/>
      <c r="OBH44" s="463"/>
      <c r="OBI44" s="458"/>
      <c r="OBJ44" s="463"/>
      <c r="OBK44" s="463"/>
      <c r="OBL44" s="463"/>
      <c r="OBM44" s="458"/>
      <c r="OBN44" s="463"/>
      <c r="OBO44" s="463"/>
      <c r="OBP44" s="463"/>
      <c r="OBQ44" s="458"/>
      <c r="OBR44" s="463"/>
      <c r="OBS44" s="463"/>
      <c r="OBT44" s="463"/>
      <c r="OBU44" s="458"/>
      <c r="OBV44" s="463"/>
      <c r="OBW44" s="463"/>
      <c r="OBX44" s="463"/>
      <c r="OBY44" s="458"/>
      <c r="OBZ44" s="463"/>
      <c r="OCA44" s="463"/>
      <c r="OCB44" s="463"/>
      <c r="OCC44" s="458"/>
      <c r="OCD44" s="463"/>
      <c r="OCE44" s="463"/>
      <c r="OCF44" s="463"/>
      <c r="OCG44" s="458"/>
      <c r="OCH44" s="463"/>
      <c r="OCI44" s="463"/>
      <c r="OCJ44" s="463"/>
      <c r="OCK44" s="458"/>
      <c r="OCL44" s="463"/>
      <c r="OCM44" s="463"/>
      <c r="OCN44" s="463"/>
      <c r="OCO44" s="458"/>
      <c r="OCP44" s="463"/>
      <c r="OCQ44" s="463"/>
      <c r="OCR44" s="463"/>
      <c r="OCS44" s="458"/>
      <c r="OCT44" s="463"/>
      <c r="OCU44" s="463"/>
      <c r="OCV44" s="463"/>
      <c r="OCW44" s="458"/>
      <c r="OCX44" s="463"/>
      <c r="OCY44" s="463"/>
      <c r="OCZ44" s="463"/>
      <c r="ODA44" s="458"/>
      <c r="ODB44" s="463"/>
      <c r="ODC44" s="463"/>
      <c r="ODD44" s="463"/>
      <c r="ODE44" s="458"/>
      <c r="ODF44" s="463"/>
      <c r="ODG44" s="463"/>
      <c r="ODH44" s="463"/>
      <c r="ODI44" s="458"/>
      <c r="ODJ44" s="463"/>
      <c r="ODK44" s="463"/>
      <c r="ODL44" s="463"/>
      <c r="ODM44" s="458"/>
      <c r="ODN44" s="463"/>
      <c r="ODO44" s="463"/>
      <c r="ODP44" s="463"/>
      <c r="ODQ44" s="458"/>
      <c r="ODR44" s="463"/>
      <c r="ODS44" s="463"/>
      <c r="ODT44" s="463"/>
      <c r="ODU44" s="458"/>
      <c r="ODV44" s="463"/>
      <c r="ODW44" s="463"/>
      <c r="ODX44" s="463"/>
      <c r="ODY44" s="458"/>
      <c r="ODZ44" s="463"/>
      <c r="OEA44" s="463"/>
      <c r="OEB44" s="463"/>
      <c r="OEC44" s="458"/>
      <c r="OED44" s="463"/>
      <c r="OEE44" s="463"/>
      <c r="OEF44" s="463"/>
      <c r="OEG44" s="458"/>
      <c r="OEH44" s="463"/>
      <c r="OEI44" s="463"/>
      <c r="OEJ44" s="463"/>
      <c r="OEK44" s="458"/>
      <c r="OEL44" s="463"/>
      <c r="OEM44" s="463"/>
      <c r="OEN44" s="463"/>
      <c r="OEO44" s="458"/>
      <c r="OEP44" s="463"/>
      <c r="OEQ44" s="463"/>
      <c r="OER44" s="463"/>
      <c r="OES44" s="458"/>
      <c r="OET44" s="463"/>
      <c r="OEU44" s="463"/>
      <c r="OEV44" s="463"/>
      <c r="OEW44" s="458"/>
      <c r="OEX44" s="463"/>
      <c r="OEY44" s="463"/>
      <c r="OEZ44" s="463"/>
      <c r="OFA44" s="458"/>
      <c r="OFB44" s="463"/>
      <c r="OFC44" s="463"/>
      <c r="OFD44" s="463"/>
      <c r="OFE44" s="458"/>
      <c r="OFF44" s="463"/>
      <c r="OFG44" s="463"/>
      <c r="OFH44" s="463"/>
      <c r="OFI44" s="458"/>
      <c r="OFJ44" s="463"/>
      <c r="OFK44" s="463"/>
      <c r="OFL44" s="463"/>
      <c r="OFM44" s="458"/>
      <c r="OFN44" s="463"/>
      <c r="OFO44" s="463"/>
      <c r="OFP44" s="463"/>
      <c r="OFQ44" s="458"/>
      <c r="OFR44" s="463"/>
      <c r="OFS44" s="463"/>
      <c r="OFT44" s="463"/>
      <c r="OFU44" s="458"/>
      <c r="OFV44" s="463"/>
      <c r="OFW44" s="463"/>
      <c r="OFX44" s="463"/>
      <c r="OFY44" s="458"/>
      <c r="OFZ44" s="463"/>
      <c r="OGA44" s="463"/>
      <c r="OGB44" s="463"/>
      <c r="OGC44" s="458"/>
      <c r="OGD44" s="463"/>
      <c r="OGE44" s="463"/>
      <c r="OGF44" s="463"/>
      <c r="OGG44" s="458"/>
      <c r="OGH44" s="463"/>
      <c r="OGI44" s="463"/>
      <c r="OGJ44" s="463"/>
      <c r="OGK44" s="458"/>
      <c r="OGL44" s="463"/>
      <c r="OGM44" s="463"/>
      <c r="OGN44" s="463"/>
      <c r="OGO44" s="458"/>
      <c r="OGP44" s="463"/>
      <c r="OGQ44" s="463"/>
      <c r="OGR44" s="463"/>
      <c r="OGS44" s="458"/>
      <c r="OGT44" s="463"/>
      <c r="OGU44" s="463"/>
      <c r="OGV44" s="463"/>
      <c r="OGW44" s="458"/>
      <c r="OGX44" s="463"/>
      <c r="OGY44" s="463"/>
      <c r="OGZ44" s="463"/>
      <c r="OHA44" s="458"/>
      <c r="OHB44" s="463"/>
      <c r="OHC44" s="463"/>
      <c r="OHD44" s="463"/>
      <c r="OHE44" s="458"/>
      <c r="OHF44" s="463"/>
      <c r="OHG44" s="463"/>
      <c r="OHH44" s="463"/>
      <c r="OHI44" s="458"/>
      <c r="OHJ44" s="463"/>
      <c r="OHK44" s="463"/>
      <c r="OHL44" s="463"/>
      <c r="OHM44" s="458"/>
      <c r="OHN44" s="463"/>
      <c r="OHO44" s="463"/>
      <c r="OHP44" s="463"/>
      <c r="OHQ44" s="458"/>
      <c r="OHR44" s="463"/>
      <c r="OHS44" s="463"/>
      <c r="OHT44" s="463"/>
      <c r="OHU44" s="458"/>
      <c r="OHV44" s="463"/>
      <c r="OHW44" s="463"/>
      <c r="OHX44" s="463"/>
      <c r="OHY44" s="458"/>
      <c r="OHZ44" s="463"/>
      <c r="OIA44" s="463"/>
      <c r="OIB44" s="463"/>
      <c r="OIC44" s="458"/>
      <c r="OID44" s="463"/>
      <c r="OIE44" s="463"/>
      <c r="OIF44" s="463"/>
      <c r="OIG44" s="458"/>
      <c r="OIH44" s="463"/>
      <c r="OII44" s="463"/>
      <c r="OIJ44" s="463"/>
      <c r="OIK44" s="458"/>
      <c r="OIL44" s="463"/>
      <c r="OIM44" s="463"/>
      <c r="OIN44" s="463"/>
      <c r="OIO44" s="458"/>
      <c r="OIP44" s="463"/>
      <c r="OIQ44" s="463"/>
      <c r="OIR44" s="463"/>
      <c r="OIS44" s="458"/>
      <c r="OIT44" s="463"/>
      <c r="OIU44" s="463"/>
      <c r="OIV44" s="463"/>
      <c r="OIW44" s="458"/>
      <c r="OIX44" s="463"/>
      <c r="OIY44" s="463"/>
      <c r="OIZ44" s="463"/>
      <c r="OJA44" s="458"/>
      <c r="OJB44" s="463"/>
      <c r="OJC44" s="463"/>
      <c r="OJD44" s="463"/>
      <c r="OJE44" s="458"/>
      <c r="OJF44" s="463"/>
      <c r="OJG44" s="463"/>
      <c r="OJH44" s="463"/>
      <c r="OJI44" s="458"/>
      <c r="OJJ44" s="463"/>
      <c r="OJK44" s="463"/>
      <c r="OJL44" s="463"/>
      <c r="OJM44" s="458"/>
      <c r="OJN44" s="463"/>
      <c r="OJO44" s="463"/>
      <c r="OJP44" s="463"/>
      <c r="OJQ44" s="458"/>
      <c r="OJR44" s="463"/>
      <c r="OJS44" s="463"/>
      <c r="OJT44" s="463"/>
      <c r="OJU44" s="458"/>
      <c r="OJV44" s="463"/>
      <c r="OJW44" s="463"/>
      <c r="OJX44" s="463"/>
      <c r="OJY44" s="458"/>
      <c r="OJZ44" s="463"/>
      <c r="OKA44" s="463"/>
      <c r="OKB44" s="463"/>
      <c r="OKC44" s="458"/>
      <c r="OKD44" s="463"/>
      <c r="OKE44" s="463"/>
      <c r="OKF44" s="463"/>
      <c r="OKG44" s="458"/>
      <c r="OKH44" s="463"/>
      <c r="OKI44" s="463"/>
      <c r="OKJ44" s="463"/>
      <c r="OKK44" s="458"/>
      <c r="OKL44" s="463"/>
      <c r="OKM44" s="463"/>
      <c r="OKN44" s="463"/>
      <c r="OKO44" s="458"/>
      <c r="OKP44" s="463"/>
      <c r="OKQ44" s="463"/>
      <c r="OKR44" s="463"/>
      <c r="OKS44" s="458"/>
      <c r="OKT44" s="463"/>
      <c r="OKU44" s="463"/>
      <c r="OKV44" s="463"/>
      <c r="OKW44" s="458"/>
      <c r="OKX44" s="463"/>
      <c r="OKY44" s="463"/>
      <c r="OKZ44" s="463"/>
      <c r="OLA44" s="458"/>
      <c r="OLB44" s="463"/>
      <c r="OLC44" s="463"/>
      <c r="OLD44" s="463"/>
      <c r="OLE44" s="458"/>
      <c r="OLF44" s="463"/>
      <c r="OLG44" s="463"/>
      <c r="OLH44" s="463"/>
      <c r="OLI44" s="458"/>
      <c r="OLJ44" s="463"/>
      <c r="OLK44" s="463"/>
      <c r="OLL44" s="463"/>
      <c r="OLM44" s="458"/>
      <c r="OLN44" s="463"/>
      <c r="OLO44" s="463"/>
      <c r="OLP44" s="463"/>
      <c r="OLQ44" s="458"/>
      <c r="OLR44" s="463"/>
      <c r="OLS44" s="463"/>
      <c r="OLT44" s="463"/>
      <c r="OLU44" s="458"/>
      <c r="OLV44" s="463"/>
      <c r="OLW44" s="463"/>
      <c r="OLX44" s="463"/>
      <c r="OLY44" s="458"/>
      <c r="OLZ44" s="463"/>
      <c r="OMA44" s="463"/>
      <c r="OMB44" s="463"/>
      <c r="OMC44" s="458"/>
      <c r="OMD44" s="463"/>
      <c r="OME44" s="463"/>
      <c r="OMF44" s="463"/>
      <c r="OMG44" s="458"/>
      <c r="OMH44" s="463"/>
      <c r="OMI44" s="463"/>
      <c r="OMJ44" s="463"/>
      <c r="OMK44" s="458"/>
      <c r="OML44" s="463"/>
      <c r="OMM44" s="463"/>
      <c r="OMN44" s="463"/>
      <c r="OMO44" s="458"/>
      <c r="OMP44" s="463"/>
      <c r="OMQ44" s="463"/>
      <c r="OMR44" s="463"/>
      <c r="OMS44" s="458"/>
      <c r="OMT44" s="463"/>
      <c r="OMU44" s="463"/>
      <c r="OMV44" s="463"/>
      <c r="OMW44" s="458"/>
      <c r="OMX44" s="463"/>
      <c r="OMY44" s="463"/>
      <c r="OMZ44" s="463"/>
      <c r="ONA44" s="458"/>
      <c r="ONB44" s="463"/>
      <c r="ONC44" s="463"/>
      <c r="OND44" s="463"/>
      <c r="ONE44" s="458"/>
      <c r="ONF44" s="463"/>
      <c r="ONG44" s="463"/>
      <c r="ONH44" s="463"/>
      <c r="ONI44" s="458"/>
      <c r="ONJ44" s="463"/>
      <c r="ONK44" s="463"/>
      <c r="ONL44" s="463"/>
      <c r="ONM44" s="458"/>
      <c r="ONN44" s="463"/>
      <c r="ONO44" s="463"/>
      <c r="ONP44" s="463"/>
      <c r="ONQ44" s="458"/>
      <c r="ONR44" s="463"/>
      <c r="ONS44" s="463"/>
      <c r="ONT44" s="463"/>
      <c r="ONU44" s="458"/>
      <c r="ONV44" s="463"/>
      <c r="ONW44" s="463"/>
      <c r="ONX44" s="463"/>
      <c r="ONY44" s="458"/>
      <c r="ONZ44" s="463"/>
      <c r="OOA44" s="463"/>
      <c r="OOB44" s="463"/>
      <c r="OOC44" s="458"/>
      <c r="OOD44" s="463"/>
      <c r="OOE44" s="463"/>
      <c r="OOF44" s="463"/>
      <c r="OOG44" s="458"/>
      <c r="OOH44" s="463"/>
      <c r="OOI44" s="463"/>
      <c r="OOJ44" s="463"/>
      <c r="OOK44" s="458"/>
      <c r="OOL44" s="463"/>
      <c r="OOM44" s="463"/>
      <c r="OON44" s="463"/>
      <c r="OOO44" s="458"/>
      <c r="OOP44" s="463"/>
      <c r="OOQ44" s="463"/>
      <c r="OOR44" s="463"/>
      <c r="OOS44" s="458"/>
      <c r="OOT44" s="463"/>
      <c r="OOU44" s="463"/>
      <c r="OOV44" s="463"/>
      <c r="OOW44" s="458"/>
      <c r="OOX44" s="463"/>
      <c r="OOY44" s="463"/>
      <c r="OOZ44" s="463"/>
      <c r="OPA44" s="458"/>
      <c r="OPB44" s="463"/>
      <c r="OPC44" s="463"/>
      <c r="OPD44" s="463"/>
      <c r="OPE44" s="458"/>
      <c r="OPF44" s="463"/>
      <c r="OPG44" s="463"/>
      <c r="OPH44" s="463"/>
      <c r="OPI44" s="458"/>
      <c r="OPJ44" s="463"/>
      <c r="OPK44" s="463"/>
      <c r="OPL44" s="463"/>
      <c r="OPM44" s="458"/>
      <c r="OPN44" s="463"/>
      <c r="OPO44" s="463"/>
      <c r="OPP44" s="463"/>
      <c r="OPQ44" s="458"/>
      <c r="OPR44" s="463"/>
      <c r="OPS44" s="463"/>
      <c r="OPT44" s="463"/>
      <c r="OPU44" s="458"/>
      <c r="OPV44" s="463"/>
      <c r="OPW44" s="463"/>
      <c r="OPX44" s="463"/>
      <c r="OPY44" s="458"/>
      <c r="OPZ44" s="463"/>
      <c r="OQA44" s="463"/>
      <c r="OQB44" s="463"/>
      <c r="OQC44" s="458"/>
      <c r="OQD44" s="463"/>
      <c r="OQE44" s="463"/>
      <c r="OQF44" s="463"/>
      <c r="OQG44" s="458"/>
      <c r="OQH44" s="463"/>
      <c r="OQI44" s="463"/>
      <c r="OQJ44" s="463"/>
      <c r="OQK44" s="458"/>
      <c r="OQL44" s="463"/>
      <c r="OQM44" s="463"/>
      <c r="OQN44" s="463"/>
      <c r="OQO44" s="458"/>
      <c r="OQP44" s="463"/>
      <c r="OQQ44" s="463"/>
      <c r="OQR44" s="463"/>
      <c r="OQS44" s="458"/>
      <c r="OQT44" s="463"/>
      <c r="OQU44" s="463"/>
      <c r="OQV44" s="463"/>
      <c r="OQW44" s="458"/>
      <c r="OQX44" s="463"/>
      <c r="OQY44" s="463"/>
      <c r="OQZ44" s="463"/>
      <c r="ORA44" s="458"/>
      <c r="ORB44" s="463"/>
      <c r="ORC44" s="463"/>
      <c r="ORD44" s="463"/>
      <c r="ORE44" s="458"/>
      <c r="ORF44" s="463"/>
      <c r="ORG44" s="463"/>
      <c r="ORH44" s="463"/>
      <c r="ORI44" s="458"/>
      <c r="ORJ44" s="463"/>
      <c r="ORK44" s="463"/>
      <c r="ORL44" s="463"/>
      <c r="ORM44" s="458"/>
      <c r="ORN44" s="463"/>
      <c r="ORO44" s="463"/>
      <c r="ORP44" s="463"/>
      <c r="ORQ44" s="458"/>
      <c r="ORR44" s="463"/>
      <c r="ORS44" s="463"/>
      <c r="ORT44" s="463"/>
      <c r="ORU44" s="458"/>
      <c r="ORV44" s="463"/>
      <c r="ORW44" s="463"/>
      <c r="ORX44" s="463"/>
      <c r="ORY44" s="458"/>
      <c r="ORZ44" s="463"/>
      <c r="OSA44" s="463"/>
      <c r="OSB44" s="463"/>
      <c r="OSC44" s="458"/>
      <c r="OSD44" s="463"/>
      <c r="OSE44" s="463"/>
      <c r="OSF44" s="463"/>
      <c r="OSG44" s="458"/>
      <c r="OSH44" s="463"/>
      <c r="OSI44" s="463"/>
      <c r="OSJ44" s="463"/>
      <c r="OSK44" s="458"/>
      <c r="OSL44" s="463"/>
      <c r="OSM44" s="463"/>
      <c r="OSN44" s="463"/>
      <c r="OSO44" s="458"/>
      <c r="OSP44" s="463"/>
      <c r="OSQ44" s="463"/>
      <c r="OSR44" s="463"/>
      <c r="OSS44" s="458"/>
      <c r="OST44" s="463"/>
      <c r="OSU44" s="463"/>
      <c r="OSV44" s="463"/>
      <c r="OSW44" s="458"/>
      <c r="OSX44" s="463"/>
      <c r="OSY44" s="463"/>
      <c r="OSZ44" s="463"/>
      <c r="OTA44" s="458"/>
      <c r="OTB44" s="463"/>
      <c r="OTC44" s="463"/>
      <c r="OTD44" s="463"/>
      <c r="OTE44" s="458"/>
      <c r="OTF44" s="463"/>
      <c r="OTG44" s="463"/>
      <c r="OTH44" s="463"/>
      <c r="OTI44" s="458"/>
      <c r="OTJ44" s="463"/>
      <c r="OTK44" s="463"/>
      <c r="OTL44" s="463"/>
      <c r="OTM44" s="458"/>
      <c r="OTN44" s="463"/>
      <c r="OTO44" s="463"/>
      <c r="OTP44" s="463"/>
      <c r="OTQ44" s="458"/>
      <c r="OTR44" s="463"/>
      <c r="OTS44" s="463"/>
      <c r="OTT44" s="463"/>
      <c r="OTU44" s="458"/>
      <c r="OTV44" s="463"/>
      <c r="OTW44" s="463"/>
      <c r="OTX44" s="463"/>
      <c r="OTY44" s="458"/>
      <c r="OTZ44" s="463"/>
      <c r="OUA44" s="463"/>
      <c r="OUB44" s="463"/>
      <c r="OUC44" s="458"/>
      <c r="OUD44" s="463"/>
      <c r="OUE44" s="463"/>
      <c r="OUF44" s="463"/>
      <c r="OUG44" s="458"/>
      <c r="OUH44" s="463"/>
      <c r="OUI44" s="463"/>
      <c r="OUJ44" s="463"/>
      <c r="OUK44" s="458"/>
      <c r="OUL44" s="463"/>
      <c r="OUM44" s="463"/>
      <c r="OUN44" s="463"/>
      <c r="OUO44" s="458"/>
      <c r="OUP44" s="463"/>
      <c r="OUQ44" s="463"/>
      <c r="OUR44" s="463"/>
      <c r="OUS44" s="458"/>
      <c r="OUT44" s="463"/>
      <c r="OUU44" s="463"/>
      <c r="OUV44" s="463"/>
      <c r="OUW44" s="458"/>
      <c r="OUX44" s="463"/>
      <c r="OUY44" s="463"/>
      <c r="OUZ44" s="463"/>
      <c r="OVA44" s="458"/>
      <c r="OVB44" s="463"/>
      <c r="OVC44" s="463"/>
      <c r="OVD44" s="463"/>
      <c r="OVE44" s="458"/>
      <c r="OVF44" s="463"/>
      <c r="OVG44" s="463"/>
      <c r="OVH44" s="463"/>
      <c r="OVI44" s="458"/>
      <c r="OVJ44" s="463"/>
      <c r="OVK44" s="463"/>
      <c r="OVL44" s="463"/>
      <c r="OVM44" s="458"/>
      <c r="OVN44" s="463"/>
      <c r="OVO44" s="463"/>
      <c r="OVP44" s="463"/>
      <c r="OVQ44" s="458"/>
      <c r="OVR44" s="463"/>
      <c r="OVS44" s="463"/>
      <c r="OVT44" s="463"/>
      <c r="OVU44" s="458"/>
      <c r="OVV44" s="463"/>
      <c r="OVW44" s="463"/>
      <c r="OVX44" s="463"/>
      <c r="OVY44" s="458"/>
      <c r="OVZ44" s="463"/>
      <c r="OWA44" s="463"/>
      <c r="OWB44" s="463"/>
      <c r="OWC44" s="458"/>
      <c r="OWD44" s="463"/>
      <c r="OWE44" s="463"/>
      <c r="OWF44" s="463"/>
      <c r="OWG44" s="458"/>
      <c r="OWH44" s="463"/>
      <c r="OWI44" s="463"/>
      <c r="OWJ44" s="463"/>
      <c r="OWK44" s="458"/>
      <c r="OWL44" s="463"/>
      <c r="OWM44" s="463"/>
      <c r="OWN44" s="463"/>
      <c r="OWO44" s="458"/>
      <c r="OWP44" s="463"/>
      <c r="OWQ44" s="463"/>
      <c r="OWR44" s="463"/>
      <c r="OWS44" s="458"/>
      <c r="OWT44" s="463"/>
      <c r="OWU44" s="463"/>
      <c r="OWV44" s="463"/>
      <c r="OWW44" s="458"/>
      <c r="OWX44" s="463"/>
      <c r="OWY44" s="463"/>
      <c r="OWZ44" s="463"/>
      <c r="OXA44" s="458"/>
      <c r="OXB44" s="463"/>
      <c r="OXC44" s="463"/>
      <c r="OXD44" s="463"/>
      <c r="OXE44" s="458"/>
      <c r="OXF44" s="463"/>
      <c r="OXG44" s="463"/>
      <c r="OXH44" s="463"/>
      <c r="OXI44" s="458"/>
      <c r="OXJ44" s="463"/>
      <c r="OXK44" s="463"/>
      <c r="OXL44" s="463"/>
      <c r="OXM44" s="458"/>
      <c r="OXN44" s="463"/>
      <c r="OXO44" s="463"/>
      <c r="OXP44" s="463"/>
      <c r="OXQ44" s="458"/>
      <c r="OXR44" s="463"/>
      <c r="OXS44" s="463"/>
      <c r="OXT44" s="463"/>
      <c r="OXU44" s="458"/>
      <c r="OXV44" s="463"/>
      <c r="OXW44" s="463"/>
      <c r="OXX44" s="463"/>
      <c r="OXY44" s="458"/>
      <c r="OXZ44" s="463"/>
      <c r="OYA44" s="463"/>
      <c r="OYB44" s="463"/>
      <c r="OYC44" s="458"/>
      <c r="OYD44" s="463"/>
      <c r="OYE44" s="463"/>
      <c r="OYF44" s="463"/>
      <c r="OYG44" s="458"/>
      <c r="OYH44" s="463"/>
      <c r="OYI44" s="463"/>
      <c r="OYJ44" s="463"/>
      <c r="OYK44" s="458"/>
      <c r="OYL44" s="463"/>
      <c r="OYM44" s="463"/>
      <c r="OYN44" s="463"/>
      <c r="OYO44" s="458"/>
      <c r="OYP44" s="463"/>
      <c r="OYQ44" s="463"/>
      <c r="OYR44" s="463"/>
      <c r="OYS44" s="458"/>
      <c r="OYT44" s="463"/>
      <c r="OYU44" s="463"/>
      <c r="OYV44" s="463"/>
      <c r="OYW44" s="458"/>
      <c r="OYX44" s="463"/>
      <c r="OYY44" s="463"/>
      <c r="OYZ44" s="463"/>
      <c r="OZA44" s="458"/>
      <c r="OZB44" s="463"/>
      <c r="OZC44" s="463"/>
      <c r="OZD44" s="463"/>
      <c r="OZE44" s="458"/>
      <c r="OZF44" s="463"/>
      <c r="OZG44" s="463"/>
      <c r="OZH44" s="463"/>
      <c r="OZI44" s="458"/>
      <c r="OZJ44" s="463"/>
      <c r="OZK44" s="463"/>
      <c r="OZL44" s="463"/>
      <c r="OZM44" s="458"/>
      <c r="OZN44" s="463"/>
      <c r="OZO44" s="463"/>
      <c r="OZP44" s="463"/>
      <c r="OZQ44" s="458"/>
      <c r="OZR44" s="463"/>
      <c r="OZS44" s="463"/>
      <c r="OZT44" s="463"/>
      <c r="OZU44" s="458"/>
      <c r="OZV44" s="463"/>
      <c r="OZW44" s="463"/>
      <c r="OZX44" s="463"/>
      <c r="OZY44" s="458"/>
      <c r="OZZ44" s="463"/>
      <c r="PAA44" s="463"/>
      <c r="PAB44" s="463"/>
      <c r="PAC44" s="458"/>
      <c r="PAD44" s="463"/>
      <c r="PAE44" s="463"/>
      <c r="PAF44" s="463"/>
      <c r="PAG44" s="458"/>
      <c r="PAH44" s="463"/>
      <c r="PAI44" s="463"/>
      <c r="PAJ44" s="463"/>
      <c r="PAK44" s="458"/>
      <c r="PAL44" s="463"/>
      <c r="PAM44" s="463"/>
      <c r="PAN44" s="463"/>
      <c r="PAO44" s="458"/>
      <c r="PAP44" s="463"/>
      <c r="PAQ44" s="463"/>
      <c r="PAR44" s="463"/>
      <c r="PAS44" s="458"/>
      <c r="PAT44" s="463"/>
      <c r="PAU44" s="463"/>
      <c r="PAV44" s="463"/>
      <c r="PAW44" s="458"/>
      <c r="PAX44" s="463"/>
      <c r="PAY44" s="463"/>
      <c r="PAZ44" s="463"/>
      <c r="PBA44" s="458"/>
      <c r="PBB44" s="463"/>
      <c r="PBC44" s="463"/>
      <c r="PBD44" s="463"/>
      <c r="PBE44" s="458"/>
      <c r="PBF44" s="463"/>
      <c r="PBG44" s="463"/>
      <c r="PBH44" s="463"/>
      <c r="PBI44" s="458"/>
      <c r="PBJ44" s="463"/>
      <c r="PBK44" s="463"/>
      <c r="PBL44" s="463"/>
      <c r="PBM44" s="458"/>
      <c r="PBN44" s="463"/>
      <c r="PBO44" s="463"/>
      <c r="PBP44" s="463"/>
      <c r="PBQ44" s="458"/>
      <c r="PBR44" s="463"/>
      <c r="PBS44" s="463"/>
      <c r="PBT44" s="463"/>
      <c r="PBU44" s="458"/>
      <c r="PBV44" s="463"/>
      <c r="PBW44" s="463"/>
      <c r="PBX44" s="463"/>
      <c r="PBY44" s="458"/>
      <c r="PBZ44" s="463"/>
      <c r="PCA44" s="463"/>
      <c r="PCB44" s="463"/>
      <c r="PCC44" s="458"/>
      <c r="PCD44" s="463"/>
      <c r="PCE44" s="463"/>
      <c r="PCF44" s="463"/>
      <c r="PCG44" s="458"/>
      <c r="PCH44" s="463"/>
      <c r="PCI44" s="463"/>
      <c r="PCJ44" s="463"/>
      <c r="PCK44" s="458"/>
      <c r="PCL44" s="463"/>
      <c r="PCM44" s="463"/>
      <c r="PCN44" s="463"/>
      <c r="PCO44" s="458"/>
      <c r="PCP44" s="463"/>
      <c r="PCQ44" s="463"/>
      <c r="PCR44" s="463"/>
      <c r="PCS44" s="458"/>
      <c r="PCT44" s="463"/>
      <c r="PCU44" s="463"/>
      <c r="PCV44" s="463"/>
      <c r="PCW44" s="458"/>
      <c r="PCX44" s="463"/>
      <c r="PCY44" s="463"/>
      <c r="PCZ44" s="463"/>
      <c r="PDA44" s="458"/>
      <c r="PDB44" s="463"/>
      <c r="PDC44" s="463"/>
      <c r="PDD44" s="463"/>
      <c r="PDE44" s="458"/>
      <c r="PDF44" s="463"/>
      <c r="PDG44" s="463"/>
      <c r="PDH44" s="463"/>
      <c r="PDI44" s="458"/>
      <c r="PDJ44" s="463"/>
      <c r="PDK44" s="463"/>
      <c r="PDL44" s="463"/>
      <c r="PDM44" s="458"/>
      <c r="PDN44" s="463"/>
      <c r="PDO44" s="463"/>
      <c r="PDP44" s="463"/>
      <c r="PDQ44" s="458"/>
      <c r="PDR44" s="463"/>
      <c r="PDS44" s="463"/>
      <c r="PDT44" s="463"/>
      <c r="PDU44" s="458"/>
      <c r="PDV44" s="463"/>
      <c r="PDW44" s="463"/>
      <c r="PDX44" s="463"/>
      <c r="PDY44" s="458"/>
      <c r="PDZ44" s="463"/>
      <c r="PEA44" s="463"/>
      <c r="PEB44" s="463"/>
      <c r="PEC44" s="458"/>
      <c r="PED44" s="463"/>
      <c r="PEE44" s="463"/>
      <c r="PEF44" s="463"/>
      <c r="PEG44" s="458"/>
      <c r="PEH44" s="463"/>
      <c r="PEI44" s="463"/>
      <c r="PEJ44" s="463"/>
      <c r="PEK44" s="458"/>
      <c r="PEL44" s="463"/>
      <c r="PEM44" s="463"/>
      <c r="PEN44" s="463"/>
      <c r="PEO44" s="458"/>
      <c r="PEP44" s="463"/>
      <c r="PEQ44" s="463"/>
      <c r="PER44" s="463"/>
      <c r="PES44" s="458"/>
      <c r="PET44" s="463"/>
      <c r="PEU44" s="463"/>
      <c r="PEV44" s="463"/>
      <c r="PEW44" s="458"/>
      <c r="PEX44" s="463"/>
      <c r="PEY44" s="463"/>
      <c r="PEZ44" s="463"/>
      <c r="PFA44" s="458"/>
      <c r="PFB44" s="463"/>
      <c r="PFC44" s="463"/>
      <c r="PFD44" s="463"/>
      <c r="PFE44" s="458"/>
      <c r="PFF44" s="463"/>
      <c r="PFG44" s="463"/>
      <c r="PFH44" s="463"/>
      <c r="PFI44" s="458"/>
      <c r="PFJ44" s="463"/>
      <c r="PFK44" s="463"/>
      <c r="PFL44" s="463"/>
      <c r="PFM44" s="458"/>
      <c r="PFN44" s="463"/>
      <c r="PFO44" s="463"/>
      <c r="PFP44" s="463"/>
      <c r="PFQ44" s="458"/>
      <c r="PFR44" s="463"/>
      <c r="PFS44" s="463"/>
      <c r="PFT44" s="463"/>
      <c r="PFU44" s="458"/>
      <c r="PFV44" s="463"/>
      <c r="PFW44" s="463"/>
      <c r="PFX44" s="463"/>
      <c r="PFY44" s="458"/>
      <c r="PFZ44" s="463"/>
      <c r="PGA44" s="463"/>
      <c r="PGB44" s="463"/>
      <c r="PGC44" s="458"/>
      <c r="PGD44" s="463"/>
      <c r="PGE44" s="463"/>
      <c r="PGF44" s="463"/>
      <c r="PGG44" s="458"/>
      <c r="PGH44" s="463"/>
      <c r="PGI44" s="463"/>
      <c r="PGJ44" s="463"/>
      <c r="PGK44" s="458"/>
      <c r="PGL44" s="463"/>
      <c r="PGM44" s="463"/>
      <c r="PGN44" s="463"/>
      <c r="PGO44" s="458"/>
      <c r="PGP44" s="463"/>
      <c r="PGQ44" s="463"/>
      <c r="PGR44" s="463"/>
      <c r="PGS44" s="458"/>
      <c r="PGT44" s="463"/>
      <c r="PGU44" s="463"/>
      <c r="PGV44" s="463"/>
      <c r="PGW44" s="458"/>
      <c r="PGX44" s="463"/>
      <c r="PGY44" s="463"/>
      <c r="PGZ44" s="463"/>
      <c r="PHA44" s="458"/>
      <c r="PHB44" s="463"/>
      <c r="PHC44" s="463"/>
      <c r="PHD44" s="463"/>
      <c r="PHE44" s="458"/>
      <c r="PHF44" s="463"/>
      <c r="PHG44" s="463"/>
      <c r="PHH44" s="463"/>
      <c r="PHI44" s="458"/>
      <c r="PHJ44" s="463"/>
      <c r="PHK44" s="463"/>
      <c r="PHL44" s="463"/>
      <c r="PHM44" s="458"/>
      <c r="PHN44" s="463"/>
      <c r="PHO44" s="463"/>
      <c r="PHP44" s="463"/>
      <c r="PHQ44" s="458"/>
      <c r="PHR44" s="463"/>
      <c r="PHS44" s="463"/>
      <c r="PHT44" s="463"/>
      <c r="PHU44" s="458"/>
      <c r="PHV44" s="463"/>
      <c r="PHW44" s="463"/>
      <c r="PHX44" s="463"/>
      <c r="PHY44" s="458"/>
      <c r="PHZ44" s="463"/>
      <c r="PIA44" s="463"/>
      <c r="PIB44" s="463"/>
      <c r="PIC44" s="458"/>
      <c r="PID44" s="463"/>
      <c r="PIE44" s="463"/>
      <c r="PIF44" s="463"/>
      <c r="PIG44" s="458"/>
      <c r="PIH44" s="463"/>
      <c r="PII44" s="463"/>
      <c r="PIJ44" s="463"/>
      <c r="PIK44" s="458"/>
      <c r="PIL44" s="463"/>
      <c r="PIM44" s="463"/>
      <c r="PIN44" s="463"/>
      <c r="PIO44" s="458"/>
      <c r="PIP44" s="463"/>
      <c r="PIQ44" s="463"/>
      <c r="PIR44" s="463"/>
      <c r="PIS44" s="458"/>
      <c r="PIT44" s="463"/>
      <c r="PIU44" s="463"/>
      <c r="PIV44" s="463"/>
      <c r="PIW44" s="458"/>
      <c r="PIX44" s="463"/>
      <c r="PIY44" s="463"/>
      <c r="PIZ44" s="463"/>
      <c r="PJA44" s="458"/>
      <c r="PJB44" s="463"/>
      <c r="PJC44" s="463"/>
      <c r="PJD44" s="463"/>
      <c r="PJE44" s="458"/>
      <c r="PJF44" s="463"/>
      <c r="PJG44" s="463"/>
      <c r="PJH44" s="463"/>
      <c r="PJI44" s="458"/>
      <c r="PJJ44" s="463"/>
      <c r="PJK44" s="463"/>
      <c r="PJL44" s="463"/>
      <c r="PJM44" s="458"/>
      <c r="PJN44" s="463"/>
      <c r="PJO44" s="463"/>
      <c r="PJP44" s="463"/>
      <c r="PJQ44" s="458"/>
      <c r="PJR44" s="463"/>
      <c r="PJS44" s="463"/>
      <c r="PJT44" s="463"/>
      <c r="PJU44" s="458"/>
      <c r="PJV44" s="463"/>
      <c r="PJW44" s="463"/>
      <c r="PJX44" s="463"/>
      <c r="PJY44" s="458"/>
      <c r="PJZ44" s="463"/>
      <c r="PKA44" s="463"/>
      <c r="PKB44" s="463"/>
      <c r="PKC44" s="458"/>
      <c r="PKD44" s="463"/>
      <c r="PKE44" s="463"/>
      <c r="PKF44" s="463"/>
      <c r="PKG44" s="458"/>
      <c r="PKH44" s="463"/>
      <c r="PKI44" s="463"/>
      <c r="PKJ44" s="463"/>
      <c r="PKK44" s="458"/>
      <c r="PKL44" s="463"/>
      <c r="PKM44" s="463"/>
      <c r="PKN44" s="463"/>
      <c r="PKO44" s="458"/>
      <c r="PKP44" s="463"/>
      <c r="PKQ44" s="463"/>
      <c r="PKR44" s="463"/>
      <c r="PKS44" s="458"/>
      <c r="PKT44" s="463"/>
      <c r="PKU44" s="463"/>
      <c r="PKV44" s="463"/>
      <c r="PKW44" s="458"/>
      <c r="PKX44" s="463"/>
      <c r="PKY44" s="463"/>
      <c r="PKZ44" s="463"/>
      <c r="PLA44" s="458"/>
      <c r="PLB44" s="463"/>
      <c r="PLC44" s="463"/>
      <c r="PLD44" s="463"/>
      <c r="PLE44" s="458"/>
      <c r="PLF44" s="463"/>
      <c r="PLG44" s="463"/>
      <c r="PLH44" s="463"/>
      <c r="PLI44" s="458"/>
      <c r="PLJ44" s="463"/>
      <c r="PLK44" s="463"/>
      <c r="PLL44" s="463"/>
      <c r="PLM44" s="458"/>
      <c r="PLN44" s="463"/>
      <c r="PLO44" s="463"/>
      <c r="PLP44" s="463"/>
      <c r="PLQ44" s="458"/>
      <c r="PLR44" s="463"/>
      <c r="PLS44" s="463"/>
      <c r="PLT44" s="463"/>
      <c r="PLU44" s="458"/>
      <c r="PLV44" s="463"/>
      <c r="PLW44" s="463"/>
      <c r="PLX44" s="463"/>
      <c r="PLY44" s="458"/>
      <c r="PLZ44" s="463"/>
      <c r="PMA44" s="463"/>
      <c r="PMB44" s="463"/>
      <c r="PMC44" s="458"/>
      <c r="PMD44" s="463"/>
      <c r="PME44" s="463"/>
      <c r="PMF44" s="463"/>
      <c r="PMG44" s="458"/>
      <c r="PMH44" s="463"/>
      <c r="PMI44" s="463"/>
      <c r="PMJ44" s="463"/>
      <c r="PMK44" s="458"/>
      <c r="PML44" s="463"/>
      <c r="PMM44" s="463"/>
      <c r="PMN44" s="463"/>
      <c r="PMO44" s="458"/>
      <c r="PMP44" s="463"/>
      <c r="PMQ44" s="463"/>
      <c r="PMR44" s="463"/>
      <c r="PMS44" s="458"/>
      <c r="PMT44" s="463"/>
      <c r="PMU44" s="463"/>
      <c r="PMV44" s="463"/>
      <c r="PMW44" s="458"/>
      <c r="PMX44" s="463"/>
      <c r="PMY44" s="463"/>
      <c r="PMZ44" s="463"/>
      <c r="PNA44" s="458"/>
      <c r="PNB44" s="463"/>
      <c r="PNC44" s="463"/>
      <c r="PND44" s="463"/>
      <c r="PNE44" s="458"/>
      <c r="PNF44" s="463"/>
      <c r="PNG44" s="463"/>
      <c r="PNH44" s="463"/>
      <c r="PNI44" s="458"/>
      <c r="PNJ44" s="463"/>
      <c r="PNK44" s="463"/>
      <c r="PNL44" s="463"/>
      <c r="PNM44" s="458"/>
      <c r="PNN44" s="463"/>
      <c r="PNO44" s="463"/>
      <c r="PNP44" s="463"/>
      <c r="PNQ44" s="458"/>
      <c r="PNR44" s="463"/>
      <c r="PNS44" s="463"/>
      <c r="PNT44" s="463"/>
      <c r="PNU44" s="458"/>
      <c r="PNV44" s="463"/>
      <c r="PNW44" s="463"/>
      <c r="PNX44" s="463"/>
      <c r="PNY44" s="458"/>
      <c r="PNZ44" s="463"/>
      <c r="POA44" s="463"/>
      <c r="POB44" s="463"/>
      <c r="POC44" s="458"/>
      <c r="POD44" s="463"/>
      <c r="POE44" s="463"/>
      <c r="POF44" s="463"/>
      <c r="POG44" s="458"/>
      <c r="POH44" s="463"/>
      <c r="POI44" s="463"/>
      <c r="POJ44" s="463"/>
      <c r="POK44" s="458"/>
      <c r="POL44" s="463"/>
      <c r="POM44" s="463"/>
      <c r="PON44" s="463"/>
      <c r="POO44" s="458"/>
      <c r="POP44" s="463"/>
      <c r="POQ44" s="463"/>
      <c r="POR44" s="463"/>
      <c r="POS44" s="458"/>
      <c r="POT44" s="463"/>
      <c r="POU44" s="463"/>
      <c r="POV44" s="463"/>
      <c r="POW44" s="458"/>
      <c r="POX44" s="463"/>
      <c r="POY44" s="463"/>
      <c r="POZ44" s="463"/>
      <c r="PPA44" s="458"/>
      <c r="PPB44" s="463"/>
      <c r="PPC44" s="463"/>
      <c r="PPD44" s="463"/>
      <c r="PPE44" s="458"/>
      <c r="PPF44" s="463"/>
      <c r="PPG44" s="463"/>
      <c r="PPH44" s="463"/>
      <c r="PPI44" s="458"/>
      <c r="PPJ44" s="463"/>
      <c r="PPK44" s="463"/>
      <c r="PPL44" s="463"/>
      <c r="PPM44" s="458"/>
      <c r="PPN44" s="463"/>
      <c r="PPO44" s="463"/>
      <c r="PPP44" s="463"/>
      <c r="PPQ44" s="458"/>
      <c r="PPR44" s="463"/>
      <c r="PPS44" s="463"/>
      <c r="PPT44" s="463"/>
      <c r="PPU44" s="458"/>
      <c r="PPV44" s="463"/>
      <c r="PPW44" s="463"/>
      <c r="PPX44" s="463"/>
      <c r="PPY44" s="458"/>
      <c r="PPZ44" s="463"/>
      <c r="PQA44" s="463"/>
      <c r="PQB44" s="463"/>
      <c r="PQC44" s="458"/>
      <c r="PQD44" s="463"/>
      <c r="PQE44" s="463"/>
      <c r="PQF44" s="463"/>
      <c r="PQG44" s="458"/>
      <c r="PQH44" s="463"/>
      <c r="PQI44" s="463"/>
      <c r="PQJ44" s="463"/>
      <c r="PQK44" s="458"/>
      <c r="PQL44" s="463"/>
      <c r="PQM44" s="463"/>
      <c r="PQN44" s="463"/>
      <c r="PQO44" s="458"/>
      <c r="PQP44" s="463"/>
      <c r="PQQ44" s="463"/>
      <c r="PQR44" s="463"/>
      <c r="PQS44" s="458"/>
      <c r="PQT44" s="463"/>
      <c r="PQU44" s="463"/>
      <c r="PQV44" s="463"/>
      <c r="PQW44" s="458"/>
      <c r="PQX44" s="463"/>
      <c r="PQY44" s="463"/>
      <c r="PQZ44" s="463"/>
      <c r="PRA44" s="458"/>
      <c r="PRB44" s="463"/>
      <c r="PRC44" s="463"/>
      <c r="PRD44" s="463"/>
      <c r="PRE44" s="458"/>
      <c r="PRF44" s="463"/>
      <c r="PRG44" s="463"/>
      <c r="PRH44" s="463"/>
      <c r="PRI44" s="458"/>
      <c r="PRJ44" s="463"/>
      <c r="PRK44" s="463"/>
      <c r="PRL44" s="463"/>
      <c r="PRM44" s="458"/>
      <c r="PRN44" s="463"/>
      <c r="PRO44" s="463"/>
      <c r="PRP44" s="463"/>
      <c r="PRQ44" s="458"/>
      <c r="PRR44" s="463"/>
      <c r="PRS44" s="463"/>
      <c r="PRT44" s="463"/>
      <c r="PRU44" s="458"/>
      <c r="PRV44" s="463"/>
      <c r="PRW44" s="463"/>
      <c r="PRX44" s="463"/>
      <c r="PRY44" s="458"/>
      <c r="PRZ44" s="463"/>
      <c r="PSA44" s="463"/>
      <c r="PSB44" s="463"/>
      <c r="PSC44" s="458"/>
      <c r="PSD44" s="463"/>
      <c r="PSE44" s="463"/>
      <c r="PSF44" s="463"/>
      <c r="PSG44" s="458"/>
      <c r="PSH44" s="463"/>
      <c r="PSI44" s="463"/>
      <c r="PSJ44" s="463"/>
      <c r="PSK44" s="458"/>
      <c r="PSL44" s="463"/>
      <c r="PSM44" s="463"/>
      <c r="PSN44" s="463"/>
      <c r="PSO44" s="458"/>
      <c r="PSP44" s="463"/>
      <c r="PSQ44" s="463"/>
      <c r="PSR44" s="463"/>
      <c r="PSS44" s="458"/>
      <c r="PST44" s="463"/>
      <c r="PSU44" s="463"/>
      <c r="PSV44" s="463"/>
      <c r="PSW44" s="458"/>
      <c r="PSX44" s="463"/>
      <c r="PSY44" s="463"/>
      <c r="PSZ44" s="463"/>
      <c r="PTA44" s="458"/>
      <c r="PTB44" s="463"/>
      <c r="PTC44" s="463"/>
      <c r="PTD44" s="463"/>
      <c r="PTE44" s="458"/>
      <c r="PTF44" s="463"/>
      <c r="PTG44" s="463"/>
      <c r="PTH44" s="463"/>
      <c r="PTI44" s="458"/>
      <c r="PTJ44" s="463"/>
      <c r="PTK44" s="463"/>
      <c r="PTL44" s="463"/>
      <c r="PTM44" s="458"/>
      <c r="PTN44" s="463"/>
      <c r="PTO44" s="463"/>
      <c r="PTP44" s="463"/>
      <c r="PTQ44" s="458"/>
      <c r="PTR44" s="463"/>
      <c r="PTS44" s="463"/>
      <c r="PTT44" s="463"/>
      <c r="PTU44" s="458"/>
      <c r="PTV44" s="463"/>
      <c r="PTW44" s="463"/>
      <c r="PTX44" s="463"/>
      <c r="PTY44" s="458"/>
      <c r="PTZ44" s="463"/>
      <c r="PUA44" s="463"/>
      <c r="PUB44" s="463"/>
      <c r="PUC44" s="458"/>
      <c r="PUD44" s="463"/>
      <c r="PUE44" s="463"/>
      <c r="PUF44" s="463"/>
      <c r="PUG44" s="458"/>
      <c r="PUH44" s="463"/>
      <c r="PUI44" s="463"/>
      <c r="PUJ44" s="463"/>
      <c r="PUK44" s="458"/>
      <c r="PUL44" s="463"/>
      <c r="PUM44" s="463"/>
      <c r="PUN44" s="463"/>
      <c r="PUO44" s="458"/>
      <c r="PUP44" s="463"/>
      <c r="PUQ44" s="463"/>
      <c r="PUR44" s="463"/>
      <c r="PUS44" s="458"/>
      <c r="PUT44" s="463"/>
      <c r="PUU44" s="463"/>
      <c r="PUV44" s="463"/>
      <c r="PUW44" s="458"/>
      <c r="PUX44" s="463"/>
      <c r="PUY44" s="463"/>
      <c r="PUZ44" s="463"/>
      <c r="PVA44" s="458"/>
      <c r="PVB44" s="463"/>
      <c r="PVC44" s="463"/>
      <c r="PVD44" s="463"/>
      <c r="PVE44" s="458"/>
      <c r="PVF44" s="463"/>
      <c r="PVG44" s="463"/>
      <c r="PVH44" s="463"/>
      <c r="PVI44" s="458"/>
      <c r="PVJ44" s="463"/>
      <c r="PVK44" s="463"/>
      <c r="PVL44" s="463"/>
      <c r="PVM44" s="458"/>
      <c r="PVN44" s="463"/>
      <c r="PVO44" s="463"/>
      <c r="PVP44" s="463"/>
      <c r="PVQ44" s="458"/>
      <c r="PVR44" s="463"/>
      <c r="PVS44" s="463"/>
      <c r="PVT44" s="463"/>
      <c r="PVU44" s="458"/>
      <c r="PVV44" s="463"/>
      <c r="PVW44" s="463"/>
      <c r="PVX44" s="463"/>
      <c r="PVY44" s="458"/>
      <c r="PVZ44" s="463"/>
      <c r="PWA44" s="463"/>
      <c r="PWB44" s="463"/>
      <c r="PWC44" s="458"/>
      <c r="PWD44" s="463"/>
      <c r="PWE44" s="463"/>
      <c r="PWF44" s="463"/>
      <c r="PWG44" s="458"/>
      <c r="PWH44" s="463"/>
      <c r="PWI44" s="463"/>
      <c r="PWJ44" s="463"/>
      <c r="PWK44" s="458"/>
      <c r="PWL44" s="463"/>
      <c r="PWM44" s="463"/>
      <c r="PWN44" s="463"/>
      <c r="PWO44" s="458"/>
      <c r="PWP44" s="463"/>
      <c r="PWQ44" s="463"/>
      <c r="PWR44" s="463"/>
      <c r="PWS44" s="458"/>
      <c r="PWT44" s="463"/>
      <c r="PWU44" s="463"/>
      <c r="PWV44" s="463"/>
      <c r="PWW44" s="458"/>
      <c r="PWX44" s="463"/>
      <c r="PWY44" s="463"/>
      <c r="PWZ44" s="463"/>
      <c r="PXA44" s="458"/>
      <c r="PXB44" s="463"/>
      <c r="PXC44" s="463"/>
      <c r="PXD44" s="463"/>
      <c r="PXE44" s="458"/>
      <c r="PXF44" s="463"/>
      <c r="PXG44" s="463"/>
      <c r="PXH44" s="463"/>
      <c r="PXI44" s="458"/>
      <c r="PXJ44" s="463"/>
      <c r="PXK44" s="463"/>
      <c r="PXL44" s="463"/>
      <c r="PXM44" s="458"/>
      <c r="PXN44" s="463"/>
      <c r="PXO44" s="463"/>
      <c r="PXP44" s="463"/>
      <c r="PXQ44" s="458"/>
      <c r="PXR44" s="463"/>
      <c r="PXS44" s="463"/>
      <c r="PXT44" s="463"/>
      <c r="PXU44" s="458"/>
      <c r="PXV44" s="463"/>
      <c r="PXW44" s="463"/>
      <c r="PXX44" s="463"/>
      <c r="PXY44" s="458"/>
      <c r="PXZ44" s="463"/>
      <c r="PYA44" s="463"/>
      <c r="PYB44" s="463"/>
      <c r="PYC44" s="458"/>
      <c r="PYD44" s="463"/>
      <c r="PYE44" s="463"/>
      <c r="PYF44" s="463"/>
      <c r="PYG44" s="458"/>
      <c r="PYH44" s="463"/>
      <c r="PYI44" s="463"/>
      <c r="PYJ44" s="463"/>
      <c r="PYK44" s="458"/>
      <c r="PYL44" s="463"/>
      <c r="PYM44" s="463"/>
      <c r="PYN44" s="463"/>
      <c r="PYO44" s="458"/>
      <c r="PYP44" s="463"/>
      <c r="PYQ44" s="463"/>
      <c r="PYR44" s="463"/>
      <c r="PYS44" s="458"/>
      <c r="PYT44" s="463"/>
      <c r="PYU44" s="463"/>
      <c r="PYV44" s="463"/>
      <c r="PYW44" s="458"/>
      <c r="PYX44" s="463"/>
      <c r="PYY44" s="463"/>
      <c r="PYZ44" s="463"/>
      <c r="PZA44" s="458"/>
      <c r="PZB44" s="463"/>
      <c r="PZC44" s="463"/>
      <c r="PZD44" s="463"/>
      <c r="PZE44" s="458"/>
      <c r="PZF44" s="463"/>
      <c r="PZG44" s="463"/>
      <c r="PZH44" s="463"/>
      <c r="PZI44" s="458"/>
      <c r="PZJ44" s="463"/>
      <c r="PZK44" s="463"/>
      <c r="PZL44" s="463"/>
      <c r="PZM44" s="458"/>
      <c r="PZN44" s="463"/>
      <c r="PZO44" s="463"/>
      <c r="PZP44" s="463"/>
      <c r="PZQ44" s="458"/>
      <c r="PZR44" s="463"/>
      <c r="PZS44" s="463"/>
      <c r="PZT44" s="463"/>
      <c r="PZU44" s="458"/>
      <c r="PZV44" s="463"/>
      <c r="PZW44" s="463"/>
      <c r="PZX44" s="463"/>
      <c r="PZY44" s="458"/>
      <c r="PZZ44" s="463"/>
      <c r="QAA44" s="463"/>
      <c r="QAB44" s="463"/>
      <c r="QAC44" s="458"/>
      <c r="QAD44" s="463"/>
      <c r="QAE44" s="463"/>
      <c r="QAF44" s="463"/>
      <c r="QAG44" s="458"/>
      <c r="QAH44" s="463"/>
      <c r="QAI44" s="463"/>
      <c r="QAJ44" s="463"/>
      <c r="QAK44" s="458"/>
      <c r="QAL44" s="463"/>
      <c r="QAM44" s="463"/>
      <c r="QAN44" s="463"/>
      <c r="QAO44" s="458"/>
      <c r="QAP44" s="463"/>
      <c r="QAQ44" s="463"/>
      <c r="QAR44" s="463"/>
      <c r="QAS44" s="458"/>
      <c r="QAT44" s="463"/>
      <c r="QAU44" s="463"/>
      <c r="QAV44" s="463"/>
      <c r="QAW44" s="458"/>
      <c r="QAX44" s="463"/>
      <c r="QAY44" s="463"/>
      <c r="QAZ44" s="463"/>
      <c r="QBA44" s="458"/>
      <c r="QBB44" s="463"/>
      <c r="QBC44" s="463"/>
      <c r="QBD44" s="463"/>
      <c r="QBE44" s="458"/>
      <c r="QBF44" s="463"/>
      <c r="QBG44" s="463"/>
      <c r="QBH44" s="463"/>
      <c r="QBI44" s="458"/>
      <c r="QBJ44" s="463"/>
      <c r="QBK44" s="463"/>
      <c r="QBL44" s="463"/>
      <c r="QBM44" s="458"/>
      <c r="QBN44" s="463"/>
      <c r="QBO44" s="463"/>
      <c r="QBP44" s="463"/>
      <c r="QBQ44" s="458"/>
      <c r="QBR44" s="463"/>
      <c r="QBS44" s="463"/>
      <c r="QBT44" s="463"/>
      <c r="QBU44" s="458"/>
      <c r="QBV44" s="463"/>
      <c r="QBW44" s="463"/>
      <c r="QBX44" s="463"/>
      <c r="QBY44" s="458"/>
      <c r="QBZ44" s="463"/>
      <c r="QCA44" s="463"/>
      <c r="QCB44" s="463"/>
      <c r="QCC44" s="458"/>
      <c r="QCD44" s="463"/>
      <c r="QCE44" s="463"/>
      <c r="QCF44" s="463"/>
      <c r="QCG44" s="458"/>
      <c r="QCH44" s="463"/>
      <c r="QCI44" s="463"/>
      <c r="QCJ44" s="463"/>
      <c r="QCK44" s="458"/>
      <c r="QCL44" s="463"/>
      <c r="QCM44" s="463"/>
      <c r="QCN44" s="463"/>
      <c r="QCO44" s="458"/>
      <c r="QCP44" s="463"/>
      <c r="QCQ44" s="463"/>
      <c r="QCR44" s="463"/>
      <c r="QCS44" s="458"/>
      <c r="QCT44" s="463"/>
      <c r="QCU44" s="463"/>
      <c r="QCV44" s="463"/>
      <c r="QCW44" s="458"/>
      <c r="QCX44" s="463"/>
      <c r="QCY44" s="463"/>
      <c r="QCZ44" s="463"/>
      <c r="QDA44" s="458"/>
      <c r="QDB44" s="463"/>
      <c r="QDC44" s="463"/>
      <c r="QDD44" s="463"/>
      <c r="QDE44" s="458"/>
      <c r="QDF44" s="463"/>
      <c r="QDG44" s="463"/>
      <c r="QDH44" s="463"/>
      <c r="QDI44" s="458"/>
      <c r="QDJ44" s="463"/>
      <c r="QDK44" s="463"/>
      <c r="QDL44" s="463"/>
      <c r="QDM44" s="458"/>
      <c r="QDN44" s="463"/>
      <c r="QDO44" s="463"/>
      <c r="QDP44" s="463"/>
      <c r="QDQ44" s="458"/>
      <c r="QDR44" s="463"/>
      <c r="QDS44" s="463"/>
      <c r="QDT44" s="463"/>
      <c r="QDU44" s="458"/>
      <c r="QDV44" s="463"/>
      <c r="QDW44" s="463"/>
      <c r="QDX44" s="463"/>
      <c r="QDY44" s="458"/>
      <c r="QDZ44" s="463"/>
      <c r="QEA44" s="463"/>
      <c r="QEB44" s="463"/>
      <c r="QEC44" s="458"/>
      <c r="QED44" s="463"/>
      <c r="QEE44" s="463"/>
      <c r="QEF44" s="463"/>
      <c r="QEG44" s="458"/>
      <c r="QEH44" s="463"/>
      <c r="QEI44" s="463"/>
      <c r="QEJ44" s="463"/>
      <c r="QEK44" s="458"/>
      <c r="QEL44" s="463"/>
      <c r="QEM44" s="463"/>
      <c r="QEN44" s="463"/>
      <c r="QEO44" s="458"/>
      <c r="QEP44" s="463"/>
      <c r="QEQ44" s="463"/>
      <c r="QER44" s="463"/>
      <c r="QES44" s="458"/>
      <c r="QET44" s="463"/>
      <c r="QEU44" s="463"/>
      <c r="QEV44" s="463"/>
      <c r="QEW44" s="458"/>
      <c r="QEX44" s="463"/>
      <c r="QEY44" s="463"/>
      <c r="QEZ44" s="463"/>
      <c r="QFA44" s="458"/>
      <c r="QFB44" s="463"/>
      <c r="QFC44" s="463"/>
      <c r="QFD44" s="463"/>
      <c r="QFE44" s="458"/>
      <c r="QFF44" s="463"/>
      <c r="QFG44" s="463"/>
      <c r="QFH44" s="463"/>
      <c r="QFI44" s="458"/>
      <c r="QFJ44" s="463"/>
      <c r="QFK44" s="463"/>
      <c r="QFL44" s="463"/>
      <c r="QFM44" s="458"/>
      <c r="QFN44" s="463"/>
      <c r="QFO44" s="463"/>
      <c r="QFP44" s="463"/>
      <c r="QFQ44" s="458"/>
      <c r="QFR44" s="463"/>
      <c r="QFS44" s="463"/>
      <c r="QFT44" s="463"/>
      <c r="QFU44" s="458"/>
      <c r="QFV44" s="463"/>
      <c r="QFW44" s="463"/>
      <c r="QFX44" s="463"/>
      <c r="QFY44" s="458"/>
      <c r="QFZ44" s="463"/>
      <c r="QGA44" s="463"/>
      <c r="QGB44" s="463"/>
      <c r="QGC44" s="458"/>
      <c r="QGD44" s="463"/>
      <c r="QGE44" s="463"/>
      <c r="QGF44" s="463"/>
      <c r="QGG44" s="458"/>
      <c r="QGH44" s="463"/>
      <c r="QGI44" s="463"/>
      <c r="QGJ44" s="463"/>
      <c r="QGK44" s="458"/>
      <c r="QGL44" s="463"/>
      <c r="QGM44" s="463"/>
      <c r="QGN44" s="463"/>
      <c r="QGO44" s="458"/>
      <c r="QGP44" s="463"/>
      <c r="QGQ44" s="463"/>
      <c r="QGR44" s="463"/>
      <c r="QGS44" s="458"/>
      <c r="QGT44" s="463"/>
      <c r="QGU44" s="463"/>
      <c r="QGV44" s="463"/>
      <c r="QGW44" s="458"/>
      <c r="QGX44" s="463"/>
      <c r="QGY44" s="463"/>
      <c r="QGZ44" s="463"/>
      <c r="QHA44" s="458"/>
      <c r="QHB44" s="463"/>
      <c r="QHC44" s="463"/>
      <c r="QHD44" s="463"/>
      <c r="QHE44" s="458"/>
      <c r="QHF44" s="463"/>
      <c r="QHG44" s="463"/>
      <c r="QHH44" s="463"/>
      <c r="QHI44" s="458"/>
      <c r="QHJ44" s="463"/>
      <c r="QHK44" s="463"/>
      <c r="QHL44" s="463"/>
      <c r="QHM44" s="458"/>
      <c r="QHN44" s="463"/>
      <c r="QHO44" s="463"/>
      <c r="QHP44" s="463"/>
      <c r="QHQ44" s="458"/>
      <c r="QHR44" s="463"/>
      <c r="QHS44" s="463"/>
      <c r="QHT44" s="463"/>
      <c r="QHU44" s="458"/>
      <c r="QHV44" s="463"/>
      <c r="QHW44" s="463"/>
      <c r="QHX44" s="463"/>
      <c r="QHY44" s="458"/>
      <c r="QHZ44" s="463"/>
      <c r="QIA44" s="463"/>
      <c r="QIB44" s="463"/>
      <c r="QIC44" s="458"/>
      <c r="QID44" s="463"/>
      <c r="QIE44" s="463"/>
      <c r="QIF44" s="463"/>
      <c r="QIG44" s="458"/>
      <c r="QIH44" s="463"/>
      <c r="QII44" s="463"/>
      <c r="QIJ44" s="463"/>
      <c r="QIK44" s="458"/>
      <c r="QIL44" s="463"/>
      <c r="QIM44" s="463"/>
      <c r="QIN44" s="463"/>
      <c r="QIO44" s="458"/>
      <c r="QIP44" s="463"/>
      <c r="QIQ44" s="463"/>
      <c r="QIR44" s="463"/>
      <c r="QIS44" s="458"/>
      <c r="QIT44" s="463"/>
      <c r="QIU44" s="463"/>
      <c r="QIV44" s="463"/>
      <c r="QIW44" s="458"/>
      <c r="QIX44" s="463"/>
      <c r="QIY44" s="463"/>
      <c r="QIZ44" s="463"/>
      <c r="QJA44" s="458"/>
      <c r="QJB44" s="463"/>
      <c r="QJC44" s="463"/>
      <c r="QJD44" s="463"/>
      <c r="QJE44" s="458"/>
      <c r="QJF44" s="463"/>
      <c r="QJG44" s="463"/>
      <c r="QJH44" s="463"/>
      <c r="QJI44" s="458"/>
      <c r="QJJ44" s="463"/>
      <c r="QJK44" s="463"/>
      <c r="QJL44" s="463"/>
      <c r="QJM44" s="458"/>
      <c r="QJN44" s="463"/>
      <c r="QJO44" s="463"/>
      <c r="QJP44" s="463"/>
      <c r="QJQ44" s="458"/>
      <c r="QJR44" s="463"/>
      <c r="QJS44" s="463"/>
      <c r="QJT44" s="463"/>
      <c r="QJU44" s="458"/>
      <c r="QJV44" s="463"/>
      <c r="QJW44" s="463"/>
      <c r="QJX44" s="463"/>
      <c r="QJY44" s="458"/>
      <c r="QJZ44" s="463"/>
      <c r="QKA44" s="463"/>
      <c r="QKB44" s="463"/>
      <c r="QKC44" s="458"/>
      <c r="QKD44" s="463"/>
      <c r="QKE44" s="463"/>
      <c r="QKF44" s="463"/>
      <c r="QKG44" s="458"/>
      <c r="QKH44" s="463"/>
      <c r="QKI44" s="463"/>
      <c r="QKJ44" s="463"/>
      <c r="QKK44" s="458"/>
      <c r="QKL44" s="463"/>
      <c r="QKM44" s="463"/>
      <c r="QKN44" s="463"/>
      <c r="QKO44" s="458"/>
      <c r="QKP44" s="463"/>
      <c r="QKQ44" s="463"/>
      <c r="QKR44" s="463"/>
      <c r="QKS44" s="458"/>
      <c r="QKT44" s="463"/>
      <c r="QKU44" s="463"/>
      <c r="QKV44" s="463"/>
      <c r="QKW44" s="458"/>
      <c r="QKX44" s="463"/>
      <c r="QKY44" s="463"/>
      <c r="QKZ44" s="463"/>
      <c r="QLA44" s="458"/>
      <c r="QLB44" s="463"/>
      <c r="QLC44" s="463"/>
      <c r="QLD44" s="463"/>
      <c r="QLE44" s="458"/>
      <c r="QLF44" s="463"/>
      <c r="QLG44" s="463"/>
      <c r="QLH44" s="463"/>
      <c r="QLI44" s="458"/>
      <c r="QLJ44" s="463"/>
      <c r="QLK44" s="463"/>
      <c r="QLL44" s="463"/>
      <c r="QLM44" s="458"/>
      <c r="QLN44" s="463"/>
      <c r="QLO44" s="463"/>
      <c r="QLP44" s="463"/>
      <c r="QLQ44" s="458"/>
      <c r="QLR44" s="463"/>
      <c r="QLS44" s="463"/>
      <c r="QLT44" s="463"/>
      <c r="QLU44" s="458"/>
      <c r="QLV44" s="463"/>
      <c r="QLW44" s="463"/>
      <c r="QLX44" s="463"/>
      <c r="QLY44" s="458"/>
      <c r="QLZ44" s="463"/>
      <c r="QMA44" s="463"/>
      <c r="QMB44" s="463"/>
      <c r="QMC44" s="458"/>
      <c r="QMD44" s="463"/>
      <c r="QME44" s="463"/>
      <c r="QMF44" s="463"/>
      <c r="QMG44" s="458"/>
      <c r="QMH44" s="463"/>
      <c r="QMI44" s="463"/>
      <c r="QMJ44" s="463"/>
      <c r="QMK44" s="458"/>
      <c r="QML44" s="463"/>
      <c r="QMM44" s="463"/>
      <c r="QMN44" s="463"/>
      <c r="QMO44" s="458"/>
      <c r="QMP44" s="463"/>
      <c r="QMQ44" s="463"/>
      <c r="QMR44" s="463"/>
      <c r="QMS44" s="458"/>
      <c r="QMT44" s="463"/>
      <c r="QMU44" s="463"/>
      <c r="QMV44" s="463"/>
      <c r="QMW44" s="458"/>
      <c r="QMX44" s="463"/>
      <c r="QMY44" s="463"/>
      <c r="QMZ44" s="463"/>
      <c r="QNA44" s="458"/>
      <c r="QNB44" s="463"/>
      <c r="QNC44" s="463"/>
      <c r="QND44" s="463"/>
      <c r="QNE44" s="458"/>
      <c r="QNF44" s="463"/>
      <c r="QNG44" s="463"/>
      <c r="QNH44" s="463"/>
      <c r="QNI44" s="458"/>
      <c r="QNJ44" s="463"/>
      <c r="QNK44" s="463"/>
      <c r="QNL44" s="463"/>
      <c r="QNM44" s="458"/>
      <c r="QNN44" s="463"/>
      <c r="QNO44" s="463"/>
      <c r="QNP44" s="463"/>
      <c r="QNQ44" s="458"/>
      <c r="QNR44" s="463"/>
      <c r="QNS44" s="463"/>
      <c r="QNT44" s="463"/>
      <c r="QNU44" s="458"/>
      <c r="QNV44" s="463"/>
      <c r="QNW44" s="463"/>
      <c r="QNX44" s="463"/>
      <c r="QNY44" s="458"/>
      <c r="QNZ44" s="463"/>
      <c r="QOA44" s="463"/>
      <c r="QOB44" s="463"/>
      <c r="QOC44" s="458"/>
      <c r="QOD44" s="463"/>
      <c r="QOE44" s="463"/>
      <c r="QOF44" s="463"/>
      <c r="QOG44" s="458"/>
      <c r="QOH44" s="463"/>
      <c r="QOI44" s="463"/>
      <c r="QOJ44" s="463"/>
      <c r="QOK44" s="458"/>
      <c r="QOL44" s="463"/>
      <c r="QOM44" s="463"/>
      <c r="QON44" s="463"/>
      <c r="QOO44" s="458"/>
      <c r="QOP44" s="463"/>
      <c r="QOQ44" s="463"/>
      <c r="QOR44" s="463"/>
      <c r="QOS44" s="458"/>
      <c r="QOT44" s="463"/>
      <c r="QOU44" s="463"/>
      <c r="QOV44" s="463"/>
      <c r="QOW44" s="458"/>
      <c r="QOX44" s="463"/>
      <c r="QOY44" s="463"/>
      <c r="QOZ44" s="463"/>
      <c r="QPA44" s="458"/>
      <c r="QPB44" s="463"/>
      <c r="QPC44" s="463"/>
      <c r="QPD44" s="463"/>
      <c r="QPE44" s="458"/>
      <c r="QPF44" s="463"/>
      <c r="QPG44" s="463"/>
      <c r="QPH44" s="463"/>
      <c r="QPI44" s="458"/>
      <c r="QPJ44" s="463"/>
      <c r="QPK44" s="463"/>
      <c r="QPL44" s="463"/>
      <c r="QPM44" s="458"/>
      <c r="QPN44" s="463"/>
      <c r="QPO44" s="463"/>
      <c r="QPP44" s="463"/>
      <c r="QPQ44" s="458"/>
      <c r="QPR44" s="463"/>
      <c r="QPS44" s="463"/>
      <c r="QPT44" s="463"/>
      <c r="QPU44" s="458"/>
      <c r="QPV44" s="463"/>
      <c r="QPW44" s="463"/>
      <c r="QPX44" s="463"/>
      <c r="QPY44" s="458"/>
      <c r="QPZ44" s="463"/>
      <c r="QQA44" s="463"/>
      <c r="QQB44" s="463"/>
      <c r="QQC44" s="458"/>
      <c r="QQD44" s="463"/>
      <c r="QQE44" s="463"/>
      <c r="QQF44" s="463"/>
      <c r="QQG44" s="458"/>
      <c r="QQH44" s="463"/>
      <c r="QQI44" s="463"/>
      <c r="QQJ44" s="463"/>
      <c r="QQK44" s="458"/>
      <c r="QQL44" s="463"/>
      <c r="QQM44" s="463"/>
      <c r="QQN44" s="463"/>
      <c r="QQO44" s="458"/>
      <c r="QQP44" s="463"/>
      <c r="QQQ44" s="463"/>
      <c r="QQR44" s="463"/>
      <c r="QQS44" s="458"/>
      <c r="QQT44" s="463"/>
      <c r="QQU44" s="463"/>
      <c r="QQV44" s="463"/>
      <c r="QQW44" s="458"/>
      <c r="QQX44" s="463"/>
      <c r="QQY44" s="463"/>
      <c r="QQZ44" s="463"/>
      <c r="QRA44" s="458"/>
      <c r="QRB44" s="463"/>
      <c r="QRC44" s="463"/>
      <c r="QRD44" s="463"/>
      <c r="QRE44" s="458"/>
      <c r="QRF44" s="463"/>
      <c r="QRG44" s="463"/>
      <c r="QRH44" s="463"/>
      <c r="QRI44" s="458"/>
      <c r="QRJ44" s="463"/>
      <c r="QRK44" s="463"/>
      <c r="QRL44" s="463"/>
      <c r="QRM44" s="458"/>
      <c r="QRN44" s="463"/>
      <c r="QRO44" s="463"/>
      <c r="QRP44" s="463"/>
      <c r="QRQ44" s="458"/>
      <c r="QRR44" s="463"/>
      <c r="QRS44" s="463"/>
      <c r="QRT44" s="463"/>
      <c r="QRU44" s="458"/>
      <c r="QRV44" s="463"/>
      <c r="QRW44" s="463"/>
      <c r="QRX44" s="463"/>
      <c r="QRY44" s="458"/>
      <c r="QRZ44" s="463"/>
      <c r="QSA44" s="463"/>
      <c r="QSB44" s="463"/>
      <c r="QSC44" s="458"/>
      <c r="QSD44" s="463"/>
      <c r="QSE44" s="463"/>
      <c r="QSF44" s="463"/>
      <c r="QSG44" s="458"/>
      <c r="QSH44" s="463"/>
      <c r="QSI44" s="463"/>
      <c r="QSJ44" s="463"/>
      <c r="QSK44" s="458"/>
      <c r="QSL44" s="463"/>
      <c r="QSM44" s="463"/>
      <c r="QSN44" s="463"/>
      <c r="QSO44" s="458"/>
      <c r="QSP44" s="463"/>
      <c r="QSQ44" s="463"/>
      <c r="QSR44" s="463"/>
      <c r="QSS44" s="458"/>
      <c r="QST44" s="463"/>
      <c r="QSU44" s="463"/>
      <c r="QSV44" s="463"/>
      <c r="QSW44" s="458"/>
      <c r="QSX44" s="463"/>
      <c r="QSY44" s="463"/>
      <c r="QSZ44" s="463"/>
      <c r="QTA44" s="458"/>
      <c r="QTB44" s="463"/>
      <c r="QTC44" s="463"/>
      <c r="QTD44" s="463"/>
      <c r="QTE44" s="458"/>
      <c r="QTF44" s="463"/>
      <c r="QTG44" s="463"/>
      <c r="QTH44" s="463"/>
      <c r="QTI44" s="458"/>
      <c r="QTJ44" s="463"/>
      <c r="QTK44" s="463"/>
      <c r="QTL44" s="463"/>
      <c r="QTM44" s="458"/>
      <c r="QTN44" s="463"/>
      <c r="QTO44" s="463"/>
      <c r="QTP44" s="463"/>
      <c r="QTQ44" s="458"/>
      <c r="QTR44" s="463"/>
      <c r="QTS44" s="463"/>
      <c r="QTT44" s="463"/>
      <c r="QTU44" s="458"/>
      <c r="QTV44" s="463"/>
      <c r="QTW44" s="463"/>
      <c r="QTX44" s="463"/>
      <c r="QTY44" s="458"/>
      <c r="QTZ44" s="463"/>
      <c r="QUA44" s="463"/>
      <c r="QUB44" s="463"/>
      <c r="QUC44" s="458"/>
      <c r="QUD44" s="463"/>
      <c r="QUE44" s="463"/>
      <c r="QUF44" s="463"/>
      <c r="QUG44" s="458"/>
      <c r="QUH44" s="463"/>
      <c r="QUI44" s="463"/>
      <c r="QUJ44" s="463"/>
      <c r="QUK44" s="458"/>
      <c r="QUL44" s="463"/>
      <c r="QUM44" s="463"/>
      <c r="QUN44" s="463"/>
      <c r="QUO44" s="458"/>
      <c r="QUP44" s="463"/>
      <c r="QUQ44" s="463"/>
      <c r="QUR44" s="463"/>
      <c r="QUS44" s="458"/>
      <c r="QUT44" s="463"/>
      <c r="QUU44" s="463"/>
      <c r="QUV44" s="463"/>
      <c r="QUW44" s="458"/>
      <c r="QUX44" s="463"/>
      <c r="QUY44" s="463"/>
      <c r="QUZ44" s="463"/>
      <c r="QVA44" s="458"/>
      <c r="QVB44" s="463"/>
      <c r="QVC44" s="463"/>
      <c r="QVD44" s="463"/>
      <c r="QVE44" s="458"/>
      <c r="QVF44" s="463"/>
      <c r="QVG44" s="463"/>
      <c r="QVH44" s="463"/>
      <c r="QVI44" s="458"/>
      <c r="QVJ44" s="463"/>
      <c r="QVK44" s="463"/>
      <c r="QVL44" s="463"/>
      <c r="QVM44" s="458"/>
      <c r="QVN44" s="463"/>
      <c r="QVO44" s="463"/>
      <c r="QVP44" s="463"/>
      <c r="QVQ44" s="458"/>
      <c r="QVR44" s="463"/>
      <c r="QVS44" s="463"/>
      <c r="QVT44" s="463"/>
      <c r="QVU44" s="458"/>
      <c r="QVV44" s="463"/>
      <c r="QVW44" s="463"/>
      <c r="QVX44" s="463"/>
      <c r="QVY44" s="458"/>
      <c r="QVZ44" s="463"/>
      <c r="QWA44" s="463"/>
      <c r="QWB44" s="463"/>
      <c r="QWC44" s="458"/>
      <c r="QWD44" s="463"/>
      <c r="QWE44" s="463"/>
      <c r="QWF44" s="463"/>
      <c r="QWG44" s="458"/>
      <c r="QWH44" s="463"/>
      <c r="QWI44" s="463"/>
      <c r="QWJ44" s="463"/>
      <c r="QWK44" s="458"/>
      <c r="QWL44" s="463"/>
      <c r="QWM44" s="463"/>
      <c r="QWN44" s="463"/>
      <c r="QWO44" s="458"/>
      <c r="QWP44" s="463"/>
      <c r="QWQ44" s="463"/>
      <c r="QWR44" s="463"/>
      <c r="QWS44" s="458"/>
      <c r="QWT44" s="463"/>
      <c r="QWU44" s="463"/>
      <c r="QWV44" s="463"/>
      <c r="QWW44" s="458"/>
      <c r="QWX44" s="463"/>
      <c r="QWY44" s="463"/>
      <c r="QWZ44" s="463"/>
      <c r="QXA44" s="458"/>
      <c r="QXB44" s="463"/>
      <c r="QXC44" s="463"/>
      <c r="QXD44" s="463"/>
      <c r="QXE44" s="458"/>
      <c r="QXF44" s="463"/>
      <c r="QXG44" s="463"/>
      <c r="QXH44" s="463"/>
      <c r="QXI44" s="458"/>
      <c r="QXJ44" s="463"/>
      <c r="QXK44" s="463"/>
      <c r="QXL44" s="463"/>
      <c r="QXM44" s="458"/>
      <c r="QXN44" s="463"/>
      <c r="QXO44" s="463"/>
      <c r="QXP44" s="463"/>
      <c r="QXQ44" s="458"/>
      <c r="QXR44" s="463"/>
      <c r="QXS44" s="463"/>
      <c r="QXT44" s="463"/>
      <c r="QXU44" s="458"/>
      <c r="QXV44" s="463"/>
      <c r="QXW44" s="463"/>
      <c r="QXX44" s="463"/>
      <c r="QXY44" s="458"/>
      <c r="QXZ44" s="463"/>
      <c r="QYA44" s="463"/>
      <c r="QYB44" s="463"/>
      <c r="QYC44" s="458"/>
      <c r="QYD44" s="463"/>
      <c r="QYE44" s="463"/>
      <c r="QYF44" s="463"/>
      <c r="QYG44" s="458"/>
      <c r="QYH44" s="463"/>
      <c r="QYI44" s="463"/>
      <c r="QYJ44" s="463"/>
      <c r="QYK44" s="458"/>
      <c r="QYL44" s="463"/>
      <c r="QYM44" s="463"/>
      <c r="QYN44" s="463"/>
      <c r="QYO44" s="458"/>
      <c r="QYP44" s="463"/>
      <c r="QYQ44" s="463"/>
      <c r="QYR44" s="463"/>
      <c r="QYS44" s="458"/>
      <c r="QYT44" s="463"/>
      <c r="QYU44" s="463"/>
      <c r="QYV44" s="463"/>
      <c r="QYW44" s="458"/>
      <c r="QYX44" s="463"/>
      <c r="QYY44" s="463"/>
      <c r="QYZ44" s="463"/>
      <c r="QZA44" s="458"/>
      <c r="QZB44" s="463"/>
      <c r="QZC44" s="463"/>
      <c r="QZD44" s="463"/>
      <c r="QZE44" s="458"/>
      <c r="QZF44" s="463"/>
      <c r="QZG44" s="463"/>
      <c r="QZH44" s="463"/>
      <c r="QZI44" s="458"/>
      <c r="QZJ44" s="463"/>
      <c r="QZK44" s="463"/>
      <c r="QZL44" s="463"/>
      <c r="QZM44" s="458"/>
      <c r="QZN44" s="463"/>
      <c r="QZO44" s="463"/>
      <c r="QZP44" s="463"/>
      <c r="QZQ44" s="458"/>
      <c r="QZR44" s="463"/>
      <c r="QZS44" s="463"/>
      <c r="QZT44" s="463"/>
      <c r="QZU44" s="458"/>
      <c r="QZV44" s="463"/>
      <c r="QZW44" s="463"/>
      <c r="QZX44" s="463"/>
      <c r="QZY44" s="458"/>
      <c r="QZZ44" s="463"/>
      <c r="RAA44" s="463"/>
      <c r="RAB44" s="463"/>
      <c r="RAC44" s="458"/>
      <c r="RAD44" s="463"/>
      <c r="RAE44" s="463"/>
      <c r="RAF44" s="463"/>
      <c r="RAG44" s="458"/>
      <c r="RAH44" s="463"/>
      <c r="RAI44" s="463"/>
      <c r="RAJ44" s="463"/>
      <c r="RAK44" s="458"/>
      <c r="RAL44" s="463"/>
      <c r="RAM44" s="463"/>
      <c r="RAN44" s="463"/>
      <c r="RAO44" s="458"/>
      <c r="RAP44" s="463"/>
      <c r="RAQ44" s="463"/>
      <c r="RAR44" s="463"/>
      <c r="RAS44" s="458"/>
      <c r="RAT44" s="463"/>
      <c r="RAU44" s="463"/>
      <c r="RAV44" s="463"/>
      <c r="RAW44" s="458"/>
      <c r="RAX44" s="463"/>
      <c r="RAY44" s="463"/>
      <c r="RAZ44" s="463"/>
      <c r="RBA44" s="458"/>
      <c r="RBB44" s="463"/>
      <c r="RBC44" s="463"/>
      <c r="RBD44" s="463"/>
      <c r="RBE44" s="458"/>
      <c r="RBF44" s="463"/>
      <c r="RBG44" s="463"/>
      <c r="RBH44" s="463"/>
      <c r="RBI44" s="458"/>
      <c r="RBJ44" s="463"/>
      <c r="RBK44" s="463"/>
      <c r="RBL44" s="463"/>
      <c r="RBM44" s="458"/>
      <c r="RBN44" s="463"/>
      <c r="RBO44" s="463"/>
      <c r="RBP44" s="463"/>
      <c r="RBQ44" s="458"/>
      <c r="RBR44" s="463"/>
      <c r="RBS44" s="463"/>
      <c r="RBT44" s="463"/>
      <c r="RBU44" s="458"/>
      <c r="RBV44" s="463"/>
      <c r="RBW44" s="463"/>
      <c r="RBX44" s="463"/>
      <c r="RBY44" s="458"/>
      <c r="RBZ44" s="463"/>
      <c r="RCA44" s="463"/>
      <c r="RCB44" s="463"/>
      <c r="RCC44" s="458"/>
      <c r="RCD44" s="463"/>
      <c r="RCE44" s="463"/>
      <c r="RCF44" s="463"/>
      <c r="RCG44" s="458"/>
      <c r="RCH44" s="463"/>
      <c r="RCI44" s="463"/>
      <c r="RCJ44" s="463"/>
      <c r="RCK44" s="458"/>
      <c r="RCL44" s="463"/>
      <c r="RCM44" s="463"/>
      <c r="RCN44" s="463"/>
      <c r="RCO44" s="458"/>
      <c r="RCP44" s="463"/>
      <c r="RCQ44" s="463"/>
      <c r="RCR44" s="463"/>
      <c r="RCS44" s="458"/>
      <c r="RCT44" s="463"/>
      <c r="RCU44" s="463"/>
      <c r="RCV44" s="463"/>
      <c r="RCW44" s="458"/>
      <c r="RCX44" s="463"/>
      <c r="RCY44" s="463"/>
      <c r="RCZ44" s="463"/>
      <c r="RDA44" s="458"/>
      <c r="RDB44" s="463"/>
      <c r="RDC44" s="463"/>
      <c r="RDD44" s="463"/>
      <c r="RDE44" s="458"/>
      <c r="RDF44" s="463"/>
      <c r="RDG44" s="463"/>
      <c r="RDH44" s="463"/>
      <c r="RDI44" s="458"/>
      <c r="RDJ44" s="463"/>
      <c r="RDK44" s="463"/>
      <c r="RDL44" s="463"/>
      <c r="RDM44" s="458"/>
      <c r="RDN44" s="463"/>
      <c r="RDO44" s="463"/>
      <c r="RDP44" s="463"/>
      <c r="RDQ44" s="458"/>
      <c r="RDR44" s="463"/>
      <c r="RDS44" s="463"/>
      <c r="RDT44" s="463"/>
      <c r="RDU44" s="458"/>
      <c r="RDV44" s="463"/>
      <c r="RDW44" s="463"/>
      <c r="RDX44" s="463"/>
      <c r="RDY44" s="458"/>
      <c r="RDZ44" s="463"/>
      <c r="REA44" s="463"/>
      <c r="REB44" s="463"/>
      <c r="REC44" s="458"/>
      <c r="RED44" s="463"/>
      <c r="REE44" s="463"/>
      <c r="REF44" s="463"/>
      <c r="REG44" s="458"/>
      <c r="REH44" s="463"/>
      <c r="REI44" s="463"/>
      <c r="REJ44" s="463"/>
      <c r="REK44" s="458"/>
      <c r="REL44" s="463"/>
      <c r="REM44" s="463"/>
      <c r="REN44" s="463"/>
      <c r="REO44" s="458"/>
      <c r="REP44" s="463"/>
      <c r="REQ44" s="463"/>
      <c r="RER44" s="463"/>
      <c r="RES44" s="458"/>
      <c r="RET44" s="463"/>
      <c r="REU44" s="463"/>
      <c r="REV44" s="463"/>
      <c r="REW44" s="458"/>
      <c r="REX44" s="463"/>
      <c r="REY44" s="463"/>
      <c r="REZ44" s="463"/>
      <c r="RFA44" s="458"/>
      <c r="RFB44" s="463"/>
      <c r="RFC44" s="463"/>
      <c r="RFD44" s="463"/>
      <c r="RFE44" s="458"/>
      <c r="RFF44" s="463"/>
      <c r="RFG44" s="463"/>
      <c r="RFH44" s="463"/>
      <c r="RFI44" s="458"/>
      <c r="RFJ44" s="463"/>
      <c r="RFK44" s="463"/>
      <c r="RFL44" s="463"/>
      <c r="RFM44" s="458"/>
      <c r="RFN44" s="463"/>
      <c r="RFO44" s="463"/>
      <c r="RFP44" s="463"/>
      <c r="RFQ44" s="458"/>
      <c r="RFR44" s="463"/>
      <c r="RFS44" s="463"/>
      <c r="RFT44" s="463"/>
      <c r="RFU44" s="458"/>
      <c r="RFV44" s="463"/>
      <c r="RFW44" s="463"/>
      <c r="RFX44" s="463"/>
      <c r="RFY44" s="458"/>
      <c r="RFZ44" s="463"/>
      <c r="RGA44" s="463"/>
      <c r="RGB44" s="463"/>
      <c r="RGC44" s="458"/>
      <c r="RGD44" s="463"/>
      <c r="RGE44" s="463"/>
      <c r="RGF44" s="463"/>
      <c r="RGG44" s="458"/>
      <c r="RGH44" s="463"/>
      <c r="RGI44" s="463"/>
      <c r="RGJ44" s="463"/>
      <c r="RGK44" s="458"/>
      <c r="RGL44" s="463"/>
      <c r="RGM44" s="463"/>
      <c r="RGN44" s="463"/>
      <c r="RGO44" s="458"/>
      <c r="RGP44" s="463"/>
      <c r="RGQ44" s="463"/>
      <c r="RGR44" s="463"/>
      <c r="RGS44" s="458"/>
      <c r="RGT44" s="463"/>
      <c r="RGU44" s="463"/>
      <c r="RGV44" s="463"/>
      <c r="RGW44" s="458"/>
      <c r="RGX44" s="463"/>
      <c r="RGY44" s="463"/>
      <c r="RGZ44" s="463"/>
      <c r="RHA44" s="458"/>
      <c r="RHB44" s="463"/>
      <c r="RHC44" s="463"/>
      <c r="RHD44" s="463"/>
      <c r="RHE44" s="458"/>
      <c r="RHF44" s="463"/>
      <c r="RHG44" s="463"/>
      <c r="RHH44" s="463"/>
      <c r="RHI44" s="458"/>
      <c r="RHJ44" s="463"/>
      <c r="RHK44" s="463"/>
      <c r="RHL44" s="463"/>
      <c r="RHM44" s="458"/>
      <c r="RHN44" s="463"/>
      <c r="RHO44" s="463"/>
      <c r="RHP44" s="463"/>
      <c r="RHQ44" s="458"/>
      <c r="RHR44" s="463"/>
      <c r="RHS44" s="463"/>
      <c r="RHT44" s="463"/>
      <c r="RHU44" s="458"/>
      <c r="RHV44" s="463"/>
      <c r="RHW44" s="463"/>
      <c r="RHX44" s="463"/>
      <c r="RHY44" s="458"/>
      <c r="RHZ44" s="463"/>
      <c r="RIA44" s="463"/>
      <c r="RIB44" s="463"/>
      <c r="RIC44" s="458"/>
      <c r="RID44" s="463"/>
      <c r="RIE44" s="463"/>
      <c r="RIF44" s="463"/>
      <c r="RIG44" s="458"/>
      <c r="RIH44" s="463"/>
      <c r="RII44" s="463"/>
      <c r="RIJ44" s="463"/>
      <c r="RIK44" s="458"/>
      <c r="RIL44" s="463"/>
      <c r="RIM44" s="463"/>
      <c r="RIN44" s="463"/>
      <c r="RIO44" s="458"/>
      <c r="RIP44" s="463"/>
      <c r="RIQ44" s="463"/>
      <c r="RIR44" s="463"/>
      <c r="RIS44" s="458"/>
      <c r="RIT44" s="463"/>
      <c r="RIU44" s="463"/>
      <c r="RIV44" s="463"/>
      <c r="RIW44" s="458"/>
      <c r="RIX44" s="463"/>
      <c r="RIY44" s="463"/>
      <c r="RIZ44" s="463"/>
      <c r="RJA44" s="458"/>
      <c r="RJB44" s="463"/>
      <c r="RJC44" s="463"/>
      <c r="RJD44" s="463"/>
      <c r="RJE44" s="458"/>
      <c r="RJF44" s="463"/>
      <c r="RJG44" s="463"/>
      <c r="RJH44" s="463"/>
      <c r="RJI44" s="458"/>
      <c r="RJJ44" s="463"/>
      <c r="RJK44" s="463"/>
      <c r="RJL44" s="463"/>
      <c r="RJM44" s="458"/>
      <c r="RJN44" s="463"/>
      <c r="RJO44" s="463"/>
      <c r="RJP44" s="463"/>
      <c r="RJQ44" s="458"/>
      <c r="RJR44" s="463"/>
      <c r="RJS44" s="463"/>
      <c r="RJT44" s="463"/>
      <c r="RJU44" s="458"/>
      <c r="RJV44" s="463"/>
      <c r="RJW44" s="463"/>
      <c r="RJX44" s="463"/>
      <c r="RJY44" s="458"/>
      <c r="RJZ44" s="463"/>
      <c r="RKA44" s="463"/>
      <c r="RKB44" s="463"/>
      <c r="RKC44" s="458"/>
      <c r="RKD44" s="463"/>
      <c r="RKE44" s="463"/>
      <c r="RKF44" s="463"/>
      <c r="RKG44" s="458"/>
      <c r="RKH44" s="463"/>
      <c r="RKI44" s="463"/>
      <c r="RKJ44" s="463"/>
      <c r="RKK44" s="458"/>
      <c r="RKL44" s="463"/>
      <c r="RKM44" s="463"/>
      <c r="RKN44" s="463"/>
      <c r="RKO44" s="458"/>
      <c r="RKP44" s="463"/>
      <c r="RKQ44" s="463"/>
      <c r="RKR44" s="463"/>
      <c r="RKS44" s="458"/>
      <c r="RKT44" s="463"/>
      <c r="RKU44" s="463"/>
      <c r="RKV44" s="463"/>
      <c r="RKW44" s="458"/>
      <c r="RKX44" s="463"/>
      <c r="RKY44" s="463"/>
      <c r="RKZ44" s="463"/>
      <c r="RLA44" s="458"/>
      <c r="RLB44" s="463"/>
      <c r="RLC44" s="463"/>
      <c r="RLD44" s="463"/>
      <c r="RLE44" s="458"/>
      <c r="RLF44" s="463"/>
      <c r="RLG44" s="463"/>
      <c r="RLH44" s="463"/>
      <c r="RLI44" s="458"/>
      <c r="RLJ44" s="463"/>
      <c r="RLK44" s="463"/>
      <c r="RLL44" s="463"/>
      <c r="RLM44" s="458"/>
      <c r="RLN44" s="463"/>
      <c r="RLO44" s="463"/>
      <c r="RLP44" s="463"/>
      <c r="RLQ44" s="458"/>
      <c r="RLR44" s="463"/>
      <c r="RLS44" s="463"/>
      <c r="RLT44" s="463"/>
      <c r="RLU44" s="458"/>
      <c r="RLV44" s="463"/>
      <c r="RLW44" s="463"/>
      <c r="RLX44" s="463"/>
      <c r="RLY44" s="458"/>
      <c r="RLZ44" s="463"/>
      <c r="RMA44" s="463"/>
      <c r="RMB44" s="463"/>
      <c r="RMC44" s="458"/>
      <c r="RMD44" s="463"/>
      <c r="RME44" s="463"/>
      <c r="RMF44" s="463"/>
      <c r="RMG44" s="458"/>
      <c r="RMH44" s="463"/>
      <c r="RMI44" s="463"/>
      <c r="RMJ44" s="463"/>
      <c r="RMK44" s="458"/>
      <c r="RML44" s="463"/>
      <c r="RMM44" s="463"/>
      <c r="RMN44" s="463"/>
      <c r="RMO44" s="458"/>
      <c r="RMP44" s="463"/>
      <c r="RMQ44" s="463"/>
      <c r="RMR44" s="463"/>
      <c r="RMS44" s="458"/>
      <c r="RMT44" s="463"/>
      <c r="RMU44" s="463"/>
      <c r="RMV44" s="463"/>
      <c r="RMW44" s="458"/>
      <c r="RMX44" s="463"/>
      <c r="RMY44" s="463"/>
      <c r="RMZ44" s="463"/>
      <c r="RNA44" s="458"/>
      <c r="RNB44" s="463"/>
      <c r="RNC44" s="463"/>
      <c r="RND44" s="463"/>
      <c r="RNE44" s="458"/>
      <c r="RNF44" s="463"/>
      <c r="RNG44" s="463"/>
      <c r="RNH44" s="463"/>
      <c r="RNI44" s="458"/>
      <c r="RNJ44" s="463"/>
      <c r="RNK44" s="463"/>
      <c r="RNL44" s="463"/>
      <c r="RNM44" s="458"/>
      <c r="RNN44" s="463"/>
      <c r="RNO44" s="463"/>
      <c r="RNP44" s="463"/>
      <c r="RNQ44" s="458"/>
      <c r="RNR44" s="463"/>
      <c r="RNS44" s="463"/>
      <c r="RNT44" s="463"/>
      <c r="RNU44" s="458"/>
      <c r="RNV44" s="463"/>
      <c r="RNW44" s="463"/>
      <c r="RNX44" s="463"/>
      <c r="RNY44" s="458"/>
      <c r="RNZ44" s="463"/>
      <c r="ROA44" s="463"/>
      <c r="ROB44" s="463"/>
      <c r="ROC44" s="458"/>
      <c r="ROD44" s="463"/>
      <c r="ROE44" s="463"/>
      <c r="ROF44" s="463"/>
      <c r="ROG44" s="458"/>
      <c r="ROH44" s="463"/>
      <c r="ROI44" s="463"/>
      <c r="ROJ44" s="463"/>
      <c r="ROK44" s="458"/>
      <c r="ROL44" s="463"/>
      <c r="ROM44" s="463"/>
      <c r="RON44" s="463"/>
      <c r="ROO44" s="458"/>
      <c r="ROP44" s="463"/>
      <c r="ROQ44" s="463"/>
      <c r="ROR44" s="463"/>
      <c r="ROS44" s="458"/>
      <c r="ROT44" s="463"/>
      <c r="ROU44" s="463"/>
      <c r="ROV44" s="463"/>
      <c r="ROW44" s="458"/>
      <c r="ROX44" s="463"/>
      <c r="ROY44" s="463"/>
      <c r="ROZ44" s="463"/>
      <c r="RPA44" s="458"/>
      <c r="RPB44" s="463"/>
      <c r="RPC44" s="463"/>
      <c r="RPD44" s="463"/>
      <c r="RPE44" s="458"/>
      <c r="RPF44" s="463"/>
      <c r="RPG44" s="463"/>
      <c r="RPH44" s="463"/>
      <c r="RPI44" s="458"/>
      <c r="RPJ44" s="463"/>
      <c r="RPK44" s="463"/>
      <c r="RPL44" s="463"/>
      <c r="RPM44" s="458"/>
      <c r="RPN44" s="463"/>
      <c r="RPO44" s="463"/>
      <c r="RPP44" s="463"/>
      <c r="RPQ44" s="458"/>
      <c r="RPR44" s="463"/>
      <c r="RPS44" s="463"/>
      <c r="RPT44" s="463"/>
      <c r="RPU44" s="458"/>
      <c r="RPV44" s="463"/>
      <c r="RPW44" s="463"/>
      <c r="RPX44" s="463"/>
      <c r="RPY44" s="458"/>
      <c r="RPZ44" s="463"/>
      <c r="RQA44" s="463"/>
      <c r="RQB44" s="463"/>
      <c r="RQC44" s="458"/>
      <c r="RQD44" s="463"/>
      <c r="RQE44" s="463"/>
      <c r="RQF44" s="463"/>
      <c r="RQG44" s="458"/>
      <c r="RQH44" s="463"/>
      <c r="RQI44" s="463"/>
      <c r="RQJ44" s="463"/>
      <c r="RQK44" s="458"/>
      <c r="RQL44" s="463"/>
      <c r="RQM44" s="463"/>
      <c r="RQN44" s="463"/>
      <c r="RQO44" s="458"/>
      <c r="RQP44" s="463"/>
      <c r="RQQ44" s="463"/>
      <c r="RQR44" s="463"/>
      <c r="RQS44" s="458"/>
      <c r="RQT44" s="463"/>
      <c r="RQU44" s="463"/>
      <c r="RQV44" s="463"/>
      <c r="RQW44" s="458"/>
      <c r="RQX44" s="463"/>
      <c r="RQY44" s="463"/>
      <c r="RQZ44" s="463"/>
      <c r="RRA44" s="458"/>
      <c r="RRB44" s="463"/>
      <c r="RRC44" s="463"/>
      <c r="RRD44" s="463"/>
      <c r="RRE44" s="458"/>
      <c r="RRF44" s="463"/>
      <c r="RRG44" s="463"/>
      <c r="RRH44" s="463"/>
      <c r="RRI44" s="458"/>
      <c r="RRJ44" s="463"/>
      <c r="RRK44" s="463"/>
      <c r="RRL44" s="463"/>
      <c r="RRM44" s="458"/>
      <c r="RRN44" s="463"/>
      <c r="RRO44" s="463"/>
      <c r="RRP44" s="463"/>
      <c r="RRQ44" s="458"/>
      <c r="RRR44" s="463"/>
      <c r="RRS44" s="463"/>
      <c r="RRT44" s="463"/>
      <c r="RRU44" s="458"/>
      <c r="RRV44" s="463"/>
      <c r="RRW44" s="463"/>
      <c r="RRX44" s="463"/>
      <c r="RRY44" s="458"/>
      <c r="RRZ44" s="463"/>
      <c r="RSA44" s="463"/>
      <c r="RSB44" s="463"/>
      <c r="RSC44" s="458"/>
      <c r="RSD44" s="463"/>
      <c r="RSE44" s="463"/>
      <c r="RSF44" s="463"/>
      <c r="RSG44" s="458"/>
      <c r="RSH44" s="463"/>
      <c r="RSI44" s="463"/>
      <c r="RSJ44" s="463"/>
      <c r="RSK44" s="458"/>
      <c r="RSL44" s="463"/>
      <c r="RSM44" s="463"/>
      <c r="RSN44" s="463"/>
      <c r="RSO44" s="458"/>
      <c r="RSP44" s="463"/>
      <c r="RSQ44" s="463"/>
      <c r="RSR44" s="463"/>
      <c r="RSS44" s="458"/>
      <c r="RST44" s="463"/>
      <c r="RSU44" s="463"/>
      <c r="RSV44" s="463"/>
      <c r="RSW44" s="458"/>
      <c r="RSX44" s="463"/>
      <c r="RSY44" s="463"/>
      <c r="RSZ44" s="463"/>
      <c r="RTA44" s="458"/>
      <c r="RTB44" s="463"/>
      <c r="RTC44" s="463"/>
      <c r="RTD44" s="463"/>
      <c r="RTE44" s="458"/>
      <c r="RTF44" s="463"/>
      <c r="RTG44" s="463"/>
      <c r="RTH44" s="463"/>
      <c r="RTI44" s="458"/>
      <c r="RTJ44" s="463"/>
      <c r="RTK44" s="463"/>
      <c r="RTL44" s="463"/>
      <c r="RTM44" s="458"/>
      <c r="RTN44" s="463"/>
      <c r="RTO44" s="463"/>
      <c r="RTP44" s="463"/>
      <c r="RTQ44" s="458"/>
      <c r="RTR44" s="463"/>
      <c r="RTS44" s="463"/>
      <c r="RTT44" s="463"/>
      <c r="RTU44" s="458"/>
      <c r="RTV44" s="463"/>
      <c r="RTW44" s="463"/>
      <c r="RTX44" s="463"/>
      <c r="RTY44" s="458"/>
      <c r="RTZ44" s="463"/>
      <c r="RUA44" s="463"/>
      <c r="RUB44" s="463"/>
      <c r="RUC44" s="458"/>
      <c r="RUD44" s="463"/>
      <c r="RUE44" s="463"/>
      <c r="RUF44" s="463"/>
      <c r="RUG44" s="458"/>
      <c r="RUH44" s="463"/>
      <c r="RUI44" s="463"/>
      <c r="RUJ44" s="463"/>
      <c r="RUK44" s="458"/>
      <c r="RUL44" s="463"/>
      <c r="RUM44" s="463"/>
      <c r="RUN44" s="463"/>
      <c r="RUO44" s="458"/>
      <c r="RUP44" s="463"/>
      <c r="RUQ44" s="463"/>
      <c r="RUR44" s="463"/>
      <c r="RUS44" s="458"/>
      <c r="RUT44" s="463"/>
      <c r="RUU44" s="463"/>
      <c r="RUV44" s="463"/>
      <c r="RUW44" s="458"/>
      <c r="RUX44" s="463"/>
      <c r="RUY44" s="463"/>
      <c r="RUZ44" s="463"/>
      <c r="RVA44" s="458"/>
      <c r="RVB44" s="463"/>
      <c r="RVC44" s="463"/>
      <c r="RVD44" s="463"/>
      <c r="RVE44" s="458"/>
      <c r="RVF44" s="463"/>
      <c r="RVG44" s="463"/>
      <c r="RVH44" s="463"/>
      <c r="RVI44" s="458"/>
      <c r="RVJ44" s="463"/>
      <c r="RVK44" s="463"/>
      <c r="RVL44" s="463"/>
      <c r="RVM44" s="458"/>
      <c r="RVN44" s="463"/>
      <c r="RVO44" s="463"/>
      <c r="RVP44" s="463"/>
      <c r="RVQ44" s="458"/>
      <c r="RVR44" s="463"/>
      <c r="RVS44" s="463"/>
      <c r="RVT44" s="463"/>
      <c r="RVU44" s="458"/>
      <c r="RVV44" s="463"/>
      <c r="RVW44" s="463"/>
      <c r="RVX44" s="463"/>
      <c r="RVY44" s="458"/>
      <c r="RVZ44" s="463"/>
      <c r="RWA44" s="463"/>
      <c r="RWB44" s="463"/>
      <c r="RWC44" s="458"/>
      <c r="RWD44" s="463"/>
      <c r="RWE44" s="463"/>
      <c r="RWF44" s="463"/>
      <c r="RWG44" s="458"/>
      <c r="RWH44" s="463"/>
      <c r="RWI44" s="463"/>
      <c r="RWJ44" s="463"/>
      <c r="RWK44" s="458"/>
      <c r="RWL44" s="463"/>
      <c r="RWM44" s="463"/>
      <c r="RWN44" s="463"/>
      <c r="RWO44" s="458"/>
      <c r="RWP44" s="463"/>
      <c r="RWQ44" s="463"/>
      <c r="RWR44" s="463"/>
      <c r="RWS44" s="458"/>
      <c r="RWT44" s="463"/>
      <c r="RWU44" s="463"/>
      <c r="RWV44" s="463"/>
      <c r="RWW44" s="458"/>
      <c r="RWX44" s="463"/>
      <c r="RWY44" s="463"/>
      <c r="RWZ44" s="463"/>
      <c r="RXA44" s="458"/>
      <c r="RXB44" s="463"/>
      <c r="RXC44" s="463"/>
      <c r="RXD44" s="463"/>
      <c r="RXE44" s="458"/>
      <c r="RXF44" s="463"/>
      <c r="RXG44" s="463"/>
      <c r="RXH44" s="463"/>
      <c r="RXI44" s="458"/>
      <c r="RXJ44" s="463"/>
      <c r="RXK44" s="463"/>
      <c r="RXL44" s="463"/>
      <c r="RXM44" s="458"/>
      <c r="RXN44" s="463"/>
      <c r="RXO44" s="463"/>
      <c r="RXP44" s="463"/>
      <c r="RXQ44" s="458"/>
      <c r="RXR44" s="463"/>
      <c r="RXS44" s="463"/>
      <c r="RXT44" s="463"/>
      <c r="RXU44" s="458"/>
      <c r="RXV44" s="463"/>
      <c r="RXW44" s="463"/>
      <c r="RXX44" s="463"/>
      <c r="RXY44" s="458"/>
      <c r="RXZ44" s="463"/>
      <c r="RYA44" s="463"/>
      <c r="RYB44" s="463"/>
      <c r="RYC44" s="458"/>
      <c r="RYD44" s="463"/>
      <c r="RYE44" s="463"/>
      <c r="RYF44" s="463"/>
      <c r="RYG44" s="458"/>
      <c r="RYH44" s="463"/>
      <c r="RYI44" s="463"/>
      <c r="RYJ44" s="463"/>
      <c r="RYK44" s="458"/>
      <c r="RYL44" s="463"/>
      <c r="RYM44" s="463"/>
      <c r="RYN44" s="463"/>
      <c r="RYO44" s="458"/>
      <c r="RYP44" s="463"/>
      <c r="RYQ44" s="463"/>
      <c r="RYR44" s="463"/>
      <c r="RYS44" s="458"/>
      <c r="RYT44" s="463"/>
      <c r="RYU44" s="463"/>
      <c r="RYV44" s="463"/>
      <c r="RYW44" s="458"/>
      <c r="RYX44" s="463"/>
      <c r="RYY44" s="463"/>
      <c r="RYZ44" s="463"/>
      <c r="RZA44" s="458"/>
      <c r="RZB44" s="463"/>
      <c r="RZC44" s="463"/>
      <c r="RZD44" s="463"/>
      <c r="RZE44" s="458"/>
      <c r="RZF44" s="463"/>
      <c r="RZG44" s="463"/>
      <c r="RZH44" s="463"/>
      <c r="RZI44" s="458"/>
      <c r="RZJ44" s="463"/>
      <c r="RZK44" s="463"/>
      <c r="RZL44" s="463"/>
      <c r="RZM44" s="458"/>
      <c r="RZN44" s="463"/>
      <c r="RZO44" s="463"/>
      <c r="RZP44" s="463"/>
      <c r="RZQ44" s="458"/>
      <c r="RZR44" s="463"/>
      <c r="RZS44" s="463"/>
      <c r="RZT44" s="463"/>
      <c r="RZU44" s="458"/>
      <c r="RZV44" s="463"/>
      <c r="RZW44" s="463"/>
      <c r="RZX44" s="463"/>
      <c r="RZY44" s="458"/>
      <c r="RZZ44" s="463"/>
      <c r="SAA44" s="463"/>
      <c r="SAB44" s="463"/>
      <c r="SAC44" s="458"/>
      <c r="SAD44" s="463"/>
      <c r="SAE44" s="463"/>
      <c r="SAF44" s="463"/>
      <c r="SAG44" s="458"/>
      <c r="SAH44" s="463"/>
      <c r="SAI44" s="463"/>
      <c r="SAJ44" s="463"/>
      <c r="SAK44" s="458"/>
      <c r="SAL44" s="463"/>
      <c r="SAM44" s="463"/>
      <c r="SAN44" s="463"/>
      <c r="SAO44" s="458"/>
      <c r="SAP44" s="463"/>
      <c r="SAQ44" s="463"/>
      <c r="SAR44" s="463"/>
      <c r="SAS44" s="458"/>
      <c r="SAT44" s="463"/>
      <c r="SAU44" s="463"/>
      <c r="SAV44" s="463"/>
      <c r="SAW44" s="458"/>
      <c r="SAX44" s="463"/>
      <c r="SAY44" s="463"/>
      <c r="SAZ44" s="463"/>
      <c r="SBA44" s="458"/>
      <c r="SBB44" s="463"/>
      <c r="SBC44" s="463"/>
      <c r="SBD44" s="463"/>
      <c r="SBE44" s="458"/>
      <c r="SBF44" s="463"/>
      <c r="SBG44" s="463"/>
      <c r="SBH44" s="463"/>
      <c r="SBI44" s="458"/>
      <c r="SBJ44" s="463"/>
      <c r="SBK44" s="463"/>
      <c r="SBL44" s="463"/>
      <c r="SBM44" s="458"/>
      <c r="SBN44" s="463"/>
      <c r="SBO44" s="463"/>
      <c r="SBP44" s="463"/>
      <c r="SBQ44" s="458"/>
      <c r="SBR44" s="463"/>
      <c r="SBS44" s="463"/>
      <c r="SBT44" s="463"/>
      <c r="SBU44" s="458"/>
      <c r="SBV44" s="463"/>
      <c r="SBW44" s="463"/>
      <c r="SBX44" s="463"/>
      <c r="SBY44" s="458"/>
      <c r="SBZ44" s="463"/>
      <c r="SCA44" s="463"/>
      <c r="SCB44" s="463"/>
      <c r="SCC44" s="458"/>
      <c r="SCD44" s="463"/>
      <c r="SCE44" s="463"/>
      <c r="SCF44" s="463"/>
      <c r="SCG44" s="458"/>
      <c r="SCH44" s="463"/>
      <c r="SCI44" s="463"/>
      <c r="SCJ44" s="463"/>
      <c r="SCK44" s="458"/>
      <c r="SCL44" s="463"/>
      <c r="SCM44" s="463"/>
      <c r="SCN44" s="463"/>
      <c r="SCO44" s="458"/>
      <c r="SCP44" s="463"/>
      <c r="SCQ44" s="463"/>
      <c r="SCR44" s="463"/>
      <c r="SCS44" s="458"/>
      <c r="SCT44" s="463"/>
      <c r="SCU44" s="463"/>
      <c r="SCV44" s="463"/>
      <c r="SCW44" s="458"/>
      <c r="SCX44" s="463"/>
      <c r="SCY44" s="463"/>
      <c r="SCZ44" s="463"/>
      <c r="SDA44" s="458"/>
      <c r="SDB44" s="463"/>
      <c r="SDC44" s="463"/>
      <c r="SDD44" s="463"/>
      <c r="SDE44" s="458"/>
      <c r="SDF44" s="463"/>
      <c r="SDG44" s="463"/>
      <c r="SDH44" s="463"/>
      <c r="SDI44" s="458"/>
      <c r="SDJ44" s="463"/>
      <c r="SDK44" s="463"/>
      <c r="SDL44" s="463"/>
      <c r="SDM44" s="458"/>
      <c r="SDN44" s="463"/>
      <c r="SDO44" s="463"/>
      <c r="SDP44" s="463"/>
      <c r="SDQ44" s="458"/>
      <c r="SDR44" s="463"/>
      <c r="SDS44" s="463"/>
      <c r="SDT44" s="463"/>
      <c r="SDU44" s="458"/>
      <c r="SDV44" s="463"/>
      <c r="SDW44" s="463"/>
      <c r="SDX44" s="463"/>
      <c r="SDY44" s="458"/>
      <c r="SDZ44" s="463"/>
      <c r="SEA44" s="463"/>
      <c r="SEB44" s="463"/>
      <c r="SEC44" s="458"/>
      <c r="SED44" s="463"/>
      <c r="SEE44" s="463"/>
      <c r="SEF44" s="463"/>
      <c r="SEG44" s="458"/>
      <c r="SEH44" s="463"/>
      <c r="SEI44" s="463"/>
      <c r="SEJ44" s="463"/>
      <c r="SEK44" s="458"/>
      <c r="SEL44" s="463"/>
      <c r="SEM44" s="463"/>
      <c r="SEN44" s="463"/>
      <c r="SEO44" s="458"/>
      <c r="SEP44" s="463"/>
      <c r="SEQ44" s="463"/>
      <c r="SER44" s="463"/>
      <c r="SES44" s="458"/>
      <c r="SET44" s="463"/>
      <c r="SEU44" s="463"/>
      <c r="SEV44" s="463"/>
      <c r="SEW44" s="458"/>
      <c r="SEX44" s="463"/>
      <c r="SEY44" s="463"/>
      <c r="SEZ44" s="463"/>
      <c r="SFA44" s="458"/>
      <c r="SFB44" s="463"/>
      <c r="SFC44" s="463"/>
      <c r="SFD44" s="463"/>
      <c r="SFE44" s="458"/>
      <c r="SFF44" s="463"/>
      <c r="SFG44" s="463"/>
      <c r="SFH44" s="463"/>
      <c r="SFI44" s="458"/>
      <c r="SFJ44" s="463"/>
      <c r="SFK44" s="463"/>
      <c r="SFL44" s="463"/>
      <c r="SFM44" s="458"/>
      <c r="SFN44" s="463"/>
      <c r="SFO44" s="463"/>
      <c r="SFP44" s="463"/>
      <c r="SFQ44" s="458"/>
      <c r="SFR44" s="463"/>
      <c r="SFS44" s="463"/>
      <c r="SFT44" s="463"/>
      <c r="SFU44" s="458"/>
      <c r="SFV44" s="463"/>
      <c r="SFW44" s="463"/>
      <c r="SFX44" s="463"/>
      <c r="SFY44" s="458"/>
      <c r="SFZ44" s="463"/>
      <c r="SGA44" s="463"/>
      <c r="SGB44" s="463"/>
      <c r="SGC44" s="458"/>
      <c r="SGD44" s="463"/>
      <c r="SGE44" s="463"/>
      <c r="SGF44" s="463"/>
      <c r="SGG44" s="458"/>
      <c r="SGH44" s="463"/>
      <c r="SGI44" s="463"/>
      <c r="SGJ44" s="463"/>
      <c r="SGK44" s="458"/>
      <c r="SGL44" s="463"/>
      <c r="SGM44" s="463"/>
      <c r="SGN44" s="463"/>
      <c r="SGO44" s="458"/>
      <c r="SGP44" s="463"/>
      <c r="SGQ44" s="463"/>
      <c r="SGR44" s="463"/>
      <c r="SGS44" s="458"/>
      <c r="SGT44" s="463"/>
      <c r="SGU44" s="463"/>
      <c r="SGV44" s="463"/>
      <c r="SGW44" s="458"/>
      <c r="SGX44" s="463"/>
      <c r="SGY44" s="463"/>
      <c r="SGZ44" s="463"/>
      <c r="SHA44" s="458"/>
      <c r="SHB44" s="463"/>
      <c r="SHC44" s="463"/>
      <c r="SHD44" s="463"/>
      <c r="SHE44" s="458"/>
      <c r="SHF44" s="463"/>
      <c r="SHG44" s="463"/>
      <c r="SHH44" s="463"/>
      <c r="SHI44" s="458"/>
      <c r="SHJ44" s="463"/>
      <c r="SHK44" s="463"/>
      <c r="SHL44" s="463"/>
      <c r="SHM44" s="458"/>
      <c r="SHN44" s="463"/>
      <c r="SHO44" s="463"/>
      <c r="SHP44" s="463"/>
      <c r="SHQ44" s="458"/>
      <c r="SHR44" s="463"/>
      <c r="SHS44" s="463"/>
      <c r="SHT44" s="463"/>
      <c r="SHU44" s="458"/>
      <c r="SHV44" s="463"/>
      <c r="SHW44" s="463"/>
      <c r="SHX44" s="463"/>
      <c r="SHY44" s="458"/>
      <c r="SHZ44" s="463"/>
      <c r="SIA44" s="463"/>
      <c r="SIB44" s="463"/>
      <c r="SIC44" s="458"/>
      <c r="SID44" s="463"/>
      <c r="SIE44" s="463"/>
      <c r="SIF44" s="463"/>
      <c r="SIG44" s="458"/>
      <c r="SIH44" s="463"/>
      <c r="SII44" s="463"/>
      <c r="SIJ44" s="463"/>
      <c r="SIK44" s="458"/>
      <c r="SIL44" s="463"/>
      <c r="SIM44" s="463"/>
      <c r="SIN44" s="463"/>
      <c r="SIO44" s="458"/>
      <c r="SIP44" s="463"/>
      <c r="SIQ44" s="463"/>
      <c r="SIR44" s="463"/>
      <c r="SIS44" s="458"/>
      <c r="SIT44" s="463"/>
      <c r="SIU44" s="463"/>
      <c r="SIV44" s="463"/>
      <c r="SIW44" s="458"/>
      <c r="SIX44" s="463"/>
      <c r="SIY44" s="463"/>
      <c r="SIZ44" s="463"/>
      <c r="SJA44" s="458"/>
      <c r="SJB44" s="463"/>
      <c r="SJC44" s="463"/>
      <c r="SJD44" s="463"/>
      <c r="SJE44" s="458"/>
      <c r="SJF44" s="463"/>
      <c r="SJG44" s="463"/>
      <c r="SJH44" s="463"/>
      <c r="SJI44" s="458"/>
      <c r="SJJ44" s="463"/>
      <c r="SJK44" s="463"/>
      <c r="SJL44" s="463"/>
      <c r="SJM44" s="458"/>
      <c r="SJN44" s="463"/>
      <c r="SJO44" s="463"/>
      <c r="SJP44" s="463"/>
      <c r="SJQ44" s="458"/>
      <c r="SJR44" s="463"/>
      <c r="SJS44" s="463"/>
      <c r="SJT44" s="463"/>
      <c r="SJU44" s="458"/>
      <c r="SJV44" s="463"/>
      <c r="SJW44" s="463"/>
      <c r="SJX44" s="463"/>
      <c r="SJY44" s="458"/>
      <c r="SJZ44" s="463"/>
      <c r="SKA44" s="463"/>
      <c r="SKB44" s="463"/>
      <c r="SKC44" s="458"/>
      <c r="SKD44" s="463"/>
      <c r="SKE44" s="463"/>
      <c r="SKF44" s="463"/>
      <c r="SKG44" s="458"/>
      <c r="SKH44" s="463"/>
      <c r="SKI44" s="463"/>
      <c r="SKJ44" s="463"/>
      <c r="SKK44" s="458"/>
      <c r="SKL44" s="463"/>
      <c r="SKM44" s="463"/>
      <c r="SKN44" s="463"/>
      <c r="SKO44" s="458"/>
      <c r="SKP44" s="463"/>
      <c r="SKQ44" s="463"/>
      <c r="SKR44" s="463"/>
      <c r="SKS44" s="458"/>
      <c r="SKT44" s="463"/>
      <c r="SKU44" s="463"/>
      <c r="SKV44" s="463"/>
      <c r="SKW44" s="458"/>
      <c r="SKX44" s="463"/>
      <c r="SKY44" s="463"/>
      <c r="SKZ44" s="463"/>
      <c r="SLA44" s="458"/>
      <c r="SLB44" s="463"/>
      <c r="SLC44" s="463"/>
      <c r="SLD44" s="463"/>
      <c r="SLE44" s="458"/>
      <c r="SLF44" s="463"/>
      <c r="SLG44" s="463"/>
      <c r="SLH44" s="463"/>
      <c r="SLI44" s="458"/>
      <c r="SLJ44" s="463"/>
      <c r="SLK44" s="463"/>
      <c r="SLL44" s="463"/>
      <c r="SLM44" s="458"/>
      <c r="SLN44" s="463"/>
      <c r="SLO44" s="463"/>
      <c r="SLP44" s="463"/>
      <c r="SLQ44" s="458"/>
      <c r="SLR44" s="463"/>
      <c r="SLS44" s="463"/>
      <c r="SLT44" s="463"/>
      <c r="SLU44" s="458"/>
      <c r="SLV44" s="463"/>
      <c r="SLW44" s="463"/>
      <c r="SLX44" s="463"/>
      <c r="SLY44" s="458"/>
      <c r="SLZ44" s="463"/>
      <c r="SMA44" s="463"/>
      <c r="SMB44" s="463"/>
      <c r="SMC44" s="458"/>
      <c r="SMD44" s="463"/>
      <c r="SME44" s="463"/>
      <c r="SMF44" s="463"/>
      <c r="SMG44" s="458"/>
      <c r="SMH44" s="463"/>
      <c r="SMI44" s="463"/>
      <c r="SMJ44" s="463"/>
      <c r="SMK44" s="458"/>
      <c r="SML44" s="463"/>
      <c r="SMM44" s="463"/>
      <c r="SMN44" s="463"/>
      <c r="SMO44" s="458"/>
      <c r="SMP44" s="463"/>
      <c r="SMQ44" s="463"/>
      <c r="SMR44" s="463"/>
      <c r="SMS44" s="458"/>
      <c r="SMT44" s="463"/>
      <c r="SMU44" s="463"/>
      <c r="SMV44" s="463"/>
      <c r="SMW44" s="458"/>
      <c r="SMX44" s="463"/>
      <c r="SMY44" s="463"/>
      <c r="SMZ44" s="463"/>
      <c r="SNA44" s="458"/>
      <c r="SNB44" s="463"/>
      <c r="SNC44" s="463"/>
      <c r="SND44" s="463"/>
      <c r="SNE44" s="458"/>
      <c r="SNF44" s="463"/>
      <c r="SNG44" s="463"/>
      <c r="SNH44" s="463"/>
      <c r="SNI44" s="458"/>
      <c r="SNJ44" s="463"/>
      <c r="SNK44" s="463"/>
      <c r="SNL44" s="463"/>
      <c r="SNM44" s="458"/>
      <c r="SNN44" s="463"/>
      <c r="SNO44" s="463"/>
      <c r="SNP44" s="463"/>
      <c r="SNQ44" s="458"/>
      <c r="SNR44" s="463"/>
      <c r="SNS44" s="463"/>
      <c r="SNT44" s="463"/>
      <c r="SNU44" s="458"/>
      <c r="SNV44" s="463"/>
      <c r="SNW44" s="463"/>
      <c r="SNX44" s="463"/>
      <c r="SNY44" s="458"/>
      <c r="SNZ44" s="463"/>
      <c r="SOA44" s="463"/>
      <c r="SOB44" s="463"/>
      <c r="SOC44" s="458"/>
      <c r="SOD44" s="463"/>
      <c r="SOE44" s="463"/>
      <c r="SOF44" s="463"/>
      <c r="SOG44" s="458"/>
      <c r="SOH44" s="463"/>
      <c r="SOI44" s="463"/>
      <c r="SOJ44" s="463"/>
      <c r="SOK44" s="458"/>
      <c r="SOL44" s="463"/>
      <c r="SOM44" s="463"/>
      <c r="SON44" s="463"/>
      <c r="SOO44" s="458"/>
      <c r="SOP44" s="463"/>
      <c r="SOQ44" s="463"/>
      <c r="SOR44" s="463"/>
      <c r="SOS44" s="458"/>
      <c r="SOT44" s="463"/>
      <c r="SOU44" s="463"/>
      <c r="SOV44" s="463"/>
      <c r="SOW44" s="458"/>
      <c r="SOX44" s="463"/>
      <c r="SOY44" s="463"/>
      <c r="SOZ44" s="463"/>
      <c r="SPA44" s="458"/>
      <c r="SPB44" s="463"/>
      <c r="SPC44" s="463"/>
      <c r="SPD44" s="463"/>
      <c r="SPE44" s="458"/>
      <c r="SPF44" s="463"/>
      <c r="SPG44" s="463"/>
      <c r="SPH44" s="463"/>
      <c r="SPI44" s="458"/>
      <c r="SPJ44" s="463"/>
      <c r="SPK44" s="463"/>
      <c r="SPL44" s="463"/>
      <c r="SPM44" s="458"/>
      <c r="SPN44" s="463"/>
      <c r="SPO44" s="463"/>
      <c r="SPP44" s="463"/>
      <c r="SPQ44" s="458"/>
      <c r="SPR44" s="463"/>
      <c r="SPS44" s="463"/>
      <c r="SPT44" s="463"/>
      <c r="SPU44" s="458"/>
      <c r="SPV44" s="463"/>
      <c r="SPW44" s="463"/>
      <c r="SPX44" s="463"/>
      <c r="SPY44" s="458"/>
      <c r="SPZ44" s="463"/>
      <c r="SQA44" s="463"/>
      <c r="SQB44" s="463"/>
      <c r="SQC44" s="458"/>
      <c r="SQD44" s="463"/>
      <c r="SQE44" s="463"/>
      <c r="SQF44" s="463"/>
      <c r="SQG44" s="458"/>
      <c r="SQH44" s="463"/>
      <c r="SQI44" s="463"/>
      <c r="SQJ44" s="463"/>
      <c r="SQK44" s="458"/>
      <c r="SQL44" s="463"/>
      <c r="SQM44" s="463"/>
      <c r="SQN44" s="463"/>
      <c r="SQO44" s="458"/>
      <c r="SQP44" s="463"/>
      <c r="SQQ44" s="463"/>
      <c r="SQR44" s="463"/>
      <c r="SQS44" s="458"/>
      <c r="SQT44" s="463"/>
      <c r="SQU44" s="463"/>
      <c r="SQV44" s="463"/>
      <c r="SQW44" s="458"/>
      <c r="SQX44" s="463"/>
      <c r="SQY44" s="463"/>
      <c r="SQZ44" s="463"/>
      <c r="SRA44" s="458"/>
      <c r="SRB44" s="463"/>
      <c r="SRC44" s="463"/>
      <c r="SRD44" s="463"/>
      <c r="SRE44" s="458"/>
      <c r="SRF44" s="463"/>
      <c r="SRG44" s="463"/>
      <c r="SRH44" s="463"/>
      <c r="SRI44" s="458"/>
      <c r="SRJ44" s="463"/>
      <c r="SRK44" s="463"/>
      <c r="SRL44" s="463"/>
      <c r="SRM44" s="458"/>
      <c r="SRN44" s="463"/>
      <c r="SRO44" s="463"/>
      <c r="SRP44" s="463"/>
      <c r="SRQ44" s="458"/>
      <c r="SRR44" s="463"/>
      <c r="SRS44" s="463"/>
      <c r="SRT44" s="463"/>
      <c r="SRU44" s="458"/>
      <c r="SRV44" s="463"/>
      <c r="SRW44" s="463"/>
      <c r="SRX44" s="463"/>
      <c r="SRY44" s="458"/>
      <c r="SRZ44" s="463"/>
      <c r="SSA44" s="463"/>
      <c r="SSB44" s="463"/>
      <c r="SSC44" s="458"/>
      <c r="SSD44" s="463"/>
      <c r="SSE44" s="463"/>
      <c r="SSF44" s="463"/>
      <c r="SSG44" s="458"/>
      <c r="SSH44" s="463"/>
      <c r="SSI44" s="463"/>
      <c r="SSJ44" s="463"/>
      <c r="SSK44" s="458"/>
      <c r="SSL44" s="463"/>
      <c r="SSM44" s="463"/>
      <c r="SSN44" s="463"/>
      <c r="SSO44" s="458"/>
      <c r="SSP44" s="463"/>
      <c r="SSQ44" s="463"/>
      <c r="SSR44" s="463"/>
      <c r="SSS44" s="458"/>
      <c r="SST44" s="463"/>
      <c r="SSU44" s="463"/>
      <c r="SSV44" s="463"/>
      <c r="SSW44" s="458"/>
      <c r="SSX44" s="463"/>
      <c r="SSY44" s="463"/>
      <c r="SSZ44" s="463"/>
      <c r="STA44" s="458"/>
      <c r="STB44" s="463"/>
      <c r="STC44" s="463"/>
      <c r="STD44" s="463"/>
      <c r="STE44" s="458"/>
      <c r="STF44" s="463"/>
      <c r="STG44" s="463"/>
      <c r="STH44" s="463"/>
      <c r="STI44" s="458"/>
      <c r="STJ44" s="463"/>
      <c r="STK44" s="463"/>
      <c r="STL44" s="463"/>
      <c r="STM44" s="458"/>
      <c r="STN44" s="463"/>
      <c r="STO44" s="463"/>
      <c r="STP44" s="463"/>
      <c r="STQ44" s="458"/>
      <c r="STR44" s="463"/>
      <c r="STS44" s="463"/>
      <c r="STT44" s="463"/>
      <c r="STU44" s="458"/>
      <c r="STV44" s="463"/>
      <c r="STW44" s="463"/>
      <c r="STX44" s="463"/>
      <c r="STY44" s="458"/>
      <c r="STZ44" s="463"/>
      <c r="SUA44" s="463"/>
      <c r="SUB44" s="463"/>
      <c r="SUC44" s="458"/>
      <c r="SUD44" s="463"/>
      <c r="SUE44" s="463"/>
      <c r="SUF44" s="463"/>
      <c r="SUG44" s="458"/>
      <c r="SUH44" s="463"/>
      <c r="SUI44" s="463"/>
      <c r="SUJ44" s="463"/>
      <c r="SUK44" s="458"/>
      <c r="SUL44" s="463"/>
      <c r="SUM44" s="463"/>
      <c r="SUN44" s="463"/>
      <c r="SUO44" s="458"/>
      <c r="SUP44" s="463"/>
      <c r="SUQ44" s="463"/>
      <c r="SUR44" s="463"/>
      <c r="SUS44" s="458"/>
      <c r="SUT44" s="463"/>
      <c r="SUU44" s="463"/>
      <c r="SUV44" s="463"/>
      <c r="SUW44" s="458"/>
      <c r="SUX44" s="463"/>
      <c r="SUY44" s="463"/>
      <c r="SUZ44" s="463"/>
      <c r="SVA44" s="458"/>
      <c r="SVB44" s="463"/>
      <c r="SVC44" s="463"/>
      <c r="SVD44" s="463"/>
      <c r="SVE44" s="458"/>
      <c r="SVF44" s="463"/>
      <c r="SVG44" s="463"/>
      <c r="SVH44" s="463"/>
      <c r="SVI44" s="458"/>
      <c r="SVJ44" s="463"/>
      <c r="SVK44" s="463"/>
      <c r="SVL44" s="463"/>
      <c r="SVM44" s="458"/>
      <c r="SVN44" s="463"/>
      <c r="SVO44" s="463"/>
      <c r="SVP44" s="463"/>
      <c r="SVQ44" s="458"/>
      <c r="SVR44" s="463"/>
      <c r="SVS44" s="463"/>
      <c r="SVT44" s="463"/>
      <c r="SVU44" s="458"/>
      <c r="SVV44" s="463"/>
      <c r="SVW44" s="463"/>
      <c r="SVX44" s="463"/>
      <c r="SVY44" s="458"/>
      <c r="SVZ44" s="463"/>
      <c r="SWA44" s="463"/>
      <c r="SWB44" s="463"/>
      <c r="SWC44" s="458"/>
      <c r="SWD44" s="463"/>
      <c r="SWE44" s="463"/>
      <c r="SWF44" s="463"/>
      <c r="SWG44" s="458"/>
      <c r="SWH44" s="463"/>
      <c r="SWI44" s="463"/>
      <c r="SWJ44" s="463"/>
      <c r="SWK44" s="458"/>
      <c r="SWL44" s="463"/>
      <c r="SWM44" s="463"/>
      <c r="SWN44" s="463"/>
      <c r="SWO44" s="458"/>
      <c r="SWP44" s="463"/>
      <c r="SWQ44" s="463"/>
      <c r="SWR44" s="463"/>
      <c r="SWS44" s="458"/>
      <c r="SWT44" s="463"/>
      <c r="SWU44" s="463"/>
      <c r="SWV44" s="463"/>
      <c r="SWW44" s="458"/>
      <c r="SWX44" s="463"/>
      <c r="SWY44" s="463"/>
      <c r="SWZ44" s="463"/>
      <c r="SXA44" s="458"/>
      <c r="SXB44" s="463"/>
      <c r="SXC44" s="463"/>
      <c r="SXD44" s="463"/>
      <c r="SXE44" s="458"/>
      <c r="SXF44" s="463"/>
      <c r="SXG44" s="463"/>
      <c r="SXH44" s="463"/>
      <c r="SXI44" s="458"/>
      <c r="SXJ44" s="463"/>
      <c r="SXK44" s="463"/>
      <c r="SXL44" s="463"/>
      <c r="SXM44" s="458"/>
      <c r="SXN44" s="463"/>
      <c r="SXO44" s="463"/>
      <c r="SXP44" s="463"/>
      <c r="SXQ44" s="458"/>
      <c r="SXR44" s="463"/>
      <c r="SXS44" s="463"/>
      <c r="SXT44" s="463"/>
      <c r="SXU44" s="458"/>
      <c r="SXV44" s="463"/>
      <c r="SXW44" s="463"/>
      <c r="SXX44" s="463"/>
      <c r="SXY44" s="458"/>
      <c r="SXZ44" s="463"/>
      <c r="SYA44" s="463"/>
      <c r="SYB44" s="463"/>
      <c r="SYC44" s="458"/>
      <c r="SYD44" s="463"/>
      <c r="SYE44" s="463"/>
      <c r="SYF44" s="463"/>
      <c r="SYG44" s="458"/>
      <c r="SYH44" s="463"/>
      <c r="SYI44" s="463"/>
      <c r="SYJ44" s="463"/>
      <c r="SYK44" s="458"/>
      <c r="SYL44" s="463"/>
      <c r="SYM44" s="463"/>
      <c r="SYN44" s="463"/>
      <c r="SYO44" s="458"/>
      <c r="SYP44" s="463"/>
      <c r="SYQ44" s="463"/>
      <c r="SYR44" s="463"/>
      <c r="SYS44" s="458"/>
      <c r="SYT44" s="463"/>
      <c r="SYU44" s="463"/>
      <c r="SYV44" s="463"/>
      <c r="SYW44" s="458"/>
      <c r="SYX44" s="463"/>
      <c r="SYY44" s="463"/>
      <c r="SYZ44" s="463"/>
      <c r="SZA44" s="458"/>
      <c r="SZB44" s="463"/>
      <c r="SZC44" s="463"/>
      <c r="SZD44" s="463"/>
      <c r="SZE44" s="458"/>
      <c r="SZF44" s="463"/>
      <c r="SZG44" s="463"/>
      <c r="SZH44" s="463"/>
      <c r="SZI44" s="458"/>
      <c r="SZJ44" s="463"/>
      <c r="SZK44" s="463"/>
      <c r="SZL44" s="463"/>
      <c r="SZM44" s="458"/>
      <c r="SZN44" s="463"/>
      <c r="SZO44" s="463"/>
      <c r="SZP44" s="463"/>
      <c r="SZQ44" s="458"/>
      <c r="SZR44" s="463"/>
      <c r="SZS44" s="463"/>
      <c r="SZT44" s="463"/>
      <c r="SZU44" s="458"/>
      <c r="SZV44" s="463"/>
      <c r="SZW44" s="463"/>
      <c r="SZX44" s="463"/>
      <c r="SZY44" s="458"/>
      <c r="SZZ44" s="463"/>
      <c r="TAA44" s="463"/>
      <c r="TAB44" s="463"/>
      <c r="TAC44" s="458"/>
      <c r="TAD44" s="463"/>
      <c r="TAE44" s="463"/>
      <c r="TAF44" s="463"/>
      <c r="TAG44" s="458"/>
      <c r="TAH44" s="463"/>
      <c r="TAI44" s="463"/>
      <c r="TAJ44" s="463"/>
      <c r="TAK44" s="458"/>
      <c r="TAL44" s="463"/>
      <c r="TAM44" s="463"/>
      <c r="TAN44" s="463"/>
      <c r="TAO44" s="458"/>
      <c r="TAP44" s="463"/>
      <c r="TAQ44" s="463"/>
      <c r="TAR44" s="463"/>
      <c r="TAS44" s="458"/>
      <c r="TAT44" s="463"/>
      <c r="TAU44" s="463"/>
      <c r="TAV44" s="463"/>
      <c r="TAW44" s="458"/>
      <c r="TAX44" s="463"/>
      <c r="TAY44" s="463"/>
      <c r="TAZ44" s="463"/>
      <c r="TBA44" s="458"/>
      <c r="TBB44" s="463"/>
      <c r="TBC44" s="463"/>
      <c r="TBD44" s="463"/>
      <c r="TBE44" s="458"/>
      <c r="TBF44" s="463"/>
      <c r="TBG44" s="463"/>
      <c r="TBH44" s="463"/>
      <c r="TBI44" s="458"/>
      <c r="TBJ44" s="463"/>
      <c r="TBK44" s="463"/>
      <c r="TBL44" s="463"/>
      <c r="TBM44" s="458"/>
      <c r="TBN44" s="463"/>
      <c r="TBO44" s="463"/>
      <c r="TBP44" s="463"/>
      <c r="TBQ44" s="458"/>
      <c r="TBR44" s="463"/>
      <c r="TBS44" s="463"/>
      <c r="TBT44" s="463"/>
      <c r="TBU44" s="458"/>
      <c r="TBV44" s="463"/>
      <c r="TBW44" s="463"/>
      <c r="TBX44" s="463"/>
      <c r="TBY44" s="458"/>
      <c r="TBZ44" s="463"/>
      <c r="TCA44" s="463"/>
      <c r="TCB44" s="463"/>
      <c r="TCC44" s="458"/>
      <c r="TCD44" s="463"/>
      <c r="TCE44" s="463"/>
      <c r="TCF44" s="463"/>
      <c r="TCG44" s="458"/>
      <c r="TCH44" s="463"/>
      <c r="TCI44" s="463"/>
      <c r="TCJ44" s="463"/>
      <c r="TCK44" s="458"/>
      <c r="TCL44" s="463"/>
      <c r="TCM44" s="463"/>
      <c r="TCN44" s="463"/>
      <c r="TCO44" s="458"/>
      <c r="TCP44" s="463"/>
      <c r="TCQ44" s="463"/>
      <c r="TCR44" s="463"/>
      <c r="TCS44" s="458"/>
      <c r="TCT44" s="463"/>
      <c r="TCU44" s="463"/>
      <c r="TCV44" s="463"/>
      <c r="TCW44" s="458"/>
      <c r="TCX44" s="463"/>
      <c r="TCY44" s="463"/>
      <c r="TCZ44" s="463"/>
      <c r="TDA44" s="458"/>
      <c r="TDB44" s="463"/>
      <c r="TDC44" s="463"/>
      <c r="TDD44" s="463"/>
      <c r="TDE44" s="458"/>
      <c r="TDF44" s="463"/>
      <c r="TDG44" s="463"/>
      <c r="TDH44" s="463"/>
      <c r="TDI44" s="458"/>
      <c r="TDJ44" s="463"/>
      <c r="TDK44" s="463"/>
      <c r="TDL44" s="463"/>
      <c r="TDM44" s="458"/>
      <c r="TDN44" s="463"/>
      <c r="TDO44" s="463"/>
      <c r="TDP44" s="463"/>
      <c r="TDQ44" s="458"/>
      <c r="TDR44" s="463"/>
      <c r="TDS44" s="463"/>
      <c r="TDT44" s="463"/>
      <c r="TDU44" s="458"/>
      <c r="TDV44" s="463"/>
      <c r="TDW44" s="463"/>
      <c r="TDX44" s="463"/>
      <c r="TDY44" s="458"/>
      <c r="TDZ44" s="463"/>
      <c r="TEA44" s="463"/>
      <c r="TEB44" s="463"/>
      <c r="TEC44" s="458"/>
      <c r="TED44" s="463"/>
      <c r="TEE44" s="463"/>
      <c r="TEF44" s="463"/>
      <c r="TEG44" s="458"/>
      <c r="TEH44" s="463"/>
      <c r="TEI44" s="463"/>
      <c r="TEJ44" s="463"/>
      <c r="TEK44" s="458"/>
      <c r="TEL44" s="463"/>
      <c r="TEM44" s="463"/>
      <c r="TEN44" s="463"/>
      <c r="TEO44" s="458"/>
      <c r="TEP44" s="463"/>
      <c r="TEQ44" s="463"/>
      <c r="TER44" s="463"/>
      <c r="TES44" s="458"/>
      <c r="TET44" s="463"/>
      <c r="TEU44" s="463"/>
      <c r="TEV44" s="463"/>
      <c r="TEW44" s="458"/>
      <c r="TEX44" s="463"/>
      <c r="TEY44" s="463"/>
      <c r="TEZ44" s="463"/>
      <c r="TFA44" s="458"/>
      <c r="TFB44" s="463"/>
      <c r="TFC44" s="463"/>
      <c r="TFD44" s="463"/>
      <c r="TFE44" s="458"/>
      <c r="TFF44" s="463"/>
      <c r="TFG44" s="463"/>
      <c r="TFH44" s="463"/>
      <c r="TFI44" s="458"/>
      <c r="TFJ44" s="463"/>
      <c r="TFK44" s="463"/>
      <c r="TFL44" s="463"/>
      <c r="TFM44" s="458"/>
      <c r="TFN44" s="463"/>
      <c r="TFO44" s="463"/>
      <c r="TFP44" s="463"/>
      <c r="TFQ44" s="458"/>
      <c r="TFR44" s="463"/>
      <c r="TFS44" s="463"/>
      <c r="TFT44" s="463"/>
      <c r="TFU44" s="458"/>
      <c r="TFV44" s="463"/>
      <c r="TFW44" s="463"/>
      <c r="TFX44" s="463"/>
      <c r="TFY44" s="458"/>
      <c r="TFZ44" s="463"/>
      <c r="TGA44" s="463"/>
      <c r="TGB44" s="463"/>
      <c r="TGC44" s="458"/>
      <c r="TGD44" s="463"/>
      <c r="TGE44" s="463"/>
      <c r="TGF44" s="463"/>
      <c r="TGG44" s="458"/>
      <c r="TGH44" s="463"/>
      <c r="TGI44" s="463"/>
      <c r="TGJ44" s="463"/>
      <c r="TGK44" s="458"/>
      <c r="TGL44" s="463"/>
      <c r="TGM44" s="463"/>
      <c r="TGN44" s="463"/>
      <c r="TGO44" s="458"/>
      <c r="TGP44" s="463"/>
      <c r="TGQ44" s="463"/>
      <c r="TGR44" s="463"/>
      <c r="TGS44" s="458"/>
      <c r="TGT44" s="463"/>
      <c r="TGU44" s="463"/>
      <c r="TGV44" s="463"/>
      <c r="TGW44" s="458"/>
      <c r="TGX44" s="463"/>
      <c r="TGY44" s="463"/>
      <c r="TGZ44" s="463"/>
      <c r="THA44" s="458"/>
      <c r="THB44" s="463"/>
      <c r="THC44" s="463"/>
      <c r="THD44" s="463"/>
      <c r="THE44" s="458"/>
      <c r="THF44" s="463"/>
      <c r="THG44" s="463"/>
      <c r="THH44" s="463"/>
      <c r="THI44" s="458"/>
      <c r="THJ44" s="463"/>
      <c r="THK44" s="463"/>
      <c r="THL44" s="463"/>
      <c r="THM44" s="458"/>
      <c r="THN44" s="463"/>
      <c r="THO44" s="463"/>
      <c r="THP44" s="463"/>
      <c r="THQ44" s="458"/>
      <c r="THR44" s="463"/>
      <c r="THS44" s="463"/>
      <c r="THT44" s="463"/>
      <c r="THU44" s="458"/>
      <c r="THV44" s="463"/>
      <c r="THW44" s="463"/>
      <c r="THX44" s="463"/>
      <c r="THY44" s="458"/>
      <c r="THZ44" s="463"/>
      <c r="TIA44" s="463"/>
      <c r="TIB44" s="463"/>
      <c r="TIC44" s="458"/>
      <c r="TID44" s="463"/>
      <c r="TIE44" s="463"/>
      <c r="TIF44" s="463"/>
      <c r="TIG44" s="458"/>
      <c r="TIH44" s="463"/>
      <c r="TII44" s="463"/>
      <c r="TIJ44" s="463"/>
      <c r="TIK44" s="458"/>
      <c r="TIL44" s="463"/>
      <c r="TIM44" s="463"/>
      <c r="TIN44" s="463"/>
      <c r="TIO44" s="458"/>
      <c r="TIP44" s="463"/>
      <c r="TIQ44" s="463"/>
      <c r="TIR44" s="463"/>
      <c r="TIS44" s="458"/>
      <c r="TIT44" s="463"/>
      <c r="TIU44" s="463"/>
      <c r="TIV44" s="463"/>
      <c r="TIW44" s="458"/>
      <c r="TIX44" s="463"/>
      <c r="TIY44" s="463"/>
      <c r="TIZ44" s="463"/>
      <c r="TJA44" s="458"/>
      <c r="TJB44" s="463"/>
      <c r="TJC44" s="463"/>
      <c r="TJD44" s="463"/>
      <c r="TJE44" s="458"/>
      <c r="TJF44" s="463"/>
      <c r="TJG44" s="463"/>
      <c r="TJH44" s="463"/>
      <c r="TJI44" s="458"/>
      <c r="TJJ44" s="463"/>
      <c r="TJK44" s="463"/>
      <c r="TJL44" s="463"/>
      <c r="TJM44" s="458"/>
      <c r="TJN44" s="463"/>
      <c r="TJO44" s="463"/>
      <c r="TJP44" s="463"/>
      <c r="TJQ44" s="458"/>
      <c r="TJR44" s="463"/>
      <c r="TJS44" s="463"/>
      <c r="TJT44" s="463"/>
      <c r="TJU44" s="458"/>
      <c r="TJV44" s="463"/>
      <c r="TJW44" s="463"/>
      <c r="TJX44" s="463"/>
      <c r="TJY44" s="458"/>
      <c r="TJZ44" s="463"/>
      <c r="TKA44" s="463"/>
      <c r="TKB44" s="463"/>
      <c r="TKC44" s="458"/>
      <c r="TKD44" s="463"/>
      <c r="TKE44" s="463"/>
      <c r="TKF44" s="463"/>
      <c r="TKG44" s="458"/>
      <c r="TKH44" s="463"/>
      <c r="TKI44" s="463"/>
      <c r="TKJ44" s="463"/>
      <c r="TKK44" s="458"/>
      <c r="TKL44" s="463"/>
      <c r="TKM44" s="463"/>
      <c r="TKN44" s="463"/>
      <c r="TKO44" s="458"/>
      <c r="TKP44" s="463"/>
      <c r="TKQ44" s="463"/>
      <c r="TKR44" s="463"/>
      <c r="TKS44" s="458"/>
      <c r="TKT44" s="463"/>
      <c r="TKU44" s="463"/>
      <c r="TKV44" s="463"/>
      <c r="TKW44" s="458"/>
      <c r="TKX44" s="463"/>
      <c r="TKY44" s="463"/>
      <c r="TKZ44" s="463"/>
      <c r="TLA44" s="458"/>
      <c r="TLB44" s="463"/>
      <c r="TLC44" s="463"/>
      <c r="TLD44" s="463"/>
      <c r="TLE44" s="458"/>
      <c r="TLF44" s="463"/>
      <c r="TLG44" s="463"/>
      <c r="TLH44" s="463"/>
      <c r="TLI44" s="458"/>
      <c r="TLJ44" s="463"/>
      <c r="TLK44" s="463"/>
      <c r="TLL44" s="463"/>
      <c r="TLM44" s="458"/>
      <c r="TLN44" s="463"/>
      <c r="TLO44" s="463"/>
      <c r="TLP44" s="463"/>
      <c r="TLQ44" s="458"/>
      <c r="TLR44" s="463"/>
      <c r="TLS44" s="463"/>
      <c r="TLT44" s="463"/>
      <c r="TLU44" s="458"/>
      <c r="TLV44" s="463"/>
      <c r="TLW44" s="463"/>
      <c r="TLX44" s="463"/>
      <c r="TLY44" s="458"/>
      <c r="TLZ44" s="463"/>
      <c r="TMA44" s="463"/>
      <c r="TMB44" s="463"/>
      <c r="TMC44" s="458"/>
      <c r="TMD44" s="463"/>
      <c r="TME44" s="463"/>
      <c r="TMF44" s="463"/>
      <c r="TMG44" s="458"/>
      <c r="TMH44" s="463"/>
      <c r="TMI44" s="463"/>
      <c r="TMJ44" s="463"/>
      <c r="TMK44" s="458"/>
      <c r="TML44" s="463"/>
      <c r="TMM44" s="463"/>
      <c r="TMN44" s="463"/>
      <c r="TMO44" s="458"/>
      <c r="TMP44" s="463"/>
      <c r="TMQ44" s="463"/>
      <c r="TMR44" s="463"/>
      <c r="TMS44" s="458"/>
      <c r="TMT44" s="463"/>
      <c r="TMU44" s="463"/>
      <c r="TMV44" s="463"/>
      <c r="TMW44" s="458"/>
      <c r="TMX44" s="463"/>
      <c r="TMY44" s="463"/>
      <c r="TMZ44" s="463"/>
      <c r="TNA44" s="458"/>
      <c r="TNB44" s="463"/>
      <c r="TNC44" s="463"/>
      <c r="TND44" s="463"/>
      <c r="TNE44" s="458"/>
      <c r="TNF44" s="463"/>
      <c r="TNG44" s="463"/>
      <c r="TNH44" s="463"/>
      <c r="TNI44" s="458"/>
      <c r="TNJ44" s="463"/>
      <c r="TNK44" s="463"/>
      <c r="TNL44" s="463"/>
      <c r="TNM44" s="458"/>
      <c r="TNN44" s="463"/>
      <c r="TNO44" s="463"/>
      <c r="TNP44" s="463"/>
      <c r="TNQ44" s="458"/>
      <c r="TNR44" s="463"/>
      <c r="TNS44" s="463"/>
      <c r="TNT44" s="463"/>
      <c r="TNU44" s="458"/>
      <c r="TNV44" s="463"/>
      <c r="TNW44" s="463"/>
      <c r="TNX44" s="463"/>
      <c r="TNY44" s="458"/>
      <c r="TNZ44" s="463"/>
      <c r="TOA44" s="463"/>
      <c r="TOB44" s="463"/>
      <c r="TOC44" s="458"/>
      <c r="TOD44" s="463"/>
      <c r="TOE44" s="463"/>
      <c r="TOF44" s="463"/>
      <c r="TOG44" s="458"/>
      <c r="TOH44" s="463"/>
      <c r="TOI44" s="463"/>
      <c r="TOJ44" s="463"/>
      <c r="TOK44" s="458"/>
      <c r="TOL44" s="463"/>
      <c r="TOM44" s="463"/>
      <c r="TON44" s="463"/>
      <c r="TOO44" s="458"/>
      <c r="TOP44" s="463"/>
      <c r="TOQ44" s="463"/>
      <c r="TOR44" s="463"/>
      <c r="TOS44" s="458"/>
      <c r="TOT44" s="463"/>
      <c r="TOU44" s="463"/>
      <c r="TOV44" s="463"/>
      <c r="TOW44" s="458"/>
      <c r="TOX44" s="463"/>
      <c r="TOY44" s="463"/>
      <c r="TOZ44" s="463"/>
      <c r="TPA44" s="458"/>
      <c r="TPB44" s="463"/>
      <c r="TPC44" s="463"/>
      <c r="TPD44" s="463"/>
      <c r="TPE44" s="458"/>
      <c r="TPF44" s="463"/>
      <c r="TPG44" s="463"/>
      <c r="TPH44" s="463"/>
      <c r="TPI44" s="458"/>
      <c r="TPJ44" s="463"/>
      <c r="TPK44" s="463"/>
      <c r="TPL44" s="463"/>
      <c r="TPM44" s="458"/>
      <c r="TPN44" s="463"/>
      <c r="TPO44" s="463"/>
      <c r="TPP44" s="463"/>
      <c r="TPQ44" s="458"/>
      <c r="TPR44" s="463"/>
      <c r="TPS44" s="463"/>
      <c r="TPT44" s="463"/>
      <c r="TPU44" s="458"/>
      <c r="TPV44" s="463"/>
      <c r="TPW44" s="463"/>
      <c r="TPX44" s="463"/>
      <c r="TPY44" s="458"/>
      <c r="TPZ44" s="463"/>
      <c r="TQA44" s="463"/>
      <c r="TQB44" s="463"/>
      <c r="TQC44" s="458"/>
      <c r="TQD44" s="463"/>
      <c r="TQE44" s="463"/>
      <c r="TQF44" s="463"/>
      <c r="TQG44" s="458"/>
      <c r="TQH44" s="463"/>
      <c r="TQI44" s="463"/>
      <c r="TQJ44" s="463"/>
      <c r="TQK44" s="458"/>
      <c r="TQL44" s="463"/>
      <c r="TQM44" s="463"/>
      <c r="TQN44" s="463"/>
      <c r="TQO44" s="458"/>
      <c r="TQP44" s="463"/>
      <c r="TQQ44" s="463"/>
      <c r="TQR44" s="463"/>
      <c r="TQS44" s="458"/>
      <c r="TQT44" s="463"/>
      <c r="TQU44" s="463"/>
      <c r="TQV44" s="463"/>
      <c r="TQW44" s="458"/>
      <c r="TQX44" s="463"/>
      <c r="TQY44" s="463"/>
      <c r="TQZ44" s="463"/>
      <c r="TRA44" s="458"/>
      <c r="TRB44" s="463"/>
      <c r="TRC44" s="463"/>
      <c r="TRD44" s="463"/>
      <c r="TRE44" s="458"/>
      <c r="TRF44" s="463"/>
      <c r="TRG44" s="463"/>
      <c r="TRH44" s="463"/>
      <c r="TRI44" s="458"/>
      <c r="TRJ44" s="463"/>
      <c r="TRK44" s="463"/>
      <c r="TRL44" s="463"/>
      <c r="TRM44" s="458"/>
      <c r="TRN44" s="463"/>
      <c r="TRO44" s="463"/>
      <c r="TRP44" s="463"/>
      <c r="TRQ44" s="458"/>
      <c r="TRR44" s="463"/>
      <c r="TRS44" s="463"/>
      <c r="TRT44" s="463"/>
      <c r="TRU44" s="458"/>
      <c r="TRV44" s="463"/>
      <c r="TRW44" s="463"/>
      <c r="TRX44" s="463"/>
      <c r="TRY44" s="458"/>
      <c r="TRZ44" s="463"/>
      <c r="TSA44" s="463"/>
      <c r="TSB44" s="463"/>
      <c r="TSC44" s="458"/>
      <c r="TSD44" s="463"/>
      <c r="TSE44" s="463"/>
      <c r="TSF44" s="463"/>
      <c r="TSG44" s="458"/>
      <c r="TSH44" s="463"/>
      <c r="TSI44" s="463"/>
      <c r="TSJ44" s="463"/>
      <c r="TSK44" s="458"/>
      <c r="TSL44" s="463"/>
      <c r="TSM44" s="463"/>
      <c r="TSN44" s="463"/>
      <c r="TSO44" s="458"/>
      <c r="TSP44" s="463"/>
      <c r="TSQ44" s="463"/>
      <c r="TSR44" s="463"/>
      <c r="TSS44" s="458"/>
      <c r="TST44" s="463"/>
      <c r="TSU44" s="463"/>
      <c r="TSV44" s="463"/>
      <c r="TSW44" s="458"/>
      <c r="TSX44" s="463"/>
      <c r="TSY44" s="463"/>
      <c r="TSZ44" s="463"/>
      <c r="TTA44" s="458"/>
      <c r="TTB44" s="463"/>
      <c r="TTC44" s="463"/>
      <c r="TTD44" s="463"/>
      <c r="TTE44" s="458"/>
      <c r="TTF44" s="463"/>
      <c r="TTG44" s="463"/>
      <c r="TTH44" s="463"/>
      <c r="TTI44" s="458"/>
      <c r="TTJ44" s="463"/>
      <c r="TTK44" s="463"/>
      <c r="TTL44" s="463"/>
      <c r="TTM44" s="458"/>
      <c r="TTN44" s="463"/>
      <c r="TTO44" s="463"/>
      <c r="TTP44" s="463"/>
      <c r="TTQ44" s="458"/>
      <c r="TTR44" s="463"/>
      <c r="TTS44" s="463"/>
      <c r="TTT44" s="463"/>
      <c r="TTU44" s="458"/>
      <c r="TTV44" s="463"/>
      <c r="TTW44" s="463"/>
      <c r="TTX44" s="463"/>
      <c r="TTY44" s="458"/>
      <c r="TTZ44" s="463"/>
      <c r="TUA44" s="463"/>
      <c r="TUB44" s="463"/>
      <c r="TUC44" s="458"/>
      <c r="TUD44" s="463"/>
      <c r="TUE44" s="463"/>
      <c r="TUF44" s="463"/>
      <c r="TUG44" s="458"/>
      <c r="TUH44" s="463"/>
      <c r="TUI44" s="463"/>
      <c r="TUJ44" s="463"/>
      <c r="TUK44" s="458"/>
      <c r="TUL44" s="463"/>
      <c r="TUM44" s="463"/>
      <c r="TUN44" s="463"/>
      <c r="TUO44" s="458"/>
      <c r="TUP44" s="463"/>
      <c r="TUQ44" s="463"/>
      <c r="TUR44" s="463"/>
      <c r="TUS44" s="458"/>
      <c r="TUT44" s="463"/>
      <c r="TUU44" s="463"/>
      <c r="TUV44" s="463"/>
      <c r="TUW44" s="458"/>
      <c r="TUX44" s="463"/>
      <c r="TUY44" s="463"/>
      <c r="TUZ44" s="463"/>
      <c r="TVA44" s="458"/>
      <c r="TVB44" s="463"/>
      <c r="TVC44" s="463"/>
      <c r="TVD44" s="463"/>
      <c r="TVE44" s="458"/>
      <c r="TVF44" s="463"/>
      <c r="TVG44" s="463"/>
      <c r="TVH44" s="463"/>
      <c r="TVI44" s="458"/>
      <c r="TVJ44" s="463"/>
      <c r="TVK44" s="463"/>
      <c r="TVL44" s="463"/>
      <c r="TVM44" s="458"/>
      <c r="TVN44" s="463"/>
      <c r="TVO44" s="463"/>
      <c r="TVP44" s="463"/>
      <c r="TVQ44" s="458"/>
      <c r="TVR44" s="463"/>
      <c r="TVS44" s="463"/>
      <c r="TVT44" s="463"/>
      <c r="TVU44" s="458"/>
      <c r="TVV44" s="463"/>
      <c r="TVW44" s="463"/>
      <c r="TVX44" s="463"/>
      <c r="TVY44" s="458"/>
      <c r="TVZ44" s="463"/>
      <c r="TWA44" s="463"/>
      <c r="TWB44" s="463"/>
      <c r="TWC44" s="458"/>
      <c r="TWD44" s="463"/>
      <c r="TWE44" s="463"/>
      <c r="TWF44" s="463"/>
      <c r="TWG44" s="458"/>
      <c r="TWH44" s="463"/>
      <c r="TWI44" s="463"/>
      <c r="TWJ44" s="463"/>
      <c r="TWK44" s="458"/>
      <c r="TWL44" s="463"/>
      <c r="TWM44" s="463"/>
      <c r="TWN44" s="463"/>
      <c r="TWO44" s="458"/>
      <c r="TWP44" s="463"/>
      <c r="TWQ44" s="463"/>
      <c r="TWR44" s="463"/>
      <c r="TWS44" s="458"/>
      <c r="TWT44" s="463"/>
      <c r="TWU44" s="463"/>
      <c r="TWV44" s="463"/>
      <c r="TWW44" s="458"/>
      <c r="TWX44" s="463"/>
      <c r="TWY44" s="463"/>
      <c r="TWZ44" s="463"/>
      <c r="TXA44" s="458"/>
      <c r="TXB44" s="463"/>
      <c r="TXC44" s="463"/>
      <c r="TXD44" s="463"/>
      <c r="TXE44" s="458"/>
      <c r="TXF44" s="463"/>
      <c r="TXG44" s="463"/>
      <c r="TXH44" s="463"/>
      <c r="TXI44" s="458"/>
      <c r="TXJ44" s="463"/>
      <c r="TXK44" s="463"/>
      <c r="TXL44" s="463"/>
      <c r="TXM44" s="458"/>
      <c r="TXN44" s="463"/>
      <c r="TXO44" s="463"/>
      <c r="TXP44" s="463"/>
      <c r="TXQ44" s="458"/>
      <c r="TXR44" s="463"/>
      <c r="TXS44" s="463"/>
      <c r="TXT44" s="463"/>
      <c r="TXU44" s="458"/>
      <c r="TXV44" s="463"/>
      <c r="TXW44" s="463"/>
      <c r="TXX44" s="463"/>
      <c r="TXY44" s="458"/>
      <c r="TXZ44" s="463"/>
      <c r="TYA44" s="463"/>
      <c r="TYB44" s="463"/>
      <c r="TYC44" s="458"/>
      <c r="TYD44" s="463"/>
      <c r="TYE44" s="463"/>
      <c r="TYF44" s="463"/>
      <c r="TYG44" s="458"/>
      <c r="TYH44" s="463"/>
      <c r="TYI44" s="463"/>
      <c r="TYJ44" s="463"/>
      <c r="TYK44" s="458"/>
      <c r="TYL44" s="463"/>
      <c r="TYM44" s="463"/>
      <c r="TYN44" s="463"/>
      <c r="TYO44" s="458"/>
      <c r="TYP44" s="463"/>
      <c r="TYQ44" s="463"/>
      <c r="TYR44" s="463"/>
      <c r="TYS44" s="458"/>
      <c r="TYT44" s="463"/>
      <c r="TYU44" s="463"/>
      <c r="TYV44" s="463"/>
      <c r="TYW44" s="458"/>
      <c r="TYX44" s="463"/>
      <c r="TYY44" s="463"/>
      <c r="TYZ44" s="463"/>
      <c r="TZA44" s="458"/>
      <c r="TZB44" s="463"/>
      <c r="TZC44" s="463"/>
      <c r="TZD44" s="463"/>
      <c r="TZE44" s="458"/>
      <c r="TZF44" s="463"/>
      <c r="TZG44" s="463"/>
      <c r="TZH44" s="463"/>
      <c r="TZI44" s="458"/>
      <c r="TZJ44" s="463"/>
      <c r="TZK44" s="463"/>
      <c r="TZL44" s="463"/>
      <c r="TZM44" s="458"/>
      <c r="TZN44" s="463"/>
      <c r="TZO44" s="463"/>
      <c r="TZP44" s="463"/>
      <c r="TZQ44" s="458"/>
      <c r="TZR44" s="463"/>
      <c r="TZS44" s="463"/>
      <c r="TZT44" s="463"/>
      <c r="TZU44" s="458"/>
      <c r="TZV44" s="463"/>
      <c r="TZW44" s="463"/>
      <c r="TZX44" s="463"/>
      <c r="TZY44" s="458"/>
      <c r="TZZ44" s="463"/>
      <c r="UAA44" s="463"/>
      <c r="UAB44" s="463"/>
      <c r="UAC44" s="458"/>
      <c r="UAD44" s="463"/>
      <c r="UAE44" s="463"/>
      <c r="UAF44" s="463"/>
      <c r="UAG44" s="458"/>
      <c r="UAH44" s="463"/>
      <c r="UAI44" s="463"/>
      <c r="UAJ44" s="463"/>
      <c r="UAK44" s="458"/>
      <c r="UAL44" s="463"/>
      <c r="UAM44" s="463"/>
      <c r="UAN44" s="463"/>
      <c r="UAO44" s="458"/>
      <c r="UAP44" s="463"/>
      <c r="UAQ44" s="463"/>
      <c r="UAR44" s="463"/>
      <c r="UAS44" s="458"/>
      <c r="UAT44" s="463"/>
      <c r="UAU44" s="463"/>
      <c r="UAV44" s="463"/>
      <c r="UAW44" s="458"/>
      <c r="UAX44" s="463"/>
      <c r="UAY44" s="463"/>
      <c r="UAZ44" s="463"/>
      <c r="UBA44" s="458"/>
      <c r="UBB44" s="463"/>
      <c r="UBC44" s="463"/>
      <c r="UBD44" s="463"/>
      <c r="UBE44" s="458"/>
      <c r="UBF44" s="463"/>
      <c r="UBG44" s="463"/>
      <c r="UBH44" s="463"/>
      <c r="UBI44" s="458"/>
      <c r="UBJ44" s="463"/>
      <c r="UBK44" s="463"/>
      <c r="UBL44" s="463"/>
      <c r="UBM44" s="458"/>
      <c r="UBN44" s="463"/>
      <c r="UBO44" s="463"/>
      <c r="UBP44" s="463"/>
      <c r="UBQ44" s="458"/>
      <c r="UBR44" s="463"/>
      <c r="UBS44" s="463"/>
      <c r="UBT44" s="463"/>
      <c r="UBU44" s="458"/>
      <c r="UBV44" s="463"/>
      <c r="UBW44" s="463"/>
      <c r="UBX44" s="463"/>
      <c r="UBY44" s="458"/>
      <c r="UBZ44" s="463"/>
      <c r="UCA44" s="463"/>
      <c r="UCB44" s="463"/>
      <c r="UCC44" s="458"/>
      <c r="UCD44" s="463"/>
      <c r="UCE44" s="463"/>
      <c r="UCF44" s="463"/>
      <c r="UCG44" s="458"/>
      <c r="UCH44" s="463"/>
      <c r="UCI44" s="463"/>
      <c r="UCJ44" s="463"/>
      <c r="UCK44" s="458"/>
      <c r="UCL44" s="463"/>
      <c r="UCM44" s="463"/>
      <c r="UCN44" s="463"/>
      <c r="UCO44" s="458"/>
      <c r="UCP44" s="463"/>
      <c r="UCQ44" s="463"/>
      <c r="UCR44" s="463"/>
      <c r="UCS44" s="458"/>
      <c r="UCT44" s="463"/>
      <c r="UCU44" s="463"/>
      <c r="UCV44" s="463"/>
      <c r="UCW44" s="458"/>
      <c r="UCX44" s="463"/>
      <c r="UCY44" s="463"/>
      <c r="UCZ44" s="463"/>
      <c r="UDA44" s="458"/>
      <c r="UDB44" s="463"/>
      <c r="UDC44" s="463"/>
      <c r="UDD44" s="463"/>
      <c r="UDE44" s="458"/>
      <c r="UDF44" s="463"/>
      <c r="UDG44" s="463"/>
      <c r="UDH44" s="463"/>
      <c r="UDI44" s="458"/>
      <c r="UDJ44" s="463"/>
      <c r="UDK44" s="463"/>
      <c r="UDL44" s="463"/>
      <c r="UDM44" s="458"/>
      <c r="UDN44" s="463"/>
      <c r="UDO44" s="463"/>
      <c r="UDP44" s="463"/>
      <c r="UDQ44" s="458"/>
      <c r="UDR44" s="463"/>
      <c r="UDS44" s="463"/>
      <c r="UDT44" s="463"/>
      <c r="UDU44" s="458"/>
      <c r="UDV44" s="463"/>
      <c r="UDW44" s="463"/>
      <c r="UDX44" s="463"/>
      <c r="UDY44" s="458"/>
      <c r="UDZ44" s="463"/>
      <c r="UEA44" s="463"/>
      <c r="UEB44" s="463"/>
      <c r="UEC44" s="458"/>
      <c r="UED44" s="463"/>
      <c r="UEE44" s="463"/>
      <c r="UEF44" s="463"/>
      <c r="UEG44" s="458"/>
      <c r="UEH44" s="463"/>
      <c r="UEI44" s="463"/>
      <c r="UEJ44" s="463"/>
      <c r="UEK44" s="458"/>
      <c r="UEL44" s="463"/>
      <c r="UEM44" s="463"/>
      <c r="UEN44" s="463"/>
      <c r="UEO44" s="458"/>
      <c r="UEP44" s="463"/>
      <c r="UEQ44" s="463"/>
      <c r="UER44" s="463"/>
      <c r="UES44" s="458"/>
      <c r="UET44" s="463"/>
      <c r="UEU44" s="463"/>
      <c r="UEV44" s="463"/>
      <c r="UEW44" s="458"/>
      <c r="UEX44" s="463"/>
      <c r="UEY44" s="463"/>
      <c r="UEZ44" s="463"/>
      <c r="UFA44" s="458"/>
      <c r="UFB44" s="463"/>
      <c r="UFC44" s="463"/>
      <c r="UFD44" s="463"/>
      <c r="UFE44" s="458"/>
      <c r="UFF44" s="463"/>
      <c r="UFG44" s="463"/>
      <c r="UFH44" s="463"/>
      <c r="UFI44" s="458"/>
      <c r="UFJ44" s="463"/>
      <c r="UFK44" s="463"/>
      <c r="UFL44" s="463"/>
      <c r="UFM44" s="458"/>
      <c r="UFN44" s="463"/>
      <c r="UFO44" s="463"/>
      <c r="UFP44" s="463"/>
      <c r="UFQ44" s="458"/>
      <c r="UFR44" s="463"/>
      <c r="UFS44" s="463"/>
      <c r="UFT44" s="463"/>
      <c r="UFU44" s="458"/>
      <c r="UFV44" s="463"/>
      <c r="UFW44" s="463"/>
      <c r="UFX44" s="463"/>
      <c r="UFY44" s="458"/>
      <c r="UFZ44" s="463"/>
      <c r="UGA44" s="463"/>
      <c r="UGB44" s="463"/>
      <c r="UGC44" s="458"/>
      <c r="UGD44" s="463"/>
      <c r="UGE44" s="463"/>
      <c r="UGF44" s="463"/>
      <c r="UGG44" s="458"/>
      <c r="UGH44" s="463"/>
      <c r="UGI44" s="463"/>
      <c r="UGJ44" s="463"/>
      <c r="UGK44" s="458"/>
      <c r="UGL44" s="463"/>
      <c r="UGM44" s="463"/>
      <c r="UGN44" s="463"/>
      <c r="UGO44" s="458"/>
      <c r="UGP44" s="463"/>
      <c r="UGQ44" s="463"/>
      <c r="UGR44" s="463"/>
      <c r="UGS44" s="458"/>
      <c r="UGT44" s="463"/>
      <c r="UGU44" s="463"/>
      <c r="UGV44" s="463"/>
      <c r="UGW44" s="458"/>
      <c r="UGX44" s="463"/>
      <c r="UGY44" s="463"/>
      <c r="UGZ44" s="463"/>
      <c r="UHA44" s="458"/>
      <c r="UHB44" s="463"/>
      <c r="UHC44" s="463"/>
      <c r="UHD44" s="463"/>
      <c r="UHE44" s="458"/>
      <c r="UHF44" s="463"/>
      <c r="UHG44" s="463"/>
      <c r="UHH44" s="463"/>
      <c r="UHI44" s="458"/>
      <c r="UHJ44" s="463"/>
      <c r="UHK44" s="463"/>
      <c r="UHL44" s="463"/>
      <c r="UHM44" s="458"/>
      <c r="UHN44" s="463"/>
      <c r="UHO44" s="463"/>
      <c r="UHP44" s="463"/>
      <c r="UHQ44" s="458"/>
      <c r="UHR44" s="463"/>
      <c r="UHS44" s="463"/>
      <c r="UHT44" s="463"/>
      <c r="UHU44" s="458"/>
      <c r="UHV44" s="463"/>
      <c r="UHW44" s="463"/>
      <c r="UHX44" s="463"/>
      <c r="UHY44" s="458"/>
      <c r="UHZ44" s="463"/>
      <c r="UIA44" s="463"/>
      <c r="UIB44" s="463"/>
      <c r="UIC44" s="458"/>
      <c r="UID44" s="463"/>
      <c r="UIE44" s="463"/>
      <c r="UIF44" s="463"/>
      <c r="UIG44" s="458"/>
      <c r="UIH44" s="463"/>
      <c r="UII44" s="463"/>
      <c r="UIJ44" s="463"/>
      <c r="UIK44" s="458"/>
      <c r="UIL44" s="463"/>
      <c r="UIM44" s="463"/>
      <c r="UIN44" s="463"/>
      <c r="UIO44" s="458"/>
      <c r="UIP44" s="463"/>
      <c r="UIQ44" s="463"/>
      <c r="UIR44" s="463"/>
      <c r="UIS44" s="458"/>
      <c r="UIT44" s="463"/>
      <c r="UIU44" s="463"/>
      <c r="UIV44" s="463"/>
      <c r="UIW44" s="458"/>
      <c r="UIX44" s="463"/>
      <c r="UIY44" s="463"/>
      <c r="UIZ44" s="463"/>
      <c r="UJA44" s="458"/>
      <c r="UJB44" s="463"/>
      <c r="UJC44" s="463"/>
      <c r="UJD44" s="463"/>
      <c r="UJE44" s="458"/>
      <c r="UJF44" s="463"/>
      <c r="UJG44" s="463"/>
      <c r="UJH44" s="463"/>
      <c r="UJI44" s="458"/>
      <c r="UJJ44" s="463"/>
      <c r="UJK44" s="463"/>
      <c r="UJL44" s="463"/>
      <c r="UJM44" s="458"/>
      <c r="UJN44" s="463"/>
      <c r="UJO44" s="463"/>
      <c r="UJP44" s="463"/>
      <c r="UJQ44" s="458"/>
      <c r="UJR44" s="463"/>
      <c r="UJS44" s="463"/>
      <c r="UJT44" s="463"/>
      <c r="UJU44" s="458"/>
      <c r="UJV44" s="463"/>
      <c r="UJW44" s="463"/>
      <c r="UJX44" s="463"/>
      <c r="UJY44" s="458"/>
      <c r="UJZ44" s="463"/>
      <c r="UKA44" s="463"/>
      <c r="UKB44" s="463"/>
      <c r="UKC44" s="458"/>
      <c r="UKD44" s="463"/>
      <c r="UKE44" s="463"/>
      <c r="UKF44" s="463"/>
      <c r="UKG44" s="458"/>
      <c r="UKH44" s="463"/>
      <c r="UKI44" s="463"/>
      <c r="UKJ44" s="463"/>
      <c r="UKK44" s="458"/>
      <c r="UKL44" s="463"/>
      <c r="UKM44" s="463"/>
      <c r="UKN44" s="463"/>
      <c r="UKO44" s="458"/>
      <c r="UKP44" s="463"/>
      <c r="UKQ44" s="463"/>
      <c r="UKR44" s="463"/>
      <c r="UKS44" s="458"/>
      <c r="UKT44" s="463"/>
      <c r="UKU44" s="463"/>
      <c r="UKV44" s="463"/>
      <c r="UKW44" s="458"/>
      <c r="UKX44" s="463"/>
      <c r="UKY44" s="463"/>
      <c r="UKZ44" s="463"/>
      <c r="ULA44" s="458"/>
      <c r="ULB44" s="463"/>
      <c r="ULC44" s="463"/>
      <c r="ULD44" s="463"/>
      <c r="ULE44" s="458"/>
      <c r="ULF44" s="463"/>
      <c r="ULG44" s="463"/>
      <c r="ULH44" s="463"/>
      <c r="ULI44" s="458"/>
      <c r="ULJ44" s="463"/>
      <c r="ULK44" s="463"/>
      <c r="ULL44" s="463"/>
      <c r="ULM44" s="458"/>
      <c r="ULN44" s="463"/>
      <c r="ULO44" s="463"/>
      <c r="ULP44" s="463"/>
      <c r="ULQ44" s="458"/>
      <c r="ULR44" s="463"/>
      <c r="ULS44" s="463"/>
      <c r="ULT44" s="463"/>
      <c r="ULU44" s="458"/>
      <c r="ULV44" s="463"/>
      <c r="ULW44" s="463"/>
      <c r="ULX44" s="463"/>
      <c r="ULY44" s="458"/>
      <c r="ULZ44" s="463"/>
      <c r="UMA44" s="463"/>
      <c r="UMB44" s="463"/>
      <c r="UMC44" s="458"/>
      <c r="UMD44" s="463"/>
      <c r="UME44" s="463"/>
      <c r="UMF44" s="463"/>
      <c r="UMG44" s="458"/>
      <c r="UMH44" s="463"/>
      <c r="UMI44" s="463"/>
      <c r="UMJ44" s="463"/>
      <c r="UMK44" s="458"/>
      <c r="UML44" s="463"/>
      <c r="UMM44" s="463"/>
      <c r="UMN44" s="463"/>
      <c r="UMO44" s="458"/>
      <c r="UMP44" s="463"/>
      <c r="UMQ44" s="463"/>
      <c r="UMR44" s="463"/>
      <c r="UMS44" s="458"/>
      <c r="UMT44" s="463"/>
      <c r="UMU44" s="463"/>
      <c r="UMV44" s="463"/>
      <c r="UMW44" s="458"/>
      <c r="UMX44" s="463"/>
      <c r="UMY44" s="463"/>
      <c r="UMZ44" s="463"/>
      <c r="UNA44" s="458"/>
      <c r="UNB44" s="463"/>
      <c r="UNC44" s="463"/>
      <c r="UND44" s="463"/>
      <c r="UNE44" s="458"/>
      <c r="UNF44" s="463"/>
      <c r="UNG44" s="463"/>
      <c r="UNH44" s="463"/>
      <c r="UNI44" s="458"/>
      <c r="UNJ44" s="463"/>
      <c r="UNK44" s="463"/>
      <c r="UNL44" s="463"/>
      <c r="UNM44" s="458"/>
      <c r="UNN44" s="463"/>
      <c r="UNO44" s="463"/>
      <c r="UNP44" s="463"/>
      <c r="UNQ44" s="458"/>
      <c r="UNR44" s="463"/>
      <c r="UNS44" s="463"/>
      <c r="UNT44" s="463"/>
      <c r="UNU44" s="458"/>
      <c r="UNV44" s="463"/>
      <c r="UNW44" s="463"/>
      <c r="UNX44" s="463"/>
      <c r="UNY44" s="458"/>
      <c r="UNZ44" s="463"/>
      <c r="UOA44" s="463"/>
      <c r="UOB44" s="463"/>
      <c r="UOC44" s="458"/>
      <c r="UOD44" s="463"/>
      <c r="UOE44" s="463"/>
      <c r="UOF44" s="463"/>
      <c r="UOG44" s="458"/>
      <c r="UOH44" s="463"/>
      <c r="UOI44" s="463"/>
      <c r="UOJ44" s="463"/>
      <c r="UOK44" s="458"/>
      <c r="UOL44" s="463"/>
      <c r="UOM44" s="463"/>
      <c r="UON44" s="463"/>
      <c r="UOO44" s="458"/>
      <c r="UOP44" s="463"/>
      <c r="UOQ44" s="463"/>
      <c r="UOR44" s="463"/>
      <c r="UOS44" s="458"/>
      <c r="UOT44" s="463"/>
      <c r="UOU44" s="463"/>
      <c r="UOV44" s="463"/>
      <c r="UOW44" s="458"/>
      <c r="UOX44" s="463"/>
      <c r="UOY44" s="463"/>
      <c r="UOZ44" s="463"/>
      <c r="UPA44" s="458"/>
      <c r="UPB44" s="463"/>
      <c r="UPC44" s="463"/>
      <c r="UPD44" s="463"/>
      <c r="UPE44" s="458"/>
      <c r="UPF44" s="463"/>
      <c r="UPG44" s="463"/>
      <c r="UPH44" s="463"/>
      <c r="UPI44" s="458"/>
      <c r="UPJ44" s="463"/>
      <c r="UPK44" s="463"/>
      <c r="UPL44" s="463"/>
      <c r="UPM44" s="458"/>
      <c r="UPN44" s="463"/>
      <c r="UPO44" s="463"/>
      <c r="UPP44" s="463"/>
      <c r="UPQ44" s="458"/>
      <c r="UPR44" s="463"/>
      <c r="UPS44" s="463"/>
      <c r="UPT44" s="463"/>
      <c r="UPU44" s="458"/>
      <c r="UPV44" s="463"/>
      <c r="UPW44" s="463"/>
      <c r="UPX44" s="463"/>
      <c r="UPY44" s="458"/>
      <c r="UPZ44" s="463"/>
      <c r="UQA44" s="463"/>
      <c r="UQB44" s="463"/>
      <c r="UQC44" s="458"/>
      <c r="UQD44" s="463"/>
      <c r="UQE44" s="463"/>
      <c r="UQF44" s="463"/>
      <c r="UQG44" s="458"/>
      <c r="UQH44" s="463"/>
      <c r="UQI44" s="463"/>
      <c r="UQJ44" s="463"/>
      <c r="UQK44" s="458"/>
      <c r="UQL44" s="463"/>
      <c r="UQM44" s="463"/>
      <c r="UQN44" s="463"/>
      <c r="UQO44" s="458"/>
      <c r="UQP44" s="463"/>
      <c r="UQQ44" s="463"/>
      <c r="UQR44" s="463"/>
      <c r="UQS44" s="458"/>
      <c r="UQT44" s="463"/>
      <c r="UQU44" s="463"/>
      <c r="UQV44" s="463"/>
      <c r="UQW44" s="458"/>
      <c r="UQX44" s="463"/>
      <c r="UQY44" s="463"/>
      <c r="UQZ44" s="463"/>
      <c r="URA44" s="458"/>
      <c r="URB44" s="463"/>
      <c r="URC44" s="463"/>
      <c r="URD44" s="463"/>
      <c r="URE44" s="458"/>
      <c r="URF44" s="463"/>
      <c r="URG44" s="463"/>
      <c r="URH44" s="463"/>
      <c r="URI44" s="458"/>
      <c r="URJ44" s="463"/>
      <c r="URK44" s="463"/>
      <c r="URL44" s="463"/>
      <c r="URM44" s="458"/>
      <c r="URN44" s="463"/>
      <c r="URO44" s="463"/>
      <c r="URP44" s="463"/>
      <c r="URQ44" s="458"/>
      <c r="URR44" s="463"/>
      <c r="URS44" s="463"/>
      <c r="URT44" s="463"/>
      <c r="URU44" s="458"/>
      <c r="URV44" s="463"/>
      <c r="URW44" s="463"/>
      <c r="URX44" s="463"/>
      <c r="URY44" s="458"/>
      <c r="URZ44" s="463"/>
      <c r="USA44" s="463"/>
      <c r="USB44" s="463"/>
      <c r="USC44" s="458"/>
      <c r="USD44" s="463"/>
      <c r="USE44" s="463"/>
      <c r="USF44" s="463"/>
      <c r="USG44" s="458"/>
      <c r="USH44" s="463"/>
      <c r="USI44" s="463"/>
      <c r="USJ44" s="463"/>
      <c r="USK44" s="458"/>
      <c r="USL44" s="463"/>
      <c r="USM44" s="463"/>
      <c r="USN44" s="463"/>
      <c r="USO44" s="458"/>
      <c r="USP44" s="463"/>
      <c r="USQ44" s="463"/>
      <c r="USR44" s="463"/>
      <c r="USS44" s="458"/>
      <c r="UST44" s="463"/>
      <c r="USU44" s="463"/>
      <c r="USV44" s="463"/>
      <c r="USW44" s="458"/>
      <c r="USX44" s="463"/>
      <c r="USY44" s="463"/>
      <c r="USZ44" s="463"/>
      <c r="UTA44" s="458"/>
      <c r="UTB44" s="463"/>
      <c r="UTC44" s="463"/>
      <c r="UTD44" s="463"/>
      <c r="UTE44" s="458"/>
      <c r="UTF44" s="463"/>
      <c r="UTG44" s="463"/>
      <c r="UTH44" s="463"/>
      <c r="UTI44" s="458"/>
      <c r="UTJ44" s="463"/>
      <c r="UTK44" s="463"/>
      <c r="UTL44" s="463"/>
      <c r="UTM44" s="458"/>
      <c r="UTN44" s="463"/>
      <c r="UTO44" s="463"/>
      <c r="UTP44" s="463"/>
      <c r="UTQ44" s="458"/>
      <c r="UTR44" s="463"/>
      <c r="UTS44" s="463"/>
      <c r="UTT44" s="463"/>
      <c r="UTU44" s="458"/>
      <c r="UTV44" s="463"/>
      <c r="UTW44" s="463"/>
      <c r="UTX44" s="463"/>
      <c r="UTY44" s="458"/>
      <c r="UTZ44" s="463"/>
      <c r="UUA44" s="463"/>
      <c r="UUB44" s="463"/>
      <c r="UUC44" s="458"/>
      <c r="UUD44" s="463"/>
      <c r="UUE44" s="463"/>
      <c r="UUF44" s="463"/>
      <c r="UUG44" s="458"/>
      <c r="UUH44" s="463"/>
      <c r="UUI44" s="463"/>
      <c r="UUJ44" s="463"/>
      <c r="UUK44" s="458"/>
      <c r="UUL44" s="463"/>
      <c r="UUM44" s="463"/>
      <c r="UUN44" s="463"/>
      <c r="UUO44" s="458"/>
      <c r="UUP44" s="463"/>
      <c r="UUQ44" s="463"/>
      <c r="UUR44" s="463"/>
      <c r="UUS44" s="458"/>
      <c r="UUT44" s="463"/>
      <c r="UUU44" s="463"/>
      <c r="UUV44" s="463"/>
      <c r="UUW44" s="458"/>
      <c r="UUX44" s="463"/>
      <c r="UUY44" s="463"/>
      <c r="UUZ44" s="463"/>
      <c r="UVA44" s="458"/>
      <c r="UVB44" s="463"/>
      <c r="UVC44" s="463"/>
      <c r="UVD44" s="463"/>
      <c r="UVE44" s="458"/>
      <c r="UVF44" s="463"/>
      <c r="UVG44" s="463"/>
      <c r="UVH44" s="463"/>
      <c r="UVI44" s="458"/>
      <c r="UVJ44" s="463"/>
      <c r="UVK44" s="463"/>
      <c r="UVL44" s="463"/>
      <c r="UVM44" s="458"/>
      <c r="UVN44" s="463"/>
      <c r="UVO44" s="463"/>
      <c r="UVP44" s="463"/>
      <c r="UVQ44" s="458"/>
      <c r="UVR44" s="463"/>
      <c r="UVS44" s="463"/>
      <c r="UVT44" s="463"/>
      <c r="UVU44" s="458"/>
      <c r="UVV44" s="463"/>
      <c r="UVW44" s="463"/>
      <c r="UVX44" s="463"/>
      <c r="UVY44" s="458"/>
      <c r="UVZ44" s="463"/>
      <c r="UWA44" s="463"/>
      <c r="UWB44" s="463"/>
      <c r="UWC44" s="458"/>
      <c r="UWD44" s="463"/>
      <c r="UWE44" s="463"/>
      <c r="UWF44" s="463"/>
      <c r="UWG44" s="458"/>
      <c r="UWH44" s="463"/>
      <c r="UWI44" s="463"/>
      <c r="UWJ44" s="463"/>
      <c r="UWK44" s="458"/>
      <c r="UWL44" s="463"/>
      <c r="UWM44" s="463"/>
      <c r="UWN44" s="463"/>
      <c r="UWO44" s="458"/>
      <c r="UWP44" s="463"/>
      <c r="UWQ44" s="463"/>
      <c r="UWR44" s="463"/>
      <c r="UWS44" s="458"/>
      <c r="UWT44" s="463"/>
      <c r="UWU44" s="463"/>
      <c r="UWV44" s="463"/>
      <c r="UWW44" s="458"/>
      <c r="UWX44" s="463"/>
      <c r="UWY44" s="463"/>
      <c r="UWZ44" s="463"/>
      <c r="UXA44" s="458"/>
      <c r="UXB44" s="463"/>
      <c r="UXC44" s="463"/>
      <c r="UXD44" s="463"/>
      <c r="UXE44" s="458"/>
      <c r="UXF44" s="463"/>
      <c r="UXG44" s="463"/>
      <c r="UXH44" s="463"/>
      <c r="UXI44" s="458"/>
      <c r="UXJ44" s="463"/>
      <c r="UXK44" s="463"/>
      <c r="UXL44" s="463"/>
      <c r="UXM44" s="458"/>
      <c r="UXN44" s="463"/>
      <c r="UXO44" s="463"/>
      <c r="UXP44" s="463"/>
      <c r="UXQ44" s="458"/>
      <c r="UXR44" s="463"/>
      <c r="UXS44" s="463"/>
      <c r="UXT44" s="463"/>
      <c r="UXU44" s="458"/>
      <c r="UXV44" s="463"/>
      <c r="UXW44" s="463"/>
      <c r="UXX44" s="463"/>
      <c r="UXY44" s="458"/>
      <c r="UXZ44" s="463"/>
      <c r="UYA44" s="463"/>
      <c r="UYB44" s="463"/>
      <c r="UYC44" s="458"/>
      <c r="UYD44" s="463"/>
      <c r="UYE44" s="463"/>
      <c r="UYF44" s="463"/>
      <c r="UYG44" s="458"/>
      <c r="UYH44" s="463"/>
      <c r="UYI44" s="463"/>
      <c r="UYJ44" s="463"/>
      <c r="UYK44" s="458"/>
      <c r="UYL44" s="463"/>
      <c r="UYM44" s="463"/>
      <c r="UYN44" s="463"/>
      <c r="UYO44" s="458"/>
      <c r="UYP44" s="463"/>
      <c r="UYQ44" s="463"/>
      <c r="UYR44" s="463"/>
      <c r="UYS44" s="458"/>
      <c r="UYT44" s="463"/>
      <c r="UYU44" s="463"/>
      <c r="UYV44" s="463"/>
      <c r="UYW44" s="458"/>
      <c r="UYX44" s="463"/>
      <c r="UYY44" s="463"/>
      <c r="UYZ44" s="463"/>
      <c r="UZA44" s="458"/>
      <c r="UZB44" s="463"/>
      <c r="UZC44" s="463"/>
      <c r="UZD44" s="463"/>
      <c r="UZE44" s="458"/>
      <c r="UZF44" s="463"/>
      <c r="UZG44" s="463"/>
      <c r="UZH44" s="463"/>
      <c r="UZI44" s="458"/>
      <c r="UZJ44" s="463"/>
      <c r="UZK44" s="463"/>
      <c r="UZL44" s="463"/>
      <c r="UZM44" s="458"/>
      <c r="UZN44" s="463"/>
      <c r="UZO44" s="463"/>
      <c r="UZP44" s="463"/>
      <c r="UZQ44" s="458"/>
      <c r="UZR44" s="463"/>
      <c r="UZS44" s="463"/>
      <c r="UZT44" s="463"/>
      <c r="UZU44" s="458"/>
      <c r="UZV44" s="463"/>
      <c r="UZW44" s="463"/>
      <c r="UZX44" s="463"/>
      <c r="UZY44" s="458"/>
      <c r="UZZ44" s="463"/>
      <c r="VAA44" s="463"/>
      <c r="VAB44" s="463"/>
      <c r="VAC44" s="458"/>
      <c r="VAD44" s="463"/>
      <c r="VAE44" s="463"/>
      <c r="VAF44" s="463"/>
      <c r="VAG44" s="458"/>
      <c r="VAH44" s="463"/>
      <c r="VAI44" s="463"/>
      <c r="VAJ44" s="463"/>
      <c r="VAK44" s="458"/>
      <c r="VAL44" s="463"/>
      <c r="VAM44" s="463"/>
      <c r="VAN44" s="463"/>
      <c r="VAO44" s="458"/>
      <c r="VAP44" s="463"/>
      <c r="VAQ44" s="463"/>
      <c r="VAR44" s="463"/>
      <c r="VAS44" s="458"/>
      <c r="VAT44" s="463"/>
      <c r="VAU44" s="463"/>
      <c r="VAV44" s="463"/>
      <c r="VAW44" s="458"/>
      <c r="VAX44" s="463"/>
      <c r="VAY44" s="463"/>
      <c r="VAZ44" s="463"/>
      <c r="VBA44" s="458"/>
      <c r="VBB44" s="463"/>
      <c r="VBC44" s="463"/>
      <c r="VBD44" s="463"/>
      <c r="VBE44" s="458"/>
      <c r="VBF44" s="463"/>
      <c r="VBG44" s="463"/>
      <c r="VBH44" s="463"/>
      <c r="VBI44" s="458"/>
      <c r="VBJ44" s="463"/>
      <c r="VBK44" s="463"/>
      <c r="VBL44" s="463"/>
      <c r="VBM44" s="458"/>
      <c r="VBN44" s="463"/>
      <c r="VBO44" s="463"/>
      <c r="VBP44" s="463"/>
      <c r="VBQ44" s="458"/>
      <c r="VBR44" s="463"/>
      <c r="VBS44" s="463"/>
      <c r="VBT44" s="463"/>
      <c r="VBU44" s="458"/>
      <c r="VBV44" s="463"/>
      <c r="VBW44" s="463"/>
      <c r="VBX44" s="463"/>
      <c r="VBY44" s="458"/>
      <c r="VBZ44" s="463"/>
      <c r="VCA44" s="463"/>
      <c r="VCB44" s="463"/>
      <c r="VCC44" s="458"/>
      <c r="VCD44" s="463"/>
      <c r="VCE44" s="463"/>
      <c r="VCF44" s="463"/>
      <c r="VCG44" s="458"/>
      <c r="VCH44" s="463"/>
      <c r="VCI44" s="463"/>
      <c r="VCJ44" s="463"/>
      <c r="VCK44" s="458"/>
      <c r="VCL44" s="463"/>
      <c r="VCM44" s="463"/>
      <c r="VCN44" s="463"/>
      <c r="VCO44" s="458"/>
      <c r="VCP44" s="463"/>
      <c r="VCQ44" s="463"/>
      <c r="VCR44" s="463"/>
      <c r="VCS44" s="458"/>
      <c r="VCT44" s="463"/>
      <c r="VCU44" s="463"/>
      <c r="VCV44" s="463"/>
      <c r="VCW44" s="458"/>
      <c r="VCX44" s="463"/>
      <c r="VCY44" s="463"/>
      <c r="VCZ44" s="463"/>
      <c r="VDA44" s="458"/>
      <c r="VDB44" s="463"/>
      <c r="VDC44" s="463"/>
      <c r="VDD44" s="463"/>
      <c r="VDE44" s="458"/>
      <c r="VDF44" s="463"/>
      <c r="VDG44" s="463"/>
      <c r="VDH44" s="463"/>
      <c r="VDI44" s="458"/>
      <c r="VDJ44" s="463"/>
      <c r="VDK44" s="463"/>
      <c r="VDL44" s="463"/>
      <c r="VDM44" s="458"/>
      <c r="VDN44" s="463"/>
      <c r="VDO44" s="463"/>
      <c r="VDP44" s="463"/>
      <c r="VDQ44" s="458"/>
      <c r="VDR44" s="463"/>
      <c r="VDS44" s="463"/>
      <c r="VDT44" s="463"/>
      <c r="VDU44" s="458"/>
      <c r="VDV44" s="463"/>
      <c r="VDW44" s="463"/>
      <c r="VDX44" s="463"/>
      <c r="VDY44" s="458"/>
      <c r="VDZ44" s="463"/>
      <c r="VEA44" s="463"/>
      <c r="VEB44" s="463"/>
      <c r="VEC44" s="458"/>
      <c r="VED44" s="463"/>
      <c r="VEE44" s="463"/>
      <c r="VEF44" s="463"/>
      <c r="VEG44" s="458"/>
      <c r="VEH44" s="463"/>
      <c r="VEI44" s="463"/>
      <c r="VEJ44" s="463"/>
      <c r="VEK44" s="458"/>
      <c r="VEL44" s="463"/>
      <c r="VEM44" s="463"/>
      <c r="VEN44" s="463"/>
      <c r="VEO44" s="458"/>
      <c r="VEP44" s="463"/>
      <c r="VEQ44" s="463"/>
      <c r="VER44" s="463"/>
      <c r="VES44" s="458"/>
      <c r="VET44" s="463"/>
      <c r="VEU44" s="463"/>
      <c r="VEV44" s="463"/>
      <c r="VEW44" s="458"/>
      <c r="VEX44" s="463"/>
      <c r="VEY44" s="463"/>
      <c r="VEZ44" s="463"/>
      <c r="VFA44" s="458"/>
      <c r="VFB44" s="463"/>
      <c r="VFC44" s="463"/>
      <c r="VFD44" s="463"/>
      <c r="VFE44" s="458"/>
      <c r="VFF44" s="463"/>
      <c r="VFG44" s="463"/>
      <c r="VFH44" s="463"/>
      <c r="VFI44" s="458"/>
      <c r="VFJ44" s="463"/>
      <c r="VFK44" s="463"/>
      <c r="VFL44" s="463"/>
      <c r="VFM44" s="458"/>
      <c r="VFN44" s="463"/>
      <c r="VFO44" s="463"/>
      <c r="VFP44" s="463"/>
      <c r="VFQ44" s="458"/>
      <c r="VFR44" s="463"/>
      <c r="VFS44" s="463"/>
      <c r="VFT44" s="463"/>
      <c r="VFU44" s="458"/>
      <c r="VFV44" s="463"/>
      <c r="VFW44" s="463"/>
      <c r="VFX44" s="463"/>
      <c r="VFY44" s="458"/>
      <c r="VFZ44" s="463"/>
      <c r="VGA44" s="463"/>
      <c r="VGB44" s="463"/>
      <c r="VGC44" s="458"/>
      <c r="VGD44" s="463"/>
      <c r="VGE44" s="463"/>
      <c r="VGF44" s="463"/>
      <c r="VGG44" s="458"/>
      <c r="VGH44" s="463"/>
      <c r="VGI44" s="463"/>
      <c r="VGJ44" s="463"/>
      <c r="VGK44" s="458"/>
      <c r="VGL44" s="463"/>
      <c r="VGM44" s="463"/>
      <c r="VGN44" s="463"/>
      <c r="VGO44" s="458"/>
      <c r="VGP44" s="463"/>
      <c r="VGQ44" s="463"/>
      <c r="VGR44" s="463"/>
      <c r="VGS44" s="458"/>
      <c r="VGT44" s="463"/>
      <c r="VGU44" s="463"/>
      <c r="VGV44" s="463"/>
      <c r="VGW44" s="458"/>
      <c r="VGX44" s="463"/>
      <c r="VGY44" s="463"/>
      <c r="VGZ44" s="463"/>
      <c r="VHA44" s="458"/>
      <c r="VHB44" s="463"/>
      <c r="VHC44" s="463"/>
      <c r="VHD44" s="463"/>
      <c r="VHE44" s="458"/>
      <c r="VHF44" s="463"/>
      <c r="VHG44" s="463"/>
      <c r="VHH44" s="463"/>
      <c r="VHI44" s="458"/>
      <c r="VHJ44" s="463"/>
      <c r="VHK44" s="463"/>
      <c r="VHL44" s="463"/>
      <c r="VHM44" s="458"/>
      <c r="VHN44" s="463"/>
      <c r="VHO44" s="463"/>
      <c r="VHP44" s="463"/>
      <c r="VHQ44" s="458"/>
      <c r="VHR44" s="463"/>
      <c r="VHS44" s="463"/>
      <c r="VHT44" s="463"/>
      <c r="VHU44" s="458"/>
      <c r="VHV44" s="463"/>
      <c r="VHW44" s="463"/>
      <c r="VHX44" s="463"/>
      <c r="VHY44" s="458"/>
      <c r="VHZ44" s="463"/>
      <c r="VIA44" s="463"/>
      <c r="VIB44" s="463"/>
      <c r="VIC44" s="458"/>
      <c r="VID44" s="463"/>
      <c r="VIE44" s="463"/>
      <c r="VIF44" s="463"/>
      <c r="VIG44" s="458"/>
      <c r="VIH44" s="463"/>
      <c r="VII44" s="463"/>
      <c r="VIJ44" s="463"/>
      <c r="VIK44" s="458"/>
      <c r="VIL44" s="463"/>
      <c r="VIM44" s="463"/>
      <c r="VIN44" s="463"/>
      <c r="VIO44" s="458"/>
      <c r="VIP44" s="463"/>
      <c r="VIQ44" s="463"/>
      <c r="VIR44" s="463"/>
      <c r="VIS44" s="458"/>
      <c r="VIT44" s="463"/>
      <c r="VIU44" s="463"/>
      <c r="VIV44" s="463"/>
      <c r="VIW44" s="458"/>
      <c r="VIX44" s="463"/>
      <c r="VIY44" s="463"/>
      <c r="VIZ44" s="463"/>
      <c r="VJA44" s="458"/>
      <c r="VJB44" s="463"/>
      <c r="VJC44" s="463"/>
      <c r="VJD44" s="463"/>
      <c r="VJE44" s="458"/>
      <c r="VJF44" s="463"/>
      <c r="VJG44" s="463"/>
      <c r="VJH44" s="463"/>
      <c r="VJI44" s="458"/>
      <c r="VJJ44" s="463"/>
      <c r="VJK44" s="463"/>
      <c r="VJL44" s="463"/>
      <c r="VJM44" s="458"/>
      <c r="VJN44" s="463"/>
      <c r="VJO44" s="463"/>
      <c r="VJP44" s="463"/>
      <c r="VJQ44" s="458"/>
      <c r="VJR44" s="463"/>
      <c r="VJS44" s="463"/>
      <c r="VJT44" s="463"/>
      <c r="VJU44" s="458"/>
      <c r="VJV44" s="463"/>
      <c r="VJW44" s="463"/>
      <c r="VJX44" s="463"/>
      <c r="VJY44" s="458"/>
      <c r="VJZ44" s="463"/>
      <c r="VKA44" s="463"/>
      <c r="VKB44" s="463"/>
      <c r="VKC44" s="458"/>
      <c r="VKD44" s="463"/>
      <c r="VKE44" s="463"/>
      <c r="VKF44" s="463"/>
      <c r="VKG44" s="458"/>
      <c r="VKH44" s="463"/>
      <c r="VKI44" s="463"/>
      <c r="VKJ44" s="463"/>
      <c r="VKK44" s="458"/>
      <c r="VKL44" s="463"/>
      <c r="VKM44" s="463"/>
      <c r="VKN44" s="463"/>
      <c r="VKO44" s="458"/>
      <c r="VKP44" s="463"/>
      <c r="VKQ44" s="463"/>
      <c r="VKR44" s="463"/>
      <c r="VKS44" s="458"/>
      <c r="VKT44" s="463"/>
      <c r="VKU44" s="463"/>
      <c r="VKV44" s="463"/>
      <c r="VKW44" s="458"/>
      <c r="VKX44" s="463"/>
      <c r="VKY44" s="463"/>
      <c r="VKZ44" s="463"/>
      <c r="VLA44" s="458"/>
      <c r="VLB44" s="463"/>
      <c r="VLC44" s="463"/>
      <c r="VLD44" s="463"/>
      <c r="VLE44" s="458"/>
      <c r="VLF44" s="463"/>
      <c r="VLG44" s="463"/>
      <c r="VLH44" s="463"/>
      <c r="VLI44" s="458"/>
      <c r="VLJ44" s="463"/>
      <c r="VLK44" s="463"/>
      <c r="VLL44" s="463"/>
      <c r="VLM44" s="458"/>
      <c r="VLN44" s="463"/>
      <c r="VLO44" s="463"/>
      <c r="VLP44" s="463"/>
      <c r="VLQ44" s="458"/>
      <c r="VLR44" s="463"/>
      <c r="VLS44" s="463"/>
      <c r="VLT44" s="463"/>
      <c r="VLU44" s="458"/>
      <c r="VLV44" s="463"/>
      <c r="VLW44" s="463"/>
      <c r="VLX44" s="463"/>
      <c r="VLY44" s="458"/>
      <c r="VLZ44" s="463"/>
      <c r="VMA44" s="463"/>
      <c r="VMB44" s="463"/>
      <c r="VMC44" s="458"/>
      <c r="VMD44" s="463"/>
      <c r="VME44" s="463"/>
      <c r="VMF44" s="463"/>
      <c r="VMG44" s="458"/>
      <c r="VMH44" s="463"/>
      <c r="VMI44" s="463"/>
      <c r="VMJ44" s="463"/>
      <c r="VMK44" s="458"/>
      <c r="VML44" s="463"/>
      <c r="VMM44" s="463"/>
      <c r="VMN44" s="463"/>
      <c r="VMO44" s="458"/>
      <c r="VMP44" s="463"/>
      <c r="VMQ44" s="463"/>
      <c r="VMR44" s="463"/>
      <c r="VMS44" s="458"/>
      <c r="VMT44" s="463"/>
      <c r="VMU44" s="463"/>
      <c r="VMV44" s="463"/>
      <c r="VMW44" s="458"/>
      <c r="VMX44" s="463"/>
      <c r="VMY44" s="463"/>
      <c r="VMZ44" s="463"/>
      <c r="VNA44" s="458"/>
      <c r="VNB44" s="463"/>
      <c r="VNC44" s="463"/>
      <c r="VND44" s="463"/>
      <c r="VNE44" s="458"/>
      <c r="VNF44" s="463"/>
      <c r="VNG44" s="463"/>
      <c r="VNH44" s="463"/>
      <c r="VNI44" s="458"/>
      <c r="VNJ44" s="463"/>
      <c r="VNK44" s="463"/>
      <c r="VNL44" s="463"/>
      <c r="VNM44" s="458"/>
      <c r="VNN44" s="463"/>
      <c r="VNO44" s="463"/>
      <c r="VNP44" s="463"/>
      <c r="VNQ44" s="458"/>
      <c r="VNR44" s="463"/>
      <c r="VNS44" s="463"/>
      <c r="VNT44" s="463"/>
      <c r="VNU44" s="458"/>
      <c r="VNV44" s="463"/>
      <c r="VNW44" s="463"/>
      <c r="VNX44" s="463"/>
      <c r="VNY44" s="458"/>
      <c r="VNZ44" s="463"/>
      <c r="VOA44" s="463"/>
      <c r="VOB44" s="463"/>
      <c r="VOC44" s="458"/>
      <c r="VOD44" s="463"/>
      <c r="VOE44" s="463"/>
      <c r="VOF44" s="463"/>
      <c r="VOG44" s="458"/>
      <c r="VOH44" s="463"/>
      <c r="VOI44" s="463"/>
      <c r="VOJ44" s="463"/>
      <c r="VOK44" s="458"/>
      <c r="VOL44" s="463"/>
      <c r="VOM44" s="463"/>
      <c r="VON44" s="463"/>
      <c r="VOO44" s="458"/>
      <c r="VOP44" s="463"/>
      <c r="VOQ44" s="463"/>
      <c r="VOR44" s="463"/>
      <c r="VOS44" s="458"/>
      <c r="VOT44" s="463"/>
      <c r="VOU44" s="463"/>
      <c r="VOV44" s="463"/>
      <c r="VOW44" s="458"/>
      <c r="VOX44" s="463"/>
      <c r="VOY44" s="463"/>
      <c r="VOZ44" s="463"/>
      <c r="VPA44" s="458"/>
      <c r="VPB44" s="463"/>
      <c r="VPC44" s="463"/>
      <c r="VPD44" s="463"/>
      <c r="VPE44" s="458"/>
      <c r="VPF44" s="463"/>
      <c r="VPG44" s="463"/>
      <c r="VPH44" s="463"/>
      <c r="VPI44" s="458"/>
      <c r="VPJ44" s="463"/>
      <c r="VPK44" s="463"/>
      <c r="VPL44" s="463"/>
      <c r="VPM44" s="458"/>
      <c r="VPN44" s="463"/>
      <c r="VPO44" s="463"/>
      <c r="VPP44" s="463"/>
      <c r="VPQ44" s="458"/>
      <c r="VPR44" s="463"/>
      <c r="VPS44" s="463"/>
      <c r="VPT44" s="463"/>
      <c r="VPU44" s="458"/>
      <c r="VPV44" s="463"/>
      <c r="VPW44" s="463"/>
      <c r="VPX44" s="463"/>
      <c r="VPY44" s="458"/>
      <c r="VPZ44" s="463"/>
      <c r="VQA44" s="463"/>
      <c r="VQB44" s="463"/>
      <c r="VQC44" s="458"/>
      <c r="VQD44" s="463"/>
      <c r="VQE44" s="463"/>
      <c r="VQF44" s="463"/>
      <c r="VQG44" s="458"/>
      <c r="VQH44" s="463"/>
      <c r="VQI44" s="463"/>
      <c r="VQJ44" s="463"/>
      <c r="VQK44" s="458"/>
      <c r="VQL44" s="463"/>
      <c r="VQM44" s="463"/>
      <c r="VQN44" s="463"/>
      <c r="VQO44" s="458"/>
      <c r="VQP44" s="463"/>
      <c r="VQQ44" s="463"/>
      <c r="VQR44" s="463"/>
      <c r="VQS44" s="458"/>
      <c r="VQT44" s="463"/>
      <c r="VQU44" s="463"/>
      <c r="VQV44" s="463"/>
      <c r="VQW44" s="458"/>
      <c r="VQX44" s="463"/>
      <c r="VQY44" s="463"/>
      <c r="VQZ44" s="463"/>
      <c r="VRA44" s="458"/>
      <c r="VRB44" s="463"/>
      <c r="VRC44" s="463"/>
      <c r="VRD44" s="463"/>
      <c r="VRE44" s="458"/>
      <c r="VRF44" s="463"/>
      <c r="VRG44" s="463"/>
      <c r="VRH44" s="463"/>
      <c r="VRI44" s="458"/>
      <c r="VRJ44" s="463"/>
      <c r="VRK44" s="463"/>
      <c r="VRL44" s="463"/>
      <c r="VRM44" s="458"/>
      <c r="VRN44" s="463"/>
      <c r="VRO44" s="463"/>
      <c r="VRP44" s="463"/>
      <c r="VRQ44" s="458"/>
      <c r="VRR44" s="463"/>
      <c r="VRS44" s="463"/>
      <c r="VRT44" s="463"/>
      <c r="VRU44" s="458"/>
      <c r="VRV44" s="463"/>
      <c r="VRW44" s="463"/>
      <c r="VRX44" s="463"/>
      <c r="VRY44" s="458"/>
      <c r="VRZ44" s="463"/>
      <c r="VSA44" s="463"/>
      <c r="VSB44" s="463"/>
      <c r="VSC44" s="458"/>
      <c r="VSD44" s="463"/>
      <c r="VSE44" s="463"/>
      <c r="VSF44" s="463"/>
      <c r="VSG44" s="458"/>
      <c r="VSH44" s="463"/>
      <c r="VSI44" s="463"/>
      <c r="VSJ44" s="463"/>
      <c r="VSK44" s="458"/>
      <c r="VSL44" s="463"/>
      <c r="VSM44" s="463"/>
      <c r="VSN44" s="463"/>
      <c r="VSO44" s="458"/>
      <c r="VSP44" s="463"/>
      <c r="VSQ44" s="463"/>
      <c r="VSR44" s="463"/>
      <c r="VSS44" s="458"/>
      <c r="VST44" s="463"/>
      <c r="VSU44" s="463"/>
      <c r="VSV44" s="463"/>
      <c r="VSW44" s="458"/>
      <c r="VSX44" s="463"/>
      <c r="VSY44" s="463"/>
      <c r="VSZ44" s="463"/>
      <c r="VTA44" s="458"/>
      <c r="VTB44" s="463"/>
      <c r="VTC44" s="463"/>
      <c r="VTD44" s="463"/>
      <c r="VTE44" s="458"/>
      <c r="VTF44" s="463"/>
      <c r="VTG44" s="463"/>
      <c r="VTH44" s="463"/>
      <c r="VTI44" s="458"/>
      <c r="VTJ44" s="463"/>
      <c r="VTK44" s="463"/>
      <c r="VTL44" s="463"/>
      <c r="VTM44" s="458"/>
      <c r="VTN44" s="463"/>
      <c r="VTO44" s="463"/>
      <c r="VTP44" s="463"/>
      <c r="VTQ44" s="458"/>
      <c r="VTR44" s="463"/>
      <c r="VTS44" s="463"/>
      <c r="VTT44" s="463"/>
      <c r="VTU44" s="458"/>
      <c r="VTV44" s="463"/>
      <c r="VTW44" s="463"/>
      <c r="VTX44" s="463"/>
      <c r="VTY44" s="458"/>
      <c r="VTZ44" s="463"/>
      <c r="VUA44" s="463"/>
      <c r="VUB44" s="463"/>
      <c r="VUC44" s="458"/>
      <c r="VUD44" s="463"/>
      <c r="VUE44" s="463"/>
      <c r="VUF44" s="463"/>
      <c r="VUG44" s="458"/>
      <c r="VUH44" s="463"/>
      <c r="VUI44" s="463"/>
      <c r="VUJ44" s="463"/>
      <c r="VUK44" s="458"/>
      <c r="VUL44" s="463"/>
      <c r="VUM44" s="463"/>
      <c r="VUN44" s="463"/>
      <c r="VUO44" s="458"/>
      <c r="VUP44" s="463"/>
      <c r="VUQ44" s="463"/>
      <c r="VUR44" s="463"/>
      <c r="VUS44" s="458"/>
      <c r="VUT44" s="463"/>
      <c r="VUU44" s="463"/>
      <c r="VUV44" s="463"/>
      <c r="VUW44" s="458"/>
      <c r="VUX44" s="463"/>
      <c r="VUY44" s="463"/>
      <c r="VUZ44" s="463"/>
      <c r="VVA44" s="458"/>
      <c r="VVB44" s="463"/>
      <c r="VVC44" s="463"/>
      <c r="VVD44" s="463"/>
      <c r="VVE44" s="458"/>
      <c r="VVF44" s="463"/>
      <c r="VVG44" s="463"/>
      <c r="VVH44" s="463"/>
      <c r="VVI44" s="458"/>
      <c r="VVJ44" s="463"/>
      <c r="VVK44" s="463"/>
      <c r="VVL44" s="463"/>
      <c r="VVM44" s="458"/>
      <c r="VVN44" s="463"/>
      <c r="VVO44" s="463"/>
      <c r="VVP44" s="463"/>
      <c r="VVQ44" s="458"/>
      <c r="VVR44" s="463"/>
      <c r="VVS44" s="463"/>
      <c r="VVT44" s="463"/>
      <c r="VVU44" s="458"/>
      <c r="VVV44" s="463"/>
      <c r="VVW44" s="463"/>
      <c r="VVX44" s="463"/>
      <c r="VVY44" s="458"/>
      <c r="VVZ44" s="463"/>
      <c r="VWA44" s="463"/>
      <c r="VWB44" s="463"/>
      <c r="VWC44" s="458"/>
      <c r="VWD44" s="463"/>
      <c r="VWE44" s="463"/>
      <c r="VWF44" s="463"/>
      <c r="VWG44" s="458"/>
      <c r="VWH44" s="463"/>
      <c r="VWI44" s="463"/>
      <c r="VWJ44" s="463"/>
      <c r="VWK44" s="458"/>
      <c r="VWL44" s="463"/>
      <c r="VWM44" s="463"/>
      <c r="VWN44" s="463"/>
      <c r="VWO44" s="458"/>
      <c r="VWP44" s="463"/>
      <c r="VWQ44" s="463"/>
      <c r="VWR44" s="463"/>
      <c r="VWS44" s="458"/>
      <c r="VWT44" s="463"/>
      <c r="VWU44" s="463"/>
      <c r="VWV44" s="463"/>
      <c r="VWW44" s="458"/>
      <c r="VWX44" s="463"/>
      <c r="VWY44" s="463"/>
      <c r="VWZ44" s="463"/>
      <c r="VXA44" s="458"/>
      <c r="VXB44" s="463"/>
      <c r="VXC44" s="463"/>
      <c r="VXD44" s="463"/>
      <c r="VXE44" s="458"/>
      <c r="VXF44" s="463"/>
      <c r="VXG44" s="463"/>
      <c r="VXH44" s="463"/>
      <c r="VXI44" s="458"/>
      <c r="VXJ44" s="463"/>
      <c r="VXK44" s="463"/>
      <c r="VXL44" s="463"/>
      <c r="VXM44" s="458"/>
      <c r="VXN44" s="463"/>
      <c r="VXO44" s="463"/>
      <c r="VXP44" s="463"/>
      <c r="VXQ44" s="458"/>
      <c r="VXR44" s="463"/>
      <c r="VXS44" s="463"/>
      <c r="VXT44" s="463"/>
      <c r="VXU44" s="458"/>
      <c r="VXV44" s="463"/>
      <c r="VXW44" s="463"/>
      <c r="VXX44" s="463"/>
      <c r="VXY44" s="458"/>
      <c r="VXZ44" s="463"/>
      <c r="VYA44" s="463"/>
      <c r="VYB44" s="463"/>
      <c r="VYC44" s="458"/>
      <c r="VYD44" s="463"/>
      <c r="VYE44" s="463"/>
      <c r="VYF44" s="463"/>
      <c r="VYG44" s="458"/>
      <c r="VYH44" s="463"/>
      <c r="VYI44" s="463"/>
      <c r="VYJ44" s="463"/>
      <c r="VYK44" s="458"/>
      <c r="VYL44" s="463"/>
      <c r="VYM44" s="463"/>
      <c r="VYN44" s="463"/>
      <c r="VYO44" s="458"/>
      <c r="VYP44" s="463"/>
      <c r="VYQ44" s="463"/>
      <c r="VYR44" s="463"/>
      <c r="VYS44" s="458"/>
      <c r="VYT44" s="463"/>
      <c r="VYU44" s="463"/>
      <c r="VYV44" s="463"/>
      <c r="VYW44" s="458"/>
      <c r="VYX44" s="463"/>
      <c r="VYY44" s="463"/>
      <c r="VYZ44" s="463"/>
      <c r="VZA44" s="458"/>
      <c r="VZB44" s="463"/>
      <c r="VZC44" s="463"/>
      <c r="VZD44" s="463"/>
      <c r="VZE44" s="458"/>
      <c r="VZF44" s="463"/>
      <c r="VZG44" s="463"/>
      <c r="VZH44" s="463"/>
      <c r="VZI44" s="458"/>
      <c r="VZJ44" s="463"/>
      <c r="VZK44" s="463"/>
      <c r="VZL44" s="463"/>
      <c r="VZM44" s="458"/>
      <c r="VZN44" s="463"/>
      <c r="VZO44" s="463"/>
      <c r="VZP44" s="463"/>
      <c r="VZQ44" s="458"/>
      <c r="VZR44" s="463"/>
      <c r="VZS44" s="463"/>
      <c r="VZT44" s="463"/>
      <c r="VZU44" s="458"/>
      <c r="VZV44" s="463"/>
      <c r="VZW44" s="463"/>
      <c r="VZX44" s="463"/>
      <c r="VZY44" s="458"/>
      <c r="VZZ44" s="463"/>
      <c r="WAA44" s="463"/>
      <c r="WAB44" s="463"/>
      <c r="WAC44" s="458"/>
      <c r="WAD44" s="463"/>
      <c r="WAE44" s="463"/>
      <c r="WAF44" s="463"/>
      <c r="WAG44" s="458"/>
      <c r="WAH44" s="463"/>
      <c r="WAI44" s="463"/>
      <c r="WAJ44" s="463"/>
      <c r="WAK44" s="458"/>
      <c r="WAL44" s="463"/>
      <c r="WAM44" s="463"/>
      <c r="WAN44" s="463"/>
      <c r="WAO44" s="458"/>
      <c r="WAP44" s="463"/>
      <c r="WAQ44" s="463"/>
      <c r="WAR44" s="463"/>
      <c r="WAS44" s="458"/>
      <c r="WAT44" s="463"/>
      <c r="WAU44" s="463"/>
      <c r="WAV44" s="463"/>
      <c r="WAW44" s="458"/>
      <c r="WAX44" s="463"/>
      <c r="WAY44" s="463"/>
      <c r="WAZ44" s="463"/>
      <c r="WBA44" s="458"/>
      <c r="WBB44" s="463"/>
      <c r="WBC44" s="463"/>
      <c r="WBD44" s="463"/>
      <c r="WBE44" s="458"/>
      <c r="WBF44" s="463"/>
      <c r="WBG44" s="463"/>
      <c r="WBH44" s="463"/>
      <c r="WBI44" s="458"/>
      <c r="WBJ44" s="463"/>
      <c r="WBK44" s="463"/>
      <c r="WBL44" s="463"/>
      <c r="WBM44" s="458"/>
      <c r="WBN44" s="463"/>
      <c r="WBO44" s="463"/>
      <c r="WBP44" s="463"/>
      <c r="WBQ44" s="458"/>
      <c r="WBR44" s="463"/>
      <c r="WBS44" s="463"/>
      <c r="WBT44" s="463"/>
      <c r="WBU44" s="458"/>
      <c r="WBV44" s="463"/>
      <c r="WBW44" s="463"/>
      <c r="WBX44" s="463"/>
      <c r="WBY44" s="458"/>
      <c r="WBZ44" s="463"/>
      <c r="WCA44" s="463"/>
      <c r="WCB44" s="463"/>
      <c r="WCC44" s="458"/>
      <c r="WCD44" s="463"/>
      <c r="WCE44" s="463"/>
      <c r="WCF44" s="463"/>
      <c r="WCG44" s="458"/>
      <c r="WCH44" s="463"/>
      <c r="WCI44" s="463"/>
      <c r="WCJ44" s="463"/>
      <c r="WCK44" s="458"/>
      <c r="WCL44" s="463"/>
      <c r="WCM44" s="463"/>
      <c r="WCN44" s="463"/>
      <c r="WCO44" s="458"/>
      <c r="WCP44" s="463"/>
      <c r="WCQ44" s="463"/>
      <c r="WCR44" s="463"/>
      <c r="WCS44" s="458"/>
      <c r="WCT44" s="463"/>
      <c r="WCU44" s="463"/>
      <c r="WCV44" s="463"/>
      <c r="WCW44" s="458"/>
      <c r="WCX44" s="463"/>
      <c r="WCY44" s="463"/>
      <c r="WCZ44" s="463"/>
      <c r="WDA44" s="458"/>
      <c r="WDB44" s="463"/>
      <c r="WDC44" s="463"/>
      <c r="WDD44" s="463"/>
      <c r="WDE44" s="458"/>
      <c r="WDF44" s="463"/>
      <c r="WDG44" s="463"/>
      <c r="WDH44" s="463"/>
      <c r="WDI44" s="458"/>
      <c r="WDJ44" s="463"/>
      <c r="WDK44" s="463"/>
      <c r="WDL44" s="463"/>
      <c r="WDM44" s="458"/>
      <c r="WDN44" s="463"/>
      <c r="WDO44" s="463"/>
      <c r="WDP44" s="463"/>
      <c r="WDQ44" s="458"/>
      <c r="WDR44" s="463"/>
      <c r="WDS44" s="463"/>
      <c r="WDT44" s="463"/>
      <c r="WDU44" s="458"/>
      <c r="WDV44" s="463"/>
      <c r="WDW44" s="463"/>
      <c r="WDX44" s="463"/>
      <c r="WDY44" s="458"/>
      <c r="WDZ44" s="463"/>
      <c r="WEA44" s="463"/>
      <c r="WEB44" s="463"/>
      <c r="WEC44" s="458"/>
      <c r="WED44" s="463"/>
      <c r="WEE44" s="463"/>
      <c r="WEF44" s="463"/>
      <c r="WEG44" s="458"/>
      <c r="WEH44" s="463"/>
      <c r="WEI44" s="463"/>
      <c r="WEJ44" s="463"/>
      <c r="WEK44" s="458"/>
      <c r="WEL44" s="463"/>
      <c r="WEM44" s="463"/>
      <c r="WEN44" s="463"/>
      <c r="WEO44" s="458"/>
      <c r="WEP44" s="463"/>
      <c r="WEQ44" s="463"/>
      <c r="WER44" s="463"/>
      <c r="WES44" s="458"/>
      <c r="WET44" s="463"/>
      <c r="WEU44" s="463"/>
      <c r="WEV44" s="463"/>
      <c r="WEW44" s="458"/>
      <c r="WEX44" s="463"/>
      <c r="WEY44" s="463"/>
      <c r="WEZ44" s="463"/>
      <c r="WFA44" s="458"/>
      <c r="WFB44" s="463"/>
      <c r="WFC44" s="463"/>
      <c r="WFD44" s="463"/>
      <c r="WFE44" s="458"/>
      <c r="WFF44" s="463"/>
      <c r="WFG44" s="463"/>
      <c r="WFH44" s="463"/>
      <c r="WFI44" s="458"/>
      <c r="WFJ44" s="463"/>
      <c r="WFK44" s="463"/>
      <c r="WFL44" s="463"/>
      <c r="WFM44" s="458"/>
      <c r="WFN44" s="463"/>
      <c r="WFO44" s="463"/>
      <c r="WFP44" s="463"/>
      <c r="WFQ44" s="458"/>
      <c r="WFR44" s="463"/>
      <c r="WFS44" s="463"/>
      <c r="WFT44" s="463"/>
      <c r="WFU44" s="458"/>
      <c r="WFV44" s="463"/>
      <c r="WFW44" s="463"/>
      <c r="WFX44" s="463"/>
      <c r="WFY44" s="458"/>
      <c r="WFZ44" s="463"/>
      <c r="WGA44" s="463"/>
      <c r="WGB44" s="463"/>
      <c r="WGC44" s="458"/>
      <c r="WGD44" s="463"/>
      <c r="WGE44" s="463"/>
      <c r="WGF44" s="463"/>
      <c r="WGG44" s="458"/>
      <c r="WGH44" s="463"/>
      <c r="WGI44" s="463"/>
      <c r="WGJ44" s="463"/>
      <c r="WGK44" s="458"/>
      <c r="WGL44" s="463"/>
      <c r="WGM44" s="463"/>
      <c r="WGN44" s="463"/>
      <c r="WGO44" s="458"/>
      <c r="WGP44" s="463"/>
      <c r="WGQ44" s="463"/>
      <c r="WGR44" s="463"/>
      <c r="WGS44" s="458"/>
      <c r="WGT44" s="463"/>
      <c r="WGU44" s="463"/>
      <c r="WGV44" s="463"/>
      <c r="WGW44" s="458"/>
      <c r="WGX44" s="463"/>
      <c r="WGY44" s="463"/>
      <c r="WGZ44" s="463"/>
      <c r="WHA44" s="458"/>
      <c r="WHB44" s="463"/>
      <c r="WHC44" s="463"/>
      <c r="WHD44" s="463"/>
      <c r="WHE44" s="458"/>
      <c r="WHF44" s="463"/>
      <c r="WHG44" s="463"/>
      <c r="WHH44" s="463"/>
      <c r="WHI44" s="458"/>
      <c r="WHJ44" s="463"/>
      <c r="WHK44" s="463"/>
      <c r="WHL44" s="463"/>
      <c r="WHM44" s="458"/>
      <c r="WHN44" s="463"/>
      <c r="WHO44" s="463"/>
      <c r="WHP44" s="463"/>
      <c r="WHQ44" s="458"/>
      <c r="WHR44" s="463"/>
      <c r="WHS44" s="463"/>
      <c r="WHT44" s="463"/>
      <c r="WHU44" s="458"/>
      <c r="WHV44" s="463"/>
      <c r="WHW44" s="463"/>
      <c r="WHX44" s="463"/>
      <c r="WHY44" s="458"/>
      <c r="WHZ44" s="463"/>
      <c r="WIA44" s="463"/>
      <c r="WIB44" s="463"/>
      <c r="WIC44" s="458"/>
      <c r="WID44" s="463"/>
      <c r="WIE44" s="463"/>
      <c r="WIF44" s="463"/>
      <c r="WIG44" s="458"/>
      <c r="WIH44" s="463"/>
      <c r="WII44" s="463"/>
      <c r="WIJ44" s="463"/>
      <c r="WIK44" s="458"/>
      <c r="WIL44" s="463"/>
      <c r="WIM44" s="463"/>
      <c r="WIN44" s="463"/>
      <c r="WIO44" s="458"/>
      <c r="WIP44" s="463"/>
      <c r="WIQ44" s="463"/>
      <c r="WIR44" s="463"/>
      <c r="WIS44" s="458"/>
      <c r="WIT44" s="463"/>
      <c r="WIU44" s="463"/>
      <c r="WIV44" s="463"/>
      <c r="WIW44" s="458"/>
      <c r="WIX44" s="463"/>
      <c r="WIY44" s="463"/>
      <c r="WIZ44" s="463"/>
      <c r="WJA44" s="458"/>
      <c r="WJB44" s="463"/>
      <c r="WJC44" s="463"/>
      <c r="WJD44" s="463"/>
      <c r="WJE44" s="458"/>
      <c r="WJF44" s="463"/>
      <c r="WJG44" s="463"/>
      <c r="WJH44" s="463"/>
      <c r="WJI44" s="458"/>
      <c r="WJJ44" s="463"/>
      <c r="WJK44" s="463"/>
      <c r="WJL44" s="463"/>
      <c r="WJM44" s="458"/>
      <c r="WJN44" s="463"/>
      <c r="WJO44" s="463"/>
      <c r="WJP44" s="463"/>
      <c r="WJQ44" s="458"/>
      <c r="WJR44" s="463"/>
      <c r="WJS44" s="463"/>
      <c r="WJT44" s="463"/>
      <c r="WJU44" s="458"/>
      <c r="WJV44" s="463"/>
      <c r="WJW44" s="463"/>
      <c r="WJX44" s="463"/>
      <c r="WJY44" s="458"/>
      <c r="WJZ44" s="463"/>
      <c r="WKA44" s="463"/>
      <c r="WKB44" s="463"/>
      <c r="WKC44" s="458"/>
      <c r="WKD44" s="463"/>
      <c r="WKE44" s="463"/>
      <c r="WKF44" s="463"/>
      <c r="WKG44" s="458"/>
      <c r="WKH44" s="463"/>
      <c r="WKI44" s="463"/>
      <c r="WKJ44" s="463"/>
      <c r="WKK44" s="458"/>
      <c r="WKL44" s="463"/>
      <c r="WKM44" s="463"/>
      <c r="WKN44" s="463"/>
      <c r="WKO44" s="458"/>
      <c r="WKP44" s="463"/>
      <c r="WKQ44" s="463"/>
      <c r="WKR44" s="463"/>
      <c r="WKS44" s="458"/>
      <c r="WKT44" s="463"/>
      <c r="WKU44" s="463"/>
      <c r="WKV44" s="463"/>
      <c r="WKW44" s="458"/>
      <c r="WKX44" s="463"/>
      <c r="WKY44" s="463"/>
      <c r="WKZ44" s="463"/>
      <c r="WLA44" s="458"/>
      <c r="WLB44" s="463"/>
      <c r="WLC44" s="463"/>
      <c r="WLD44" s="463"/>
      <c r="WLE44" s="458"/>
      <c r="WLF44" s="463"/>
      <c r="WLG44" s="463"/>
      <c r="WLH44" s="463"/>
      <c r="WLI44" s="458"/>
      <c r="WLJ44" s="463"/>
      <c r="WLK44" s="463"/>
      <c r="WLL44" s="463"/>
      <c r="WLM44" s="458"/>
      <c r="WLN44" s="463"/>
      <c r="WLO44" s="463"/>
      <c r="WLP44" s="463"/>
      <c r="WLQ44" s="458"/>
      <c r="WLR44" s="463"/>
      <c r="WLS44" s="463"/>
      <c r="WLT44" s="463"/>
      <c r="WLU44" s="458"/>
      <c r="WLV44" s="463"/>
      <c r="WLW44" s="463"/>
      <c r="WLX44" s="463"/>
      <c r="WLY44" s="458"/>
      <c r="WLZ44" s="463"/>
      <c r="WMA44" s="463"/>
      <c r="WMB44" s="463"/>
      <c r="WMC44" s="458"/>
      <c r="WMD44" s="463"/>
      <c r="WME44" s="463"/>
      <c r="WMF44" s="463"/>
      <c r="WMG44" s="458"/>
      <c r="WMH44" s="463"/>
      <c r="WMI44" s="463"/>
      <c r="WMJ44" s="463"/>
      <c r="WMK44" s="458"/>
      <c r="WML44" s="463"/>
      <c r="WMM44" s="463"/>
      <c r="WMN44" s="463"/>
      <c r="WMO44" s="458"/>
      <c r="WMP44" s="463"/>
      <c r="WMQ44" s="463"/>
      <c r="WMR44" s="463"/>
      <c r="WMS44" s="458"/>
      <c r="WMT44" s="463"/>
      <c r="WMU44" s="463"/>
      <c r="WMV44" s="463"/>
      <c r="WMW44" s="458"/>
      <c r="WMX44" s="463"/>
      <c r="WMY44" s="463"/>
      <c r="WMZ44" s="463"/>
      <c r="WNA44" s="458"/>
      <c r="WNB44" s="463"/>
      <c r="WNC44" s="463"/>
      <c r="WND44" s="463"/>
      <c r="WNE44" s="458"/>
      <c r="WNF44" s="463"/>
      <c r="WNG44" s="463"/>
      <c r="WNH44" s="463"/>
      <c r="WNI44" s="458"/>
      <c r="WNJ44" s="463"/>
      <c r="WNK44" s="463"/>
      <c r="WNL44" s="463"/>
      <c r="WNM44" s="458"/>
      <c r="WNN44" s="463"/>
      <c r="WNO44" s="463"/>
      <c r="WNP44" s="463"/>
      <c r="WNQ44" s="458"/>
      <c r="WNR44" s="463"/>
      <c r="WNS44" s="463"/>
      <c r="WNT44" s="463"/>
      <c r="WNU44" s="458"/>
      <c r="WNV44" s="463"/>
      <c r="WNW44" s="463"/>
      <c r="WNX44" s="463"/>
      <c r="WNY44" s="458"/>
      <c r="WNZ44" s="463"/>
      <c r="WOA44" s="463"/>
      <c r="WOB44" s="463"/>
      <c r="WOC44" s="458"/>
      <c r="WOD44" s="463"/>
      <c r="WOE44" s="463"/>
      <c r="WOF44" s="463"/>
      <c r="WOG44" s="458"/>
      <c r="WOH44" s="463"/>
      <c r="WOI44" s="463"/>
      <c r="WOJ44" s="463"/>
      <c r="WOK44" s="458"/>
      <c r="WOL44" s="463"/>
      <c r="WOM44" s="463"/>
      <c r="WON44" s="463"/>
      <c r="WOO44" s="458"/>
      <c r="WOP44" s="463"/>
      <c r="WOQ44" s="463"/>
      <c r="WOR44" s="463"/>
      <c r="WOS44" s="458"/>
      <c r="WOT44" s="463"/>
      <c r="WOU44" s="463"/>
      <c r="WOV44" s="463"/>
      <c r="WOW44" s="458"/>
      <c r="WOX44" s="463"/>
      <c r="WOY44" s="463"/>
      <c r="WOZ44" s="463"/>
      <c r="WPA44" s="458"/>
      <c r="WPB44" s="463"/>
      <c r="WPC44" s="463"/>
      <c r="WPD44" s="463"/>
      <c r="WPE44" s="458"/>
      <c r="WPF44" s="463"/>
      <c r="WPG44" s="463"/>
      <c r="WPH44" s="463"/>
      <c r="WPI44" s="458"/>
      <c r="WPJ44" s="463"/>
      <c r="WPK44" s="463"/>
      <c r="WPL44" s="463"/>
      <c r="WPM44" s="458"/>
      <c r="WPN44" s="463"/>
      <c r="WPO44" s="463"/>
      <c r="WPP44" s="463"/>
      <c r="WPQ44" s="458"/>
      <c r="WPR44" s="463"/>
      <c r="WPS44" s="463"/>
      <c r="WPT44" s="463"/>
      <c r="WPU44" s="458"/>
      <c r="WPV44" s="463"/>
      <c r="WPW44" s="463"/>
      <c r="WPX44" s="463"/>
      <c r="WPY44" s="458"/>
      <c r="WPZ44" s="463"/>
      <c r="WQA44" s="463"/>
      <c r="WQB44" s="463"/>
      <c r="WQC44" s="458"/>
      <c r="WQD44" s="463"/>
      <c r="WQE44" s="463"/>
      <c r="WQF44" s="463"/>
      <c r="WQG44" s="458"/>
      <c r="WQH44" s="463"/>
      <c r="WQI44" s="463"/>
      <c r="WQJ44" s="463"/>
      <c r="WQK44" s="458"/>
      <c r="WQL44" s="463"/>
      <c r="WQM44" s="463"/>
      <c r="WQN44" s="463"/>
      <c r="WQO44" s="458"/>
      <c r="WQP44" s="463"/>
      <c r="WQQ44" s="463"/>
      <c r="WQR44" s="463"/>
      <c r="WQS44" s="458"/>
      <c r="WQT44" s="463"/>
      <c r="WQU44" s="463"/>
      <c r="WQV44" s="463"/>
      <c r="WQW44" s="458"/>
      <c r="WQX44" s="463"/>
      <c r="WQY44" s="463"/>
      <c r="WQZ44" s="463"/>
      <c r="WRA44" s="458"/>
      <c r="WRB44" s="463"/>
      <c r="WRC44" s="463"/>
      <c r="WRD44" s="463"/>
      <c r="WRE44" s="458"/>
      <c r="WRF44" s="463"/>
      <c r="WRG44" s="463"/>
      <c r="WRH44" s="463"/>
      <c r="WRI44" s="458"/>
      <c r="WRJ44" s="463"/>
      <c r="WRK44" s="463"/>
      <c r="WRL44" s="463"/>
      <c r="WRM44" s="458"/>
      <c r="WRN44" s="463"/>
      <c r="WRO44" s="463"/>
      <c r="WRP44" s="463"/>
      <c r="WRQ44" s="458"/>
      <c r="WRR44" s="463"/>
      <c r="WRS44" s="463"/>
      <c r="WRT44" s="463"/>
      <c r="WRU44" s="458"/>
      <c r="WRV44" s="463"/>
      <c r="WRW44" s="463"/>
      <c r="WRX44" s="463"/>
      <c r="WRY44" s="458"/>
      <c r="WRZ44" s="463"/>
      <c r="WSA44" s="463"/>
      <c r="WSB44" s="463"/>
      <c r="WSC44" s="458"/>
      <c r="WSD44" s="463"/>
      <c r="WSE44" s="463"/>
      <c r="WSF44" s="463"/>
      <c r="WSG44" s="458"/>
      <c r="WSH44" s="463"/>
      <c r="WSI44" s="463"/>
      <c r="WSJ44" s="463"/>
      <c r="WSK44" s="458"/>
      <c r="WSL44" s="463"/>
      <c r="WSM44" s="463"/>
      <c r="WSN44" s="463"/>
      <c r="WSO44" s="458"/>
      <c r="WSP44" s="463"/>
      <c r="WSQ44" s="463"/>
      <c r="WSR44" s="463"/>
      <c r="WSS44" s="458"/>
      <c r="WST44" s="463"/>
      <c r="WSU44" s="463"/>
      <c r="WSV44" s="463"/>
      <c r="WSW44" s="458"/>
      <c r="WSX44" s="463"/>
      <c r="WSY44" s="463"/>
      <c r="WSZ44" s="463"/>
      <c r="WTA44" s="458"/>
      <c r="WTB44" s="463"/>
      <c r="WTC44" s="463"/>
      <c r="WTD44" s="463"/>
      <c r="WTE44" s="458"/>
      <c r="WTF44" s="463"/>
      <c r="WTG44" s="463"/>
      <c r="WTH44" s="463"/>
      <c r="WTI44" s="458"/>
      <c r="WTJ44" s="463"/>
      <c r="WTK44" s="463"/>
      <c r="WTL44" s="463"/>
      <c r="WTM44" s="458"/>
      <c r="WTN44" s="463"/>
      <c r="WTO44" s="463"/>
      <c r="WTP44" s="463"/>
      <c r="WTQ44" s="458"/>
      <c r="WTR44" s="463"/>
      <c r="WTS44" s="463"/>
      <c r="WTT44" s="463"/>
      <c r="WTU44" s="458"/>
      <c r="WTV44" s="463"/>
      <c r="WTW44" s="463"/>
      <c r="WTX44" s="463"/>
      <c r="WTY44" s="458"/>
      <c r="WTZ44" s="463"/>
      <c r="WUA44" s="463"/>
      <c r="WUB44" s="463"/>
      <c r="WUC44" s="458"/>
      <c r="WUD44" s="463"/>
      <c r="WUE44" s="463"/>
      <c r="WUF44" s="463"/>
      <c r="WUG44" s="458"/>
      <c r="WUH44" s="463"/>
      <c r="WUI44" s="463"/>
      <c r="WUJ44" s="463"/>
      <c r="WUK44" s="458"/>
      <c r="WUL44" s="463"/>
      <c r="WUM44" s="463"/>
      <c r="WUN44" s="463"/>
      <c r="WUO44" s="458"/>
      <c r="WUP44" s="463"/>
      <c r="WUQ44" s="463"/>
      <c r="WUR44" s="463"/>
      <c r="WUS44" s="458"/>
      <c r="WUT44" s="463"/>
      <c r="WUU44" s="463"/>
      <c r="WUV44" s="463"/>
      <c r="WUW44" s="458"/>
      <c r="WUX44" s="463"/>
      <c r="WUY44" s="463"/>
      <c r="WUZ44" s="463"/>
      <c r="WVA44" s="458"/>
      <c r="WVB44" s="463"/>
      <c r="WVC44" s="463"/>
      <c r="WVD44" s="463"/>
      <c r="WVE44" s="458"/>
      <c r="WVF44" s="463"/>
      <c r="WVG44" s="463"/>
      <c r="WVH44" s="463"/>
      <c r="WVI44" s="458"/>
      <c r="WVJ44" s="463"/>
      <c r="WVK44" s="463"/>
      <c r="WVL44" s="463"/>
      <c r="WVM44" s="458"/>
      <c r="WVN44" s="463"/>
      <c r="WVO44" s="463"/>
      <c r="WVP44" s="463"/>
      <c r="WVQ44" s="458"/>
      <c r="WVR44" s="463"/>
      <c r="WVS44" s="463"/>
      <c r="WVT44" s="463"/>
      <c r="WVU44" s="458"/>
      <c r="WVV44" s="463"/>
      <c r="WVW44" s="463"/>
      <c r="WVX44" s="463"/>
      <c r="WVY44" s="458"/>
      <c r="WVZ44" s="463"/>
      <c r="WWA44" s="463"/>
      <c r="WWB44" s="463"/>
      <c r="WWC44" s="458"/>
      <c r="WWD44" s="463"/>
      <c r="WWE44" s="463"/>
      <c r="WWF44" s="463"/>
      <c r="WWG44" s="458"/>
      <c r="WWH44" s="463"/>
      <c r="WWI44" s="463"/>
      <c r="WWJ44" s="463"/>
      <c r="WWK44" s="458"/>
      <c r="WWL44" s="463"/>
      <c r="WWM44" s="463"/>
      <c r="WWN44" s="463"/>
      <c r="WWO44" s="458"/>
      <c r="WWP44" s="463"/>
      <c r="WWQ44" s="463"/>
      <c r="WWR44" s="463"/>
      <c r="WWS44" s="458"/>
      <c r="WWT44" s="463"/>
      <c r="WWU44" s="463"/>
      <c r="WWV44" s="463"/>
      <c r="WWW44" s="458"/>
      <c r="WWX44" s="463"/>
      <c r="WWY44" s="463"/>
      <c r="WWZ44" s="463"/>
      <c r="WXA44" s="458"/>
      <c r="WXB44" s="463"/>
      <c r="WXC44" s="463"/>
      <c r="WXD44" s="463"/>
      <c r="WXE44" s="458"/>
      <c r="WXF44" s="463"/>
      <c r="WXG44" s="463"/>
      <c r="WXH44" s="463"/>
      <c r="WXI44" s="458"/>
      <c r="WXJ44" s="463"/>
      <c r="WXK44" s="463"/>
      <c r="WXL44" s="463"/>
      <c r="WXM44" s="458"/>
      <c r="WXN44" s="463"/>
      <c r="WXO44" s="463"/>
      <c r="WXP44" s="463"/>
      <c r="WXQ44" s="458"/>
      <c r="WXR44" s="463"/>
      <c r="WXS44" s="463"/>
      <c r="WXT44" s="463"/>
      <c r="WXU44" s="458"/>
      <c r="WXV44" s="463"/>
      <c r="WXW44" s="463"/>
      <c r="WXX44" s="463"/>
      <c r="WXY44" s="458"/>
      <c r="WXZ44" s="463"/>
      <c r="WYA44" s="463"/>
      <c r="WYB44" s="463"/>
      <c r="WYC44" s="458"/>
      <c r="WYD44" s="463"/>
      <c r="WYE44" s="463"/>
      <c r="WYF44" s="463"/>
      <c r="WYG44" s="458"/>
      <c r="WYH44" s="463"/>
      <c r="WYI44" s="463"/>
      <c r="WYJ44" s="463"/>
      <c r="WYK44" s="458"/>
      <c r="WYL44" s="463"/>
      <c r="WYM44" s="463"/>
      <c r="WYN44" s="463"/>
      <c r="WYO44" s="458"/>
      <c r="WYP44" s="463"/>
      <c r="WYQ44" s="463"/>
      <c r="WYR44" s="463"/>
      <c r="WYS44" s="458"/>
      <c r="WYT44" s="463"/>
      <c r="WYU44" s="463"/>
      <c r="WYV44" s="463"/>
      <c r="WYW44" s="458"/>
      <c r="WYX44" s="463"/>
      <c r="WYY44" s="463"/>
      <c r="WYZ44" s="463"/>
      <c r="WZA44" s="458"/>
      <c r="WZB44" s="463"/>
      <c r="WZC44" s="463"/>
      <c r="WZD44" s="463"/>
      <c r="WZE44" s="458"/>
      <c r="WZF44" s="463"/>
      <c r="WZG44" s="463"/>
      <c r="WZH44" s="463"/>
      <c r="WZI44" s="458"/>
      <c r="WZJ44" s="463"/>
      <c r="WZK44" s="463"/>
      <c r="WZL44" s="463"/>
      <c r="WZM44" s="458"/>
      <c r="WZN44" s="463"/>
      <c r="WZO44" s="463"/>
      <c r="WZP44" s="463"/>
      <c r="WZQ44" s="458"/>
      <c r="WZR44" s="463"/>
      <c r="WZS44" s="463"/>
      <c r="WZT44" s="463"/>
      <c r="WZU44" s="458"/>
      <c r="WZV44" s="463"/>
      <c r="WZW44" s="463"/>
      <c r="WZX44" s="463"/>
      <c r="WZY44" s="458"/>
      <c r="WZZ44" s="463"/>
      <c r="XAA44" s="463"/>
      <c r="XAB44" s="463"/>
      <c r="XAC44" s="458"/>
      <c r="XAD44" s="463"/>
      <c r="XAE44" s="463"/>
      <c r="XAF44" s="463"/>
      <c r="XAG44" s="458"/>
      <c r="XAH44" s="463"/>
      <c r="XAI44" s="463"/>
      <c r="XAJ44" s="463"/>
      <c r="XAK44" s="458"/>
      <c r="XAL44" s="463"/>
      <c r="XAM44" s="463"/>
      <c r="XAN44" s="463"/>
      <c r="XAO44" s="458"/>
      <c r="XAP44" s="463"/>
      <c r="XAQ44" s="463"/>
      <c r="XAR44" s="463"/>
      <c r="XAS44" s="458"/>
      <c r="XAT44" s="463"/>
      <c r="XAU44" s="463"/>
      <c r="XAV44" s="463"/>
      <c r="XAW44" s="458"/>
      <c r="XAX44" s="463"/>
      <c r="XAY44" s="463"/>
      <c r="XAZ44" s="463"/>
      <c r="XBA44" s="458"/>
      <c r="XBB44" s="463"/>
      <c r="XBC44" s="463"/>
      <c r="XBD44" s="463"/>
      <c r="XBE44" s="458"/>
      <c r="XBF44" s="463"/>
      <c r="XBG44" s="463"/>
      <c r="XBH44" s="463"/>
      <c r="XBI44" s="458"/>
      <c r="XBJ44" s="463"/>
      <c r="XBK44" s="463"/>
      <c r="XBL44" s="463"/>
      <c r="XBM44" s="458"/>
      <c r="XBN44" s="463"/>
      <c r="XBO44" s="463"/>
      <c r="XBP44" s="463"/>
      <c r="XBQ44" s="458"/>
      <c r="XBR44" s="463"/>
      <c r="XBS44" s="463"/>
      <c r="XBT44" s="463"/>
      <c r="XBU44" s="458"/>
      <c r="XBV44" s="463"/>
      <c r="XBW44" s="463"/>
      <c r="XBX44" s="463"/>
      <c r="XBY44" s="458"/>
      <c r="XBZ44" s="463"/>
      <c r="XCA44" s="463"/>
      <c r="XCB44" s="463"/>
      <c r="XCC44" s="458"/>
      <c r="XCD44" s="463"/>
      <c r="XCE44" s="463"/>
      <c r="XCF44" s="463"/>
      <c r="XCG44" s="458"/>
      <c r="XCH44" s="463"/>
      <c r="XCI44" s="463"/>
      <c r="XCJ44" s="463"/>
      <c r="XCK44" s="458"/>
      <c r="XCL44" s="463"/>
      <c r="XCM44" s="463"/>
      <c r="XCN44" s="463"/>
      <c r="XCO44" s="458"/>
      <c r="XCP44" s="463"/>
      <c r="XCQ44" s="463"/>
      <c r="XCR44" s="463"/>
      <c r="XCS44" s="458"/>
      <c r="XCT44" s="463"/>
      <c r="XCU44" s="463"/>
      <c r="XCV44" s="463"/>
      <c r="XCW44" s="458"/>
      <c r="XCX44" s="463"/>
      <c r="XCY44" s="463"/>
      <c r="XCZ44" s="463"/>
      <c r="XDA44" s="458"/>
      <c r="XDB44" s="463"/>
      <c r="XDC44" s="463"/>
      <c r="XDD44" s="463"/>
      <c r="XDE44" s="458"/>
      <c r="XDF44" s="463"/>
      <c r="XDG44" s="463"/>
      <c r="XDH44" s="463"/>
      <c r="XDI44" s="458"/>
      <c r="XDJ44" s="463"/>
      <c r="XDK44" s="463"/>
      <c r="XDL44" s="463"/>
      <c r="XDM44" s="458"/>
      <c r="XDN44" s="463"/>
      <c r="XDO44" s="463"/>
      <c r="XDP44" s="463"/>
      <c r="XDQ44" s="458"/>
      <c r="XDR44" s="463"/>
      <c r="XDS44" s="463"/>
      <c r="XDT44" s="463"/>
      <c r="XDU44" s="458"/>
      <c r="XDV44" s="463"/>
      <c r="XDW44" s="463"/>
      <c r="XDX44" s="463"/>
      <c r="XDY44" s="458"/>
      <c r="XDZ44" s="463"/>
      <c r="XEA44" s="463"/>
      <c r="XEB44" s="463"/>
      <c r="XEC44" s="458"/>
      <c r="XED44" s="463"/>
      <c r="XEE44" s="463"/>
      <c r="XEF44" s="463"/>
      <c r="XEG44" s="458"/>
      <c r="XEH44" s="463"/>
      <c r="XEI44" s="463"/>
      <c r="XEJ44" s="463"/>
      <c r="XEK44" s="458"/>
      <c r="XEL44" s="463"/>
      <c r="XEM44" s="463"/>
      <c r="XEN44" s="463"/>
      <c r="XEO44" s="458"/>
      <c r="XEP44" s="463"/>
      <c r="XEQ44" s="463"/>
      <c r="XER44" s="463"/>
      <c r="XES44" s="458"/>
      <c r="XET44" s="463"/>
      <c r="XEU44" s="463"/>
      <c r="XEV44" s="463"/>
      <c r="XEW44" s="458"/>
      <c r="XEX44" s="463"/>
    </row>
    <row r="45" spans="1:16378" ht="14.45" customHeight="1">
      <c r="A45" s="419" t="s">
        <v>264</v>
      </c>
      <c r="B45" s="446"/>
      <c r="C45" s="413" t="str">
        <f>IF(E45&lt;1000000001,"","Can't be over $1,000,000,000--&gt;")</f>
        <v/>
      </c>
      <c r="D45" s="413"/>
      <c r="E45" s="285">
        <f>'Survey Questionnaire'!E45</f>
        <v>0</v>
      </c>
      <c r="F45" s="65" t="s">
        <v>112</v>
      </c>
      <c r="G45" s="205" t="s">
        <v>28</v>
      </c>
      <c r="H45" s="263">
        <f t="shared" ref="H45:H46" si="29">IF(E45="","X",E45)</f>
        <v>0</v>
      </c>
      <c r="I45" s="206" t="s">
        <v>27</v>
      </c>
      <c r="K45" s="48"/>
      <c r="L45" s="48"/>
      <c r="M45" s="48"/>
      <c r="N45" s="48"/>
      <c r="O45" s="48"/>
      <c r="P45" s="277">
        <f t="shared" ca="1" si="17"/>
        <v>1</v>
      </c>
      <c r="Q45" s="277">
        <f t="shared" ca="1" si="18"/>
        <v>1</v>
      </c>
      <c r="R45" s="277">
        <f t="shared" ca="1" si="19"/>
        <v>1</v>
      </c>
      <c r="S45" s="277">
        <f t="shared" ca="1" si="20"/>
        <v>1</v>
      </c>
      <c r="T45" s="277">
        <f t="shared" ca="1" si="21"/>
        <v>0</v>
      </c>
      <c r="U45" s="277">
        <f t="shared" ca="1" si="22"/>
        <v>1</v>
      </c>
      <c r="V45" s="277">
        <f t="shared" ca="1" si="23"/>
        <v>1</v>
      </c>
      <c r="W45" s="277">
        <f t="shared" ca="1" si="24"/>
        <v>1</v>
      </c>
      <c r="X45" s="277">
        <f t="shared" ca="1" si="25"/>
        <v>1</v>
      </c>
      <c r="Y45" s="277">
        <f t="shared" ca="1" si="26"/>
        <v>1</v>
      </c>
      <c r="Z45" s="277" t="str">
        <f t="shared" ca="1" si="27"/>
        <v>C0</v>
      </c>
      <c r="AA45" s="278" t="str">
        <f t="shared" ca="1" si="28"/>
        <v>F0</v>
      </c>
    </row>
    <row r="46" spans="1:16378" ht="14.45" customHeight="1">
      <c r="A46" s="282" t="s">
        <v>292</v>
      </c>
      <c r="B46" s="283"/>
      <c r="C46" s="413" t="str">
        <f>IF(E46&lt;1000000001,"","Can't be over $1,000,000,000--&gt;")</f>
        <v/>
      </c>
      <c r="D46" s="413"/>
      <c r="E46" s="285">
        <f>'Survey Questionnaire'!E46</f>
        <v>0</v>
      </c>
      <c r="F46" s="65" t="s">
        <v>112</v>
      </c>
      <c r="G46" s="205" t="s">
        <v>28</v>
      </c>
      <c r="H46" s="263">
        <f t="shared" si="29"/>
        <v>0</v>
      </c>
      <c r="I46" s="206" t="s">
        <v>27</v>
      </c>
      <c r="K46" s="48"/>
      <c r="L46" s="48"/>
      <c r="M46" s="48"/>
      <c r="N46" s="48"/>
      <c r="O46" s="48"/>
      <c r="P46" s="277">
        <f t="shared" ca="1" si="17"/>
        <v>1</v>
      </c>
      <c r="Q46" s="277">
        <f t="shared" ca="1" si="18"/>
        <v>1</v>
      </c>
      <c r="R46" s="277">
        <f t="shared" ca="1" si="19"/>
        <v>1</v>
      </c>
      <c r="S46" s="277">
        <f t="shared" ca="1" si="20"/>
        <v>1</v>
      </c>
      <c r="T46" s="277">
        <f t="shared" ca="1" si="21"/>
        <v>0</v>
      </c>
      <c r="U46" s="277">
        <f t="shared" ca="1" si="22"/>
        <v>1</v>
      </c>
      <c r="V46" s="277">
        <f t="shared" ca="1" si="23"/>
        <v>1</v>
      </c>
      <c r="W46" s="277">
        <f t="shared" ca="1" si="24"/>
        <v>1</v>
      </c>
      <c r="X46" s="277">
        <f t="shared" ca="1" si="25"/>
        <v>1</v>
      </c>
      <c r="Y46" s="277">
        <f t="shared" ca="1" si="26"/>
        <v>1</v>
      </c>
      <c r="Z46" s="277" t="str">
        <f t="shared" ca="1" si="27"/>
        <v>C0</v>
      </c>
      <c r="AA46" s="278" t="str">
        <f t="shared" ca="1" si="28"/>
        <v>F0</v>
      </c>
    </row>
    <row r="47" spans="1:16378" ht="7.5" customHeight="1" thickBot="1">
      <c r="A47" s="210"/>
      <c r="B47" s="211"/>
      <c r="C47" s="211"/>
      <c r="D47" s="211"/>
      <c r="E47" s="212"/>
      <c r="F47" s="213"/>
      <c r="P47" s="40">
        <f t="shared" ca="1" si="7"/>
        <v>1</v>
      </c>
      <c r="Q47" s="40">
        <f t="shared" ca="1" si="8"/>
        <v>1</v>
      </c>
      <c r="R47" s="40">
        <f t="shared" ca="1" si="11"/>
        <v>1</v>
      </c>
      <c r="S47" s="40">
        <f t="shared" ca="1" si="9"/>
        <v>1</v>
      </c>
      <c r="T47" s="40">
        <f t="shared" ca="1" si="10"/>
        <v>1</v>
      </c>
      <c r="U47" s="40">
        <f t="shared" ca="1" si="1"/>
        <v>1</v>
      </c>
      <c r="V47" s="40">
        <f t="shared" ca="1" si="2"/>
        <v>1</v>
      </c>
      <c r="W47" s="40">
        <f t="shared" ca="1" si="3"/>
        <v>1</v>
      </c>
      <c r="X47" s="40">
        <f t="shared" ca="1" si="4"/>
        <v>1</v>
      </c>
      <c r="Y47" s="40">
        <f t="shared" ca="1" si="4"/>
        <v>1</v>
      </c>
      <c r="Z47" s="40" t="str">
        <f t="shared" ca="1" si="5"/>
        <v>G</v>
      </c>
      <c r="AA47" s="44" t="str">
        <f t="shared" ca="1" si="16"/>
        <v>F0</v>
      </c>
    </row>
    <row r="48" spans="1:16378" ht="45.75" customHeight="1" thickTop="1">
      <c r="A48" s="515" t="s">
        <v>232</v>
      </c>
      <c r="B48" s="516"/>
      <c r="C48" s="516"/>
      <c r="D48" s="516"/>
      <c r="E48" s="63"/>
      <c r="F48" s="64"/>
      <c r="P48" s="40">
        <f t="shared" ca="1" si="7"/>
        <v>1</v>
      </c>
      <c r="Q48" s="40">
        <f t="shared" ca="1" si="8"/>
        <v>1</v>
      </c>
      <c r="R48" s="40">
        <f t="shared" ca="1" si="11"/>
        <v>1</v>
      </c>
      <c r="S48" s="40">
        <f t="shared" ca="1" si="9"/>
        <v>1</v>
      </c>
      <c r="T48" s="40">
        <f t="shared" ca="1" si="10"/>
        <v>1</v>
      </c>
      <c r="U48" s="40">
        <f t="shared" ca="1" si="1"/>
        <v>1</v>
      </c>
      <c r="V48" s="40">
        <f t="shared" ca="1" si="2"/>
        <v>1</v>
      </c>
      <c r="W48" s="40">
        <f t="shared" ca="1" si="3"/>
        <v>1</v>
      </c>
      <c r="X48" s="40">
        <f t="shared" ca="1" si="4"/>
        <v>1</v>
      </c>
      <c r="Y48" s="40">
        <f t="shared" ca="1" si="4"/>
        <v>1</v>
      </c>
      <c r="Z48" s="40" t="str">
        <f t="shared" ca="1" si="5"/>
        <v>G</v>
      </c>
      <c r="AA48" s="44" t="str">
        <f t="shared" ca="1" si="16"/>
        <v>F0</v>
      </c>
    </row>
    <row r="49" spans="1:27" ht="15" customHeight="1">
      <c r="A49" s="514" t="s">
        <v>207</v>
      </c>
      <c r="B49" s="506"/>
      <c r="C49" s="506" t="s">
        <v>223</v>
      </c>
      <c r="D49" s="506"/>
      <c r="E49" s="200"/>
      <c r="F49" s="65"/>
      <c r="P49" s="40">
        <f t="shared" ca="1" si="7"/>
        <v>1</v>
      </c>
      <c r="Q49" s="40">
        <f t="shared" ca="1" si="8"/>
        <v>1</v>
      </c>
      <c r="R49" s="40">
        <f t="shared" ca="1" si="11"/>
        <v>1</v>
      </c>
      <c r="S49" s="40">
        <f t="shared" ca="1" si="9"/>
        <v>1</v>
      </c>
      <c r="T49" s="40">
        <f t="shared" ca="1" si="10"/>
        <v>1</v>
      </c>
      <c r="U49" s="40">
        <f t="shared" ca="1" si="1"/>
        <v>1</v>
      </c>
      <c r="V49" s="40">
        <f t="shared" ca="1" si="2"/>
        <v>1</v>
      </c>
      <c r="W49" s="40">
        <f t="shared" ca="1" si="3"/>
        <v>1</v>
      </c>
      <c r="X49" s="40">
        <f t="shared" ca="1" si="4"/>
        <v>1</v>
      </c>
      <c r="Y49" s="40">
        <f t="shared" ca="1" si="4"/>
        <v>1</v>
      </c>
      <c r="Z49" s="40" t="str">
        <f t="shared" ca="1" si="5"/>
        <v>G</v>
      </c>
      <c r="AA49" s="44" t="str">
        <f t="shared" ca="1" si="16"/>
        <v>F0</v>
      </c>
    </row>
    <row r="50" spans="1:27" ht="15">
      <c r="A50" s="514" t="s">
        <v>208</v>
      </c>
      <c r="B50" s="506"/>
      <c r="C50" s="506" t="s">
        <v>224</v>
      </c>
      <c r="D50" s="506"/>
      <c r="E50" s="200"/>
      <c r="F50" s="65"/>
      <c r="P50" s="40">
        <f t="shared" ca="1" si="7"/>
        <v>1</v>
      </c>
      <c r="Q50" s="40">
        <f t="shared" ca="1" si="8"/>
        <v>1</v>
      </c>
      <c r="R50" s="40">
        <f t="shared" ca="1" si="11"/>
        <v>1</v>
      </c>
      <c r="S50" s="40">
        <f t="shared" ca="1" si="9"/>
        <v>1</v>
      </c>
      <c r="T50" s="40">
        <f t="shared" ca="1" si="10"/>
        <v>1</v>
      </c>
      <c r="U50" s="40">
        <f t="shared" ca="1" si="1"/>
        <v>1</v>
      </c>
      <c r="V50" s="40">
        <f t="shared" ca="1" si="2"/>
        <v>1</v>
      </c>
      <c r="W50" s="40">
        <f t="shared" ca="1" si="3"/>
        <v>1</v>
      </c>
      <c r="X50" s="40">
        <f t="shared" ca="1" si="4"/>
        <v>1</v>
      </c>
      <c r="Y50" s="40">
        <f t="shared" ca="1" si="4"/>
        <v>1</v>
      </c>
      <c r="Z50" s="40" t="str">
        <f t="shared" ca="1" si="5"/>
        <v>G</v>
      </c>
      <c r="AA50" s="44" t="str">
        <f t="shared" ca="1" si="16"/>
        <v>F0</v>
      </c>
    </row>
    <row r="51" spans="1:27" ht="15">
      <c r="A51" s="514" t="s">
        <v>209</v>
      </c>
      <c r="B51" s="506"/>
      <c r="C51" s="506" t="s">
        <v>225</v>
      </c>
      <c r="D51" s="506"/>
      <c r="E51" s="200"/>
      <c r="F51" s="65"/>
      <c r="P51" s="40">
        <f t="shared" ca="1" si="7"/>
        <v>1</v>
      </c>
      <c r="Q51" s="40">
        <f t="shared" ca="1" si="8"/>
        <v>1</v>
      </c>
      <c r="R51" s="40">
        <f t="shared" ca="1" si="11"/>
        <v>1</v>
      </c>
      <c r="S51" s="40">
        <f t="shared" ca="1" si="9"/>
        <v>1</v>
      </c>
      <c r="T51" s="40">
        <f t="shared" ca="1" si="10"/>
        <v>1</v>
      </c>
      <c r="U51" s="40">
        <f t="shared" ca="1" si="1"/>
        <v>1</v>
      </c>
      <c r="V51" s="40">
        <f t="shared" ca="1" si="2"/>
        <v>1</v>
      </c>
      <c r="W51" s="40">
        <f t="shared" ca="1" si="3"/>
        <v>1</v>
      </c>
      <c r="X51" s="40">
        <f t="shared" ca="1" si="4"/>
        <v>1</v>
      </c>
      <c r="Y51" s="40">
        <f t="shared" ca="1" si="4"/>
        <v>1</v>
      </c>
      <c r="Z51" s="40" t="str">
        <f t="shared" ca="1" si="5"/>
        <v>G</v>
      </c>
      <c r="AA51" s="44" t="str">
        <f t="shared" ca="1" si="16"/>
        <v>F0</v>
      </c>
    </row>
    <row r="52" spans="1:27" ht="15">
      <c r="A52" s="507" t="s">
        <v>243</v>
      </c>
      <c r="B52" s="508"/>
      <c r="C52" s="508" t="s">
        <v>248</v>
      </c>
      <c r="D52" s="508"/>
      <c r="E52" s="200"/>
      <c r="F52" s="65"/>
      <c r="P52" s="40">
        <f t="shared" ca="1" si="7"/>
        <v>1</v>
      </c>
      <c r="Q52" s="40">
        <f t="shared" ca="1" si="8"/>
        <v>1</v>
      </c>
      <c r="R52" s="40">
        <f t="shared" ca="1" si="11"/>
        <v>1</v>
      </c>
      <c r="S52" s="40">
        <f t="shared" ca="1" si="9"/>
        <v>1</v>
      </c>
      <c r="T52" s="40">
        <f t="shared" ca="1" si="10"/>
        <v>1</v>
      </c>
      <c r="U52" s="40">
        <f t="shared" ca="1" si="1"/>
        <v>1</v>
      </c>
      <c r="V52" s="40">
        <f t="shared" ca="1" si="2"/>
        <v>1</v>
      </c>
      <c r="W52" s="40">
        <f t="shared" ca="1" si="3"/>
        <v>1</v>
      </c>
      <c r="X52" s="40">
        <f t="shared" ca="1" si="4"/>
        <v>1</v>
      </c>
      <c r="Y52" s="40">
        <f t="shared" ca="1" si="4"/>
        <v>1</v>
      </c>
      <c r="Z52" s="40" t="str">
        <f t="shared" ca="1" si="5"/>
        <v>G</v>
      </c>
      <c r="AA52" s="44" t="str">
        <f t="shared" ca="1" si="16"/>
        <v>F0</v>
      </c>
    </row>
    <row r="53" spans="1:27" ht="15">
      <c r="A53" s="514" t="s">
        <v>210</v>
      </c>
      <c r="B53" s="506"/>
      <c r="C53" s="506" t="s">
        <v>226</v>
      </c>
      <c r="D53" s="506"/>
      <c r="E53" s="200"/>
      <c r="F53" s="65"/>
      <c r="P53" s="40">
        <f t="shared" ca="1" si="7"/>
        <v>1</v>
      </c>
      <c r="Q53" s="40">
        <f t="shared" ca="1" si="8"/>
        <v>1</v>
      </c>
      <c r="R53" s="40">
        <f t="shared" ca="1" si="11"/>
        <v>1</v>
      </c>
      <c r="S53" s="40">
        <f t="shared" ca="1" si="9"/>
        <v>1</v>
      </c>
      <c r="T53" s="40">
        <f t="shared" ca="1" si="10"/>
        <v>1</v>
      </c>
      <c r="U53" s="40">
        <f t="shared" ca="1" si="1"/>
        <v>1</v>
      </c>
      <c r="V53" s="40">
        <f t="shared" ca="1" si="2"/>
        <v>1</v>
      </c>
      <c r="W53" s="40">
        <f t="shared" ca="1" si="3"/>
        <v>1</v>
      </c>
      <c r="X53" s="40">
        <f t="shared" ca="1" si="4"/>
        <v>1</v>
      </c>
      <c r="Y53" s="40">
        <f t="shared" ca="1" si="4"/>
        <v>1</v>
      </c>
      <c r="Z53" s="40" t="str">
        <f t="shared" ca="1" si="5"/>
        <v>G</v>
      </c>
      <c r="AA53" s="44" t="str">
        <f t="shared" ca="1" si="16"/>
        <v>F0</v>
      </c>
    </row>
    <row r="54" spans="1:27" ht="15">
      <c r="A54" s="514" t="s">
        <v>93</v>
      </c>
      <c r="B54" s="506"/>
      <c r="C54" s="506" t="s">
        <v>97</v>
      </c>
      <c r="D54" s="506"/>
      <c r="E54" s="200"/>
      <c r="F54" s="65"/>
      <c r="P54" s="40">
        <f t="shared" ca="1" si="7"/>
        <v>1</v>
      </c>
      <c r="Q54" s="40">
        <f t="shared" ca="1" si="8"/>
        <v>1</v>
      </c>
      <c r="R54" s="40">
        <f t="shared" ca="1" si="11"/>
        <v>1</v>
      </c>
      <c r="S54" s="40">
        <f t="shared" ca="1" si="9"/>
        <v>1</v>
      </c>
      <c r="T54" s="40">
        <f t="shared" ca="1" si="10"/>
        <v>1</v>
      </c>
      <c r="U54" s="40">
        <f t="shared" ca="1" si="1"/>
        <v>1</v>
      </c>
      <c r="V54" s="40">
        <f t="shared" ca="1" si="2"/>
        <v>1</v>
      </c>
      <c r="W54" s="40">
        <f t="shared" ca="1" si="3"/>
        <v>1</v>
      </c>
      <c r="X54" s="40">
        <f t="shared" ca="1" si="4"/>
        <v>1</v>
      </c>
      <c r="Y54" s="40">
        <f t="shared" ca="1" si="4"/>
        <v>1</v>
      </c>
      <c r="Z54" s="40" t="str">
        <f t="shared" ca="1" si="5"/>
        <v>G</v>
      </c>
      <c r="AA54" s="44" t="str">
        <f t="shared" ca="1" si="16"/>
        <v>F0</v>
      </c>
    </row>
    <row r="55" spans="1:27" ht="28.15" customHeight="1">
      <c r="A55" s="514" t="s">
        <v>211</v>
      </c>
      <c r="B55" s="506"/>
      <c r="C55" s="508" t="s">
        <v>233</v>
      </c>
      <c r="D55" s="508"/>
      <c r="E55" s="200"/>
      <c r="F55" s="65"/>
      <c r="P55" s="40">
        <f t="shared" ca="1" si="7"/>
        <v>1</v>
      </c>
      <c r="Q55" s="40">
        <f t="shared" ca="1" si="8"/>
        <v>1</v>
      </c>
      <c r="R55" s="40">
        <f t="shared" ca="1" si="11"/>
        <v>1</v>
      </c>
      <c r="S55" s="40">
        <f t="shared" ca="1" si="9"/>
        <v>1</v>
      </c>
      <c r="T55" s="40">
        <f t="shared" ca="1" si="10"/>
        <v>1</v>
      </c>
      <c r="U55" s="40">
        <f t="shared" ca="1" si="1"/>
        <v>1</v>
      </c>
      <c r="V55" s="40">
        <f t="shared" ca="1" si="2"/>
        <v>1</v>
      </c>
      <c r="W55" s="40">
        <f t="shared" ca="1" si="3"/>
        <v>1</v>
      </c>
      <c r="X55" s="40">
        <f t="shared" ca="1" si="4"/>
        <v>1</v>
      </c>
      <c r="Y55" s="40">
        <f t="shared" ca="1" si="4"/>
        <v>1</v>
      </c>
      <c r="Z55" s="40" t="str">
        <f t="shared" ca="1" si="5"/>
        <v>G</v>
      </c>
      <c r="AA55" s="44" t="str">
        <f t="shared" ca="1" si="16"/>
        <v>F0</v>
      </c>
    </row>
    <row r="56" spans="1:27" ht="15">
      <c r="A56" s="514" t="s">
        <v>212</v>
      </c>
      <c r="B56" s="506"/>
      <c r="C56" s="506" t="s">
        <v>227</v>
      </c>
      <c r="D56" s="506"/>
      <c r="E56" s="200"/>
      <c r="F56" s="65"/>
      <c r="P56" s="40">
        <f t="shared" ca="1" si="7"/>
        <v>1</v>
      </c>
      <c r="Q56" s="40">
        <f t="shared" ca="1" si="8"/>
        <v>1</v>
      </c>
      <c r="R56" s="40">
        <f t="shared" ca="1" si="11"/>
        <v>1</v>
      </c>
      <c r="S56" s="40">
        <f t="shared" ca="1" si="9"/>
        <v>1</v>
      </c>
      <c r="T56" s="40">
        <f t="shared" ca="1" si="10"/>
        <v>1</v>
      </c>
      <c r="U56" s="40">
        <f t="shared" ca="1" si="1"/>
        <v>1</v>
      </c>
      <c r="V56" s="40">
        <f t="shared" ca="1" si="2"/>
        <v>1</v>
      </c>
      <c r="W56" s="40">
        <f t="shared" ca="1" si="3"/>
        <v>1</v>
      </c>
      <c r="X56" s="40">
        <f t="shared" ca="1" si="4"/>
        <v>1</v>
      </c>
      <c r="Y56" s="40">
        <f t="shared" ca="1" si="4"/>
        <v>1</v>
      </c>
      <c r="Z56" s="40" t="str">
        <f t="shared" ca="1" si="5"/>
        <v>G</v>
      </c>
      <c r="AA56" s="44" t="str">
        <f t="shared" ca="1" si="16"/>
        <v>F0</v>
      </c>
    </row>
    <row r="57" spans="1:27" ht="15">
      <c r="A57" s="514" t="s">
        <v>213</v>
      </c>
      <c r="B57" s="506"/>
      <c r="C57" s="506" t="s">
        <v>228</v>
      </c>
      <c r="D57" s="506"/>
      <c r="E57" s="200"/>
      <c r="F57" s="65"/>
      <c r="P57" s="40">
        <f t="shared" ca="1" si="7"/>
        <v>1</v>
      </c>
      <c r="Q57" s="40">
        <f t="shared" ca="1" si="8"/>
        <v>1</v>
      </c>
      <c r="R57" s="40">
        <f t="shared" ca="1" si="11"/>
        <v>1</v>
      </c>
      <c r="S57" s="40">
        <f t="shared" ca="1" si="9"/>
        <v>1</v>
      </c>
      <c r="T57" s="40">
        <f t="shared" ca="1" si="10"/>
        <v>1</v>
      </c>
      <c r="U57" s="40">
        <f t="shared" ca="1" si="1"/>
        <v>1</v>
      </c>
      <c r="V57" s="40">
        <f t="shared" ca="1" si="2"/>
        <v>1</v>
      </c>
      <c r="W57" s="40">
        <f t="shared" ca="1" si="3"/>
        <v>1</v>
      </c>
      <c r="X57" s="40">
        <f t="shared" ca="1" si="4"/>
        <v>1</v>
      </c>
      <c r="Y57" s="40">
        <f t="shared" ca="1" si="4"/>
        <v>1</v>
      </c>
      <c r="Z57" s="40" t="str">
        <f t="shared" ca="1" si="5"/>
        <v>G</v>
      </c>
      <c r="AA57" s="44" t="str">
        <f t="shared" ca="1" si="16"/>
        <v>F0</v>
      </c>
    </row>
    <row r="58" spans="1:27" ht="15">
      <c r="A58" s="507" t="s">
        <v>244</v>
      </c>
      <c r="B58" s="508"/>
      <c r="C58" s="508" t="s">
        <v>247</v>
      </c>
      <c r="D58" s="508"/>
      <c r="E58" s="200"/>
      <c r="F58" s="65"/>
      <c r="P58" s="40">
        <f t="shared" ca="1" si="7"/>
        <v>1</v>
      </c>
      <c r="Q58" s="40">
        <f t="shared" ca="1" si="8"/>
        <v>1</v>
      </c>
      <c r="R58" s="40">
        <f t="shared" ca="1" si="11"/>
        <v>1</v>
      </c>
      <c r="S58" s="40">
        <f t="shared" ca="1" si="9"/>
        <v>1</v>
      </c>
      <c r="T58" s="40">
        <f t="shared" ca="1" si="10"/>
        <v>1</v>
      </c>
      <c r="U58" s="40">
        <f t="shared" ca="1" si="1"/>
        <v>1</v>
      </c>
      <c r="V58" s="40">
        <f t="shared" ca="1" si="2"/>
        <v>1</v>
      </c>
      <c r="W58" s="40">
        <f t="shared" ca="1" si="3"/>
        <v>1</v>
      </c>
      <c r="X58" s="40">
        <f t="shared" ca="1" si="4"/>
        <v>1</v>
      </c>
      <c r="Y58" s="40">
        <f t="shared" ca="1" si="4"/>
        <v>1</v>
      </c>
      <c r="Z58" s="40" t="str">
        <f t="shared" ca="1" si="5"/>
        <v>G</v>
      </c>
      <c r="AA58" s="44" t="str">
        <f t="shared" ca="1" si="16"/>
        <v>F0</v>
      </c>
    </row>
    <row r="59" spans="1:27" ht="15">
      <c r="A59" s="514" t="s">
        <v>214</v>
      </c>
      <c r="B59" s="506"/>
      <c r="C59" s="506" t="s">
        <v>229</v>
      </c>
      <c r="D59" s="506"/>
      <c r="E59" s="200"/>
      <c r="F59" s="65"/>
      <c r="P59" s="40">
        <f t="shared" ca="1" si="7"/>
        <v>1</v>
      </c>
      <c r="Q59" s="40">
        <f t="shared" ca="1" si="8"/>
        <v>1</v>
      </c>
      <c r="R59" s="40">
        <f t="shared" ca="1" si="11"/>
        <v>1</v>
      </c>
      <c r="S59" s="40">
        <f t="shared" ca="1" si="9"/>
        <v>1</v>
      </c>
      <c r="T59" s="40">
        <f t="shared" ca="1" si="10"/>
        <v>1</v>
      </c>
      <c r="U59" s="40">
        <f t="shared" ca="1" si="1"/>
        <v>1</v>
      </c>
      <c r="V59" s="40">
        <f t="shared" ca="1" si="2"/>
        <v>1</v>
      </c>
      <c r="W59" s="40">
        <f t="shared" ca="1" si="3"/>
        <v>1</v>
      </c>
      <c r="X59" s="40">
        <f t="shared" ca="1" si="4"/>
        <v>1</v>
      </c>
      <c r="Y59" s="40">
        <f t="shared" ca="1" si="4"/>
        <v>1</v>
      </c>
      <c r="Z59" s="40" t="str">
        <f t="shared" ca="1" si="5"/>
        <v>G</v>
      </c>
      <c r="AA59" s="44" t="str">
        <f t="shared" ca="1" si="16"/>
        <v>F0</v>
      </c>
    </row>
    <row r="60" spans="1:27" ht="15">
      <c r="A60" s="514" t="s">
        <v>94</v>
      </c>
      <c r="B60" s="506"/>
      <c r="C60" s="506" t="s">
        <v>195</v>
      </c>
      <c r="D60" s="506"/>
      <c r="E60" s="200"/>
      <c r="F60" s="65"/>
      <c r="P60" s="40">
        <f t="shared" ca="1" si="7"/>
        <v>1</v>
      </c>
      <c r="Q60" s="40">
        <f t="shared" ca="1" si="8"/>
        <v>1</v>
      </c>
      <c r="R60" s="40">
        <f t="shared" ca="1" si="11"/>
        <v>1</v>
      </c>
      <c r="S60" s="40">
        <f t="shared" ca="1" si="9"/>
        <v>1</v>
      </c>
      <c r="T60" s="40">
        <f t="shared" ca="1" si="10"/>
        <v>1</v>
      </c>
      <c r="U60" s="40">
        <f t="shared" ca="1" si="1"/>
        <v>1</v>
      </c>
      <c r="V60" s="40">
        <f t="shared" ca="1" si="2"/>
        <v>1</v>
      </c>
      <c r="W60" s="40">
        <f t="shared" ca="1" si="3"/>
        <v>1</v>
      </c>
      <c r="X60" s="40">
        <f t="shared" ca="1" si="4"/>
        <v>1</v>
      </c>
      <c r="Y60" s="40">
        <f t="shared" ca="1" si="4"/>
        <v>1</v>
      </c>
      <c r="Z60" s="40" t="str">
        <f t="shared" ca="1" si="5"/>
        <v>G</v>
      </c>
      <c r="AA60" s="44" t="str">
        <f t="shared" ca="1" si="16"/>
        <v>F0</v>
      </c>
    </row>
    <row r="61" spans="1:27" ht="28.15" customHeight="1">
      <c r="A61" s="514" t="s">
        <v>215</v>
      </c>
      <c r="B61" s="506"/>
      <c r="C61" s="506" t="s">
        <v>293</v>
      </c>
      <c r="D61" s="506"/>
      <c r="E61" s="200"/>
      <c r="F61" s="65"/>
      <c r="P61" s="40">
        <f t="shared" ca="1" si="7"/>
        <v>1</v>
      </c>
      <c r="Q61" s="40">
        <f t="shared" ca="1" si="8"/>
        <v>1</v>
      </c>
      <c r="R61" s="40">
        <f t="shared" ca="1" si="11"/>
        <v>1</v>
      </c>
      <c r="S61" s="40">
        <f t="shared" ca="1" si="9"/>
        <v>1</v>
      </c>
      <c r="T61" s="40">
        <f t="shared" ca="1" si="10"/>
        <v>1</v>
      </c>
      <c r="U61" s="40">
        <f t="shared" ca="1" si="1"/>
        <v>1</v>
      </c>
      <c r="V61" s="40">
        <f t="shared" ca="1" si="2"/>
        <v>1</v>
      </c>
      <c r="W61" s="40">
        <f t="shared" ca="1" si="3"/>
        <v>1</v>
      </c>
      <c r="X61" s="40">
        <f t="shared" ca="1" si="4"/>
        <v>1</v>
      </c>
      <c r="Y61" s="40">
        <f t="shared" ca="1" si="4"/>
        <v>1</v>
      </c>
      <c r="Z61" s="40" t="str">
        <f t="shared" ca="1" si="5"/>
        <v>G</v>
      </c>
      <c r="AA61" s="44" t="str">
        <f t="shared" ca="1" si="16"/>
        <v>F0</v>
      </c>
    </row>
    <row r="62" spans="1:27" ht="15">
      <c r="A62" s="514" t="s">
        <v>216</v>
      </c>
      <c r="B62" s="506"/>
      <c r="C62" s="506" t="s">
        <v>294</v>
      </c>
      <c r="D62" s="506"/>
      <c r="E62" s="200"/>
      <c r="F62" s="65"/>
      <c r="P62" s="40">
        <f t="shared" ca="1" si="7"/>
        <v>1</v>
      </c>
      <c r="Q62" s="40">
        <f t="shared" ca="1" si="8"/>
        <v>1</v>
      </c>
      <c r="R62" s="40">
        <f t="shared" ca="1" si="11"/>
        <v>1</v>
      </c>
      <c r="S62" s="40">
        <f t="shared" ca="1" si="9"/>
        <v>1</v>
      </c>
      <c r="T62" s="40">
        <f t="shared" ca="1" si="10"/>
        <v>1</v>
      </c>
      <c r="U62" s="40">
        <f t="shared" ca="1" si="1"/>
        <v>1</v>
      </c>
      <c r="V62" s="40">
        <f t="shared" ca="1" si="2"/>
        <v>1</v>
      </c>
      <c r="W62" s="40">
        <f t="shared" ca="1" si="3"/>
        <v>1</v>
      </c>
      <c r="X62" s="40">
        <f t="shared" ca="1" si="4"/>
        <v>1</v>
      </c>
      <c r="Y62" s="40">
        <f t="shared" ca="1" si="4"/>
        <v>1</v>
      </c>
      <c r="Z62" s="40" t="str">
        <f t="shared" ca="1" si="5"/>
        <v>G</v>
      </c>
      <c r="AA62" s="44" t="str">
        <f t="shared" ca="1" si="16"/>
        <v>F0</v>
      </c>
    </row>
    <row r="63" spans="1:27" ht="15">
      <c r="A63" s="514" t="s">
        <v>217</v>
      </c>
      <c r="B63" s="506"/>
      <c r="C63" s="506" t="s">
        <v>295</v>
      </c>
      <c r="D63" s="506"/>
      <c r="E63" s="200"/>
      <c r="F63" s="65"/>
      <c r="P63" s="40">
        <f t="shared" ca="1" si="7"/>
        <v>1</v>
      </c>
      <c r="Q63" s="40">
        <f t="shared" ca="1" si="8"/>
        <v>1</v>
      </c>
      <c r="R63" s="40">
        <f t="shared" ca="1" si="11"/>
        <v>1</v>
      </c>
      <c r="S63" s="40">
        <f t="shared" ca="1" si="9"/>
        <v>1</v>
      </c>
      <c r="T63" s="40">
        <f t="shared" ca="1" si="10"/>
        <v>1</v>
      </c>
      <c r="U63" s="40">
        <f t="shared" ref="U63:U90" ca="1" si="30">CELL("protect",F63)</f>
        <v>1</v>
      </c>
      <c r="V63" s="40">
        <f t="shared" ref="V63:V125" ca="1" si="31">CELL("protect",G63)</f>
        <v>1</v>
      </c>
      <c r="W63" s="40">
        <f t="shared" ref="W63:W125" ca="1" si="32">CELL("protect",H63)</f>
        <v>1</v>
      </c>
      <c r="X63" s="40">
        <f t="shared" ref="X63:Y109" ca="1" si="33">CELL("protect",I63)</f>
        <v>1</v>
      </c>
      <c r="Y63" s="40">
        <f t="shared" ca="1" si="33"/>
        <v>1</v>
      </c>
      <c r="Z63" s="40" t="str">
        <f t="shared" ca="1" si="5"/>
        <v>G</v>
      </c>
      <c r="AA63" s="44" t="str">
        <f t="shared" ref="AA63:AA125" ca="1" si="34">CELL("format",H63)</f>
        <v>F0</v>
      </c>
    </row>
    <row r="64" spans="1:27" ht="15">
      <c r="A64" s="507" t="s">
        <v>245</v>
      </c>
      <c r="B64" s="508"/>
      <c r="C64" s="508" t="s">
        <v>296</v>
      </c>
      <c r="D64" s="508"/>
      <c r="E64" s="200"/>
      <c r="F64" s="65"/>
      <c r="P64" s="40">
        <f t="shared" ca="1" si="7"/>
        <v>1</v>
      </c>
      <c r="Q64" s="40">
        <f t="shared" ca="1" si="8"/>
        <v>1</v>
      </c>
      <c r="R64" s="40">
        <f t="shared" ca="1" si="11"/>
        <v>1</v>
      </c>
      <c r="S64" s="40">
        <f t="shared" ca="1" si="9"/>
        <v>1</v>
      </c>
      <c r="T64" s="40">
        <f t="shared" ca="1" si="10"/>
        <v>1</v>
      </c>
      <c r="U64" s="40">
        <f t="shared" ca="1" si="30"/>
        <v>1</v>
      </c>
      <c r="V64" s="40">
        <f t="shared" ca="1" si="31"/>
        <v>1</v>
      </c>
      <c r="W64" s="40">
        <f t="shared" ca="1" si="32"/>
        <v>1</v>
      </c>
      <c r="X64" s="40">
        <f t="shared" ca="1" si="33"/>
        <v>1</v>
      </c>
      <c r="Y64" s="40">
        <f t="shared" ca="1" si="33"/>
        <v>1</v>
      </c>
      <c r="Z64" s="40" t="str">
        <f t="shared" ca="1" si="5"/>
        <v>G</v>
      </c>
      <c r="AA64" s="44" t="str">
        <f t="shared" ca="1" si="34"/>
        <v>F0</v>
      </c>
    </row>
    <row r="65" spans="1:27" ht="15">
      <c r="A65" s="514" t="s">
        <v>218</v>
      </c>
      <c r="B65" s="506"/>
      <c r="C65" s="506" t="s">
        <v>297</v>
      </c>
      <c r="D65" s="506"/>
      <c r="E65" s="200"/>
      <c r="F65" s="65"/>
      <c r="P65" s="40">
        <f t="shared" ca="1" si="7"/>
        <v>1</v>
      </c>
      <c r="Q65" s="40">
        <f t="shared" ca="1" si="8"/>
        <v>1</v>
      </c>
      <c r="R65" s="40">
        <f t="shared" ca="1" si="11"/>
        <v>1</v>
      </c>
      <c r="S65" s="40">
        <f t="shared" ca="1" si="9"/>
        <v>1</v>
      </c>
      <c r="T65" s="40">
        <f t="shared" ca="1" si="10"/>
        <v>1</v>
      </c>
      <c r="U65" s="40">
        <f t="shared" ca="1" si="30"/>
        <v>1</v>
      </c>
      <c r="V65" s="40">
        <f t="shared" ca="1" si="31"/>
        <v>1</v>
      </c>
      <c r="W65" s="40">
        <f t="shared" ca="1" si="32"/>
        <v>1</v>
      </c>
      <c r="X65" s="40">
        <f t="shared" ca="1" si="33"/>
        <v>1</v>
      </c>
      <c r="Y65" s="40">
        <f t="shared" ca="1" si="33"/>
        <v>1</v>
      </c>
      <c r="Z65" s="40" t="str">
        <f t="shared" ca="1" si="5"/>
        <v>G</v>
      </c>
      <c r="AA65" s="44" t="str">
        <f t="shared" ca="1" si="34"/>
        <v>F0</v>
      </c>
    </row>
    <row r="66" spans="1:27" ht="15">
      <c r="A66" s="514" t="s">
        <v>95</v>
      </c>
      <c r="B66" s="506"/>
      <c r="C66" s="506" t="s">
        <v>298</v>
      </c>
      <c r="D66" s="506"/>
      <c r="E66" s="200"/>
      <c r="F66" s="65"/>
      <c r="P66" s="40">
        <f t="shared" ca="1" si="7"/>
        <v>1</v>
      </c>
      <c r="Q66" s="40">
        <f t="shared" ca="1" si="8"/>
        <v>1</v>
      </c>
      <c r="R66" s="40">
        <f t="shared" ca="1" si="11"/>
        <v>1</v>
      </c>
      <c r="S66" s="40">
        <f t="shared" ca="1" si="9"/>
        <v>1</v>
      </c>
      <c r="T66" s="40">
        <f t="shared" ca="1" si="10"/>
        <v>1</v>
      </c>
      <c r="U66" s="40">
        <f t="shared" ca="1" si="30"/>
        <v>1</v>
      </c>
      <c r="V66" s="40">
        <f t="shared" ca="1" si="31"/>
        <v>1</v>
      </c>
      <c r="W66" s="40">
        <f t="shared" ca="1" si="32"/>
        <v>1</v>
      </c>
      <c r="X66" s="40">
        <f t="shared" ca="1" si="33"/>
        <v>1</v>
      </c>
      <c r="Y66" s="40">
        <f t="shared" ca="1" si="33"/>
        <v>1</v>
      </c>
      <c r="Z66" s="40" t="str">
        <f t="shared" ca="1" si="5"/>
        <v>G</v>
      </c>
      <c r="AA66" s="44" t="str">
        <f t="shared" ca="1" si="34"/>
        <v>F0</v>
      </c>
    </row>
    <row r="67" spans="1:27" ht="28.15" customHeight="1">
      <c r="A67" s="514" t="s">
        <v>219</v>
      </c>
      <c r="B67" s="506"/>
      <c r="C67" s="506" t="s">
        <v>116</v>
      </c>
      <c r="D67" s="506"/>
      <c r="E67" s="200"/>
      <c r="F67" s="65"/>
      <c r="P67" s="40">
        <f t="shared" ca="1" si="7"/>
        <v>1</v>
      </c>
      <c r="Q67" s="40">
        <f t="shared" ca="1" si="8"/>
        <v>1</v>
      </c>
      <c r="R67" s="40">
        <f t="shared" ca="1" si="11"/>
        <v>1</v>
      </c>
      <c r="S67" s="40">
        <f t="shared" ca="1" si="9"/>
        <v>1</v>
      </c>
      <c r="T67" s="40">
        <f t="shared" ca="1" si="10"/>
        <v>1</v>
      </c>
      <c r="U67" s="40">
        <f t="shared" ca="1" si="30"/>
        <v>1</v>
      </c>
      <c r="V67" s="40">
        <f t="shared" ca="1" si="31"/>
        <v>1</v>
      </c>
      <c r="W67" s="40">
        <f t="shared" ca="1" si="32"/>
        <v>1</v>
      </c>
      <c r="X67" s="40">
        <f t="shared" ca="1" si="33"/>
        <v>1</v>
      </c>
      <c r="Y67" s="40">
        <f t="shared" ca="1" si="33"/>
        <v>1</v>
      </c>
      <c r="Z67" s="40" t="str">
        <f t="shared" ref="Z67:Z126" ca="1" si="35">CELL("format",E67)</f>
        <v>G</v>
      </c>
      <c r="AA67" s="44" t="str">
        <f t="shared" ca="1" si="34"/>
        <v>F0</v>
      </c>
    </row>
    <row r="68" spans="1:27" ht="15">
      <c r="A68" s="514" t="s">
        <v>220</v>
      </c>
      <c r="B68" s="506"/>
      <c r="C68" s="506" t="s">
        <v>98</v>
      </c>
      <c r="D68" s="506"/>
      <c r="E68" s="200"/>
      <c r="F68" s="65"/>
      <c r="P68" s="40">
        <f t="shared" ca="1" si="7"/>
        <v>1</v>
      </c>
      <c r="Q68" s="40">
        <f t="shared" ca="1" si="8"/>
        <v>1</v>
      </c>
      <c r="R68" s="40">
        <f t="shared" ca="1" si="11"/>
        <v>1</v>
      </c>
      <c r="S68" s="40">
        <f t="shared" ca="1" si="9"/>
        <v>1</v>
      </c>
      <c r="T68" s="40">
        <f t="shared" ca="1" si="10"/>
        <v>1</v>
      </c>
      <c r="U68" s="40">
        <f t="shared" ca="1" si="30"/>
        <v>1</v>
      </c>
      <c r="V68" s="40">
        <f t="shared" ca="1" si="31"/>
        <v>1</v>
      </c>
      <c r="W68" s="40">
        <f t="shared" ca="1" si="32"/>
        <v>1</v>
      </c>
      <c r="X68" s="40">
        <f t="shared" ca="1" si="33"/>
        <v>1</v>
      </c>
      <c r="Y68" s="40">
        <f t="shared" ca="1" si="33"/>
        <v>1</v>
      </c>
      <c r="Z68" s="40" t="str">
        <f t="shared" ca="1" si="35"/>
        <v>G</v>
      </c>
      <c r="AA68" s="44" t="str">
        <f t="shared" ca="1" si="34"/>
        <v>F0</v>
      </c>
    </row>
    <row r="69" spans="1:27" ht="15">
      <c r="A69" s="514" t="s">
        <v>221</v>
      </c>
      <c r="B69" s="506"/>
      <c r="C69" s="506" t="s">
        <v>117</v>
      </c>
      <c r="D69" s="506"/>
      <c r="E69" s="200"/>
      <c r="F69" s="65"/>
      <c r="P69" s="40">
        <f t="shared" ca="1" si="7"/>
        <v>1</v>
      </c>
      <c r="Q69" s="40">
        <f t="shared" ca="1" si="8"/>
        <v>1</v>
      </c>
      <c r="R69" s="40">
        <f t="shared" ca="1" si="11"/>
        <v>1</v>
      </c>
      <c r="S69" s="40">
        <f t="shared" ca="1" si="9"/>
        <v>1</v>
      </c>
      <c r="T69" s="40">
        <f t="shared" ca="1" si="10"/>
        <v>1</v>
      </c>
      <c r="U69" s="40">
        <f t="shared" ca="1" si="30"/>
        <v>1</v>
      </c>
      <c r="V69" s="40">
        <f t="shared" ca="1" si="31"/>
        <v>1</v>
      </c>
      <c r="W69" s="40">
        <f t="shared" ca="1" si="32"/>
        <v>1</v>
      </c>
      <c r="X69" s="40">
        <f t="shared" ca="1" si="33"/>
        <v>1</v>
      </c>
      <c r="Y69" s="40">
        <f t="shared" ca="1" si="33"/>
        <v>1</v>
      </c>
      <c r="Z69" s="40" t="str">
        <f t="shared" ca="1" si="35"/>
        <v>G</v>
      </c>
      <c r="AA69" s="44" t="str">
        <f t="shared" ca="1" si="34"/>
        <v>F0</v>
      </c>
    </row>
    <row r="70" spans="1:27" ht="15">
      <c r="A70" s="507" t="s">
        <v>246</v>
      </c>
      <c r="B70" s="508"/>
      <c r="C70" s="506" t="s">
        <v>99</v>
      </c>
      <c r="D70" s="506"/>
      <c r="E70" s="200"/>
      <c r="F70" s="65"/>
      <c r="P70" s="40">
        <f t="shared" ref="P70:P126" ca="1" si="36">CELL("protect",A70)</f>
        <v>1</v>
      </c>
      <c r="Q70" s="40">
        <f t="shared" ref="Q70:Q126" ca="1" si="37">CELL("protect",B70)</f>
        <v>1</v>
      </c>
      <c r="R70" s="40">
        <f t="shared" ca="1" si="11"/>
        <v>1</v>
      </c>
      <c r="S70" s="40">
        <f t="shared" ref="S70:S126" ca="1" si="38">CELL("protect",D70)</f>
        <v>1</v>
      </c>
      <c r="T70" s="40">
        <f t="shared" ref="T70:T126" ca="1" si="39">CELL("protect",E70)</f>
        <v>1</v>
      </c>
      <c r="U70" s="40">
        <f t="shared" ca="1" si="30"/>
        <v>1</v>
      </c>
      <c r="V70" s="40">
        <f t="shared" ca="1" si="31"/>
        <v>1</v>
      </c>
      <c r="W70" s="40">
        <f t="shared" ca="1" si="32"/>
        <v>1</v>
      </c>
      <c r="X70" s="40">
        <f t="shared" ca="1" si="33"/>
        <v>1</v>
      </c>
      <c r="Y70" s="40">
        <f t="shared" ca="1" si="33"/>
        <v>1</v>
      </c>
      <c r="Z70" s="40" t="str">
        <f t="shared" ca="1" si="35"/>
        <v>G</v>
      </c>
      <c r="AA70" s="44" t="str">
        <f t="shared" ca="1" si="34"/>
        <v>F0</v>
      </c>
    </row>
    <row r="71" spans="1:27" ht="15">
      <c r="A71" s="514" t="s">
        <v>222</v>
      </c>
      <c r="B71" s="506"/>
      <c r="C71" s="506" t="s">
        <v>100</v>
      </c>
      <c r="D71" s="506"/>
      <c r="E71" s="200"/>
      <c r="F71" s="65"/>
      <c r="P71" s="40">
        <f t="shared" ca="1" si="36"/>
        <v>1</v>
      </c>
      <c r="Q71" s="40">
        <f t="shared" ca="1" si="37"/>
        <v>1</v>
      </c>
      <c r="R71" s="40">
        <f t="shared" ref="R71:R142" ca="1" si="40">CELL("protect",C71)</f>
        <v>1</v>
      </c>
      <c r="S71" s="40">
        <f t="shared" ca="1" si="38"/>
        <v>1</v>
      </c>
      <c r="T71" s="40">
        <f t="shared" ca="1" si="39"/>
        <v>1</v>
      </c>
      <c r="U71" s="40">
        <f t="shared" ca="1" si="30"/>
        <v>1</v>
      </c>
      <c r="V71" s="40">
        <f t="shared" ca="1" si="31"/>
        <v>1</v>
      </c>
      <c r="W71" s="40">
        <f t="shared" ca="1" si="32"/>
        <v>1</v>
      </c>
      <c r="X71" s="40">
        <f t="shared" ca="1" si="33"/>
        <v>1</v>
      </c>
      <c r="Y71" s="40">
        <f t="shared" ca="1" si="33"/>
        <v>1</v>
      </c>
      <c r="Z71" s="40" t="str">
        <f t="shared" ca="1" si="35"/>
        <v>G</v>
      </c>
      <c r="AA71" s="44" t="str">
        <f t="shared" ca="1" si="34"/>
        <v>F0</v>
      </c>
    </row>
    <row r="72" spans="1:27" ht="15">
      <c r="A72" s="514" t="s">
        <v>96</v>
      </c>
      <c r="B72" s="506"/>
      <c r="C72" s="506" t="s">
        <v>101</v>
      </c>
      <c r="D72" s="506"/>
      <c r="E72" s="200"/>
      <c r="F72" s="65"/>
      <c r="P72" s="40">
        <f t="shared" ca="1" si="36"/>
        <v>1</v>
      </c>
      <c r="Q72" s="40">
        <f t="shared" ca="1" si="37"/>
        <v>1</v>
      </c>
      <c r="R72" s="40">
        <f t="shared" ca="1" si="40"/>
        <v>1</v>
      </c>
      <c r="S72" s="40">
        <f t="shared" ca="1" si="38"/>
        <v>1</v>
      </c>
      <c r="T72" s="40">
        <f t="shared" ca="1" si="39"/>
        <v>1</v>
      </c>
      <c r="U72" s="40">
        <f t="shared" ca="1" si="30"/>
        <v>1</v>
      </c>
      <c r="V72" s="40">
        <f t="shared" ca="1" si="31"/>
        <v>1</v>
      </c>
      <c r="W72" s="40">
        <f t="shared" ca="1" si="32"/>
        <v>1</v>
      </c>
      <c r="X72" s="40">
        <f t="shared" ca="1" si="33"/>
        <v>1</v>
      </c>
      <c r="Y72" s="40">
        <f t="shared" ca="1" si="33"/>
        <v>1</v>
      </c>
      <c r="Z72" s="40" t="str">
        <f t="shared" ca="1" si="35"/>
        <v>G</v>
      </c>
      <c r="AA72" s="44" t="str">
        <f t="shared" ca="1" si="34"/>
        <v>F0</v>
      </c>
    </row>
    <row r="73" spans="1:27">
      <c r="A73" s="512"/>
      <c r="B73" s="513"/>
      <c r="C73" s="512"/>
      <c r="D73" s="513"/>
      <c r="E73" s="62"/>
      <c r="F73" s="65"/>
      <c r="P73" s="40">
        <f t="shared" ca="1" si="36"/>
        <v>1</v>
      </c>
      <c r="Q73" s="40">
        <f t="shared" ca="1" si="37"/>
        <v>1</v>
      </c>
      <c r="R73" s="40">
        <f t="shared" ca="1" si="40"/>
        <v>1</v>
      </c>
      <c r="S73" s="40">
        <f t="shared" ca="1" si="38"/>
        <v>1</v>
      </c>
      <c r="T73" s="40">
        <f t="shared" ca="1" si="39"/>
        <v>1</v>
      </c>
      <c r="U73" s="40">
        <f t="shared" ca="1" si="30"/>
        <v>1</v>
      </c>
      <c r="V73" s="40">
        <f t="shared" ca="1" si="31"/>
        <v>1</v>
      </c>
      <c r="W73" s="40">
        <f t="shared" ca="1" si="32"/>
        <v>1</v>
      </c>
      <c r="X73" s="40">
        <f t="shared" ca="1" si="33"/>
        <v>1</v>
      </c>
      <c r="Y73" s="40">
        <f t="shared" ca="1" si="33"/>
        <v>1</v>
      </c>
      <c r="Z73" s="40" t="str">
        <f t="shared" ca="1" si="35"/>
        <v>G</v>
      </c>
      <c r="AA73" s="44" t="str">
        <f t="shared" ca="1" si="34"/>
        <v>F0</v>
      </c>
    </row>
    <row r="74" spans="1:27" ht="5.25" customHeight="1" thickBot="1">
      <c r="A74" s="509"/>
      <c r="B74" s="510"/>
      <c r="C74" s="510"/>
      <c r="D74" s="510"/>
      <c r="E74" s="510"/>
      <c r="F74" s="511"/>
      <c r="P74" s="40">
        <f t="shared" ca="1" si="36"/>
        <v>1</v>
      </c>
      <c r="Q74" s="40">
        <f t="shared" ca="1" si="37"/>
        <v>1</v>
      </c>
      <c r="R74" s="40">
        <f t="shared" ca="1" si="40"/>
        <v>1</v>
      </c>
      <c r="S74" s="40">
        <f t="shared" ca="1" si="38"/>
        <v>1</v>
      </c>
      <c r="T74" s="40">
        <f t="shared" ca="1" si="39"/>
        <v>1</v>
      </c>
      <c r="U74" s="40">
        <f t="shared" ca="1" si="30"/>
        <v>1</v>
      </c>
      <c r="V74" s="40">
        <f t="shared" ca="1" si="31"/>
        <v>1</v>
      </c>
      <c r="W74" s="40">
        <f t="shared" ca="1" si="32"/>
        <v>1</v>
      </c>
      <c r="X74" s="40">
        <f t="shared" ca="1" si="33"/>
        <v>1</v>
      </c>
      <c r="Y74" s="40">
        <f t="shared" ca="1" si="33"/>
        <v>1</v>
      </c>
      <c r="Z74" s="40" t="str">
        <f t="shared" ca="1" si="35"/>
        <v>G</v>
      </c>
      <c r="AA74" s="44" t="str">
        <f t="shared" ca="1" si="34"/>
        <v>F0</v>
      </c>
    </row>
    <row r="75" spans="1:27" s="69" customFormat="1" ht="20.25" thickTop="1" thickBot="1">
      <c r="A75" s="504" t="s">
        <v>207</v>
      </c>
      <c r="B75" s="505"/>
      <c r="C75" s="505"/>
      <c r="D75" s="505"/>
      <c r="E75" s="68" t="s">
        <v>47</v>
      </c>
      <c r="F75" s="64"/>
      <c r="G75" s="45" t="s">
        <v>25</v>
      </c>
      <c r="H75" s="263" t="str">
        <f>IF(SUM(H76:H77)&gt;0,E75,"X")</f>
        <v>X</v>
      </c>
      <c r="I75" s="38" t="s">
        <v>27</v>
      </c>
      <c r="J75" s="38"/>
      <c r="P75" s="40">
        <f t="shared" ca="1" si="36"/>
        <v>1</v>
      </c>
      <c r="Q75" s="40">
        <f t="shared" ca="1" si="37"/>
        <v>1</v>
      </c>
      <c r="R75" s="40">
        <f t="shared" ca="1" si="40"/>
        <v>1</v>
      </c>
      <c r="S75" s="40">
        <f t="shared" ca="1" si="38"/>
        <v>1</v>
      </c>
      <c r="T75" s="40">
        <f t="shared" ca="1" si="39"/>
        <v>1</v>
      </c>
      <c r="U75" s="40">
        <f t="shared" ca="1" si="30"/>
        <v>1</v>
      </c>
      <c r="V75" s="40">
        <f t="shared" ca="1" si="31"/>
        <v>1</v>
      </c>
      <c r="W75" s="40">
        <f t="shared" ca="1" si="32"/>
        <v>1</v>
      </c>
      <c r="X75" s="40">
        <f t="shared" ca="1" si="33"/>
        <v>1</v>
      </c>
      <c r="Y75" s="40">
        <f t="shared" ca="1" si="33"/>
        <v>1</v>
      </c>
      <c r="Z75" s="40" t="str">
        <f t="shared" ca="1" si="35"/>
        <v>G</v>
      </c>
      <c r="AA75" s="44" t="str">
        <f t="shared" ca="1" si="34"/>
        <v>F0</v>
      </c>
    </row>
    <row r="76" spans="1:27" s="209" customFormat="1" ht="15" customHeight="1" thickBot="1">
      <c r="A76" s="415" t="s">
        <v>230</v>
      </c>
      <c r="B76" s="416"/>
      <c r="C76" s="413" t="str">
        <f>IF(E76&lt;1000000001,"","Can't be over $1,000,000,000--&gt;")</f>
        <v/>
      </c>
      <c r="D76" s="413"/>
      <c r="E76" s="201">
        <f>'Survey Questionnaire'!E50</f>
        <v>0</v>
      </c>
      <c r="F76" s="202" t="s">
        <v>112</v>
      </c>
      <c r="G76" s="205" t="s">
        <v>28</v>
      </c>
      <c r="H76" s="263">
        <f t="shared" ref="H76:H85" si="41">IF(E76="","X",E76)</f>
        <v>0</v>
      </c>
      <c r="I76" s="206" t="s">
        <v>27</v>
      </c>
      <c r="J76" s="206" t="str">
        <f t="shared" ref="J76:J90" si="42">IF(C76="","",1)</f>
        <v/>
      </c>
      <c r="K76" s="206" t="str">
        <f t="shared" ref="K76:K90" si="43">IF(C76="","","&lt;=======")</f>
        <v/>
      </c>
      <c r="L76" s="206"/>
      <c r="M76" s="206"/>
      <c r="N76" s="206"/>
      <c r="O76" s="206"/>
      <c r="P76" s="207">
        <f t="shared" ca="1" si="36"/>
        <v>1</v>
      </c>
      <c r="Q76" s="207">
        <f t="shared" ca="1" si="37"/>
        <v>1</v>
      </c>
      <c r="R76" s="207">
        <f t="shared" ca="1" si="40"/>
        <v>1</v>
      </c>
      <c r="S76" s="207">
        <f t="shared" ca="1" si="38"/>
        <v>1</v>
      </c>
      <c r="T76" s="207">
        <f t="shared" ca="1" si="39"/>
        <v>0</v>
      </c>
      <c r="U76" s="207">
        <f t="shared" ca="1" si="30"/>
        <v>1</v>
      </c>
      <c r="V76" s="207">
        <f t="shared" ca="1" si="31"/>
        <v>1</v>
      </c>
      <c r="W76" s="207">
        <f t="shared" ca="1" si="32"/>
        <v>1</v>
      </c>
      <c r="X76" s="207">
        <f t="shared" ca="1" si="33"/>
        <v>1</v>
      </c>
      <c r="Y76" s="207">
        <f t="shared" ca="1" si="33"/>
        <v>1</v>
      </c>
      <c r="Z76" s="207" t="str">
        <f t="shared" ca="1" si="35"/>
        <v>C0</v>
      </c>
      <c r="AA76" s="208" t="str">
        <f t="shared" ca="1" si="34"/>
        <v>F0</v>
      </c>
    </row>
    <row r="77" spans="1:27" s="209" customFormat="1" ht="15" customHeight="1" thickBot="1">
      <c r="A77" s="411" t="s">
        <v>231</v>
      </c>
      <c r="B77" s="412"/>
      <c r="C77" s="413" t="str">
        <f>IF(E77&lt;1000000001,"","Can't be over $1,000,000,000--&gt;")</f>
        <v/>
      </c>
      <c r="D77" s="413"/>
      <c r="E77" s="201">
        <f>'Survey Questionnaire'!E51</f>
        <v>0</v>
      </c>
      <c r="F77" s="202" t="s">
        <v>112</v>
      </c>
      <c r="G77" s="205" t="s">
        <v>28</v>
      </c>
      <c r="H77" s="263">
        <f t="shared" si="41"/>
        <v>0</v>
      </c>
      <c r="I77" s="206" t="s">
        <v>27</v>
      </c>
      <c r="J77" s="206" t="str">
        <f t="shared" si="42"/>
        <v/>
      </c>
      <c r="K77" s="206" t="str">
        <f t="shared" si="43"/>
        <v/>
      </c>
      <c r="L77" s="206"/>
      <c r="M77" s="206"/>
      <c r="N77" s="206"/>
      <c r="O77" s="206"/>
      <c r="P77" s="207">
        <f t="shared" ca="1" si="36"/>
        <v>1</v>
      </c>
      <c r="Q77" s="207">
        <f t="shared" ca="1" si="37"/>
        <v>1</v>
      </c>
      <c r="R77" s="207">
        <f t="shared" ca="1" si="40"/>
        <v>1</v>
      </c>
      <c r="S77" s="207">
        <f t="shared" ca="1" si="38"/>
        <v>1</v>
      </c>
      <c r="T77" s="207">
        <f t="shared" ca="1" si="39"/>
        <v>0</v>
      </c>
      <c r="U77" s="207">
        <f t="shared" ca="1" si="30"/>
        <v>1</v>
      </c>
      <c r="V77" s="207">
        <f t="shared" ca="1" si="31"/>
        <v>1</v>
      </c>
      <c r="W77" s="207">
        <f t="shared" ca="1" si="32"/>
        <v>1</v>
      </c>
      <c r="X77" s="207">
        <f t="shared" ca="1" si="33"/>
        <v>1</v>
      </c>
      <c r="Y77" s="207">
        <f t="shared" ca="1" si="33"/>
        <v>1</v>
      </c>
      <c r="Z77" s="207" t="str">
        <f t="shared" ca="1" si="35"/>
        <v>C0</v>
      </c>
      <c r="AA77" s="208" t="str">
        <f t="shared" ca="1" si="34"/>
        <v>F0</v>
      </c>
    </row>
    <row r="78" spans="1:27" s="209" customFormat="1" ht="15" customHeight="1" thickBot="1">
      <c r="A78" s="411" t="s">
        <v>279</v>
      </c>
      <c r="B78" s="412"/>
      <c r="C78" s="413" t="str">
        <f>IF(E78&lt;1000000001,"","Can't be over $1,000,000,000--&gt;")</f>
        <v/>
      </c>
      <c r="D78" s="413"/>
      <c r="E78" s="201">
        <f>'Survey Questionnaire'!E52</f>
        <v>0</v>
      </c>
      <c r="F78" s="202" t="s">
        <v>112</v>
      </c>
      <c r="G78" s="205" t="s">
        <v>28</v>
      </c>
      <c r="H78" s="263">
        <f t="shared" ref="H78" si="44">IF(E78="","X",E78)</f>
        <v>0</v>
      </c>
      <c r="I78" s="206" t="s">
        <v>27</v>
      </c>
      <c r="J78" s="206" t="str">
        <f t="shared" ref="J78" si="45">IF(C78="","",1)</f>
        <v/>
      </c>
      <c r="K78" s="206" t="str">
        <f t="shared" ref="K78" si="46">IF(C78="","","&lt;=======")</f>
        <v/>
      </c>
      <c r="L78" s="206"/>
      <c r="M78" s="206"/>
      <c r="N78" s="206"/>
      <c r="O78" s="206"/>
      <c r="P78" s="207">
        <f t="shared" ref="P78" ca="1" si="47">CELL("protect",A78)</f>
        <v>1</v>
      </c>
      <c r="Q78" s="207">
        <f t="shared" ref="Q78" ca="1" si="48">CELL("protect",B78)</f>
        <v>1</v>
      </c>
      <c r="R78" s="207">
        <f t="shared" ref="R78" ca="1" si="49">CELL("protect",C78)</f>
        <v>1</v>
      </c>
      <c r="S78" s="207">
        <f t="shared" ref="S78" ca="1" si="50">CELL("protect",D78)</f>
        <v>1</v>
      </c>
      <c r="T78" s="207">
        <f t="shared" ref="T78" ca="1" si="51">CELL("protect",E78)</f>
        <v>0</v>
      </c>
      <c r="U78" s="207">
        <f t="shared" ref="U78" ca="1" si="52">CELL("protect",F78)</f>
        <v>1</v>
      </c>
      <c r="V78" s="207">
        <f t="shared" ref="V78" ca="1" si="53">CELL("protect",G78)</f>
        <v>1</v>
      </c>
      <c r="W78" s="207">
        <f t="shared" ref="W78" ca="1" si="54">CELL("protect",H78)</f>
        <v>1</v>
      </c>
      <c r="X78" s="207">
        <f t="shared" ref="X78" ca="1" si="55">CELL("protect",I78)</f>
        <v>1</v>
      </c>
      <c r="Y78" s="207">
        <f t="shared" ref="Y78" ca="1" si="56">CELL("protect",J78)</f>
        <v>1</v>
      </c>
      <c r="Z78" s="207" t="str">
        <f t="shared" ref="Z78" ca="1" si="57">CELL("format",E78)</f>
        <v>C0</v>
      </c>
      <c r="AA78" s="208" t="str">
        <f t="shared" ref="AA78" ca="1" si="58">CELL("format",H78)</f>
        <v>F0</v>
      </c>
    </row>
    <row r="79" spans="1:27" s="209" customFormat="1" ht="15" customHeight="1" thickBot="1">
      <c r="A79" s="411" t="s">
        <v>280</v>
      </c>
      <c r="B79" s="412"/>
      <c r="C79" s="413" t="str">
        <f>IF(((E79&gt;-100)*AND(E79&lt;201)),"","Percentage must be between -100% and +200%--&gt;")</f>
        <v/>
      </c>
      <c r="D79" s="414"/>
      <c r="E79" s="275">
        <f>'Survey Questionnaire'!E53</f>
        <v>0</v>
      </c>
      <c r="F79" s="202" t="s">
        <v>42</v>
      </c>
      <c r="G79" s="205" t="s">
        <v>28</v>
      </c>
      <c r="H79" s="276">
        <f t="shared" si="41"/>
        <v>0</v>
      </c>
      <c r="I79" s="206" t="s">
        <v>27</v>
      </c>
      <c r="J79" s="206" t="str">
        <f t="shared" si="42"/>
        <v/>
      </c>
      <c r="K79" s="206" t="str">
        <f t="shared" si="43"/>
        <v/>
      </c>
      <c r="L79" s="206"/>
      <c r="M79" s="206"/>
      <c r="N79" s="206"/>
      <c r="O79" s="206"/>
      <c r="P79" s="207">
        <f t="shared" ca="1" si="36"/>
        <v>1</v>
      </c>
      <c r="Q79" s="207">
        <f t="shared" ca="1" si="37"/>
        <v>1</v>
      </c>
      <c r="R79" s="207">
        <f t="shared" ca="1" si="40"/>
        <v>1</v>
      </c>
      <c r="S79" s="207">
        <f t="shared" ca="1" si="38"/>
        <v>1</v>
      </c>
      <c r="T79" s="207">
        <f t="shared" ca="1" si="39"/>
        <v>0</v>
      </c>
      <c r="U79" s="207">
        <f t="shared" ca="1" si="30"/>
        <v>1</v>
      </c>
      <c r="V79" s="207">
        <f t="shared" ca="1" si="31"/>
        <v>1</v>
      </c>
      <c r="W79" s="207">
        <f t="shared" ca="1" si="32"/>
        <v>1</v>
      </c>
      <c r="X79" s="207">
        <f t="shared" ca="1" si="33"/>
        <v>1</v>
      </c>
      <c r="Y79" s="207">
        <f t="shared" ca="1" si="33"/>
        <v>1</v>
      </c>
      <c r="Z79" s="207" t="str">
        <f t="shared" ca="1" si="35"/>
        <v>F2</v>
      </c>
      <c r="AA79" s="208" t="str">
        <f t="shared" ca="1" si="34"/>
        <v>F2</v>
      </c>
    </row>
    <row r="80" spans="1:27" s="209" customFormat="1" ht="15" customHeight="1" thickBot="1">
      <c r="A80" s="411" t="s">
        <v>281</v>
      </c>
      <c r="B80" s="412"/>
      <c r="C80" s="413" t="str">
        <f>IF(E76+E77=0,"",IF(E80&lt;1,"Please enter the number of people with this title here--&gt;",IF(E80&gt;E$8,"Can't be more than the "&amp;E$8&amp;" you reported as total staff--&gt;","")))</f>
        <v/>
      </c>
      <c r="D80" s="414"/>
      <c r="E80" s="204">
        <f>'Survey Questionnaire'!E54</f>
        <v>0</v>
      </c>
      <c r="F80" s="202" t="s">
        <v>109</v>
      </c>
      <c r="G80" s="205" t="s">
        <v>28</v>
      </c>
      <c r="H80" s="263" t="str">
        <f>IF(OR(E80="", E80=0),"X",E80)</f>
        <v>X</v>
      </c>
      <c r="I80" s="206" t="s">
        <v>27</v>
      </c>
      <c r="J80" s="206" t="str">
        <f t="shared" si="42"/>
        <v/>
      </c>
      <c r="K80" s="206" t="str">
        <f t="shared" si="43"/>
        <v/>
      </c>
      <c r="L80" s="206"/>
      <c r="M80" s="206"/>
      <c r="N80" s="206"/>
      <c r="O80" s="206"/>
      <c r="P80" s="207">
        <f t="shared" ca="1" si="36"/>
        <v>1</v>
      </c>
      <c r="Q80" s="207">
        <f t="shared" ca="1" si="37"/>
        <v>1</v>
      </c>
      <c r="R80" s="207">
        <f t="shared" ca="1" si="40"/>
        <v>1</v>
      </c>
      <c r="S80" s="207">
        <f t="shared" ca="1" si="38"/>
        <v>1</v>
      </c>
      <c r="T80" s="207">
        <f t="shared" ca="1" si="39"/>
        <v>0</v>
      </c>
      <c r="U80" s="207">
        <f t="shared" ca="1" si="30"/>
        <v>1</v>
      </c>
      <c r="V80" s="207">
        <f t="shared" ca="1" si="31"/>
        <v>1</v>
      </c>
      <c r="W80" s="207">
        <f t="shared" ca="1" si="32"/>
        <v>1</v>
      </c>
      <c r="X80" s="207">
        <f t="shared" ca="1" si="33"/>
        <v>1</v>
      </c>
      <c r="Y80" s="207">
        <f t="shared" ca="1" si="33"/>
        <v>1</v>
      </c>
      <c r="Z80" s="207" t="str">
        <f t="shared" ca="1" si="35"/>
        <v>,0</v>
      </c>
      <c r="AA80" s="208" t="str">
        <f t="shared" ca="1" si="34"/>
        <v>F0</v>
      </c>
    </row>
    <row r="81" spans="1:27" s="209" customFormat="1" ht="15" customHeight="1" thickBot="1">
      <c r="A81" s="411" t="s">
        <v>282</v>
      </c>
      <c r="B81" s="412"/>
      <c r="C81" s="413" t="str">
        <f>IF(E81&gt;E80,"Can't be more than the "&amp;E80&amp;" people with this title--&gt;","")</f>
        <v/>
      </c>
      <c r="D81" s="414"/>
      <c r="E81" s="204">
        <f>'Survey Questionnaire'!E55</f>
        <v>0</v>
      </c>
      <c r="F81" s="202" t="s">
        <v>109</v>
      </c>
      <c r="G81" s="205" t="s">
        <v>28</v>
      </c>
      <c r="H81" s="263">
        <f t="shared" si="41"/>
        <v>0</v>
      </c>
      <c r="I81" s="206" t="s">
        <v>27</v>
      </c>
      <c r="J81" s="206" t="str">
        <f t="shared" si="42"/>
        <v/>
      </c>
      <c r="K81" s="206" t="str">
        <f t="shared" si="43"/>
        <v/>
      </c>
      <c r="L81" s="206"/>
      <c r="M81" s="206"/>
      <c r="N81" s="206"/>
      <c r="O81" s="206"/>
      <c r="P81" s="207">
        <f t="shared" ca="1" si="36"/>
        <v>1</v>
      </c>
      <c r="Q81" s="207">
        <f t="shared" ca="1" si="37"/>
        <v>1</v>
      </c>
      <c r="R81" s="207">
        <f t="shared" ca="1" si="40"/>
        <v>1</v>
      </c>
      <c r="S81" s="207">
        <f t="shared" ca="1" si="38"/>
        <v>1</v>
      </c>
      <c r="T81" s="207">
        <f t="shared" ca="1" si="39"/>
        <v>0</v>
      </c>
      <c r="U81" s="207">
        <f t="shared" ca="1" si="30"/>
        <v>1</v>
      </c>
      <c r="V81" s="207">
        <f t="shared" ca="1" si="31"/>
        <v>1</v>
      </c>
      <c r="W81" s="207">
        <f t="shared" ca="1" si="32"/>
        <v>1</v>
      </c>
      <c r="X81" s="207">
        <f t="shared" ca="1" si="33"/>
        <v>1</v>
      </c>
      <c r="Y81" s="207">
        <f t="shared" ca="1" si="33"/>
        <v>1</v>
      </c>
      <c r="Z81" s="207" t="str">
        <f t="shared" ca="1" si="35"/>
        <v>,0</v>
      </c>
      <c r="AA81" s="208" t="str">
        <f t="shared" ca="1" si="34"/>
        <v>F0</v>
      </c>
    </row>
    <row r="82" spans="1:27" s="209" customFormat="1" ht="15" customHeight="1" thickBot="1">
      <c r="A82" s="411" t="s">
        <v>283</v>
      </c>
      <c r="B82" s="412"/>
      <c r="C82" s="413" t="str">
        <f>IF(((E82&gt;-1)*AND(E82&lt;101)),"","Percentage must be between 0 and 100.00--&gt;")</f>
        <v/>
      </c>
      <c r="D82" s="414"/>
      <c r="E82" s="275">
        <f>'Survey Questionnaire'!E56</f>
        <v>0</v>
      </c>
      <c r="F82" s="202" t="s">
        <v>42</v>
      </c>
      <c r="G82" s="205" t="s">
        <v>28</v>
      </c>
      <c r="H82" s="276">
        <f t="shared" si="41"/>
        <v>0</v>
      </c>
      <c r="I82" s="206" t="s">
        <v>27</v>
      </c>
      <c r="J82" s="206" t="str">
        <f t="shared" si="42"/>
        <v/>
      </c>
      <c r="K82" s="206" t="str">
        <f t="shared" si="43"/>
        <v/>
      </c>
      <c r="L82" s="206"/>
      <c r="M82" s="206"/>
      <c r="N82" s="206"/>
      <c r="O82" s="206"/>
      <c r="P82" s="207">
        <f t="shared" ca="1" si="36"/>
        <v>1</v>
      </c>
      <c r="Q82" s="207">
        <f t="shared" ca="1" si="37"/>
        <v>1</v>
      </c>
      <c r="R82" s="207">
        <f t="shared" ca="1" si="40"/>
        <v>1</v>
      </c>
      <c r="S82" s="207">
        <f t="shared" ca="1" si="38"/>
        <v>1</v>
      </c>
      <c r="T82" s="207">
        <f t="shared" ca="1" si="39"/>
        <v>0</v>
      </c>
      <c r="U82" s="207">
        <f t="shared" ca="1" si="30"/>
        <v>1</v>
      </c>
      <c r="V82" s="207">
        <f t="shared" ca="1" si="31"/>
        <v>1</v>
      </c>
      <c r="W82" s="207">
        <f t="shared" ca="1" si="32"/>
        <v>1</v>
      </c>
      <c r="X82" s="207">
        <f t="shared" ca="1" si="33"/>
        <v>1</v>
      </c>
      <c r="Y82" s="207">
        <f t="shared" ca="1" si="33"/>
        <v>1</v>
      </c>
      <c r="Z82" s="207" t="str">
        <f t="shared" ca="1" si="35"/>
        <v>F2</v>
      </c>
      <c r="AA82" s="208" t="str">
        <f t="shared" ca="1" si="34"/>
        <v>F2</v>
      </c>
    </row>
    <row r="83" spans="1:27" s="209" customFormat="1" ht="15" customHeight="1" thickBot="1">
      <c r="A83" s="411" t="s">
        <v>284</v>
      </c>
      <c r="B83" s="412"/>
      <c r="C83" s="413" t="str">
        <f>IF(((E83&gt;-1)*AND(E83&lt;101)),"","Percentage must be between 0 and 100.00--&gt;")</f>
        <v/>
      </c>
      <c r="D83" s="414"/>
      <c r="E83" s="275">
        <f>'Survey Questionnaire'!E57</f>
        <v>0</v>
      </c>
      <c r="F83" s="202" t="s">
        <v>42</v>
      </c>
      <c r="G83" s="205" t="s">
        <v>28</v>
      </c>
      <c r="H83" s="276">
        <f t="shared" si="41"/>
        <v>0</v>
      </c>
      <c r="I83" s="206" t="s">
        <v>27</v>
      </c>
      <c r="J83" s="206" t="str">
        <f t="shared" si="42"/>
        <v/>
      </c>
      <c r="K83" s="206" t="str">
        <f t="shared" si="43"/>
        <v/>
      </c>
      <c r="L83" s="206"/>
      <c r="M83" s="206"/>
      <c r="N83" s="206"/>
      <c r="O83" s="206"/>
      <c r="P83" s="207">
        <f t="shared" ca="1" si="36"/>
        <v>1</v>
      </c>
      <c r="Q83" s="207">
        <f t="shared" ca="1" si="37"/>
        <v>1</v>
      </c>
      <c r="R83" s="207">
        <f t="shared" ca="1" si="40"/>
        <v>1</v>
      </c>
      <c r="S83" s="207">
        <f t="shared" ca="1" si="38"/>
        <v>1</v>
      </c>
      <c r="T83" s="207">
        <f t="shared" ca="1" si="39"/>
        <v>0</v>
      </c>
      <c r="U83" s="207">
        <f t="shared" ca="1" si="30"/>
        <v>1</v>
      </c>
      <c r="V83" s="207">
        <f t="shared" ca="1" si="31"/>
        <v>1</v>
      </c>
      <c r="W83" s="207">
        <f t="shared" ca="1" si="32"/>
        <v>1</v>
      </c>
      <c r="X83" s="207">
        <f t="shared" ca="1" si="33"/>
        <v>1</v>
      </c>
      <c r="Y83" s="207">
        <f t="shared" ca="1" si="33"/>
        <v>1</v>
      </c>
      <c r="Z83" s="207" t="str">
        <f t="shared" ca="1" si="35"/>
        <v>F2</v>
      </c>
      <c r="AA83" s="208" t="str">
        <f t="shared" ca="1" si="34"/>
        <v>F2</v>
      </c>
    </row>
    <row r="84" spans="1:27" s="209" customFormat="1" ht="15" customHeight="1" thickBot="1">
      <c r="A84" s="411" t="s">
        <v>285</v>
      </c>
      <c r="B84" s="412"/>
      <c r="C84" s="413" t="str">
        <f>IF(((E84&gt;-1)*AND(E84&lt;101)),"","Percentage must be between 0 and 100.00--&gt;")</f>
        <v/>
      </c>
      <c r="D84" s="414"/>
      <c r="E84" s="275">
        <f>'Survey Questionnaire'!E58</f>
        <v>0</v>
      </c>
      <c r="F84" s="202" t="s">
        <v>42</v>
      </c>
      <c r="G84" s="205" t="s">
        <v>28</v>
      </c>
      <c r="H84" s="276">
        <f t="shared" si="41"/>
        <v>0</v>
      </c>
      <c r="I84" s="206" t="s">
        <v>27</v>
      </c>
      <c r="J84" s="206" t="str">
        <f t="shared" si="42"/>
        <v/>
      </c>
      <c r="K84" s="206" t="str">
        <f t="shared" si="43"/>
        <v/>
      </c>
      <c r="L84" s="206"/>
      <c r="M84" s="206"/>
      <c r="N84" s="206"/>
      <c r="O84" s="206"/>
      <c r="P84" s="207">
        <f t="shared" ca="1" si="36"/>
        <v>1</v>
      </c>
      <c r="Q84" s="207">
        <f t="shared" ca="1" si="37"/>
        <v>1</v>
      </c>
      <c r="R84" s="207">
        <f t="shared" ca="1" si="40"/>
        <v>1</v>
      </c>
      <c r="S84" s="207">
        <f t="shared" ca="1" si="38"/>
        <v>1</v>
      </c>
      <c r="T84" s="207">
        <f t="shared" ca="1" si="39"/>
        <v>0</v>
      </c>
      <c r="U84" s="207">
        <f t="shared" ca="1" si="30"/>
        <v>1</v>
      </c>
      <c r="V84" s="207">
        <f t="shared" ca="1" si="31"/>
        <v>1</v>
      </c>
      <c r="W84" s="207">
        <f t="shared" ca="1" si="32"/>
        <v>1</v>
      </c>
      <c r="X84" s="207">
        <f t="shared" ca="1" si="33"/>
        <v>1</v>
      </c>
      <c r="Y84" s="207">
        <f t="shared" ca="1" si="33"/>
        <v>1</v>
      </c>
      <c r="Z84" s="207" t="str">
        <f t="shared" ca="1" si="35"/>
        <v>F2</v>
      </c>
      <c r="AA84" s="208" t="str">
        <f t="shared" ca="1" si="34"/>
        <v>F2</v>
      </c>
    </row>
    <row r="85" spans="1:27" s="209" customFormat="1" ht="15" customHeight="1" thickBot="1">
      <c r="A85" s="417" t="s">
        <v>286</v>
      </c>
      <c r="B85" s="418"/>
      <c r="C85" s="413" t="str">
        <f>IF(((E85&gt;-1)*AND(E85&lt;201)),"","Percentage overtime must be between 0% and 200.00%--&gt;")</f>
        <v/>
      </c>
      <c r="D85" s="414"/>
      <c r="E85" s="275">
        <f>'Survey Questionnaire'!E59</f>
        <v>0</v>
      </c>
      <c r="F85" s="202" t="s">
        <v>42</v>
      </c>
      <c r="G85" s="205" t="s">
        <v>28</v>
      </c>
      <c r="H85" s="276">
        <f t="shared" si="41"/>
        <v>0</v>
      </c>
      <c r="I85" s="206" t="s">
        <v>27</v>
      </c>
      <c r="J85" s="206" t="str">
        <f t="shared" si="42"/>
        <v/>
      </c>
      <c r="K85" s="206" t="str">
        <f t="shared" si="43"/>
        <v/>
      </c>
      <c r="L85" s="206"/>
      <c r="M85" s="206"/>
      <c r="N85" s="206"/>
      <c r="O85" s="206"/>
      <c r="P85" s="207">
        <f t="shared" ca="1" si="36"/>
        <v>1</v>
      </c>
      <c r="Q85" s="207">
        <f t="shared" ca="1" si="37"/>
        <v>1</v>
      </c>
      <c r="R85" s="207">
        <f t="shared" ca="1" si="40"/>
        <v>1</v>
      </c>
      <c r="S85" s="207">
        <f t="shared" ca="1" si="38"/>
        <v>1</v>
      </c>
      <c r="T85" s="207">
        <f t="shared" ca="1" si="39"/>
        <v>0</v>
      </c>
      <c r="U85" s="207">
        <f t="shared" ca="1" si="30"/>
        <v>1</v>
      </c>
      <c r="V85" s="207">
        <f t="shared" ca="1" si="31"/>
        <v>1</v>
      </c>
      <c r="W85" s="207">
        <f t="shared" ca="1" si="32"/>
        <v>1</v>
      </c>
      <c r="X85" s="207">
        <f t="shared" ca="1" si="33"/>
        <v>1</v>
      </c>
      <c r="Y85" s="207">
        <f t="shared" ca="1" si="33"/>
        <v>1</v>
      </c>
      <c r="Z85" s="207" t="str">
        <f t="shared" ca="1" si="35"/>
        <v>F2</v>
      </c>
      <c r="AA85" s="208" t="str">
        <f t="shared" ca="1" si="34"/>
        <v>F2</v>
      </c>
    </row>
    <row r="86" spans="1:27" s="209" customFormat="1" ht="15" customHeight="1" thickBot="1">
      <c r="A86" s="423" t="s">
        <v>287</v>
      </c>
      <c r="B86" s="424"/>
      <c r="C86" s="425" t="str">
        <f>IF(E86=0,"",IF(E86="Y","",IF(E86="N","","You must answer Y or N--&gt;")))</f>
        <v/>
      </c>
      <c r="D86" s="426"/>
      <c r="E86" s="203">
        <f>'Survey Questionnaire'!E60</f>
        <v>0</v>
      </c>
      <c r="F86" s="202" t="s">
        <v>62</v>
      </c>
      <c r="G86" s="205" t="s">
        <v>28</v>
      </c>
      <c r="H86" s="281" t="str">
        <f>IF(E86="Y",1,IF(E86="N",0,"X"))</f>
        <v>X</v>
      </c>
      <c r="I86" s="206" t="s">
        <v>27</v>
      </c>
      <c r="J86" s="206" t="str">
        <f t="shared" si="42"/>
        <v/>
      </c>
      <c r="K86" s="206" t="str">
        <f t="shared" si="43"/>
        <v/>
      </c>
      <c r="L86" s="206"/>
      <c r="M86" s="206"/>
      <c r="N86" s="206"/>
      <c r="O86" s="206"/>
      <c r="P86" s="207">
        <f t="shared" ca="1" si="36"/>
        <v>1</v>
      </c>
      <c r="Q86" s="207">
        <f t="shared" ca="1" si="37"/>
        <v>1</v>
      </c>
      <c r="R86" s="207">
        <f t="shared" ca="1" si="40"/>
        <v>1</v>
      </c>
      <c r="S86" s="207">
        <f t="shared" ca="1" si="38"/>
        <v>1</v>
      </c>
      <c r="T86" s="207">
        <f t="shared" ca="1" si="39"/>
        <v>0</v>
      </c>
      <c r="U86" s="207">
        <f t="shared" ca="1" si="30"/>
        <v>1</v>
      </c>
      <c r="V86" s="207">
        <f t="shared" ca="1" si="31"/>
        <v>1</v>
      </c>
      <c r="W86" s="207">
        <f t="shared" ca="1" si="32"/>
        <v>1</v>
      </c>
      <c r="X86" s="207">
        <f t="shared" ca="1" si="33"/>
        <v>1</v>
      </c>
      <c r="Y86" s="207">
        <f t="shared" ca="1" si="33"/>
        <v>1</v>
      </c>
      <c r="Z86" s="207" t="str">
        <f t="shared" ca="1" si="35"/>
        <v>F0</v>
      </c>
      <c r="AA86" s="208" t="str">
        <f t="shared" ca="1" si="34"/>
        <v>F0</v>
      </c>
    </row>
    <row r="87" spans="1:27" s="209" customFormat="1" ht="15" customHeight="1" thickBot="1">
      <c r="A87" s="417" t="s">
        <v>288</v>
      </c>
      <c r="B87" s="418"/>
      <c r="C87" s="413" t="str">
        <f>IF(((E87&gt;-1)*AND(E87&lt;1001)),"","Billing rate must be between $0 and $1,000 per hour--&gt;")</f>
        <v/>
      </c>
      <c r="D87" s="414"/>
      <c r="E87" s="203">
        <f>'Survey Questionnaire'!E61</f>
        <v>0</v>
      </c>
      <c r="F87" s="202" t="s">
        <v>112</v>
      </c>
      <c r="G87" s="205" t="s">
        <v>28</v>
      </c>
      <c r="H87" s="263">
        <f>IF(E87="","X",E87)</f>
        <v>0</v>
      </c>
      <c r="I87" s="206" t="s">
        <v>27</v>
      </c>
      <c r="J87" s="206" t="str">
        <f t="shared" si="42"/>
        <v/>
      </c>
      <c r="K87" s="206" t="str">
        <f t="shared" si="43"/>
        <v/>
      </c>
      <c r="L87" s="206"/>
      <c r="M87" s="206"/>
      <c r="N87" s="206"/>
      <c r="O87" s="206"/>
      <c r="P87" s="207">
        <f t="shared" ca="1" si="36"/>
        <v>1</v>
      </c>
      <c r="Q87" s="207">
        <f t="shared" ca="1" si="37"/>
        <v>1</v>
      </c>
      <c r="R87" s="207">
        <f t="shared" ca="1" si="40"/>
        <v>1</v>
      </c>
      <c r="S87" s="207">
        <f t="shared" ca="1" si="38"/>
        <v>1</v>
      </c>
      <c r="T87" s="207">
        <f t="shared" ca="1" si="39"/>
        <v>0</v>
      </c>
      <c r="U87" s="207">
        <f t="shared" ca="1" si="30"/>
        <v>1</v>
      </c>
      <c r="V87" s="207">
        <f t="shared" ca="1" si="31"/>
        <v>1</v>
      </c>
      <c r="W87" s="207">
        <f t="shared" ca="1" si="32"/>
        <v>1</v>
      </c>
      <c r="X87" s="207">
        <f t="shared" ca="1" si="33"/>
        <v>1</v>
      </c>
      <c r="Y87" s="207">
        <f t="shared" ca="1" si="33"/>
        <v>1</v>
      </c>
      <c r="Z87" s="207" t="str">
        <f t="shared" ca="1" si="35"/>
        <v>F0</v>
      </c>
      <c r="AA87" s="208" t="str">
        <f t="shared" ca="1" si="34"/>
        <v>F0</v>
      </c>
    </row>
    <row r="88" spans="1:27" s="209" customFormat="1" ht="15" customHeight="1" thickBot="1">
      <c r="A88" s="417" t="s">
        <v>306</v>
      </c>
      <c r="B88" s="418"/>
      <c r="C88" s="413" t="str">
        <f>IF(((E88&gt;-1)*AND(E88&lt;31)),"","Check for hours vs DAYS error--&gt;")</f>
        <v/>
      </c>
      <c r="D88" s="414"/>
      <c r="E88" s="203">
        <f>'Survey Questionnaire'!E62</f>
        <v>0</v>
      </c>
      <c r="F88" s="202" t="s">
        <v>110</v>
      </c>
      <c r="G88" s="205" t="s">
        <v>28</v>
      </c>
      <c r="H88" s="263">
        <f>IF(E88="","X",E88)</f>
        <v>0</v>
      </c>
      <c r="I88" s="206" t="s">
        <v>27</v>
      </c>
      <c r="J88" s="206" t="str">
        <f t="shared" ref="J88" si="59">IF(C88="","",1)</f>
        <v/>
      </c>
      <c r="K88" s="206" t="str">
        <f t="shared" ref="K88" si="60">IF(C88="","","&lt;=======")</f>
        <v/>
      </c>
      <c r="L88" s="206"/>
      <c r="M88" s="206"/>
      <c r="N88" s="206"/>
      <c r="O88" s="206"/>
      <c r="P88" s="207">
        <f t="shared" ref="P88" ca="1" si="61">CELL("protect",A88)</f>
        <v>1</v>
      </c>
      <c r="Q88" s="207">
        <f t="shared" ref="Q88" ca="1" si="62">CELL("protect",B88)</f>
        <v>1</v>
      </c>
      <c r="R88" s="207">
        <f t="shared" ref="R88" ca="1" si="63">CELL("protect",C88)</f>
        <v>1</v>
      </c>
      <c r="S88" s="207">
        <f t="shared" ref="S88" ca="1" si="64">CELL("protect",D88)</f>
        <v>1</v>
      </c>
      <c r="T88" s="207">
        <f t="shared" ref="T88" ca="1" si="65">CELL("protect",E88)</f>
        <v>0</v>
      </c>
      <c r="U88" s="207">
        <f t="shared" ref="U88" ca="1" si="66">CELL("protect",F88)</f>
        <v>1</v>
      </c>
      <c r="V88" s="207">
        <f t="shared" ref="V88" ca="1" si="67">CELL("protect",G88)</f>
        <v>1</v>
      </c>
      <c r="W88" s="207">
        <f t="shared" ref="W88" ca="1" si="68">CELL("protect",H88)</f>
        <v>1</v>
      </c>
      <c r="X88" s="207">
        <f t="shared" ref="X88" ca="1" si="69">CELL("protect",I88)</f>
        <v>1</v>
      </c>
      <c r="Y88" s="207">
        <f t="shared" ref="Y88" ca="1" si="70">CELL("protect",J88)</f>
        <v>1</v>
      </c>
      <c r="Z88" s="207" t="str">
        <f t="shared" ref="Z88" ca="1" si="71">CELL("format",E88)</f>
        <v>F0</v>
      </c>
      <c r="AA88" s="208" t="str">
        <f t="shared" ref="AA88" ca="1" si="72">CELL("format",H88)</f>
        <v>F0</v>
      </c>
    </row>
    <row r="89" spans="1:27" s="209" customFormat="1" ht="15" customHeight="1" thickBot="1">
      <c r="A89" s="417" t="s">
        <v>289</v>
      </c>
      <c r="B89" s="418"/>
      <c r="C89" s="413" t="str">
        <f>IF((E88&gt;0)*AND(E89&gt;0),"Cant have vacation when you entered PTO",IF(((E89&gt;-1)*AND(E89&lt;31)),"","Check for hours vs DAYS error--&gt;"))</f>
        <v/>
      </c>
      <c r="D89" s="414"/>
      <c r="E89" s="203">
        <f>'Survey Questionnaire'!E63</f>
        <v>0</v>
      </c>
      <c r="F89" s="202" t="s">
        <v>110</v>
      </c>
      <c r="G89" s="205" t="s">
        <v>28</v>
      </c>
      <c r="H89" s="263">
        <f>IF(E89="","X",E89)</f>
        <v>0</v>
      </c>
      <c r="I89" s="206" t="s">
        <v>27</v>
      </c>
      <c r="J89" s="206" t="str">
        <f t="shared" si="42"/>
        <v/>
      </c>
      <c r="K89" s="206" t="str">
        <f t="shared" si="43"/>
        <v/>
      </c>
      <c r="L89" s="206"/>
      <c r="M89" s="206"/>
      <c r="N89" s="206"/>
      <c r="O89" s="206"/>
      <c r="P89" s="207">
        <f t="shared" ca="1" si="36"/>
        <v>1</v>
      </c>
      <c r="Q89" s="207">
        <f t="shared" ca="1" si="37"/>
        <v>1</v>
      </c>
      <c r="R89" s="207">
        <f t="shared" ca="1" si="40"/>
        <v>1</v>
      </c>
      <c r="S89" s="207">
        <f t="shared" ca="1" si="38"/>
        <v>1</v>
      </c>
      <c r="T89" s="207">
        <f t="shared" ca="1" si="39"/>
        <v>0</v>
      </c>
      <c r="U89" s="207">
        <f t="shared" ca="1" si="30"/>
        <v>1</v>
      </c>
      <c r="V89" s="207">
        <f t="shared" ca="1" si="31"/>
        <v>1</v>
      </c>
      <c r="W89" s="207">
        <f t="shared" ca="1" si="32"/>
        <v>1</v>
      </c>
      <c r="X89" s="207">
        <f t="shared" ca="1" si="33"/>
        <v>1</v>
      </c>
      <c r="Y89" s="207">
        <f t="shared" ca="1" si="33"/>
        <v>1</v>
      </c>
      <c r="Z89" s="207" t="str">
        <f t="shared" ca="1" si="35"/>
        <v>F0</v>
      </c>
      <c r="AA89" s="208" t="str">
        <f t="shared" ca="1" si="34"/>
        <v>F0</v>
      </c>
    </row>
    <row r="90" spans="1:27" s="209" customFormat="1" ht="15" customHeight="1" thickBot="1">
      <c r="A90" s="419" t="s">
        <v>290</v>
      </c>
      <c r="B90" s="420"/>
      <c r="C90" s="413" t="str">
        <f>IF((E88&gt;0)*AND(E90&gt;0),"Cant have sick leave when you entered PTO",IF(((E90&gt;-1)*AND(E90&lt;31)),"","Check for hours vs DAYS error--&gt;"))</f>
        <v/>
      </c>
      <c r="D90" s="414"/>
      <c r="E90" s="203">
        <f>'Survey Questionnaire'!E64</f>
        <v>0</v>
      </c>
      <c r="F90" s="202" t="s">
        <v>110</v>
      </c>
      <c r="G90" s="205" t="s">
        <v>28</v>
      </c>
      <c r="H90" s="263">
        <f>IF(E90="","X",E90)</f>
        <v>0</v>
      </c>
      <c r="I90" s="206" t="s">
        <v>27</v>
      </c>
      <c r="J90" s="206" t="str">
        <f t="shared" si="42"/>
        <v/>
      </c>
      <c r="K90" s="206" t="str">
        <f t="shared" si="43"/>
        <v/>
      </c>
      <c r="L90" s="206"/>
      <c r="M90" s="206"/>
      <c r="N90" s="206"/>
      <c r="O90" s="206"/>
      <c r="P90" s="207">
        <f t="shared" ca="1" si="36"/>
        <v>1</v>
      </c>
      <c r="Q90" s="207">
        <f t="shared" ca="1" si="37"/>
        <v>1</v>
      </c>
      <c r="R90" s="207">
        <f t="shared" ca="1" si="40"/>
        <v>1</v>
      </c>
      <c r="S90" s="207">
        <f t="shared" ca="1" si="38"/>
        <v>1</v>
      </c>
      <c r="T90" s="207">
        <f t="shared" ca="1" si="39"/>
        <v>0</v>
      </c>
      <c r="U90" s="207">
        <f t="shared" ca="1" si="30"/>
        <v>1</v>
      </c>
      <c r="V90" s="207">
        <f t="shared" ca="1" si="31"/>
        <v>1</v>
      </c>
      <c r="W90" s="207">
        <f t="shared" ca="1" si="32"/>
        <v>1</v>
      </c>
      <c r="X90" s="207">
        <f t="shared" ca="1" si="33"/>
        <v>1</v>
      </c>
      <c r="Y90" s="207">
        <f t="shared" ca="1" si="33"/>
        <v>1</v>
      </c>
      <c r="Z90" s="207" t="str">
        <f t="shared" ca="1" si="35"/>
        <v>F0</v>
      </c>
      <c r="AA90" s="208" t="str">
        <f t="shared" ca="1" si="34"/>
        <v>F0</v>
      </c>
    </row>
    <row r="91" spans="1:27" ht="16.5" thickBot="1">
      <c r="A91" s="36"/>
      <c r="B91" s="71"/>
      <c r="C91" s="432"/>
      <c r="D91" s="432"/>
      <c r="E91" s="72"/>
      <c r="F91" s="73"/>
      <c r="P91" s="40">
        <f t="shared" ca="1" si="36"/>
        <v>1</v>
      </c>
      <c r="Q91" s="40">
        <f t="shared" ca="1" si="37"/>
        <v>1</v>
      </c>
      <c r="R91" s="40">
        <f t="shared" ca="1" si="40"/>
        <v>1</v>
      </c>
      <c r="S91" s="40">
        <f t="shared" ca="1" si="38"/>
        <v>1</v>
      </c>
      <c r="T91" s="40">
        <f t="shared" ca="1" si="39"/>
        <v>1</v>
      </c>
      <c r="U91" s="40">
        <f t="shared" ref="U91:U107" ca="1" si="73">CELL("protect",F91)</f>
        <v>1</v>
      </c>
      <c r="V91" s="40">
        <f t="shared" ca="1" si="31"/>
        <v>1</v>
      </c>
      <c r="W91" s="40">
        <f t="shared" ca="1" si="32"/>
        <v>1</v>
      </c>
      <c r="X91" s="40">
        <f t="shared" ca="1" si="33"/>
        <v>1</v>
      </c>
      <c r="Y91" s="40">
        <f t="shared" ca="1" si="33"/>
        <v>1</v>
      </c>
      <c r="Z91" s="40" t="str">
        <f t="shared" ca="1" si="35"/>
        <v>F0</v>
      </c>
      <c r="AA91" s="44" t="str">
        <f t="shared" ca="1" si="34"/>
        <v>F0</v>
      </c>
    </row>
    <row r="92" spans="1:27" ht="20.25" thickTop="1" thickBot="1">
      <c r="A92" s="504" t="s">
        <v>208</v>
      </c>
      <c r="B92" s="505"/>
      <c r="C92" s="505"/>
      <c r="D92" s="505"/>
      <c r="E92" s="74" t="s">
        <v>113</v>
      </c>
      <c r="F92" s="64"/>
      <c r="G92" s="45" t="s">
        <v>25</v>
      </c>
      <c r="H92" s="263" t="str">
        <f>IF(SUM(H93:H94)&gt;0,E92,"X")</f>
        <v>X</v>
      </c>
      <c r="I92" s="38" t="s">
        <v>27</v>
      </c>
      <c r="P92" s="40">
        <f t="shared" ca="1" si="36"/>
        <v>1</v>
      </c>
      <c r="Q92" s="40">
        <f t="shared" ca="1" si="37"/>
        <v>1</v>
      </c>
      <c r="R92" s="40">
        <f t="shared" ca="1" si="40"/>
        <v>1</v>
      </c>
      <c r="S92" s="40">
        <f t="shared" ca="1" si="38"/>
        <v>1</v>
      </c>
      <c r="T92" s="40">
        <f t="shared" ca="1" si="39"/>
        <v>1</v>
      </c>
      <c r="U92" s="40">
        <f t="shared" ca="1" si="73"/>
        <v>1</v>
      </c>
      <c r="V92" s="40">
        <f t="shared" ca="1" si="31"/>
        <v>1</v>
      </c>
      <c r="W92" s="40">
        <f t="shared" ca="1" si="32"/>
        <v>1</v>
      </c>
      <c r="X92" s="40">
        <f t="shared" ca="1" si="33"/>
        <v>1</v>
      </c>
      <c r="Y92" s="40">
        <f t="shared" ca="1" si="33"/>
        <v>1</v>
      </c>
      <c r="Z92" s="40" t="str">
        <f t="shared" ca="1" si="35"/>
        <v>F0</v>
      </c>
      <c r="AA92" s="44" t="str">
        <f t="shared" ca="1" si="34"/>
        <v>F0</v>
      </c>
    </row>
    <row r="93" spans="1:27" s="209" customFormat="1" ht="15" customHeight="1" thickBot="1">
      <c r="A93" s="415" t="s">
        <v>230</v>
      </c>
      <c r="B93" s="416"/>
      <c r="C93" s="413" t="str">
        <f>IF(E93&lt;1000000001,"","Can't be over $1,000,000,000--&gt;")</f>
        <v/>
      </c>
      <c r="D93" s="413"/>
      <c r="E93" s="201">
        <f>'Survey Questionnaire'!F50</f>
        <v>0</v>
      </c>
      <c r="F93" s="202" t="s">
        <v>112</v>
      </c>
      <c r="G93" s="205" t="s">
        <v>28</v>
      </c>
      <c r="H93" s="263">
        <f t="shared" ref="H93:H96" si="74">IF(E93="","X",E93)</f>
        <v>0</v>
      </c>
      <c r="I93" s="206" t="s">
        <v>27</v>
      </c>
      <c r="J93" s="206" t="str">
        <f t="shared" ref="J93:J107" si="75">IF(C93="","",1)</f>
        <v/>
      </c>
      <c r="K93" s="206" t="str">
        <f t="shared" ref="K93:K107" si="76">IF(C93="","","&lt;=======")</f>
        <v/>
      </c>
      <c r="L93" s="206"/>
      <c r="M93" s="206"/>
      <c r="N93" s="206"/>
      <c r="O93" s="206"/>
      <c r="P93" s="207">
        <f t="shared" ref="P93:P107" ca="1" si="77">CELL("protect",A93)</f>
        <v>1</v>
      </c>
      <c r="Q93" s="207">
        <f t="shared" ref="Q93:Q107" ca="1" si="78">CELL("protect",B93)</f>
        <v>1</v>
      </c>
      <c r="R93" s="207">
        <f t="shared" ref="R93:R107" ca="1" si="79">CELL("protect",C93)</f>
        <v>1</v>
      </c>
      <c r="S93" s="207">
        <f t="shared" ref="S93:S107" ca="1" si="80">CELL("protect",D93)</f>
        <v>1</v>
      </c>
      <c r="T93" s="207">
        <f t="shared" ref="T93:T107" ca="1" si="81">CELL("protect",E93)</f>
        <v>0</v>
      </c>
      <c r="U93" s="207">
        <f t="shared" ca="1" si="73"/>
        <v>1</v>
      </c>
      <c r="V93" s="207">
        <f t="shared" ref="V93:V107" ca="1" si="82">CELL("protect",G93)</f>
        <v>1</v>
      </c>
      <c r="W93" s="207">
        <f t="shared" ref="W93:W107" ca="1" si="83">CELL("protect",H93)</f>
        <v>1</v>
      </c>
      <c r="X93" s="207">
        <f t="shared" ref="X93:X107" ca="1" si="84">CELL("protect",I93)</f>
        <v>1</v>
      </c>
      <c r="Y93" s="207">
        <f t="shared" ref="Y93:Y107" ca="1" si="85">CELL("protect",J93)</f>
        <v>1</v>
      </c>
      <c r="Z93" s="207" t="str">
        <f t="shared" ref="Z93:Z107" ca="1" si="86">CELL("format",E93)</f>
        <v>C0</v>
      </c>
      <c r="AA93" s="208" t="str">
        <f t="shared" ref="AA93:AA107" ca="1" si="87">CELL("format",H93)</f>
        <v>F0</v>
      </c>
    </row>
    <row r="94" spans="1:27" s="209" customFormat="1" ht="15" customHeight="1" thickBot="1">
      <c r="A94" s="411" t="s">
        <v>231</v>
      </c>
      <c r="B94" s="412"/>
      <c r="C94" s="413" t="str">
        <f>IF(E94&lt;1000000001,"","Can't be over $1,000,000,000--&gt;")</f>
        <v/>
      </c>
      <c r="D94" s="413"/>
      <c r="E94" s="201">
        <f>'Survey Questionnaire'!F51</f>
        <v>0</v>
      </c>
      <c r="F94" s="202" t="s">
        <v>112</v>
      </c>
      <c r="G94" s="205" t="s">
        <v>28</v>
      </c>
      <c r="H94" s="263">
        <f t="shared" si="74"/>
        <v>0</v>
      </c>
      <c r="I94" s="206" t="s">
        <v>27</v>
      </c>
      <c r="J94" s="206" t="str">
        <f t="shared" si="75"/>
        <v/>
      </c>
      <c r="K94" s="206" t="str">
        <f t="shared" si="76"/>
        <v/>
      </c>
      <c r="L94" s="206"/>
      <c r="M94" s="206"/>
      <c r="N94" s="206"/>
      <c r="O94" s="206"/>
      <c r="P94" s="207">
        <f t="shared" ca="1" si="77"/>
        <v>1</v>
      </c>
      <c r="Q94" s="207">
        <f t="shared" ca="1" si="78"/>
        <v>1</v>
      </c>
      <c r="R94" s="207">
        <f t="shared" ca="1" si="79"/>
        <v>1</v>
      </c>
      <c r="S94" s="207">
        <f t="shared" ca="1" si="80"/>
        <v>1</v>
      </c>
      <c r="T94" s="207">
        <f t="shared" ca="1" si="81"/>
        <v>0</v>
      </c>
      <c r="U94" s="207">
        <f t="shared" ca="1" si="73"/>
        <v>1</v>
      </c>
      <c r="V94" s="207">
        <f t="shared" ca="1" si="82"/>
        <v>1</v>
      </c>
      <c r="W94" s="207">
        <f t="shared" ca="1" si="83"/>
        <v>1</v>
      </c>
      <c r="X94" s="207">
        <f t="shared" ca="1" si="84"/>
        <v>1</v>
      </c>
      <c r="Y94" s="207">
        <f t="shared" ca="1" si="85"/>
        <v>1</v>
      </c>
      <c r="Z94" s="207" t="str">
        <f t="shared" ca="1" si="86"/>
        <v>C0</v>
      </c>
      <c r="AA94" s="208" t="str">
        <f t="shared" ca="1" si="87"/>
        <v>F0</v>
      </c>
    </row>
    <row r="95" spans="1:27" s="209" customFormat="1" ht="15" customHeight="1" thickBot="1">
      <c r="A95" s="411" t="s">
        <v>279</v>
      </c>
      <c r="B95" s="412"/>
      <c r="C95" s="413" t="str">
        <f>IF(E95&lt;1000000001,"","Can't be over $1,000,000,000--&gt;")</f>
        <v/>
      </c>
      <c r="D95" s="413"/>
      <c r="E95" s="201">
        <f>'Survey Questionnaire'!F52</f>
        <v>0</v>
      </c>
      <c r="F95" s="202" t="s">
        <v>112</v>
      </c>
      <c r="G95" s="205" t="s">
        <v>28</v>
      </c>
      <c r="H95" s="263">
        <f t="shared" si="74"/>
        <v>0</v>
      </c>
      <c r="I95" s="206" t="s">
        <v>27</v>
      </c>
      <c r="J95" s="206" t="str">
        <f t="shared" si="75"/>
        <v/>
      </c>
      <c r="K95" s="206" t="str">
        <f t="shared" si="76"/>
        <v/>
      </c>
      <c r="L95" s="206"/>
      <c r="M95" s="206"/>
      <c r="N95" s="206"/>
      <c r="O95" s="206"/>
      <c r="P95" s="207">
        <f t="shared" ca="1" si="77"/>
        <v>1</v>
      </c>
      <c r="Q95" s="207">
        <f t="shared" ca="1" si="78"/>
        <v>1</v>
      </c>
      <c r="R95" s="207">
        <f t="shared" ca="1" si="79"/>
        <v>1</v>
      </c>
      <c r="S95" s="207">
        <f t="shared" ca="1" si="80"/>
        <v>1</v>
      </c>
      <c r="T95" s="207">
        <f t="shared" ca="1" si="81"/>
        <v>0</v>
      </c>
      <c r="U95" s="207">
        <f t="shared" ca="1" si="73"/>
        <v>1</v>
      </c>
      <c r="V95" s="207">
        <f t="shared" ca="1" si="82"/>
        <v>1</v>
      </c>
      <c r="W95" s="207">
        <f t="shared" ca="1" si="83"/>
        <v>1</v>
      </c>
      <c r="X95" s="207">
        <f t="shared" ca="1" si="84"/>
        <v>1</v>
      </c>
      <c r="Y95" s="207">
        <f t="shared" ca="1" si="85"/>
        <v>1</v>
      </c>
      <c r="Z95" s="207" t="str">
        <f t="shared" ca="1" si="86"/>
        <v>C0</v>
      </c>
      <c r="AA95" s="208" t="str">
        <f t="shared" ca="1" si="87"/>
        <v>F0</v>
      </c>
    </row>
    <row r="96" spans="1:27" s="209" customFormat="1" ht="15" customHeight="1" thickBot="1">
      <c r="A96" s="411" t="s">
        <v>280</v>
      </c>
      <c r="B96" s="412"/>
      <c r="C96" s="413" t="str">
        <f>IF(((E96&gt;-100)*AND(E96&lt;201)),"","Percentage must be between -100% and +200%--&gt;")</f>
        <v/>
      </c>
      <c r="D96" s="414"/>
      <c r="E96" s="275">
        <f>'Survey Questionnaire'!F53</f>
        <v>0</v>
      </c>
      <c r="F96" s="202" t="s">
        <v>42</v>
      </c>
      <c r="G96" s="205" t="s">
        <v>28</v>
      </c>
      <c r="H96" s="276">
        <f t="shared" si="74"/>
        <v>0</v>
      </c>
      <c r="I96" s="206" t="s">
        <v>27</v>
      </c>
      <c r="J96" s="206" t="str">
        <f t="shared" si="75"/>
        <v/>
      </c>
      <c r="K96" s="206" t="str">
        <f t="shared" si="76"/>
        <v/>
      </c>
      <c r="L96" s="206"/>
      <c r="M96" s="206"/>
      <c r="N96" s="206"/>
      <c r="O96" s="206"/>
      <c r="P96" s="207">
        <f t="shared" ca="1" si="77"/>
        <v>1</v>
      </c>
      <c r="Q96" s="207">
        <f t="shared" ca="1" si="78"/>
        <v>1</v>
      </c>
      <c r="R96" s="207">
        <f t="shared" ca="1" si="79"/>
        <v>1</v>
      </c>
      <c r="S96" s="207">
        <f t="shared" ca="1" si="80"/>
        <v>1</v>
      </c>
      <c r="T96" s="207">
        <f t="shared" ca="1" si="81"/>
        <v>0</v>
      </c>
      <c r="U96" s="207">
        <f t="shared" ca="1" si="73"/>
        <v>1</v>
      </c>
      <c r="V96" s="207">
        <f t="shared" ca="1" si="82"/>
        <v>1</v>
      </c>
      <c r="W96" s="207">
        <f t="shared" ca="1" si="83"/>
        <v>1</v>
      </c>
      <c r="X96" s="207">
        <f t="shared" ca="1" si="84"/>
        <v>1</v>
      </c>
      <c r="Y96" s="207">
        <f t="shared" ca="1" si="85"/>
        <v>1</v>
      </c>
      <c r="Z96" s="207" t="str">
        <f t="shared" ca="1" si="86"/>
        <v>F2</v>
      </c>
      <c r="AA96" s="208" t="str">
        <f t="shared" ca="1" si="87"/>
        <v>F2</v>
      </c>
    </row>
    <row r="97" spans="1:27" s="209" customFormat="1" ht="15" customHeight="1" thickBot="1">
      <c r="A97" s="411" t="s">
        <v>281</v>
      </c>
      <c r="B97" s="412"/>
      <c r="C97" s="413" t="str">
        <f>IF(E93+E94=0,"",IF(E97&lt;1,"Please enter the number of people with this title here--&gt;",IF(E97&gt;E$8,"Can't be more than the "&amp;E$8&amp;" you reported as total staff--&gt;","")))</f>
        <v/>
      </c>
      <c r="D97" s="414"/>
      <c r="E97" s="204">
        <f>'Survey Questionnaire'!F54</f>
        <v>0</v>
      </c>
      <c r="F97" s="202" t="s">
        <v>109</v>
      </c>
      <c r="G97" s="205" t="s">
        <v>28</v>
      </c>
      <c r="H97" s="263" t="str">
        <f>IF(OR(E97="", E97=0),"X",E97)</f>
        <v>X</v>
      </c>
      <c r="I97" s="206" t="s">
        <v>27</v>
      </c>
      <c r="J97" s="206" t="str">
        <f t="shared" si="75"/>
        <v/>
      </c>
      <c r="K97" s="206" t="str">
        <f t="shared" si="76"/>
        <v/>
      </c>
      <c r="L97" s="206"/>
      <c r="M97" s="206"/>
      <c r="N97" s="206"/>
      <c r="O97" s="206"/>
      <c r="P97" s="207">
        <f t="shared" ca="1" si="77"/>
        <v>1</v>
      </c>
      <c r="Q97" s="207">
        <f t="shared" ca="1" si="78"/>
        <v>1</v>
      </c>
      <c r="R97" s="207">
        <f t="shared" ca="1" si="79"/>
        <v>1</v>
      </c>
      <c r="S97" s="207">
        <f t="shared" ca="1" si="80"/>
        <v>1</v>
      </c>
      <c r="T97" s="207">
        <f t="shared" ca="1" si="81"/>
        <v>0</v>
      </c>
      <c r="U97" s="207">
        <f t="shared" ca="1" si="73"/>
        <v>1</v>
      </c>
      <c r="V97" s="207">
        <f t="shared" ca="1" si="82"/>
        <v>1</v>
      </c>
      <c r="W97" s="207">
        <f t="shared" ca="1" si="83"/>
        <v>1</v>
      </c>
      <c r="X97" s="207">
        <f t="shared" ca="1" si="84"/>
        <v>1</v>
      </c>
      <c r="Y97" s="207">
        <f t="shared" ca="1" si="85"/>
        <v>1</v>
      </c>
      <c r="Z97" s="207" t="str">
        <f t="shared" ca="1" si="86"/>
        <v>,0</v>
      </c>
      <c r="AA97" s="208" t="str">
        <f t="shared" ca="1" si="87"/>
        <v>F0</v>
      </c>
    </row>
    <row r="98" spans="1:27" s="209" customFormat="1" ht="15" customHeight="1" thickBot="1">
      <c r="A98" s="411" t="s">
        <v>282</v>
      </c>
      <c r="B98" s="412"/>
      <c r="C98" s="413" t="str">
        <f>IF(E98&gt;E97,"Can't be more than the "&amp;E97&amp;" people with this title--&gt;","")</f>
        <v/>
      </c>
      <c r="D98" s="414"/>
      <c r="E98" s="204">
        <f>'Survey Questionnaire'!F55</f>
        <v>0</v>
      </c>
      <c r="F98" s="202" t="s">
        <v>109</v>
      </c>
      <c r="G98" s="205" t="s">
        <v>28</v>
      </c>
      <c r="H98" s="263">
        <f t="shared" ref="H98:H102" si="88">IF(E98="","X",E98)</f>
        <v>0</v>
      </c>
      <c r="I98" s="206" t="s">
        <v>27</v>
      </c>
      <c r="J98" s="206" t="str">
        <f t="shared" si="75"/>
        <v/>
      </c>
      <c r="K98" s="206" t="str">
        <f t="shared" si="76"/>
        <v/>
      </c>
      <c r="L98" s="206"/>
      <c r="M98" s="206"/>
      <c r="N98" s="206"/>
      <c r="O98" s="206"/>
      <c r="P98" s="207">
        <f t="shared" ca="1" si="77"/>
        <v>1</v>
      </c>
      <c r="Q98" s="207">
        <f t="shared" ca="1" si="78"/>
        <v>1</v>
      </c>
      <c r="R98" s="207">
        <f t="shared" ca="1" si="79"/>
        <v>1</v>
      </c>
      <c r="S98" s="207">
        <f t="shared" ca="1" si="80"/>
        <v>1</v>
      </c>
      <c r="T98" s="207">
        <f t="shared" ca="1" si="81"/>
        <v>0</v>
      </c>
      <c r="U98" s="207">
        <f t="shared" ca="1" si="73"/>
        <v>1</v>
      </c>
      <c r="V98" s="207">
        <f t="shared" ca="1" si="82"/>
        <v>1</v>
      </c>
      <c r="W98" s="207">
        <f t="shared" ca="1" si="83"/>
        <v>1</v>
      </c>
      <c r="X98" s="207">
        <f t="shared" ca="1" si="84"/>
        <v>1</v>
      </c>
      <c r="Y98" s="207">
        <f t="shared" ca="1" si="85"/>
        <v>1</v>
      </c>
      <c r="Z98" s="207" t="str">
        <f t="shared" ca="1" si="86"/>
        <v>,0</v>
      </c>
      <c r="AA98" s="208" t="str">
        <f t="shared" ca="1" si="87"/>
        <v>F0</v>
      </c>
    </row>
    <row r="99" spans="1:27" s="209" customFormat="1" ht="15" customHeight="1" thickBot="1">
      <c r="A99" s="411" t="s">
        <v>283</v>
      </c>
      <c r="B99" s="412"/>
      <c r="C99" s="413" t="str">
        <f>IF(((E99&gt;-1)*AND(E99&lt;101)),"","Percentage must be between 0 and 100.00--&gt;")</f>
        <v/>
      </c>
      <c r="D99" s="414"/>
      <c r="E99" s="275">
        <f>'Survey Questionnaire'!F56</f>
        <v>0</v>
      </c>
      <c r="F99" s="202" t="s">
        <v>42</v>
      </c>
      <c r="G99" s="205" t="s">
        <v>28</v>
      </c>
      <c r="H99" s="276">
        <f t="shared" si="88"/>
        <v>0</v>
      </c>
      <c r="I99" s="206" t="s">
        <v>27</v>
      </c>
      <c r="J99" s="206" t="str">
        <f t="shared" si="75"/>
        <v/>
      </c>
      <c r="K99" s="206" t="str">
        <f t="shared" si="76"/>
        <v/>
      </c>
      <c r="L99" s="206"/>
      <c r="M99" s="206"/>
      <c r="N99" s="206"/>
      <c r="O99" s="206"/>
      <c r="P99" s="207">
        <f t="shared" ca="1" si="77"/>
        <v>1</v>
      </c>
      <c r="Q99" s="207">
        <f t="shared" ca="1" si="78"/>
        <v>1</v>
      </c>
      <c r="R99" s="207">
        <f t="shared" ca="1" si="79"/>
        <v>1</v>
      </c>
      <c r="S99" s="207">
        <f t="shared" ca="1" si="80"/>
        <v>1</v>
      </c>
      <c r="T99" s="207">
        <f t="shared" ca="1" si="81"/>
        <v>0</v>
      </c>
      <c r="U99" s="207">
        <f t="shared" ca="1" si="73"/>
        <v>1</v>
      </c>
      <c r="V99" s="207">
        <f t="shared" ca="1" si="82"/>
        <v>1</v>
      </c>
      <c r="W99" s="207">
        <f t="shared" ca="1" si="83"/>
        <v>1</v>
      </c>
      <c r="X99" s="207">
        <f t="shared" ca="1" si="84"/>
        <v>1</v>
      </c>
      <c r="Y99" s="207">
        <f t="shared" ca="1" si="85"/>
        <v>1</v>
      </c>
      <c r="Z99" s="207" t="str">
        <f t="shared" ca="1" si="86"/>
        <v>F2</v>
      </c>
      <c r="AA99" s="208" t="str">
        <f t="shared" ca="1" si="87"/>
        <v>F2</v>
      </c>
    </row>
    <row r="100" spans="1:27" s="209" customFormat="1" ht="15" customHeight="1" thickBot="1">
      <c r="A100" s="411" t="s">
        <v>284</v>
      </c>
      <c r="B100" s="412"/>
      <c r="C100" s="413" t="str">
        <f>IF(((E100&gt;-1)*AND(E100&lt;101)),"","Percentage must be between 0 and 100.00--&gt;")</f>
        <v/>
      </c>
      <c r="D100" s="414"/>
      <c r="E100" s="275">
        <f>'Survey Questionnaire'!F57</f>
        <v>0</v>
      </c>
      <c r="F100" s="202" t="s">
        <v>42</v>
      </c>
      <c r="G100" s="205" t="s">
        <v>28</v>
      </c>
      <c r="H100" s="276">
        <f t="shared" si="88"/>
        <v>0</v>
      </c>
      <c r="I100" s="206" t="s">
        <v>27</v>
      </c>
      <c r="J100" s="206" t="str">
        <f t="shared" si="75"/>
        <v/>
      </c>
      <c r="K100" s="206" t="str">
        <f t="shared" si="76"/>
        <v/>
      </c>
      <c r="L100" s="206"/>
      <c r="M100" s="206"/>
      <c r="N100" s="206"/>
      <c r="O100" s="206"/>
      <c r="P100" s="207">
        <f t="shared" ca="1" si="77"/>
        <v>1</v>
      </c>
      <c r="Q100" s="207">
        <f t="shared" ca="1" si="78"/>
        <v>1</v>
      </c>
      <c r="R100" s="207">
        <f t="shared" ca="1" si="79"/>
        <v>1</v>
      </c>
      <c r="S100" s="207">
        <f t="shared" ca="1" si="80"/>
        <v>1</v>
      </c>
      <c r="T100" s="207">
        <f t="shared" ca="1" si="81"/>
        <v>0</v>
      </c>
      <c r="U100" s="207">
        <f t="shared" ca="1" si="73"/>
        <v>1</v>
      </c>
      <c r="V100" s="207">
        <f t="shared" ca="1" si="82"/>
        <v>1</v>
      </c>
      <c r="W100" s="207">
        <f t="shared" ca="1" si="83"/>
        <v>1</v>
      </c>
      <c r="X100" s="207">
        <f t="shared" ca="1" si="84"/>
        <v>1</v>
      </c>
      <c r="Y100" s="207">
        <f t="shared" ca="1" si="85"/>
        <v>1</v>
      </c>
      <c r="Z100" s="207" t="str">
        <f t="shared" ca="1" si="86"/>
        <v>F2</v>
      </c>
      <c r="AA100" s="208" t="str">
        <f t="shared" ca="1" si="87"/>
        <v>F2</v>
      </c>
    </row>
    <row r="101" spans="1:27" s="209" customFormat="1" ht="15" customHeight="1" thickBot="1">
      <c r="A101" s="411" t="s">
        <v>285</v>
      </c>
      <c r="B101" s="412"/>
      <c r="C101" s="413" t="str">
        <f>IF(((E101&gt;-1)*AND(E101&lt;101)),"","Percentage must be between 0 and 100.00--&gt;")</f>
        <v/>
      </c>
      <c r="D101" s="414"/>
      <c r="E101" s="275">
        <f>'Survey Questionnaire'!F58</f>
        <v>0</v>
      </c>
      <c r="F101" s="202" t="s">
        <v>42</v>
      </c>
      <c r="G101" s="205" t="s">
        <v>28</v>
      </c>
      <c r="H101" s="276">
        <f t="shared" si="88"/>
        <v>0</v>
      </c>
      <c r="I101" s="206" t="s">
        <v>27</v>
      </c>
      <c r="J101" s="206" t="str">
        <f t="shared" si="75"/>
        <v/>
      </c>
      <c r="K101" s="206" t="str">
        <f t="shared" si="76"/>
        <v/>
      </c>
      <c r="L101" s="206"/>
      <c r="M101" s="206"/>
      <c r="N101" s="206"/>
      <c r="O101" s="206"/>
      <c r="P101" s="207">
        <f t="shared" ca="1" si="77"/>
        <v>1</v>
      </c>
      <c r="Q101" s="207">
        <f t="shared" ca="1" si="78"/>
        <v>1</v>
      </c>
      <c r="R101" s="207">
        <f t="shared" ca="1" si="79"/>
        <v>1</v>
      </c>
      <c r="S101" s="207">
        <f t="shared" ca="1" si="80"/>
        <v>1</v>
      </c>
      <c r="T101" s="207">
        <f t="shared" ca="1" si="81"/>
        <v>0</v>
      </c>
      <c r="U101" s="207">
        <f t="shared" ca="1" si="73"/>
        <v>1</v>
      </c>
      <c r="V101" s="207">
        <f t="shared" ca="1" si="82"/>
        <v>1</v>
      </c>
      <c r="W101" s="207">
        <f t="shared" ca="1" si="83"/>
        <v>1</v>
      </c>
      <c r="X101" s="207">
        <f t="shared" ca="1" si="84"/>
        <v>1</v>
      </c>
      <c r="Y101" s="207">
        <f t="shared" ca="1" si="85"/>
        <v>1</v>
      </c>
      <c r="Z101" s="207" t="str">
        <f t="shared" ca="1" si="86"/>
        <v>F2</v>
      </c>
      <c r="AA101" s="208" t="str">
        <f t="shared" ca="1" si="87"/>
        <v>F2</v>
      </c>
    </row>
    <row r="102" spans="1:27" s="209" customFormat="1" ht="15" customHeight="1" thickBot="1">
      <c r="A102" s="417" t="s">
        <v>286</v>
      </c>
      <c r="B102" s="418"/>
      <c r="C102" s="413" t="str">
        <f>IF(((E102&gt;-1)*AND(E102&lt;201)),"","Percentage overtime must be between 0% and 200.00%--&gt;")</f>
        <v/>
      </c>
      <c r="D102" s="414"/>
      <c r="E102" s="275">
        <f>'Survey Questionnaire'!F59</f>
        <v>0</v>
      </c>
      <c r="F102" s="202" t="s">
        <v>42</v>
      </c>
      <c r="G102" s="205" t="s">
        <v>28</v>
      </c>
      <c r="H102" s="276">
        <f t="shared" si="88"/>
        <v>0</v>
      </c>
      <c r="I102" s="206" t="s">
        <v>27</v>
      </c>
      <c r="J102" s="206" t="str">
        <f t="shared" si="75"/>
        <v/>
      </c>
      <c r="K102" s="206" t="str">
        <f t="shared" si="76"/>
        <v/>
      </c>
      <c r="L102" s="206"/>
      <c r="M102" s="206"/>
      <c r="N102" s="206"/>
      <c r="O102" s="206"/>
      <c r="P102" s="207">
        <f t="shared" ca="1" si="77"/>
        <v>1</v>
      </c>
      <c r="Q102" s="207">
        <f t="shared" ca="1" si="78"/>
        <v>1</v>
      </c>
      <c r="R102" s="207">
        <f t="shared" ca="1" si="79"/>
        <v>1</v>
      </c>
      <c r="S102" s="207">
        <f t="shared" ca="1" si="80"/>
        <v>1</v>
      </c>
      <c r="T102" s="207">
        <f t="shared" ca="1" si="81"/>
        <v>0</v>
      </c>
      <c r="U102" s="207">
        <f t="shared" ca="1" si="73"/>
        <v>1</v>
      </c>
      <c r="V102" s="207">
        <f t="shared" ca="1" si="82"/>
        <v>1</v>
      </c>
      <c r="W102" s="207">
        <f t="shared" ca="1" si="83"/>
        <v>1</v>
      </c>
      <c r="X102" s="207">
        <f t="shared" ca="1" si="84"/>
        <v>1</v>
      </c>
      <c r="Y102" s="207">
        <f t="shared" ca="1" si="85"/>
        <v>1</v>
      </c>
      <c r="Z102" s="207" t="str">
        <f t="shared" ca="1" si="86"/>
        <v>F2</v>
      </c>
      <c r="AA102" s="208" t="str">
        <f t="shared" ca="1" si="87"/>
        <v>F2</v>
      </c>
    </row>
    <row r="103" spans="1:27" s="209" customFormat="1" ht="15" customHeight="1" thickBot="1">
      <c r="A103" s="423" t="s">
        <v>287</v>
      </c>
      <c r="B103" s="424"/>
      <c r="C103" s="425" t="str">
        <f>IF(E103=0,"",IF(E103="Y","",IF(E103="N","","You must answer Y or N--&gt;")))</f>
        <v/>
      </c>
      <c r="D103" s="426"/>
      <c r="E103" s="203">
        <f>'Survey Questionnaire'!F60</f>
        <v>0</v>
      </c>
      <c r="F103" s="202" t="s">
        <v>62</v>
      </c>
      <c r="G103" s="205" t="s">
        <v>28</v>
      </c>
      <c r="H103" s="281" t="str">
        <f>IF(E103="Y",1,IF(E103="N",0,"X"))</f>
        <v>X</v>
      </c>
      <c r="I103" s="206" t="s">
        <v>27</v>
      </c>
      <c r="J103" s="206" t="str">
        <f t="shared" si="75"/>
        <v/>
      </c>
      <c r="K103" s="206" t="str">
        <f t="shared" si="76"/>
        <v/>
      </c>
      <c r="L103" s="206"/>
      <c r="M103" s="206"/>
      <c r="N103" s="206"/>
      <c r="O103" s="206"/>
      <c r="P103" s="207">
        <f t="shared" ca="1" si="77"/>
        <v>1</v>
      </c>
      <c r="Q103" s="207">
        <f t="shared" ca="1" si="78"/>
        <v>1</v>
      </c>
      <c r="R103" s="207">
        <f t="shared" ca="1" si="79"/>
        <v>1</v>
      </c>
      <c r="S103" s="207">
        <f t="shared" ca="1" si="80"/>
        <v>1</v>
      </c>
      <c r="T103" s="207">
        <f t="shared" ca="1" si="81"/>
        <v>0</v>
      </c>
      <c r="U103" s="207">
        <f t="shared" ca="1" si="73"/>
        <v>1</v>
      </c>
      <c r="V103" s="207">
        <f t="shared" ca="1" si="82"/>
        <v>1</v>
      </c>
      <c r="W103" s="207">
        <f t="shared" ca="1" si="83"/>
        <v>1</v>
      </c>
      <c r="X103" s="207">
        <f t="shared" ca="1" si="84"/>
        <v>1</v>
      </c>
      <c r="Y103" s="207">
        <f t="shared" ca="1" si="85"/>
        <v>1</v>
      </c>
      <c r="Z103" s="207" t="str">
        <f t="shared" ca="1" si="86"/>
        <v>F0</v>
      </c>
      <c r="AA103" s="208" t="str">
        <f t="shared" ca="1" si="87"/>
        <v>F0</v>
      </c>
    </row>
    <row r="104" spans="1:27" s="209" customFormat="1" ht="15" customHeight="1" thickBot="1">
      <c r="A104" s="417" t="s">
        <v>288</v>
      </c>
      <c r="B104" s="418"/>
      <c r="C104" s="413" t="str">
        <f>IF(((E104&gt;-1)*AND(E104&lt;1001)),"","Billing rate must be between $0 and $1,000 per hour--&gt;")</f>
        <v/>
      </c>
      <c r="D104" s="414"/>
      <c r="E104" s="203">
        <f>'Survey Questionnaire'!F61</f>
        <v>0</v>
      </c>
      <c r="F104" s="202" t="s">
        <v>112</v>
      </c>
      <c r="G104" s="205" t="s">
        <v>28</v>
      </c>
      <c r="H104" s="263">
        <f>IF(E104="","X",E104)</f>
        <v>0</v>
      </c>
      <c r="I104" s="206" t="s">
        <v>27</v>
      </c>
      <c r="J104" s="206" t="str">
        <f t="shared" si="75"/>
        <v/>
      </c>
      <c r="K104" s="206" t="str">
        <f t="shared" si="76"/>
        <v/>
      </c>
      <c r="L104" s="206"/>
      <c r="M104" s="206"/>
      <c r="N104" s="206"/>
      <c r="O104" s="206"/>
      <c r="P104" s="207">
        <f t="shared" ca="1" si="77"/>
        <v>1</v>
      </c>
      <c r="Q104" s="207">
        <f t="shared" ca="1" si="78"/>
        <v>1</v>
      </c>
      <c r="R104" s="207">
        <f t="shared" ca="1" si="79"/>
        <v>1</v>
      </c>
      <c r="S104" s="207">
        <f t="shared" ca="1" si="80"/>
        <v>1</v>
      </c>
      <c r="T104" s="207">
        <f t="shared" ca="1" si="81"/>
        <v>0</v>
      </c>
      <c r="U104" s="207">
        <f t="shared" ca="1" si="73"/>
        <v>1</v>
      </c>
      <c r="V104" s="207">
        <f t="shared" ca="1" si="82"/>
        <v>1</v>
      </c>
      <c r="W104" s="207">
        <f t="shared" ca="1" si="83"/>
        <v>1</v>
      </c>
      <c r="X104" s="207">
        <f t="shared" ca="1" si="84"/>
        <v>1</v>
      </c>
      <c r="Y104" s="207">
        <f t="shared" ca="1" si="85"/>
        <v>1</v>
      </c>
      <c r="Z104" s="207" t="str">
        <f t="shared" ca="1" si="86"/>
        <v>F0</v>
      </c>
      <c r="AA104" s="208" t="str">
        <f t="shared" ca="1" si="87"/>
        <v>F0</v>
      </c>
    </row>
    <row r="105" spans="1:27" s="209" customFormat="1" ht="15" customHeight="1" thickBot="1">
      <c r="A105" s="417" t="s">
        <v>306</v>
      </c>
      <c r="B105" s="418"/>
      <c r="C105" s="413" t="str">
        <f>IF(((E105&gt;-1)*AND(E105&lt;31)),"","Check for hours vs DAYS error--&gt;")</f>
        <v/>
      </c>
      <c r="D105" s="414"/>
      <c r="E105" s="203">
        <f>'Survey Questionnaire'!F62</f>
        <v>0</v>
      </c>
      <c r="F105" s="202" t="s">
        <v>110</v>
      </c>
      <c r="G105" s="205" t="s">
        <v>28</v>
      </c>
      <c r="H105" s="263">
        <f>IF(E105="","X",E105)</f>
        <v>0</v>
      </c>
      <c r="I105" s="206" t="s">
        <v>27</v>
      </c>
      <c r="J105" s="206" t="str">
        <f t="shared" si="75"/>
        <v/>
      </c>
      <c r="K105" s="206" t="str">
        <f t="shared" si="76"/>
        <v/>
      </c>
      <c r="L105" s="206"/>
      <c r="M105" s="206"/>
      <c r="N105" s="206"/>
      <c r="O105" s="206"/>
      <c r="P105" s="207">
        <f t="shared" ca="1" si="77"/>
        <v>1</v>
      </c>
      <c r="Q105" s="207">
        <f t="shared" ca="1" si="78"/>
        <v>1</v>
      </c>
      <c r="R105" s="207">
        <f t="shared" ca="1" si="79"/>
        <v>1</v>
      </c>
      <c r="S105" s="207">
        <f t="shared" ca="1" si="80"/>
        <v>1</v>
      </c>
      <c r="T105" s="207">
        <f t="shared" ca="1" si="81"/>
        <v>0</v>
      </c>
      <c r="U105" s="207">
        <f t="shared" ca="1" si="73"/>
        <v>1</v>
      </c>
      <c r="V105" s="207">
        <f t="shared" ca="1" si="82"/>
        <v>1</v>
      </c>
      <c r="W105" s="207">
        <f t="shared" ca="1" si="83"/>
        <v>1</v>
      </c>
      <c r="X105" s="207">
        <f t="shared" ca="1" si="84"/>
        <v>1</v>
      </c>
      <c r="Y105" s="207">
        <f t="shared" ca="1" si="85"/>
        <v>1</v>
      </c>
      <c r="Z105" s="207" t="str">
        <f t="shared" ca="1" si="86"/>
        <v>F0</v>
      </c>
      <c r="AA105" s="208" t="str">
        <f t="shared" ca="1" si="87"/>
        <v>F0</v>
      </c>
    </row>
    <row r="106" spans="1:27" s="209" customFormat="1" ht="15" customHeight="1" thickBot="1">
      <c r="A106" s="417" t="s">
        <v>289</v>
      </c>
      <c r="B106" s="418"/>
      <c r="C106" s="413" t="str">
        <f>IF((E105&gt;0)*AND(E106&gt;0),"Cant have vacation when you entered PTO",IF(((E106&gt;-1)*AND(E106&lt;31)),"","Check for hours vs DAYS error--&gt;"))</f>
        <v/>
      </c>
      <c r="D106" s="414"/>
      <c r="E106" s="203">
        <f>'Survey Questionnaire'!F63</f>
        <v>0</v>
      </c>
      <c r="F106" s="202" t="s">
        <v>110</v>
      </c>
      <c r="G106" s="205" t="s">
        <v>28</v>
      </c>
      <c r="H106" s="263">
        <f>IF(E106="","X",E106)</f>
        <v>0</v>
      </c>
      <c r="I106" s="206" t="s">
        <v>27</v>
      </c>
      <c r="J106" s="206" t="str">
        <f t="shared" si="75"/>
        <v/>
      </c>
      <c r="K106" s="206" t="str">
        <f t="shared" si="76"/>
        <v/>
      </c>
      <c r="L106" s="206"/>
      <c r="M106" s="206"/>
      <c r="N106" s="206"/>
      <c r="O106" s="206"/>
      <c r="P106" s="207">
        <f t="shared" ca="1" si="77"/>
        <v>1</v>
      </c>
      <c r="Q106" s="207">
        <f t="shared" ca="1" si="78"/>
        <v>1</v>
      </c>
      <c r="R106" s="207">
        <f t="shared" ca="1" si="79"/>
        <v>1</v>
      </c>
      <c r="S106" s="207">
        <f t="shared" ca="1" si="80"/>
        <v>1</v>
      </c>
      <c r="T106" s="207">
        <f t="shared" ca="1" si="81"/>
        <v>0</v>
      </c>
      <c r="U106" s="207">
        <f t="shared" ca="1" si="73"/>
        <v>1</v>
      </c>
      <c r="V106" s="207">
        <f t="shared" ca="1" si="82"/>
        <v>1</v>
      </c>
      <c r="W106" s="207">
        <f t="shared" ca="1" si="83"/>
        <v>1</v>
      </c>
      <c r="X106" s="207">
        <f t="shared" ca="1" si="84"/>
        <v>1</v>
      </c>
      <c r="Y106" s="207">
        <f t="shared" ca="1" si="85"/>
        <v>1</v>
      </c>
      <c r="Z106" s="207" t="str">
        <f t="shared" ca="1" si="86"/>
        <v>F0</v>
      </c>
      <c r="AA106" s="208" t="str">
        <f t="shared" ca="1" si="87"/>
        <v>F0</v>
      </c>
    </row>
    <row r="107" spans="1:27" s="209" customFormat="1" ht="15" customHeight="1" thickBot="1">
      <c r="A107" s="419" t="s">
        <v>290</v>
      </c>
      <c r="B107" s="420"/>
      <c r="C107" s="413" t="str">
        <f>IF((E105&gt;0)*AND(E107&gt;0),"Cant have sick leave when you entered PTO",IF(((E107&gt;-1)*AND(E107&lt;31)),"","Check for hours vs DAYS error--&gt;"))</f>
        <v/>
      </c>
      <c r="D107" s="414"/>
      <c r="E107" s="203">
        <f>'Survey Questionnaire'!F64</f>
        <v>0</v>
      </c>
      <c r="F107" s="202" t="s">
        <v>110</v>
      </c>
      <c r="G107" s="205" t="s">
        <v>28</v>
      </c>
      <c r="H107" s="263">
        <f>IF(E107="","X",E107)</f>
        <v>0</v>
      </c>
      <c r="I107" s="206" t="s">
        <v>27</v>
      </c>
      <c r="J107" s="206" t="str">
        <f t="shared" si="75"/>
        <v/>
      </c>
      <c r="K107" s="206" t="str">
        <f t="shared" si="76"/>
        <v/>
      </c>
      <c r="L107" s="206"/>
      <c r="M107" s="206"/>
      <c r="N107" s="206"/>
      <c r="O107" s="206"/>
      <c r="P107" s="207">
        <f t="shared" ca="1" si="77"/>
        <v>1</v>
      </c>
      <c r="Q107" s="207">
        <f t="shared" ca="1" si="78"/>
        <v>1</v>
      </c>
      <c r="R107" s="207">
        <f t="shared" ca="1" si="79"/>
        <v>1</v>
      </c>
      <c r="S107" s="207">
        <f t="shared" ca="1" si="80"/>
        <v>1</v>
      </c>
      <c r="T107" s="207">
        <f t="shared" ca="1" si="81"/>
        <v>0</v>
      </c>
      <c r="U107" s="207">
        <f t="shared" ca="1" si="73"/>
        <v>1</v>
      </c>
      <c r="V107" s="207">
        <f t="shared" ca="1" si="82"/>
        <v>1</v>
      </c>
      <c r="W107" s="207">
        <f t="shared" ca="1" si="83"/>
        <v>1</v>
      </c>
      <c r="X107" s="207">
        <f t="shared" ca="1" si="84"/>
        <v>1</v>
      </c>
      <c r="Y107" s="207">
        <f t="shared" ca="1" si="85"/>
        <v>1</v>
      </c>
      <c r="Z107" s="207" t="str">
        <f t="shared" ca="1" si="86"/>
        <v>F0</v>
      </c>
      <c r="AA107" s="208" t="str">
        <f t="shared" ca="1" si="87"/>
        <v>F0</v>
      </c>
    </row>
    <row r="108" spans="1:27" ht="16.5" thickBot="1">
      <c r="A108" s="36"/>
      <c r="B108" s="71"/>
      <c r="C108" s="432"/>
      <c r="D108" s="432"/>
      <c r="E108" s="72"/>
      <c r="F108" s="73"/>
      <c r="P108" s="40">
        <f t="shared" ca="1" si="36"/>
        <v>1</v>
      </c>
      <c r="Q108" s="40">
        <f t="shared" ca="1" si="37"/>
        <v>1</v>
      </c>
      <c r="R108" s="40">
        <f t="shared" ca="1" si="40"/>
        <v>1</v>
      </c>
      <c r="S108" s="40">
        <f t="shared" ca="1" si="38"/>
        <v>1</v>
      </c>
      <c r="T108" s="40">
        <f t="shared" ca="1" si="39"/>
        <v>1</v>
      </c>
      <c r="U108" s="40">
        <f t="shared" ref="U108:U124" ca="1" si="89">CELL("protect",F108)</f>
        <v>1</v>
      </c>
      <c r="V108" s="40">
        <f t="shared" ref="V108" ca="1" si="90">CELL("protect",G108)</f>
        <v>1</v>
      </c>
      <c r="W108" s="40">
        <f t="shared" ref="W108" ca="1" si="91">CELL("protect",H108)</f>
        <v>1</v>
      </c>
      <c r="X108" s="40">
        <f t="shared" ref="X108" ca="1" si="92">CELL("protect",I108)</f>
        <v>1</v>
      </c>
      <c r="Y108" s="40">
        <f t="shared" ref="Y108" ca="1" si="93">CELL("protect",J108)</f>
        <v>1</v>
      </c>
      <c r="Z108" s="40" t="str">
        <f t="shared" ca="1" si="35"/>
        <v>F0</v>
      </c>
      <c r="AA108" s="44" t="str">
        <f t="shared" ref="AA108" ca="1" si="94">CELL("format",H108)</f>
        <v>F0</v>
      </c>
    </row>
    <row r="109" spans="1:27" ht="20.25" thickTop="1" thickBot="1">
      <c r="A109" s="504" t="s">
        <v>209</v>
      </c>
      <c r="B109" s="505"/>
      <c r="C109" s="505"/>
      <c r="D109" s="505"/>
      <c r="E109" s="68" t="s">
        <v>114</v>
      </c>
      <c r="F109" s="64"/>
      <c r="G109" s="45" t="s">
        <v>25</v>
      </c>
      <c r="H109" s="263" t="str">
        <f>IF(SUM(H110:H111)&gt;0,E109,"X")</f>
        <v>X</v>
      </c>
      <c r="I109" s="38" t="s">
        <v>27</v>
      </c>
      <c r="P109" s="40">
        <f t="shared" ca="1" si="36"/>
        <v>1</v>
      </c>
      <c r="Q109" s="40">
        <f t="shared" ca="1" si="37"/>
        <v>1</v>
      </c>
      <c r="R109" s="40">
        <f t="shared" ca="1" si="40"/>
        <v>1</v>
      </c>
      <c r="S109" s="40">
        <f t="shared" ca="1" si="38"/>
        <v>1</v>
      </c>
      <c r="T109" s="40">
        <f t="shared" ca="1" si="39"/>
        <v>1</v>
      </c>
      <c r="U109" s="40">
        <f t="shared" ca="1" si="89"/>
        <v>1</v>
      </c>
      <c r="V109" s="40">
        <f t="shared" ca="1" si="31"/>
        <v>1</v>
      </c>
      <c r="W109" s="40">
        <f t="shared" ca="1" si="32"/>
        <v>1</v>
      </c>
      <c r="X109" s="40">
        <f t="shared" ca="1" si="33"/>
        <v>1</v>
      </c>
      <c r="Y109" s="40">
        <f t="shared" ca="1" si="33"/>
        <v>1</v>
      </c>
      <c r="Z109" s="40" t="str">
        <f t="shared" ca="1" si="35"/>
        <v>G</v>
      </c>
      <c r="AA109" s="44" t="str">
        <f t="shared" ca="1" si="34"/>
        <v>F0</v>
      </c>
    </row>
    <row r="110" spans="1:27" s="209" customFormat="1" ht="15" customHeight="1" thickBot="1">
      <c r="A110" s="415" t="s">
        <v>230</v>
      </c>
      <c r="B110" s="416"/>
      <c r="C110" s="413" t="str">
        <f>IF(E110&lt;1000000001,"","Can't be over $1,000,000,000--&gt;")</f>
        <v/>
      </c>
      <c r="D110" s="413"/>
      <c r="E110" s="201">
        <f>'Survey Questionnaire'!G50</f>
        <v>0</v>
      </c>
      <c r="F110" s="202" t="s">
        <v>112</v>
      </c>
      <c r="G110" s="205" t="s">
        <v>28</v>
      </c>
      <c r="H110" s="263">
        <f t="shared" ref="H110:H113" si="95">IF(E110="","X",E110)</f>
        <v>0</v>
      </c>
      <c r="I110" s="206" t="s">
        <v>27</v>
      </c>
      <c r="J110" s="206" t="str">
        <f t="shared" ref="J110:J124" si="96">IF(C110="","",1)</f>
        <v/>
      </c>
      <c r="K110" s="206" t="str">
        <f t="shared" ref="K110:K124" si="97">IF(C110="","","&lt;=======")</f>
        <v/>
      </c>
      <c r="L110" s="206"/>
      <c r="M110" s="206"/>
      <c r="N110" s="206"/>
      <c r="O110" s="206"/>
      <c r="P110" s="207">
        <f t="shared" ref="P110:P124" ca="1" si="98">CELL("protect",A110)</f>
        <v>1</v>
      </c>
      <c r="Q110" s="207">
        <f t="shared" ref="Q110:Q124" ca="1" si="99">CELL("protect",B110)</f>
        <v>1</v>
      </c>
      <c r="R110" s="207">
        <f t="shared" ref="R110:R124" ca="1" si="100">CELL("protect",C110)</f>
        <v>1</v>
      </c>
      <c r="S110" s="207">
        <f t="shared" ref="S110:S124" ca="1" si="101">CELL("protect",D110)</f>
        <v>1</v>
      </c>
      <c r="T110" s="207">
        <f t="shared" ref="T110:T124" ca="1" si="102">CELL("protect",E110)</f>
        <v>0</v>
      </c>
      <c r="U110" s="207">
        <f t="shared" ca="1" si="89"/>
        <v>1</v>
      </c>
      <c r="V110" s="207">
        <f t="shared" ref="V110:V124" ca="1" si="103">CELL("protect",G110)</f>
        <v>1</v>
      </c>
      <c r="W110" s="207">
        <f t="shared" ref="W110:W124" ca="1" si="104">CELL("protect",H110)</f>
        <v>1</v>
      </c>
      <c r="X110" s="207">
        <f t="shared" ref="X110:X124" ca="1" si="105">CELL("protect",I110)</f>
        <v>1</v>
      </c>
      <c r="Y110" s="207">
        <f t="shared" ref="Y110:Y124" ca="1" si="106">CELL("protect",J110)</f>
        <v>1</v>
      </c>
      <c r="Z110" s="207" t="str">
        <f t="shared" ref="Z110:Z124" ca="1" si="107">CELL("format",E110)</f>
        <v>C0</v>
      </c>
      <c r="AA110" s="208" t="str">
        <f t="shared" ref="AA110:AA124" ca="1" si="108">CELL("format",H110)</f>
        <v>F0</v>
      </c>
    </row>
    <row r="111" spans="1:27" s="209" customFormat="1" ht="15" customHeight="1" thickBot="1">
      <c r="A111" s="411" t="s">
        <v>231</v>
      </c>
      <c r="B111" s="412"/>
      <c r="C111" s="413" t="str">
        <f>IF(E111&lt;1000000001,"","Can't be over $1,000,000,000--&gt;")</f>
        <v/>
      </c>
      <c r="D111" s="413"/>
      <c r="E111" s="201">
        <f>'Survey Questionnaire'!G51</f>
        <v>0</v>
      </c>
      <c r="F111" s="202" t="s">
        <v>112</v>
      </c>
      <c r="G111" s="205" t="s">
        <v>28</v>
      </c>
      <c r="H111" s="263">
        <f t="shared" si="95"/>
        <v>0</v>
      </c>
      <c r="I111" s="206" t="s">
        <v>27</v>
      </c>
      <c r="J111" s="206" t="str">
        <f t="shared" si="96"/>
        <v/>
      </c>
      <c r="K111" s="206" t="str">
        <f t="shared" si="97"/>
        <v/>
      </c>
      <c r="L111" s="206"/>
      <c r="M111" s="206"/>
      <c r="N111" s="206"/>
      <c r="O111" s="206"/>
      <c r="P111" s="207">
        <f t="shared" ca="1" si="98"/>
        <v>1</v>
      </c>
      <c r="Q111" s="207">
        <f t="shared" ca="1" si="99"/>
        <v>1</v>
      </c>
      <c r="R111" s="207">
        <f t="shared" ca="1" si="100"/>
        <v>1</v>
      </c>
      <c r="S111" s="207">
        <f t="shared" ca="1" si="101"/>
        <v>1</v>
      </c>
      <c r="T111" s="207">
        <f t="shared" ca="1" si="102"/>
        <v>0</v>
      </c>
      <c r="U111" s="207">
        <f t="shared" ca="1" si="89"/>
        <v>1</v>
      </c>
      <c r="V111" s="207">
        <f t="shared" ca="1" si="103"/>
        <v>1</v>
      </c>
      <c r="W111" s="207">
        <f t="shared" ca="1" si="104"/>
        <v>1</v>
      </c>
      <c r="X111" s="207">
        <f t="shared" ca="1" si="105"/>
        <v>1</v>
      </c>
      <c r="Y111" s="207">
        <f t="shared" ca="1" si="106"/>
        <v>1</v>
      </c>
      <c r="Z111" s="207" t="str">
        <f t="shared" ca="1" si="107"/>
        <v>C0</v>
      </c>
      <c r="AA111" s="208" t="str">
        <f t="shared" ca="1" si="108"/>
        <v>F0</v>
      </c>
    </row>
    <row r="112" spans="1:27" s="209" customFormat="1" ht="15" customHeight="1" thickBot="1">
      <c r="A112" s="411" t="s">
        <v>279</v>
      </c>
      <c r="B112" s="412"/>
      <c r="C112" s="413" t="str">
        <f>IF(E112&lt;1000000001,"","Can't be over $1,000,000,000--&gt;")</f>
        <v/>
      </c>
      <c r="D112" s="413"/>
      <c r="E112" s="201">
        <f>'Survey Questionnaire'!G52</f>
        <v>0</v>
      </c>
      <c r="F112" s="202" t="s">
        <v>112</v>
      </c>
      <c r="G112" s="205" t="s">
        <v>28</v>
      </c>
      <c r="H112" s="263">
        <f t="shared" si="95"/>
        <v>0</v>
      </c>
      <c r="I112" s="206" t="s">
        <v>27</v>
      </c>
      <c r="J112" s="206" t="str">
        <f t="shared" si="96"/>
        <v/>
      </c>
      <c r="K112" s="206" t="str">
        <f t="shared" si="97"/>
        <v/>
      </c>
      <c r="L112" s="206"/>
      <c r="M112" s="206"/>
      <c r="N112" s="206"/>
      <c r="O112" s="206"/>
      <c r="P112" s="207">
        <f t="shared" ca="1" si="98"/>
        <v>1</v>
      </c>
      <c r="Q112" s="207">
        <f t="shared" ca="1" si="99"/>
        <v>1</v>
      </c>
      <c r="R112" s="207">
        <f t="shared" ca="1" si="100"/>
        <v>1</v>
      </c>
      <c r="S112" s="207">
        <f t="shared" ca="1" si="101"/>
        <v>1</v>
      </c>
      <c r="T112" s="207">
        <f t="shared" ca="1" si="102"/>
        <v>0</v>
      </c>
      <c r="U112" s="207">
        <f t="shared" ca="1" si="89"/>
        <v>1</v>
      </c>
      <c r="V112" s="207">
        <f t="shared" ca="1" si="103"/>
        <v>1</v>
      </c>
      <c r="W112" s="207">
        <f t="shared" ca="1" si="104"/>
        <v>1</v>
      </c>
      <c r="X112" s="207">
        <f t="shared" ca="1" si="105"/>
        <v>1</v>
      </c>
      <c r="Y112" s="207">
        <f t="shared" ca="1" si="106"/>
        <v>1</v>
      </c>
      <c r="Z112" s="207" t="str">
        <f t="shared" ca="1" si="107"/>
        <v>C0</v>
      </c>
      <c r="AA112" s="208" t="str">
        <f t="shared" ca="1" si="108"/>
        <v>F0</v>
      </c>
    </row>
    <row r="113" spans="1:27" s="209" customFormat="1" ht="15" customHeight="1" thickBot="1">
      <c r="A113" s="411" t="s">
        <v>280</v>
      </c>
      <c r="B113" s="412"/>
      <c r="C113" s="413" t="str">
        <f>IF(((E113&gt;-100)*AND(E113&lt;201)),"","Percentage must be between -100% and +200%--&gt;")</f>
        <v/>
      </c>
      <c r="D113" s="414"/>
      <c r="E113" s="275">
        <f>'Survey Questionnaire'!G53</f>
        <v>0</v>
      </c>
      <c r="F113" s="202" t="s">
        <v>42</v>
      </c>
      <c r="G113" s="205" t="s">
        <v>28</v>
      </c>
      <c r="H113" s="276">
        <f t="shared" si="95"/>
        <v>0</v>
      </c>
      <c r="I113" s="206" t="s">
        <v>27</v>
      </c>
      <c r="J113" s="206" t="str">
        <f t="shared" si="96"/>
        <v/>
      </c>
      <c r="K113" s="206" t="str">
        <f t="shared" si="97"/>
        <v/>
      </c>
      <c r="L113" s="206"/>
      <c r="M113" s="206"/>
      <c r="N113" s="206"/>
      <c r="O113" s="206"/>
      <c r="P113" s="207">
        <f t="shared" ca="1" si="98"/>
        <v>1</v>
      </c>
      <c r="Q113" s="207">
        <f t="shared" ca="1" si="99"/>
        <v>1</v>
      </c>
      <c r="R113" s="207">
        <f t="shared" ca="1" si="100"/>
        <v>1</v>
      </c>
      <c r="S113" s="207">
        <f t="shared" ca="1" si="101"/>
        <v>1</v>
      </c>
      <c r="T113" s="207">
        <f t="shared" ca="1" si="102"/>
        <v>0</v>
      </c>
      <c r="U113" s="207">
        <f t="shared" ca="1" si="89"/>
        <v>1</v>
      </c>
      <c r="V113" s="207">
        <f t="shared" ca="1" si="103"/>
        <v>1</v>
      </c>
      <c r="W113" s="207">
        <f t="shared" ca="1" si="104"/>
        <v>1</v>
      </c>
      <c r="X113" s="207">
        <f t="shared" ca="1" si="105"/>
        <v>1</v>
      </c>
      <c r="Y113" s="207">
        <f t="shared" ca="1" si="106"/>
        <v>1</v>
      </c>
      <c r="Z113" s="207" t="str">
        <f t="shared" ca="1" si="107"/>
        <v>F2</v>
      </c>
      <c r="AA113" s="208" t="str">
        <f t="shared" ca="1" si="108"/>
        <v>F2</v>
      </c>
    </row>
    <row r="114" spans="1:27" s="209" customFormat="1" ht="15" customHeight="1" thickBot="1">
      <c r="A114" s="411" t="s">
        <v>281</v>
      </c>
      <c r="B114" s="412"/>
      <c r="C114" s="413" t="str">
        <f>IF(E110+E111=0,"",IF(E114&lt;1,"Please enter the number of people with this title here--&gt;",IF(E114&gt;E$8,"Can't be more than the "&amp;E$8&amp;" you reported as total staff--&gt;","")))</f>
        <v/>
      </c>
      <c r="D114" s="414"/>
      <c r="E114" s="204">
        <f>'Survey Questionnaire'!G54</f>
        <v>0</v>
      </c>
      <c r="F114" s="202" t="s">
        <v>109</v>
      </c>
      <c r="G114" s="205" t="s">
        <v>28</v>
      </c>
      <c r="H114" s="263" t="str">
        <f>IF(OR(E114="", E114=0),"X",E114)</f>
        <v>X</v>
      </c>
      <c r="I114" s="206" t="s">
        <v>27</v>
      </c>
      <c r="J114" s="206" t="str">
        <f t="shared" si="96"/>
        <v/>
      </c>
      <c r="K114" s="206" t="str">
        <f t="shared" si="97"/>
        <v/>
      </c>
      <c r="L114" s="206"/>
      <c r="M114" s="206"/>
      <c r="N114" s="206"/>
      <c r="O114" s="206"/>
      <c r="P114" s="207">
        <f t="shared" ca="1" si="98"/>
        <v>1</v>
      </c>
      <c r="Q114" s="207">
        <f t="shared" ca="1" si="99"/>
        <v>1</v>
      </c>
      <c r="R114" s="207">
        <f t="shared" ca="1" si="100"/>
        <v>1</v>
      </c>
      <c r="S114" s="207">
        <f t="shared" ca="1" si="101"/>
        <v>1</v>
      </c>
      <c r="T114" s="207">
        <f t="shared" ca="1" si="102"/>
        <v>0</v>
      </c>
      <c r="U114" s="207">
        <f t="shared" ca="1" si="89"/>
        <v>1</v>
      </c>
      <c r="V114" s="207">
        <f t="shared" ca="1" si="103"/>
        <v>1</v>
      </c>
      <c r="W114" s="207">
        <f t="shared" ca="1" si="104"/>
        <v>1</v>
      </c>
      <c r="X114" s="207">
        <f t="shared" ca="1" si="105"/>
        <v>1</v>
      </c>
      <c r="Y114" s="207">
        <f t="shared" ca="1" si="106"/>
        <v>1</v>
      </c>
      <c r="Z114" s="207" t="str">
        <f t="shared" ca="1" si="107"/>
        <v>,0</v>
      </c>
      <c r="AA114" s="208" t="str">
        <f t="shared" ca="1" si="108"/>
        <v>F0</v>
      </c>
    </row>
    <row r="115" spans="1:27" s="209" customFormat="1" ht="15" customHeight="1" thickBot="1">
      <c r="A115" s="411" t="s">
        <v>282</v>
      </c>
      <c r="B115" s="412"/>
      <c r="C115" s="413" t="str">
        <f>IF(E115&gt;E114,"Can't be more than the "&amp;E114&amp;" people with this title--&gt;","")</f>
        <v/>
      </c>
      <c r="D115" s="414"/>
      <c r="E115" s="204">
        <f>'Survey Questionnaire'!G55</f>
        <v>0</v>
      </c>
      <c r="F115" s="202" t="s">
        <v>109</v>
      </c>
      <c r="G115" s="205" t="s">
        <v>28</v>
      </c>
      <c r="H115" s="263">
        <f t="shared" ref="H115:H119" si="109">IF(E115="","X",E115)</f>
        <v>0</v>
      </c>
      <c r="I115" s="206" t="s">
        <v>27</v>
      </c>
      <c r="J115" s="206" t="str">
        <f t="shared" si="96"/>
        <v/>
      </c>
      <c r="K115" s="206" t="str">
        <f t="shared" si="97"/>
        <v/>
      </c>
      <c r="L115" s="206"/>
      <c r="M115" s="206"/>
      <c r="N115" s="206"/>
      <c r="O115" s="206"/>
      <c r="P115" s="207">
        <f t="shared" ca="1" si="98"/>
        <v>1</v>
      </c>
      <c r="Q115" s="207">
        <f t="shared" ca="1" si="99"/>
        <v>1</v>
      </c>
      <c r="R115" s="207">
        <f t="shared" ca="1" si="100"/>
        <v>1</v>
      </c>
      <c r="S115" s="207">
        <f t="shared" ca="1" si="101"/>
        <v>1</v>
      </c>
      <c r="T115" s="207">
        <f t="shared" ca="1" si="102"/>
        <v>0</v>
      </c>
      <c r="U115" s="207">
        <f t="shared" ca="1" si="89"/>
        <v>1</v>
      </c>
      <c r="V115" s="207">
        <f t="shared" ca="1" si="103"/>
        <v>1</v>
      </c>
      <c r="W115" s="207">
        <f t="shared" ca="1" si="104"/>
        <v>1</v>
      </c>
      <c r="X115" s="207">
        <f t="shared" ca="1" si="105"/>
        <v>1</v>
      </c>
      <c r="Y115" s="207">
        <f t="shared" ca="1" si="106"/>
        <v>1</v>
      </c>
      <c r="Z115" s="207" t="str">
        <f t="shared" ca="1" si="107"/>
        <v>,0</v>
      </c>
      <c r="AA115" s="208" t="str">
        <f t="shared" ca="1" si="108"/>
        <v>F0</v>
      </c>
    </row>
    <row r="116" spans="1:27" s="209" customFormat="1" ht="15" customHeight="1" thickBot="1">
      <c r="A116" s="411" t="s">
        <v>283</v>
      </c>
      <c r="B116" s="412"/>
      <c r="C116" s="413" t="str">
        <f>IF(((E116&gt;-1)*AND(E116&lt;101)),"","Percentage must be between 0 and 100.00--&gt;")</f>
        <v/>
      </c>
      <c r="D116" s="414"/>
      <c r="E116" s="275">
        <f>'Survey Questionnaire'!G56</f>
        <v>0</v>
      </c>
      <c r="F116" s="202" t="s">
        <v>42</v>
      </c>
      <c r="G116" s="205" t="s">
        <v>28</v>
      </c>
      <c r="H116" s="276">
        <f t="shared" si="109"/>
        <v>0</v>
      </c>
      <c r="I116" s="206" t="s">
        <v>27</v>
      </c>
      <c r="J116" s="206" t="str">
        <f t="shared" si="96"/>
        <v/>
      </c>
      <c r="K116" s="206" t="str">
        <f t="shared" si="97"/>
        <v/>
      </c>
      <c r="L116" s="206"/>
      <c r="M116" s="206"/>
      <c r="N116" s="206"/>
      <c r="O116" s="206"/>
      <c r="P116" s="207">
        <f t="shared" ca="1" si="98"/>
        <v>1</v>
      </c>
      <c r="Q116" s="207">
        <f t="shared" ca="1" si="99"/>
        <v>1</v>
      </c>
      <c r="R116" s="207">
        <f t="shared" ca="1" si="100"/>
        <v>1</v>
      </c>
      <c r="S116" s="207">
        <f t="shared" ca="1" si="101"/>
        <v>1</v>
      </c>
      <c r="T116" s="207">
        <f t="shared" ca="1" si="102"/>
        <v>0</v>
      </c>
      <c r="U116" s="207">
        <f t="shared" ca="1" si="89"/>
        <v>1</v>
      </c>
      <c r="V116" s="207">
        <f t="shared" ca="1" si="103"/>
        <v>1</v>
      </c>
      <c r="W116" s="207">
        <f t="shared" ca="1" si="104"/>
        <v>1</v>
      </c>
      <c r="X116" s="207">
        <f t="shared" ca="1" si="105"/>
        <v>1</v>
      </c>
      <c r="Y116" s="207">
        <f t="shared" ca="1" si="106"/>
        <v>1</v>
      </c>
      <c r="Z116" s="207" t="str">
        <f t="shared" ca="1" si="107"/>
        <v>F2</v>
      </c>
      <c r="AA116" s="208" t="str">
        <f t="shared" ca="1" si="108"/>
        <v>F2</v>
      </c>
    </row>
    <row r="117" spans="1:27" s="209" customFormat="1" ht="15" customHeight="1" thickBot="1">
      <c r="A117" s="411" t="s">
        <v>284</v>
      </c>
      <c r="B117" s="412"/>
      <c r="C117" s="413" t="str">
        <f>IF(((E117&gt;-1)*AND(E117&lt;101)),"","Percentage must be between 0 and 100.00--&gt;")</f>
        <v/>
      </c>
      <c r="D117" s="414"/>
      <c r="E117" s="275">
        <f>'Survey Questionnaire'!G57</f>
        <v>0</v>
      </c>
      <c r="F117" s="202" t="s">
        <v>42</v>
      </c>
      <c r="G117" s="205" t="s">
        <v>28</v>
      </c>
      <c r="H117" s="276">
        <f t="shared" si="109"/>
        <v>0</v>
      </c>
      <c r="I117" s="206" t="s">
        <v>27</v>
      </c>
      <c r="J117" s="206" t="str">
        <f t="shared" si="96"/>
        <v/>
      </c>
      <c r="K117" s="206" t="str">
        <f t="shared" si="97"/>
        <v/>
      </c>
      <c r="L117" s="206"/>
      <c r="M117" s="206"/>
      <c r="N117" s="206"/>
      <c r="O117" s="206"/>
      <c r="P117" s="207">
        <f t="shared" ca="1" si="98"/>
        <v>1</v>
      </c>
      <c r="Q117" s="207">
        <f t="shared" ca="1" si="99"/>
        <v>1</v>
      </c>
      <c r="R117" s="207">
        <f t="shared" ca="1" si="100"/>
        <v>1</v>
      </c>
      <c r="S117" s="207">
        <f t="shared" ca="1" si="101"/>
        <v>1</v>
      </c>
      <c r="T117" s="207">
        <f t="shared" ca="1" si="102"/>
        <v>0</v>
      </c>
      <c r="U117" s="207">
        <f t="shared" ca="1" si="89"/>
        <v>1</v>
      </c>
      <c r="V117" s="207">
        <f t="shared" ca="1" si="103"/>
        <v>1</v>
      </c>
      <c r="W117" s="207">
        <f t="shared" ca="1" si="104"/>
        <v>1</v>
      </c>
      <c r="X117" s="207">
        <f t="shared" ca="1" si="105"/>
        <v>1</v>
      </c>
      <c r="Y117" s="207">
        <f t="shared" ca="1" si="106"/>
        <v>1</v>
      </c>
      <c r="Z117" s="207" t="str">
        <f t="shared" ca="1" si="107"/>
        <v>F2</v>
      </c>
      <c r="AA117" s="208" t="str">
        <f t="shared" ca="1" si="108"/>
        <v>F2</v>
      </c>
    </row>
    <row r="118" spans="1:27" s="209" customFormat="1" ht="15" customHeight="1" thickBot="1">
      <c r="A118" s="411" t="s">
        <v>285</v>
      </c>
      <c r="B118" s="412"/>
      <c r="C118" s="413" t="str">
        <f>IF(((E118&gt;-1)*AND(E118&lt;101)),"","Percentage must be between 0 and 100.00--&gt;")</f>
        <v/>
      </c>
      <c r="D118" s="414"/>
      <c r="E118" s="275">
        <f>'Survey Questionnaire'!G58</f>
        <v>0</v>
      </c>
      <c r="F118" s="202" t="s">
        <v>42</v>
      </c>
      <c r="G118" s="205" t="s">
        <v>28</v>
      </c>
      <c r="H118" s="276">
        <f t="shared" si="109"/>
        <v>0</v>
      </c>
      <c r="I118" s="206" t="s">
        <v>27</v>
      </c>
      <c r="J118" s="206" t="str">
        <f t="shared" si="96"/>
        <v/>
      </c>
      <c r="K118" s="206" t="str">
        <f t="shared" si="97"/>
        <v/>
      </c>
      <c r="L118" s="206"/>
      <c r="M118" s="206"/>
      <c r="N118" s="206"/>
      <c r="O118" s="206"/>
      <c r="P118" s="207">
        <f t="shared" ca="1" si="98"/>
        <v>1</v>
      </c>
      <c r="Q118" s="207">
        <f t="shared" ca="1" si="99"/>
        <v>1</v>
      </c>
      <c r="R118" s="207">
        <f t="shared" ca="1" si="100"/>
        <v>1</v>
      </c>
      <c r="S118" s="207">
        <f t="shared" ca="1" si="101"/>
        <v>1</v>
      </c>
      <c r="T118" s="207">
        <f t="shared" ca="1" si="102"/>
        <v>0</v>
      </c>
      <c r="U118" s="207">
        <f t="shared" ca="1" si="89"/>
        <v>1</v>
      </c>
      <c r="V118" s="207">
        <f t="shared" ca="1" si="103"/>
        <v>1</v>
      </c>
      <c r="W118" s="207">
        <f t="shared" ca="1" si="104"/>
        <v>1</v>
      </c>
      <c r="X118" s="207">
        <f t="shared" ca="1" si="105"/>
        <v>1</v>
      </c>
      <c r="Y118" s="207">
        <f t="shared" ca="1" si="106"/>
        <v>1</v>
      </c>
      <c r="Z118" s="207" t="str">
        <f t="shared" ca="1" si="107"/>
        <v>F2</v>
      </c>
      <c r="AA118" s="208" t="str">
        <f t="shared" ca="1" si="108"/>
        <v>F2</v>
      </c>
    </row>
    <row r="119" spans="1:27" s="209" customFormat="1" ht="15" customHeight="1" thickBot="1">
      <c r="A119" s="417" t="s">
        <v>286</v>
      </c>
      <c r="B119" s="418"/>
      <c r="C119" s="413" t="str">
        <f>IF(((E119&gt;-1)*AND(E119&lt;201)),"","Percentage overtime must be between 0% and 200.00%--&gt;")</f>
        <v/>
      </c>
      <c r="D119" s="414"/>
      <c r="E119" s="275">
        <f>'Survey Questionnaire'!G59</f>
        <v>0</v>
      </c>
      <c r="F119" s="202" t="s">
        <v>42</v>
      </c>
      <c r="G119" s="205" t="s">
        <v>28</v>
      </c>
      <c r="H119" s="276">
        <f t="shared" si="109"/>
        <v>0</v>
      </c>
      <c r="I119" s="206" t="s">
        <v>27</v>
      </c>
      <c r="J119" s="206" t="str">
        <f t="shared" si="96"/>
        <v/>
      </c>
      <c r="K119" s="206" t="str">
        <f t="shared" si="97"/>
        <v/>
      </c>
      <c r="L119" s="206"/>
      <c r="M119" s="206"/>
      <c r="N119" s="206"/>
      <c r="O119" s="206"/>
      <c r="P119" s="207">
        <f t="shared" ca="1" si="98"/>
        <v>1</v>
      </c>
      <c r="Q119" s="207">
        <f t="shared" ca="1" si="99"/>
        <v>1</v>
      </c>
      <c r="R119" s="207">
        <f t="shared" ca="1" si="100"/>
        <v>1</v>
      </c>
      <c r="S119" s="207">
        <f t="shared" ca="1" si="101"/>
        <v>1</v>
      </c>
      <c r="T119" s="207">
        <f t="shared" ca="1" si="102"/>
        <v>0</v>
      </c>
      <c r="U119" s="207">
        <f t="shared" ca="1" si="89"/>
        <v>1</v>
      </c>
      <c r="V119" s="207">
        <f t="shared" ca="1" si="103"/>
        <v>1</v>
      </c>
      <c r="W119" s="207">
        <f t="shared" ca="1" si="104"/>
        <v>1</v>
      </c>
      <c r="X119" s="207">
        <f t="shared" ca="1" si="105"/>
        <v>1</v>
      </c>
      <c r="Y119" s="207">
        <f t="shared" ca="1" si="106"/>
        <v>1</v>
      </c>
      <c r="Z119" s="207" t="str">
        <f t="shared" ca="1" si="107"/>
        <v>F2</v>
      </c>
      <c r="AA119" s="208" t="str">
        <f t="shared" ca="1" si="108"/>
        <v>F2</v>
      </c>
    </row>
    <row r="120" spans="1:27" s="209" customFormat="1" ht="15" customHeight="1" thickBot="1">
      <c r="A120" s="423" t="s">
        <v>287</v>
      </c>
      <c r="B120" s="424"/>
      <c r="C120" s="425" t="str">
        <f>IF(E120=0,"",IF(E120="Y","",IF(E120="N","","You must answer Y or N--&gt;")))</f>
        <v/>
      </c>
      <c r="D120" s="426"/>
      <c r="E120" s="203">
        <f>'Survey Questionnaire'!G60</f>
        <v>0</v>
      </c>
      <c r="F120" s="202" t="s">
        <v>62</v>
      </c>
      <c r="G120" s="205" t="s">
        <v>28</v>
      </c>
      <c r="H120" s="281" t="str">
        <f>IF(E120="Y",1,IF(E120="N",0,"X"))</f>
        <v>X</v>
      </c>
      <c r="I120" s="206" t="s">
        <v>27</v>
      </c>
      <c r="J120" s="206" t="str">
        <f t="shared" si="96"/>
        <v/>
      </c>
      <c r="K120" s="206" t="str">
        <f t="shared" si="97"/>
        <v/>
      </c>
      <c r="L120" s="206"/>
      <c r="M120" s="206"/>
      <c r="N120" s="206"/>
      <c r="O120" s="206"/>
      <c r="P120" s="207">
        <f t="shared" ca="1" si="98"/>
        <v>1</v>
      </c>
      <c r="Q120" s="207">
        <f t="shared" ca="1" si="99"/>
        <v>1</v>
      </c>
      <c r="R120" s="207">
        <f t="shared" ca="1" si="100"/>
        <v>1</v>
      </c>
      <c r="S120" s="207">
        <f t="shared" ca="1" si="101"/>
        <v>1</v>
      </c>
      <c r="T120" s="207">
        <f t="shared" ca="1" si="102"/>
        <v>0</v>
      </c>
      <c r="U120" s="207">
        <f t="shared" ca="1" si="89"/>
        <v>1</v>
      </c>
      <c r="V120" s="207">
        <f t="shared" ca="1" si="103"/>
        <v>1</v>
      </c>
      <c r="W120" s="207">
        <f t="shared" ca="1" si="104"/>
        <v>1</v>
      </c>
      <c r="X120" s="207">
        <f t="shared" ca="1" si="105"/>
        <v>1</v>
      </c>
      <c r="Y120" s="207">
        <f t="shared" ca="1" si="106"/>
        <v>1</v>
      </c>
      <c r="Z120" s="207" t="str">
        <f t="shared" ca="1" si="107"/>
        <v>F0</v>
      </c>
      <c r="AA120" s="208" t="str">
        <f t="shared" ca="1" si="108"/>
        <v>F0</v>
      </c>
    </row>
    <row r="121" spans="1:27" s="209" customFormat="1" ht="15" customHeight="1" thickBot="1">
      <c r="A121" s="417" t="s">
        <v>288</v>
      </c>
      <c r="B121" s="418"/>
      <c r="C121" s="413" t="str">
        <f>IF(((E121&gt;-1)*AND(E121&lt;1001)),"","Billing rate must be between $0 and $1,000 per hour--&gt;")</f>
        <v/>
      </c>
      <c r="D121" s="414"/>
      <c r="E121" s="203">
        <f>'Survey Questionnaire'!G61</f>
        <v>0</v>
      </c>
      <c r="F121" s="202" t="s">
        <v>112</v>
      </c>
      <c r="G121" s="205" t="s">
        <v>28</v>
      </c>
      <c r="H121" s="263">
        <f>IF(E121="","X",E121)</f>
        <v>0</v>
      </c>
      <c r="I121" s="206" t="s">
        <v>27</v>
      </c>
      <c r="J121" s="206" t="str">
        <f t="shared" si="96"/>
        <v/>
      </c>
      <c r="K121" s="206" t="str">
        <f t="shared" si="97"/>
        <v/>
      </c>
      <c r="L121" s="206"/>
      <c r="M121" s="206"/>
      <c r="N121" s="206"/>
      <c r="O121" s="206"/>
      <c r="P121" s="207">
        <f t="shared" ca="1" si="98"/>
        <v>1</v>
      </c>
      <c r="Q121" s="207">
        <f t="shared" ca="1" si="99"/>
        <v>1</v>
      </c>
      <c r="R121" s="207">
        <f t="shared" ca="1" si="100"/>
        <v>1</v>
      </c>
      <c r="S121" s="207">
        <f t="shared" ca="1" si="101"/>
        <v>1</v>
      </c>
      <c r="T121" s="207">
        <f t="shared" ca="1" si="102"/>
        <v>0</v>
      </c>
      <c r="U121" s="207">
        <f t="shared" ca="1" si="89"/>
        <v>1</v>
      </c>
      <c r="V121" s="207">
        <f t="shared" ca="1" si="103"/>
        <v>1</v>
      </c>
      <c r="W121" s="207">
        <f t="shared" ca="1" si="104"/>
        <v>1</v>
      </c>
      <c r="X121" s="207">
        <f t="shared" ca="1" si="105"/>
        <v>1</v>
      </c>
      <c r="Y121" s="207">
        <f t="shared" ca="1" si="106"/>
        <v>1</v>
      </c>
      <c r="Z121" s="207" t="str">
        <f t="shared" ca="1" si="107"/>
        <v>F0</v>
      </c>
      <c r="AA121" s="208" t="str">
        <f t="shared" ca="1" si="108"/>
        <v>F0</v>
      </c>
    </row>
    <row r="122" spans="1:27" s="209" customFormat="1" ht="15" customHeight="1" thickBot="1">
      <c r="A122" s="417" t="s">
        <v>306</v>
      </c>
      <c r="B122" s="418"/>
      <c r="C122" s="413" t="str">
        <f>IF(((E122&gt;-1)*AND(E122&lt;31)),"","Check for hours vs DAYS error--&gt;")</f>
        <v/>
      </c>
      <c r="D122" s="414"/>
      <c r="E122" s="203">
        <f>'Survey Questionnaire'!G62</f>
        <v>0</v>
      </c>
      <c r="F122" s="202" t="s">
        <v>110</v>
      </c>
      <c r="G122" s="205" t="s">
        <v>28</v>
      </c>
      <c r="H122" s="263">
        <f>IF(E122="","X",E122)</f>
        <v>0</v>
      </c>
      <c r="I122" s="206" t="s">
        <v>27</v>
      </c>
      <c r="J122" s="206" t="str">
        <f t="shared" si="96"/>
        <v/>
      </c>
      <c r="K122" s="206" t="str">
        <f t="shared" si="97"/>
        <v/>
      </c>
      <c r="L122" s="206"/>
      <c r="M122" s="206"/>
      <c r="N122" s="206"/>
      <c r="O122" s="206"/>
      <c r="P122" s="207">
        <f t="shared" ca="1" si="98"/>
        <v>1</v>
      </c>
      <c r="Q122" s="207">
        <f t="shared" ca="1" si="99"/>
        <v>1</v>
      </c>
      <c r="R122" s="207">
        <f t="shared" ca="1" si="100"/>
        <v>1</v>
      </c>
      <c r="S122" s="207">
        <f t="shared" ca="1" si="101"/>
        <v>1</v>
      </c>
      <c r="T122" s="207">
        <f t="shared" ca="1" si="102"/>
        <v>0</v>
      </c>
      <c r="U122" s="207">
        <f t="shared" ca="1" si="89"/>
        <v>1</v>
      </c>
      <c r="V122" s="207">
        <f t="shared" ca="1" si="103"/>
        <v>1</v>
      </c>
      <c r="W122" s="207">
        <f t="shared" ca="1" si="104"/>
        <v>1</v>
      </c>
      <c r="X122" s="207">
        <f t="shared" ca="1" si="105"/>
        <v>1</v>
      </c>
      <c r="Y122" s="207">
        <f t="shared" ca="1" si="106"/>
        <v>1</v>
      </c>
      <c r="Z122" s="207" t="str">
        <f t="shared" ca="1" si="107"/>
        <v>F0</v>
      </c>
      <c r="AA122" s="208" t="str">
        <f t="shared" ca="1" si="108"/>
        <v>F0</v>
      </c>
    </row>
    <row r="123" spans="1:27" s="209" customFormat="1" ht="15" customHeight="1" thickBot="1">
      <c r="A123" s="417" t="s">
        <v>289</v>
      </c>
      <c r="B123" s="418"/>
      <c r="C123" s="413" t="str">
        <f>IF((E122&gt;0)*AND(E123&gt;0),"Cant have vacation when you entered PTO",IF(((E123&gt;-1)*AND(E123&lt;31)),"","Check for hours vs DAYS error--&gt;"))</f>
        <v/>
      </c>
      <c r="D123" s="414"/>
      <c r="E123" s="203">
        <f>'Survey Questionnaire'!G63</f>
        <v>0</v>
      </c>
      <c r="F123" s="202" t="s">
        <v>110</v>
      </c>
      <c r="G123" s="205" t="s">
        <v>28</v>
      </c>
      <c r="H123" s="263">
        <f>IF(E123="","X",E123)</f>
        <v>0</v>
      </c>
      <c r="I123" s="206" t="s">
        <v>27</v>
      </c>
      <c r="J123" s="206" t="str">
        <f t="shared" si="96"/>
        <v/>
      </c>
      <c r="K123" s="206" t="str">
        <f t="shared" si="97"/>
        <v/>
      </c>
      <c r="L123" s="206"/>
      <c r="M123" s="206"/>
      <c r="N123" s="206"/>
      <c r="O123" s="206"/>
      <c r="P123" s="207">
        <f t="shared" ca="1" si="98"/>
        <v>1</v>
      </c>
      <c r="Q123" s="207">
        <f t="shared" ca="1" si="99"/>
        <v>1</v>
      </c>
      <c r="R123" s="207">
        <f t="shared" ca="1" si="100"/>
        <v>1</v>
      </c>
      <c r="S123" s="207">
        <f t="shared" ca="1" si="101"/>
        <v>1</v>
      </c>
      <c r="T123" s="207">
        <f t="shared" ca="1" si="102"/>
        <v>0</v>
      </c>
      <c r="U123" s="207">
        <f t="shared" ca="1" si="89"/>
        <v>1</v>
      </c>
      <c r="V123" s="207">
        <f t="shared" ca="1" si="103"/>
        <v>1</v>
      </c>
      <c r="W123" s="207">
        <f t="shared" ca="1" si="104"/>
        <v>1</v>
      </c>
      <c r="X123" s="207">
        <f t="shared" ca="1" si="105"/>
        <v>1</v>
      </c>
      <c r="Y123" s="207">
        <f t="shared" ca="1" si="106"/>
        <v>1</v>
      </c>
      <c r="Z123" s="207" t="str">
        <f t="shared" ca="1" si="107"/>
        <v>F0</v>
      </c>
      <c r="AA123" s="208" t="str">
        <f t="shared" ca="1" si="108"/>
        <v>F0</v>
      </c>
    </row>
    <row r="124" spans="1:27" s="209" customFormat="1" ht="15" customHeight="1" thickBot="1">
      <c r="A124" s="419" t="s">
        <v>290</v>
      </c>
      <c r="B124" s="420"/>
      <c r="C124" s="413" t="str">
        <f>IF((E122&gt;0)*AND(E124&gt;0),"Cant have sick leave when you entered PTO",IF(((E124&gt;-1)*AND(E124&lt;31)),"","Check for hours vs DAYS error--&gt;"))</f>
        <v/>
      </c>
      <c r="D124" s="414"/>
      <c r="E124" s="203">
        <f>'Survey Questionnaire'!G64</f>
        <v>0</v>
      </c>
      <c r="F124" s="202" t="s">
        <v>110</v>
      </c>
      <c r="G124" s="205" t="s">
        <v>28</v>
      </c>
      <c r="H124" s="263">
        <f>IF(E124="","X",E124)</f>
        <v>0</v>
      </c>
      <c r="I124" s="206" t="s">
        <v>27</v>
      </c>
      <c r="J124" s="206" t="str">
        <f t="shared" si="96"/>
        <v/>
      </c>
      <c r="K124" s="206" t="str">
        <f t="shared" si="97"/>
        <v/>
      </c>
      <c r="L124" s="206"/>
      <c r="M124" s="206"/>
      <c r="N124" s="206"/>
      <c r="O124" s="206"/>
      <c r="P124" s="207">
        <f t="shared" ca="1" si="98"/>
        <v>1</v>
      </c>
      <c r="Q124" s="207">
        <f t="shared" ca="1" si="99"/>
        <v>1</v>
      </c>
      <c r="R124" s="207">
        <f t="shared" ca="1" si="100"/>
        <v>1</v>
      </c>
      <c r="S124" s="207">
        <f t="shared" ca="1" si="101"/>
        <v>1</v>
      </c>
      <c r="T124" s="207">
        <f t="shared" ca="1" si="102"/>
        <v>0</v>
      </c>
      <c r="U124" s="207">
        <f t="shared" ca="1" si="89"/>
        <v>1</v>
      </c>
      <c r="V124" s="207">
        <f t="shared" ca="1" si="103"/>
        <v>1</v>
      </c>
      <c r="W124" s="207">
        <f t="shared" ca="1" si="104"/>
        <v>1</v>
      </c>
      <c r="X124" s="207">
        <f t="shared" ca="1" si="105"/>
        <v>1</v>
      </c>
      <c r="Y124" s="207">
        <f t="shared" ca="1" si="106"/>
        <v>1</v>
      </c>
      <c r="Z124" s="207" t="str">
        <f t="shared" ca="1" si="107"/>
        <v>F0</v>
      </c>
      <c r="AA124" s="208" t="str">
        <f t="shared" ca="1" si="108"/>
        <v>F0</v>
      </c>
    </row>
    <row r="125" spans="1:27" ht="16.5" thickBot="1">
      <c r="A125" s="36"/>
      <c r="B125" s="71"/>
      <c r="C125" s="432"/>
      <c r="D125" s="432"/>
      <c r="E125" s="72"/>
      <c r="F125" s="73"/>
      <c r="P125" s="40">
        <f t="shared" ca="1" si="36"/>
        <v>1</v>
      </c>
      <c r="Q125" s="40">
        <f t="shared" ca="1" si="37"/>
        <v>1</v>
      </c>
      <c r="R125" s="40">
        <f t="shared" ca="1" si="40"/>
        <v>1</v>
      </c>
      <c r="S125" s="40">
        <f t="shared" ca="1" si="38"/>
        <v>1</v>
      </c>
      <c r="T125" s="40">
        <f t="shared" ca="1" si="39"/>
        <v>1</v>
      </c>
      <c r="U125" s="40">
        <f t="shared" ref="U125" ca="1" si="110">CELL("protect",F125)</f>
        <v>1</v>
      </c>
      <c r="V125" s="40">
        <f t="shared" ca="1" si="31"/>
        <v>1</v>
      </c>
      <c r="W125" s="40">
        <f t="shared" ca="1" si="32"/>
        <v>1</v>
      </c>
      <c r="X125" s="40">
        <f t="shared" ref="X125" ca="1" si="111">CELL("protect",I125)</f>
        <v>1</v>
      </c>
      <c r="Y125" s="40">
        <f t="shared" ref="Y125" ca="1" si="112">CELL("protect",J125)</f>
        <v>1</v>
      </c>
      <c r="Z125" s="40" t="str">
        <f t="shared" ca="1" si="35"/>
        <v>F0</v>
      </c>
      <c r="AA125" s="44" t="str">
        <f t="shared" ca="1" si="34"/>
        <v>F0</v>
      </c>
    </row>
    <row r="126" spans="1:27" ht="20.25" thickTop="1" thickBot="1">
      <c r="A126" s="504" t="s">
        <v>243</v>
      </c>
      <c r="B126" s="505"/>
      <c r="C126" s="505"/>
      <c r="D126" s="505"/>
      <c r="E126" s="68" t="s">
        <v>115</v>
      </c>
      <c r="F126" s="64"/>
      <c r="G126" s="45" t="s">
        <v>25</v>
      </c>
      <c r="H126" s="263" t="str">
        <f>IF(SUM(H127:H128)&gt;0,E126,"X")</f>
        <v>X</v>
      </c>
      <c r="I126" s="38" t="s">
        <v>27</v>
      </c>
      <c r="P126" s="40">
        <f t="shared" ca="1" si="36"/>
        <v>1</v>
      </c>
      <c r="Q126" s="40">
        <f t="shared" ca="1" si="37"/>
        <v>1</v>
      </c>
      <c r="R126" s="40">
        <f t="shared" ca="1" si="40"/>
        <v>1</v>
      </c>
      <c r="S126" s="40">
        <f t="shared" ca="1" si="38"/>
        <v>1</v>
      </c>
      <c r="T126" s="40">
        <f t="shared" ca="1" si="39"/>
        <v>1</v>
      </c>
      <c r="U126" s="40">
        <f t="shared" ref="U126:U141" ca="1" si="113">CELL("protect",F126)</f>
        <v>1</v>
      </c>
      <c r="V126" s="40">
        <f t="shared" ref="V126:V142" ca="1" si="114">CELL("protect",G126)</f>
        <v>1</v>
      </c>
      <c r="W126" s="40">
        <f t="shared" ref="W126:W142" ca="1" si="115">CELL("protect",H126)</f>
        <v>1</v>
      </c>
      <c r="X126" s="40">
        <f t="shared" ref="X126:Y142" ca="1" si="116">CELL("protect",I126)</f>
        <v>1</v>
      </c>
      <c r="Y126" s="40">
        <f t="shared" ca="1" si="116"/>
        <v>1</v>
      </c>
      <c r="Z126" s="40" t="str">
        <f t="shared" ca="1" si="35"/>
        <v>G</v>
      </c>
      <c r="AA126" s="44" t="str">
        <f t="shared" ref="AA126:AA142" ca="1" si="117">CELL("format",H126)</f>
        <v>F0</v>
      </c>
    </row>
    <row r="127" spans="1:27" s="209" customFormat="1" ht="15" customHeight="1" thickBot="1">
      <c r="A127" s="415" t="s">
        <v>230</v>
      </c>
      <c r="B127" s="416"/>
      <c r="C127" s="413" t="str">
        <f>IF(E127&lt;1000000001,"","Can't be over $1,000,000,000--&gt;")</f>
        <v/>
      </c>
      <c r="D127" s="413"/>
      <c r="E127" s="201">
        <f>'Survey Questionnaire'!H50</f>
        <v>0</v>
      </c>
      <c r="F127" s="202" t="s">
        <v>112</v>
      </c>
      <c r="G127" s="205" t="s">
        <v>28</v>
      </c>
      <c r="H127" s="263">
        <f t="shared" ref="H127:H130" si="118">IF(E127="","X",E127)</f>
        <v>0</v>
      </c>
      <c r="I127" s="206" t="s">
        <v>27</v>
      </c>
      <c r="J127" s="206" t="str">
        <f t="shared" ref="J127:J141" si="119">IF(C127="","",1)</f>
        <v/>
      </c>
      <c r="K127" s="206" t="str">
        <f t="shared" ref="K127:K141" si="120">IF(C127="","","&lt;=======")</f>
        <v/>
      </c>
      <c r="L127" s="206"/>
      <c r="M127" s="206"/>
      <c r="N127" s="206"/>
      <c r="O127" s="206"/>
      <c r="P127" s="207">
        <f t="shared" ref="P127:P141" ca="1" si="121">CELL("protect",A127)</f>
        <v>1</v>
      </c>
      <c r="Q127" s="207">
        <f t="shared" ref="Q127:Q141" ca="1" si="122">CELL("protect",B127)</f>
        <v>1</v>
      </c>
      <c r="R127" s="207">
        <f t="shared" ref="R127:R141" ca="1" si="123">CELL("protect",C127)</f>
        <v>1</v>
      </c>
      <c r="S127" s="207">
        <f t="shared" ref="S127:S141" ca="1" si="124">CELL("protect",D127)</f>
        <v>1</v>
      </c>
      <c r="T127" s="207">
        <f t="shared" ref="T127:T141" ca="1" si="125">CELL("protect",E127)</f>
        <v>0</v>
      </c>
      <c r="U127" s="207">
        <f t="shared" ca="1" si="113"/>
        <v>1</v>
      </c>
      <c r="V127" s="207">
        <f t="shared" ca="1" si="114"/>
        <v>1</v>
      </c>
      <c r="W127" s="207">
        <f t="shared" ca="1" si="115"/>
        <v>1</v>
      </c>
      <c r="X127" s="207">
        <f t="shared" ca="1" si="116"/>
        <v>1</v>
      </c>
      <c r="Y127" s="207">
        <f t="shared" ca="1" si="116"/>
        <v>1</v>
      </c>
      <c r="Z127" s="207" t="str">
        <f t="shared" ref="Z127:Z141" ca="1" si="126">CELL("format",E127)</f>
        <v>C0</v>
      </c>
      <c r="AA127" s="208" t="str">
        <f t="shared" ca="1" si="117"/>
        <v>F0</v>
      </c>
    </row>
    <row r="128" spans="1:27" s="209" customFormat="1" ht="15" customHeight="1" thickBot="1">
      <c r="A128" s="411" t="s">
        <v>231</v>
      </c>
      <c r="B128" s="412"/>
      <c r="C128" s="413" t="str">
        <f>IF(E128&lt;1000000001,"","Can't be over $1,000,000,000--&gt;")</f>
        <v/>
      </c>
      <c r="D128" s="413"/>
      <c r="E128" s="201">
        <f>'Survey Questionnaire'!H51</f>
        <v>0</v>
      </c>
      <c r="F128" s="202" t="s">
        <v>112</v>
      </c>
      <c r="G128" s="205" t="s">
        <v>28</v>
      </c>
      <c r="H128" s="263">
        <f t="shared" si="118"/>
        <v>0</v>
      </c>
      <c r="I128" s="206" t="s">
        <v>27</v>
      </c>
      <c r="J128" s="206" t="str">
        <f t="shared" si="119"/>
        <v/>
      </c>
      <c r="K128" s="206" t="str">
        <f t="shared" si="120"/>
        <v/>
      </c>
      <c r="L128" s="206"/>
      <c r="M128" s="206"/>
      <c r="N128" s="206"/>
      <c r="O128" s="206"/>
      <c r="P128" s="207">
        <f t="shared" ca="1" si="121"/>
        <v>1</v>
      </c>
      <c r="Q128" s="207">
        <f t="shared" ca="1" si="122"/>
        <v>1</v>
      </c>
      <c r="R128" s="207">
        <f t="shared" ca="1" si="123"/>
        <v>1</v>
      </c>
      <c r="S128" s="207">
        <f t="shared" ca="1" si="124"/>
        <v>1</v>
      </c>
      <c r="T128" s="207">
        <f t="shared" ca="1" si="125"/>
        <v>0</v>
      </c>
      <c r="U128" s="207">
        <f t="shared" ca="1" si="113"/>
        <v>1</v>
      </c>
      <c r="V128" s="207">
        <f t="shared" ca="1" si="114"/>
        <v>1</v>
      </c>
      <c r="W128" s="207">
        <f t="shared" ca="1" si="115"/>
        <v>1</v>
      </c>
      <c r="X128" s="207">
        <f t="shared" ca="1" si="116"/>
        <v>1</v>
      </c>
      <c r="Y128" s="207">
        <f t="shared" ca="1" si="116"/>
        <v>1</v>
      </c>
      <c r="Z128" s="207" t="str">
        <f t="shared" ca="1" si="126"/>
        <v>C0</v>
      </c>
      <c r="AA128" s="208" t="str">
        <f t="shared" ca="1" si="117"/>
        <v>F0</v>
      </c>
    </row>
    <row r="129" spans="1:27" s="209" customFormat="1" ht="15" customHeight="1" thickBot="1">
      <c r="A129" s="411" t="s">
        <v>279</v>
      </c>
      <c r="B129" s="412"/>
      <c r="C129" s="413" t="str">
        <f>IF(E129&lt;1000000001,"","Can't be over $1,000,000,000--&gt;")</f>
        <v/>
      </c>
      <c r="D129" s="413"/>
      <c r="E129" s="201">
        <f>'Survey Questionnaire'!H52</f>
        <v>0</v>
      </c>
      <c r="F129" s="202" t="s">
        <v>112</v>
      </c>
      <c r="G129" s="205" t="s">
        <v>28</v>
      </c>
      <c r="H129" s="263">
        <f t="shared" si="118"/>
        <v>0</v>
      </c>
      <c r="I129" s="206" t="s">
        <v>27</v>
      </c>
      <c r="J129" s="206" t="str">
        <f t="shared" si="119"/>
        <v/>
      </c>
      <c r="K129" s="206" t="str">
        <f t="shared" si="120"/>
        <v/>
      </c>
      <c r="L129" s="206"/>
      <c r="M129" s="206"/>
      <c r="N129" s="206"/>
      <c r="O129" s="206"/>
      <c r="P129" s="207">
        <f t="shared" ca="1" si="121"/>
        <v>1</v>
      </c>
      <c r="Q129" s="207">
        <f t="shared" ca="1" si="122"/>
        <v>1</v>
      </c>
      <c r="R129" s="207">
        <f t="shared" ca="1" si="123"/>
        <v>1</v>
      </c>
      <c r="S129" s="207">
        <f t="shared" ca="1" si="124"/>
        <v>1</v>
      </c>
      <c r="T129" s="207">
        <f t="shared" ca="1" si="125"/>
        <v>0</v>
      </c>
      <c r="U129" s="207">
        <f t="shared" ca="1" si="113"/>
        <v>1</v>
      </c>
      <c r="V129" s="207">
        <f t="shared" ca="1" si="114"/>
        <v>1</v>
      </c>
      <c r="W129" s="207">
        <f t="shared" ca="1" si="115"/>
        <v>1</v>
      </c>
      <c r="X129" s="207">
        <f t="shared" ca="1" si="116"/>
        <v>1</v>
      </c>
      <c r="Y129" s="207">
        <f t="shared" ca="1" si="116"/>
        <v>1</v>
      </c>
      <c r="Z129" s="207" t="str">
        <f t="shared" ca="1" si="126"/>
        <v>C0</v>
      </c>
      <c r="AA129" s="208" t="str">
        <f t="shared" ca="1" si="117"/>
        <v>F0</v>
      </c>
    </row>
    <row r="130" spans="1:27" s="209" customFormat="1" ht="15" customHeight="1" thickBot="1">
      <c r="A130" s="411" t="s">
        <v>280</v>
      </c>
      <c r="B130" s="412"/>
      <c r="C130" s="413" t="str">
        <f>IF(((E130&gt;-100)*AND(E130&lt;201)),"","Percentage must be between -100% and +200%--&gt;")</f>
        <v/>
      </c>
      <c r="D130" s="414"/>
      <c r="E130" s="275">
        <f>'Survey Questionnaire'!H53</f>
        <v>0</v>
      </c>
      <c r="F130" s="202" t="s">
        <v>42</v>
      </c>
      <c r="G130" s="205" t="s">
        <v>28</v>
      </c>
      <c r="H130" s="276">
        <f t="shared" si="118"/>
        <v>0</v>
      </c>
      <c r="I130" s="206" t="s">
        <v>27</v>
      </c>
      <c r="J130" s="206" t="str">
        <f t="shared" si="119"/>
        <v/>
      </c>
      <c r="K130" s="206" t="str">
        <f t="shared" si="120"/>
        <v/>
      </c>
      <c r="L130" s="206"/>
      <c r="M130" s="206"/>
      <c r="N130" s="206"/>
      <c r="O130" s="206"/>
      <c r="P130" s="207">
        <f t="shared" ca="1" si="121"/>
        <v>1</v>
      </c>
      <c r="Q130" s="207">
        <f t="shared" ca="1" si="122"/>
        <v>1</v>
      </c>
      <c r="R130" s="207">
        <f t="shared" ca="1" si="123"/>
        <v>1</v>
      </c>
      <c r="S130" s="207">
        <f t="shared" ca="1" si="124"/>
        <v>1</v>
      </c>
      <c r="T130" s="207">
        <f t="shared" ca="1" si="125"/>
        <v>0</v>
      </c>
      <c r="U130" s="207">
        <f t="shared" ca="1" si="113"/>
        <v>1</v>
      </c>
      <c r="V130" s="207">
        <f t="shared" ca="1" si="114"/>
        <v>1</v>
      </c>
      <c r="W130" s="207">
        <f t="shared" ca="1" si="115"/>
        <v>1</v>
      </c>
      <c r="X130" s="207">
        <f t="shared" ca="1" si="116"/>
        <v>1</v>
      </c>
      <c r="Y130" s="207">
        <f t="shared" ca="1" si="116"/>
        <v>1</v>
      </c>
      <c r="Z130" s="207" t="str">
        <f t="shared" ca="1" si="126"/>
        <v>F2</v>
      </c>
      <c r="AA130" s="208" t="str">
        <f t="shared" ca="1" si="117"/>
        <v>F2</v>
      </c>
    </row>
    <row r="131" spans="1:27" s="209" customFormat="1" ht="15" customHeight="1" thickBot="1">
      <c r="A131" s="411" t="s">
        <v>281</v>
      </c>
      <c r="B131" s="412"/>
      <c r="C131" s="413" t="str">
        <f>IF(E127+E128=0,"",IF(E131&lt;1,"Please enter the number of people with this title here--&gt;",IF(E131&gt;E$8,"Can't be more than the "&amp;E$8&amp;" you reported as total staff--&gt;","")))</f>
        <v/>
      </c>
      <c r="D131" s="414"/>
      <c r="E131" s="204">
        <f>'Survey Questionnaire'!H54</f>
        <v>0</v>
      </c>
      <c r="F131" s="202" t="s">
        <v>109</v>
      </c>
      <c r="G131" s="205" t="s">
        <v>28</v>
      </c>
      <c r="H131" s="263" t="str">
        <f>IF(OR(E131="", E131=0),"X",E131)</f>
        <v>X</v>
      </c>
      <c r="I131" s="206" t="s">
        <v>27</v>
      </c>
      <c r="J131" s="206" t="str">
        <f t="shared" si="119"/>
        <v/>
      </c>
      <c r="K131" s="206" t="str">
        <f t="shared" si="120"/>
        <v/>
      </c>
      <c r="L131" s="206"/>
      <c r="M131" s="206"/>
      <c r="N131" s="206"/>
      <c r="O131" s="206"/>
      <c r="P131" s="207">
        <f t="shared" ca="1" si="121"/>
        <v>1</v>
      </c>
      <c r="Q131" s="207">
        <f t="shared" ca="1" si="122"/>
        <v>1</v>
      </c>
      <c r="R131" s="207">
        <f t="shared" ca="1" si="123"/>
        <v>1</v>
      </c>
      <c r="S131" s="207">
        <f t="shared" ca="1" si="124"/>
        <v>1</v>
      </c>
      <c r="T131" s="207">
        <f t="shared" ca="1" si="125"/>
        <v>0</v>
      </c>
      <c r="U131" s="207">
        <f t="shared" ca="1" si="113"/>
        <v>1</v>
      </c>
      <c r="V131" s="207">
        <f t="shared" ca="1" si="114"/>
        <v>1</v>
      </c>
      <c r="W131" s="207">
        <f t="shared" ca="1" si="115"/>
        <v>1</v>
      </c>
      <c r="X131" s="207">
        <f t="shared" ca="1" si="116"/>
        <v>1</v>
      </c>
      <c r="Y131" s="207">
        <f t="shared" ca="1" si="116"/>
        <v>1</v>
      </c>
      <c r="Z131" s="207" t="str">
        <f t="shared" ca="1" si="126"/>
        <v>,0</v>
      </c>
      <c r="AA131" s="208" t="str">
        <f t="shared" ca="1" si="117"/>
        <v>F0</v>
      </c>
    </row>
    <row r="132" spans="1:27" s="209" customFormat="1" ht="15" customHeight="1" thickBot="1">
      <c r="A132" s="411" t="s">
        <v>282</v>
      </c>
      <c r="B132" s="412"/>
      <c r="C132" s="413" t="str">
        <f>IF(E132&gt;E131,"Can't be more than the "&amp;E131&amp;" people with this title--&gt;","")</f>
        <v/>
      </c>
      <c r="D132" s="414"/>
      <c r="E132" s="204">
        <f>'Survey Questionnaire'!H55</f>
        <v>0</v>
      </c>
      <c r="F132" s="202" t="s">
        <v>109</v>
      </c>
      <c r="G132" s="205" t="s">
        <v>28</v>
      </c>
      <c r="H132" s="263">
        <f t="shared" ref="H132:H136" si="127">IF(E132="","X",E132)</f>
        <v>0</v>
      </c>
      <c r="I132" s="206" t="s">
        <v>27</v>
      </c>
      <c r="J132" s="206" t="str">
        <f t="shared" si="119"/>
        <v/>
      </c>
      <c r="K132" s="206" t="str">
        <f t="shared" si="120"/>
        <v/>
      </c>
      <c r="L132" s="206"/>
      <c r="M132" s="206"/>
      <c r="N132" s="206"/>
      <c r="O132" s="206"/>
      <c r="P132" s="207">
        <f t="shared" ca="1" si="121"/>
        <v>1</v>
      </c>
      <c r="Q132" s="207">
        <f t="shared" ca="1" si="122"/>
        <v>1</v>
      </c>
      <c r="R132" s="207">
        <f t="shared" ca="1" si="123"/>
        <v>1</v>
      </c>
      <c r="S132" s="207">
        <f t="shared" ca="1" si="124"/>
        <v>1</v>
      </c>
      <c r="T132" s="207">
        <f t="shared" ca="1" si="125"/>
        <v>0</v>
      </c>
      <c r="U132" s="207">
        <f t="shared" ca="1" si="113"/>
        <v>1</v>
      </c>
      <c r="V132" s="207">
        <f t="shared" ca="1" si="114"/>
        <v>1</v>
      </c>
      <c r="W132" s="207">
        <f t="shared" ca="1" si="115"/>
        <v>1</v>
      </c>
      <c r="X132" s="207">
        <f t="shared" ca="1" si="116"/>
        <v>1</v>
      </c>
      <c r="Y132" s="207">
        <f t="shared" ca="1" si="116"/>
        <v>1</v>
      </c>
      <c r="Z132" s="207" t="str">
        <f t="shared" ca="1" si="126"/>
        <v>,0</v>
      </c>
      <c r="AA132" s="208" t="str">
        <f t="shared" ca="1" si="117"/>
        <v>F0</v>
      </c>
    </row>
    <row r="133" spans="1:27" s="209" customFormat="1" ht="15" customHeight="1" thickBot="1">
      <c r="A133" s="411" t="s">
        <v>283</v>
      </c>
      <c r="B133" s="412"/>
      <c r="C133" s="413" t="str">
        <f>IF(((E133&gt;-1)*AND(E133&lt;101)),"","Percentage must be between 0 and 100.00--&gt;")</f>
        <v/>
      </c>
      <c r="D133" s="414"/>
      <c r="E133" s="275">
        <f>'Survey Questionnaire'!H56</f>
        <v>0</v>
      </c>
      <c r="F133" s="202" t="s">
        <v>42</v>
      </c>
      <c r="G133" s="205" t="s">
        <v>28</v>
      </c>
      <c r="H133" s="276">
        <f t="shared" si="127"/>
        <v>0</v>
      </c>
      <c r="I133" s="206" t="s">
        <v>27</v>
      </c>
      <c r="J133" s="206" t="str">
        <f t="shared" si="119"/>
        <v/>
      </c>
      <c r="K133" s="206" t="str">
        <f t="shared" si="120"/>
        <v/>
      </c>
      <c r="L133" s="206"/>
      <c r="M133" s="206"/>
      <c r="N133" s="206"/>
      <c r="O133" s="206"/>
      <c r="P133" s="207">
        <f t="shared" ca="1" si="121"/>
        <v>1</v>
      </c>
      <c r="Q133" s="207">
        <f t="shared" ca="1" si="122"/>
        <v>1</v>
      </c>
      <c r="R133" s="207">
        <f t="shared" ca="1" si="123"/>
        <v>1</v>
      </c>
      <c r="S133" s="207">
        <f t="shared" ca="1" si="124"/>
        <v>1</v>
      </c>
      <c r="T133" s="207">
        <f t="shared" ca="1" si="125"/>
        <v>0</v>
      </c>
      <c r="U133" s="207">
        <f t="shared" ca="1" si="113"/>
        <v>1</v>
      </c>
      <c r="V133" s="207">
        <f t="shared" ca="1" si="114"/>
        <v>1</v>
      </c>
      <c r="W133" s="207">
        <f t="shared" ca="1" si="115"/>
        <v>1</v>
      </c>
      <c r="X133" s="207">
        <f t="shared" ca="1" si="116"/>
        <v>1</v>
      </c>
      <c r="Y133" s="207">
        <f t="shared" ca="1" si="116"/>
        <v>1</v>
      </c>
      <c r="Z133" s="207" t="str">
        <f t="shared" ca="1" si="126"/>
        <v>F2</v>
      </c>
      <c r="AA133" s="208" t="str">
        <f t="shared" ca="1" si="117"/>
        <v>F2</v>
      </c>
    </row>
    <row r="134" spans="1:27" s="209" customFormat="1" ht="15" customHeight="1" thickBot="1">
      <c r="A134" s="411" t="s">
        <v>284</v>
      </c>
      <c r="B134" s="412"/>
      <c r="C134" s="413" t="str">
        <f>IF(((E134&gt;-1)*AND(E134&lt;101)),"","Percentage must be between 0 and 100.00--&gt;")</f>
        <v/>
      </c>
      <c r="D134" s="414"/>
      <c r="E134" s="275">
        <f>'Survey Questionnaire'!H57</f>
        <v>0</v>
      </c>
      <c r="F134" s="202" t="s">
        <v>42</v>
      </c>
      <c r="G134" s="205" t="s">
        <v>28</v>
      </c>
      <c r="H134" s="276">
        <f t="shared" si="127"/>
        <v>0</v>
      </c>
      <c r="I134" s="206" t="s">
        <v>27</v>
      </c>
      <c r="J134" s="206" t="str">
        <f t="shared" si="119"/>
        <v/>
      </c>
      <c r="K134" s="206" t="str">
        <f t="shared" si="120"/>
        <v/>
      </c>
      <c r="L134" s="206"/>
      <c r="M134" s="206"/>
      <c r="N134" s="206"/>
      <c r="O134" s="206"/>
      <c r="P134" s="207">
        <f t="shared" ca="1" si="121"/>
        <v>1</v>
      </c>
      <c r="Q134" s="207">
        <f t="shared" ca="1" si="122"/>
        <v>1</v>
      </c>
      <c r="R134" s="207">
        <f t="shared" ca="1" si="123"/>
        <v>1</v>
      </c>
      <c r="S134" s="207">
        <f t="shared" ca="1" si="124"/>
        <v>1</v>
      </c>
      <c r="T134" s="207">
        <f t="shared" ca="1" si="125"/>
        <v>0</v>
      </c>
      <c r="U134" s="207">
        <f t="shared" ca="1" si="113"/>
        <v>1</v>
      </c>
      <c r="V134" s="207">
        <f t="shared" ca="1" si="114"/>
        <v>1</v>
      </c>
      <c r="W134" s="207">
        <f t="shared" ca="1" si="115"/>
        <v>1</v>
      </c>
      <c r="X134" s="207">
        <f t="shared" ca="1" si="116"/>
        <v>1</v>
      </c>
      <c r="Y134" s="207">
        <f t="shared" ca="1" si="116"/>
        <v>1</v>
      </c>
      <c r="Z134" s="207" t="str">
        <f t="shared" ca="1" si="126"/>
        <v>F2</v>
      </c>
      <c r="AA134" s="208" t="str">
        <f t="shared" ca="1" si="117"/>
        <v>F2</v>
      </c>
    </row>
    <row r="135" spans="1:27" s="209" customFormat="1" ht="15" customHeight="1" thickBot="1">
      <c r="A135" s="411" t="s">
        <v>285</v>
      </c>
      <c r="B135" s="412"/>
      <c r="C135" s="413" t="str">
        <f>IF(((E135&gt;-1)*AND(E135&lt;101)),"","Percentage must be between 0 and 100.00--&gt;")</f>
        <v/>
      </c>
      <c r="D135" s="414"/>
      <c r="E135" s="275">
        <f>'Survey Questionnaire'!H58</f>
        <v>0</v>
      </c>
      <c r="F135" s="202" t="s">
        <v>42</v>
      </c>
      <c r="G135" s="205" t="s">
        <v>28</v>
      </c>
      <c r="H135" s="276">
        <f t="shared" si="127"/>
        <v>0</v>
      </c>
      <c r="I135" s="206" t="s">
        <v>27</v>
      </c>
      <c r="J135" s="206" t="str">
        <f t="shared" si="119"/>
        <v/>
      </c>
      <c r="K135" s="206" t="str">
        <f t="shared" si="120"/>
        <v/>
      </c>
      <c r="L135" s="206"/>
      <c r="M135" s="206"/>
      <c r="N135" s="206"/>
      <c r="O135" s="206"/>
      <c r="P135" s="207">
        <f t="shared" ca="1" si="121"/>
        <v>1</v>
      </c>
      <c r="Q135" s="207">
        <f t="shared" ca="1" si="122"/>
        <v>1</v>
      </c>
      <c r="R135" s="207">
        <f t="shared" ca="1" si="123"/>
        <v>1</v>
      </c>
      <c r="S135" s="207">
        <f t="shared" ca="1" si="124"/>
        <v>1</v>
      </c>
      <c r="T135" s="207">
        <f t="shared" ca="1" si="125"/>
        <v>0</v>
      </c>
      <c r="U135" s="207">
        <f t="shared" ca="1" si="113"/>
        <v>1</v>
      </c>
      <c r="V135" s="207">
        <f t="shared" ca="1" si="114"/>
        <v>1</v>
      </c>
      <c r="W135" s="207">
        <f t="shared" ca="1" si="115"/>
        <v>1</v>
      </c>
      <c r="X135" s="207">
        <f t="shared" ca="1" si="116"/>
        <v>1</v>
      </c>
      <c r="Y135" s="207">
        <f t="shared" ca="1" si="116"/>
        <v>1</v>
      </c>
      <c r="Z135" s="207" t="str">
        <f t="shared" ca="1" si="126"/>
        <v>F2</v>
      </c>
      <c r="AA135" s="208" t="str">
        <f t="shared" ca="1" si="117"/>
        <v>F2</v>
      </c>
    </row>
    <row r="136" spans="1:27" s="209" customFormat="1" ht="15" customHeight="1" thickBot="1">
      <c r="A136" s="417" t="s">
        <v>286</v>
      </c>
      <c r="B136" s="418"/>
      <c r="C136" s="413" t="str">
        <f>IF(((E136&gt;-1)*AND(E136&lt;201)),"","Percentage overtime must be between 0% and 200.00%--&gt;")</f>
        <v/>
      </c>
      <c r="D136" s="414"/>
      <c r="E136" s="275">
        <f>'Survey Questionnaire'!H59</f>
        <v>0</v>
      </c>
      <c r="F136" s="202" t="s">
        <v>42</v>
      </c>
      <c r="G136" s="205" t="s">
        <v>28</v>
      </c>
      <c r="H136" s="276">
        <f t="shared" si="127"/>
        <v>0</v>
      </c>
      <c r="I136" s="206" t="s">
        <v>27</v>
      </c>
      <c r="J136" s="206" t="str">
        <f t="shared" si="119"/>
        <v/>
      </c>
      <c r="K136" s="206" t="str">
        <f t="shared" si="120"/>
        <v/>
      </c>
      <c r="L136" s="206"/>
      <c r="M136" s="206"/>
      <c r="N136" s="206"/>
      <c r="O136" s="206"/>
      <c r="P136" s="207">
        <f t="shared" ca="1" si="121"/>
        <v>1</v>
      </c>
      <c r="Q136" s="207">
        <f t="shared" ca="1" si="122"/>
        <v>1</v>
      </c>
      <c r="R136" s="207">
        <f t="shared" ca="1" si="123"/>
        <v>1</v>
      </c>
      <c r="S136" s="207">
        <f t="shared" ca="1" si="124"/>
        <v>1</v>
      </c>
      <c r="T136" s="207">
        <f t="shared" ca="1" si="125"/>
        <v>0</v>
      </c>
      <c r="U136" s="207">
        <f t="shared" ca="1" si="113"/>
        <v>1</v>
      </c>
      <c r="V136" s="207">
        <f t="shared" ca="1" si="114"/>
        <v>1</v>
      </c>
      <c r="W136" s="207">
        <f t="shared" ca="1" si="115"/>
        <v>1</v>
      </c>
      <c r="X136" s="207">
        <f t="shared" ca="1" si="116"/>
        <v>1</v>
      </c>
      <c r="Y136" s="207">
        <f t="shared" ca="1" si="116"/>
        <v>1</v>
      </c>
      <c r="Z136" s="207" t="str">
        <f t="shared" ca="1" si="126"/>
        <v>F2</v>
      </c>
      <c r="AA136" s="208" t="str">
        <f t="shared" ca="1" si="117"/>
        <v>F2</v>
      </c>
    </row>
    <row r="137" spans="1:27" s="209" customFormat="1" ht="15" customHeight="1" thickBot="1">
      <c r="A137" s="423" t="s">
        <v>287</v>
      </c>
      <c r="B137" s="424"/>
      <c r="C137" s="425" t="str">
        <f>IF(E137=0,"",IF(E137="Y","",IF(E137="N","","You must answer Y or N--&gt;")))</f>
        <v/>
      </c>
      <c r="D137" s="426"/>
      <c r="E137" s="203">
        <f>'Survey Questionnaire'!H60</f>
        <v>0</v>
      </c>
      <c r="F137" s="202" t="s">
        <v>62</v>
      </c>
      <c r="G137" s="205" t="s">
        <v>28</v>
      </c>
      <c r="H137" s="281" t="str">
        <f>IF(E137="Y",1,IF(E137="N",0,"X"))</f>
        <v>X</v>
      </c>
      <c r="I137" s="206" t="s">
        <v>27</v>
      </c>
      <c r="J137" s="206" t="str">
        <f t="shared" si="119"/>
        <v/>
      </c>
      <c r="K137" s="206" t="str">
        <f t="shared" si="120"/>
        <v/>
      </c>
      <c r="L137" s="206"/>
      <c r="M137" s="206"/>
      <c r="N137" s="206"/>
      <c r="O137" s="206"/>
      <c r="P137" s="207">
        <f t="shared" ca="1" si="121"/>
        <v>1</v>
      </c>
      <c r="Q137" s="207">
        <f t="shared" ca="1" si="122"/>
        <v>1</v>
      </c>
      <c r="R137" s="207">
        <f t="shared" ca="1" si="123"/>
        <v>1</v>
      </c>
      <c r="S137" s="207">
        <f t="shared" ca="1" si="124"/>
        <v>1</v>
      </c>
      <c r="T137" s="207">
        <f t="shared" ca="1" si="125"/>
        <v>0</v>
      </c>
      <c r="U137" s="207">
        <f t="shared" ca="1" si="113"/>
        <v>1</v>
      </c>
      <c r="V137" s="207">
        <f t="shared" ca="1" si="114"/>
        <v>1</v>
      </c>
      <c r="W137" s="207">
        <f t="shared" ca="1" si="115"/>
        <v>1</v>
      </c>
      <c r="X137" s="207">
        <f t="shared" ca="1" si="116"/>
        <v>1</v>
      </c>
      <c r="Y137" s="207">
        <f t="shared" ca="1" si="116"/>
        <v>1</v>
      </c>
      <c r="Z137" s="207" t="str">
        <f t="shared" ca="1" si="126"/>
        <v>F0</v>
      </c>
      <c r="AA137" s="208" t="str">
        <f t="shared" ca="1" si="117"/>
        <v>F0</v>
      </c>
    </row>
    <row r="138" spans="1:27" s="209" customFormat="1" ht="15" customHeight="1" thickBot="1">
      <c r="A138" s="417" t="s">
        <v>288</v>
      </c>
      <c r="B138" s="418"/>
      <c r="C138" s="413" t="str">
        <f>IF(((E138&gt;-1)*AND(E138&lt;1001)),"","Billing rate must be between $0 and $1,000 per hour--&gt;")</f>
        <v/>
      </c>
      <c r="D138" s="414"/>
      <c r="E138" s="203">
        <f>'Survey Questionnaire'!H61</f>
        <v>0</v>
      </c>
      <c r="F138" s="202" t="s">
        <v>112</v>
      </c>
      <c r="G138" s="205" t="s">
        <v>28</v>
      </c>
      <c r="H138" s="263">
        <f>IF(E138="","X",E138)</f>
        <v>0</v>
      </c>
      <c r="I138" s="206" t="s">
        <v>27</v>
      </c>
      <c r="J138" s="206" t="str">
        <f t="shared" si="119"/>
        <v/>
      </c>
      <c r="K138" s="206" t="str">
        <f t="shared" si="120"/>
        <v/>
      </c>
      <c r="L138" s="206"/>
      <c r="M138" s="206"/>
      <c r="N138" s="206"/>
      <c r="O138" s="206"/>
      <c r="P138" s="207">
        <f t="shared" ca="1" si="121"/>
        <v>1</v>
      </c>
      <c r="Q138" s="207">
        <f t="shared" ca="1" si="122"/>
        <v>1</v>
      </c>
      <c r="R138" s="207">
        <f t="shared" ca="1" si="123"/>
        <v>1</v>
      </c>
      <c r="S138" s="207">
        <f t="shared" ca="1" si="124"/>
        <v>1</v>
      </c>
      <c r="T138" s="207">
        <f t="shared" ca="1" si="125"/>
        <v>0</v>
      </c>
      <c r="U138" s="207">
        <f t="shared" ca="1" si="113"/>
        <v>1</v>
      </c>
      <c r="V138" s="207">
        <f t="shared" ca="1" si="114"/>
        <v>1</v>
      </c>
      <c r="W138" s="207">
        <f t="shared" ca="1" si="115"/>
        <v>1</v>
      </c>
      <c r="X138" s="207">
        <f t="shared" ca="1" si="116"/>
        <v>1</v>
      </c>
      <c r="Y138" s="207">
        <f t="shared" ca="1" si="116"/>
        <v>1</v>
      </c>
      <c r="Z138" s="207" t="str">
        <f t="shared" ca="1" si="126"/>
        <v>F0</v>
      </c>
      <c r="AA138" s="208" t="str">
        <f t="shared" ca="1" si="117"/>
        <v>F0</v>
      </c>
    </row>
    <row r="139" spans="1:27" s="209" customFormat="1" ht="15" customHeight="1" thickBot="1">
      <c r="A139" s="417" t="s">
        <v>306</v>
      </c>
      <c r="B139" s="418"/>
      <c r="C139" s="413" t="str">
        <f>IF(((E139&gt;-1)*AND(E139&lt;31)),"","Check for hours vs DAYS error--&gt;")</f>
        <v/>
      </c>
      <c r="D139" s="414"/>
      <c r="E139" s="203">
        <f>'Survey Questionnaire'!H62</f>
        <v>0</v>
      </c>
      <c r="F139" s="202" t="s">
        <v>110</v>
      </c>
      <c r="G139" s="205" t="s">
        <v>28</v>
      </c>
      <c r="H139" s="263">
        <f>IF(E139="","X",E139)</f>
        <v>0</v>
      </c>
      <c r="I139" s="206" t="s">
        <v>27</v>
      </c>
      <c r="J139" s="206" t="str">
        <f t="shared" si="119"/>
        <v/>
      </c>
      <c r="K139" s="206" t="str">
        <f t="shared" si="120"/>
        <v/>
      </c>
      <c r="L139" s="206"/>
      <c r="M139" s="206"/>
      <c r="N139" s="206"/>
      <c r="O139" s="206"/>
      <c r="P139" s="207">
        <f t="shared" ca="1" si="121"/>
        <v>1</v>
      </c>
      <c r="Q139" s="207">
        <f t="shared" ca="1" si="122"/>
        <v>1</v>
      </c>
      <c r="R139" s="207">
        <f t="shared" ca="1" si="123"/>
        <v>1</v>
      </c>
      <c r="S139" s="207">
        <f t="shared" ca="1" si="124"/>
        <v>1</v>
      </c>
      <c r="T139" s="207">
        <f t="shared" ca="1" si="125"/>
        <v>0</v>
      </c>
      <c r="U139" s="207">
        <f t="shared" ca="1" si="113"/>
        <v>1</v>
      </c>
      <c r="V139" s="207">
        <f t="shared" ca="1" si="114"/>
        <v>1</v>
      </c>
      <c r="W139" s="207">
        <f t="shared" ca="1" si="115"/>
        <v>1</v>
      </c>
      <c r="X139" s="207">
        <f t="shared" ca="1" si="116"/>
        <v>1</v>
      </c>
      <c r="Y139" s="207">
        <f t="shared" ca="1" si="116"/>
        <v>1</v>
      </c>
      <c r="Z139" s="207" t="str">
        <f t="shared" ca="1" si="126"/>
        <v>F0</v>
      </c>
      <c r="AA139" s="208" t="str">
        <f t="shared" ca="1" si="117"/>
        <v>F0</v>
      </c>
    </row>
    <row r="140" spans="1:27" s="209" customFormat="1" ht="15" customHeight="1" thickBot="1">
      <c r="A140" s="417" t="s">
        <v>289</v>
      </c>
      <c r="B140" s="418"/>
      <c r="C140" s="413" t="str">
        <f>IF((E139&gt;0)*AND(E140&gt;0),"Cant have vacation when you entered PTO",IF(((E140&gt;-1)*AND(E140&lt;31)),"","Check for hours vs DAYS error--&gt;"))</f>
        <v/>
      </c>
      <c r="D140" s="414"/>
      <c r="E140" s="203">
        <f>'Survey Questionnaire'!H63</f>
        <v>0</v>
      </c>
      <c r="F140" s="202" t="s">
        <v>110</v>
      </c>
      <c r="G140" s="205" t="s">
        <v>28</v>
      </c>
      <c r="H140" s="263">
        <f>IF(E140="","X",E140)</f>
        <v>0</v>
      </c>
      <c r="I140" s="206" t="s">
        <v>27</v>
      </c>
      <c r="J140" s="206" t="str">
        <f t="shared" si="119"/>
        <v/>
      </c>
      <c r="K140" s="206" t="str">
        <f t="shared" si="120"/>
        <v/>
      </c>
      <c r="L140" s="206"/>
      <c r="M140" s="206"/>
      <c r="N140" s="206"/>
      <c r="O140" s="206"/>
      <c r="P140" s="207">
        <f t="shared" ca="1" si="121"/>
        <v>1</v>
      </c>
      <c r="Q140" s="207">
        <f t="shared" ca="1" si="122"/>
        <v>1</v>
      </c>
      <c r="R140" s="207">
        <f t="shared" ca="1" si="123"/>
        <v>1</v>
      </c>
      <c r="S140" s="207">
        <f t="shared" ca="1" si="124"/>
        <v>1</v>
      </c>
      <c r="T140" s="207">
        <f t="shared" ca="1" si="125"/>
        <v>0</v>
      </c>
      <c r="U140" s="207">
        <f t="shared" ca="1" si="113"/>
        <v>1</v>
      </c>
      <c r="V140" s="207">
        <f t="shared" ca="1" si="114"/>
        <v>1</v>
      </c>
      <c r="W140" s="207">
        <f t="shared" ca="1" si="115"/>
        <v>1</v>
      </c>
      <c r="X140" s="207">
        <f t="shared" ca="1" si="116"/>
        <v>1</v>
      </c>
      <c r="Y140" s="207">
        <f t="shared" ca="1" si="116"/>
        <v>1</v>
      </c>
      <c r="Z140" s="207" t="str">
        <f t="shared" ca="1" si="126"/>
        <v>F0</v>
      </c>
      <c r="AA140" s="208" t="str">
        <f t="shared" ca="1" si="117"/>
        <v>F0</v>
      </c>
    </row>
    <row r="141" spans="1:27" s="209" customFormat="1" ht="15" customHeight="1" thickBot="1">
      <c r="A141" s="419" t="s">
        <v>290</v>
      </c>
      <c r="B141" s="420"/>
      <c r="C141" s="413" t="str">
        <f>IF((E139&gt;0)*AND(E141&gt;0),"Cant have sick leave when you entered PTO",IF(((E141&gt;-1)*AND(E141&lt;31)),"","Check for hours vs DAYS error--&gt;"))</f>
        <v/>
      </c>
      <c r="D141" s="414"/>
      <c r="E141" s="203">
        <f>'Survey Questionnaire'!H64</f>
        <v>0</v>
      </c>
      <c r="F141" s="202" t="s">
        <v>110</v>
      </c>
      <c r="G141" s="205" t="s">
        <v>28</v>
      </c>
      <c r="H141" s="263">
        <f>IF(E141="","X",E141)</f>
        <v>0</v>
      </c>
      <c r="I141" s="206" t="s">
        <v>27</v>
      </c>
      <c r="J141" s="206" t="str">
        <f t="shared" si="119"/>
        <v/>
      </c>
      <c r="K141" s="206" t="str">
        <f t="shared" si="120"/>
        <v/>
      </c>
      <c r="L141" s="206"/>
      <c r="M141" s="206"/>
      <c r="N141" s="206"/>
      <c r="O141" s="206"/>
      <c r="P141" s="207">
        <f t="shared" ca="1" si="121"/>
        <v>1</v>
      </c>
      <c r="Q141" s="207">
        <f t="shared" ca="1" si="122"/>
        <v>1</v>
      </c>
      <c r="R141" s="207">
        <f t="shared" ca="1" si="123"/>
        <v>1</v>
      </c>
      <c r="S141" s="207">
        <f t="shared" ca="1" si="124"/>
        <v>1</v>
      </c>
      <c r="T141" s="207">
        <f t="shared" ca="1" si="125"/>
        <v>0</v>
      </c>
      <c r="U141" s="207">
        <f t="shared" ca="1" si="113"/>
        <v>1</v>
      </c>
      <c r="V141" s="207">
        <f t="shared" ca="1" si="114"/>
        <v>1</v>
      </c>
      <c r="W141" s="207">
        <f t="shared" ca="1" si="115"/>
        <v>1</v>
      </c>
      <c r="X141" s="207">
        <f t="shared" ca="1" si="116"/>
        <v>1</v>
      </c>
      <c r="Y141" s="207">
        <f t="shared" ca="1" si="116"/>
        <v>1</v>
      </c>
      <c r="Z141" s="207" t="str">
        <f t="shared" ca="1" si="126"/>
        <v>F0</v>
      </c>
      <c r="AA141" s="208" t="str">
        <f t="shared" ca="1" si="117"/>
        <v>F0</v>
      </c>
    </row>
    <row r="142" spans="1:27" ht="16.5" thickBot="1">
      <c r="A142" s="36"/>
      <c r="B142" s="71"/>
      <c r="C142" s="432"/>
      <c r="D142" s="432"/>
      <c r="E142" s="72"/>
      <c r="F142" s="73"/>
      <c r="P142" s="40">
        <f t="shared" ref="P142:P213" ca="1" si="128">CELL("protect",A142)</f>
        <v>1</v>
      </c>
      <c r="Q142" s="40">
        <f t="shared" ref="Q142:Q213" ca="1" si="129">CELL("protect",B142)</f>
        <v>1</v>
      </c>
      <c r="R142" s="40">
        <f t="shared" ca="1" si="40"/>
        <v>1</v>
      </c>
      <c r="S142" s="40">
        <f t="shared" ref="S142:S213" ca="1" si="130">CELL("protect",D142)</f>
        <v>1</v>
      </c>
      <c r="T142" s="40">
        <f t="shared" ref="T142:T213" ca="1" si="131">CELL("protect",E142)</f>
        <v>1</v>
      </c>
      <c r="U142" s="40">
        <f t="shared" ref="U142" ca="1" si="132">CELL("protect",F142)</f>
        <v>1</v>
      </c>
      <c r="V142" s="40">
        <f t="shared" ca="1" si="114"/>
        <v>1</v>
      </c>
      <c r="W142" s="40">
        <f t="shared" ca="1" si="115"/>
        <v>1</v>
      </c>
      <c r="X142" s="40">
        <f t="shared" ca="1" si="116"/>
        <v>1</v>
      </c>
      <c r="Y142" s="40">
        <f t="shared" ca="1" si="116"/>
        <v>1</v>
      </c>
      <c r="Z142" s="40" t="str">
        <f t="shared" ref="Z142:Z210" ca="1" si="133">CELL("format",E142)</f>
        <v>F0</v>
      </c>
      <c r="AA142" s="44" t="str">
        <f t="shared" ca="1" si="117"/>
        <v>F0</v>
      </c>
    </row>
    <row r="143" spans="1:27" ht="20.25" thickTop="1" thickBot="1">
      <c r="A143" s="504" t="s">
        <v>210</v>
      </c>
      <c r="B143" s="505"/>
      <c r="C143" s="505"/>
      <c r="D143" s="505"/>
      <c r="E143" s="68" t="s">
        <v>130</v>
      </c>
      <c r="F143" s="64"/>
      <c r="G143" s="45" t="s">
        <v>25</v>
      </c>
      <c r="H143" s="263" t="str">
        <f>IF(SUM(H144:H145)&gt;0,E143,"X")</f>
        <v>X</v>
      </c>
      <c r="I143" s="38" t="s">
        <v>27</v>
      </c>
      <c r="P143" s="40">
        <f t="shared" ca="1" si="128"/>
        <v>1</v>
      </c>
      <c r="Q143" s="40">
        <f t="shared" ca="1" si="129"/>
        <v>1</v>
      </c>
      <c r="R143" s="40">
        <f t="shared" ref="R143:R216" ca="1" si="134">CELL("protect",C143)</f>
        <v>1</v>
      </c>
      <c r="S143" s="40">
        <f t="shared" ca="1" si="130"/>
        <v>1</v>
      </c>
      <c r="T143" s="40">
        <f t="shared" ca="1" si="131"/>
        <v>1</v>
      </c>
      <c r="U143" s="40">
        <f t="shared" ref="U143:U192" ca="1" si="135">CELL("protect",F143)</f>
        <v>1</v>
      </c>
      <c r="V143" s="40">
        <f t="shared" ref="V143:V193" ca="1" si="136">CELL("protect",G143)</f>
        <v>1</v>
      </c>
      <c r="W143" s="40">
        <f t="shared" ref="W143:W193" ca="1" si="137">CELL("protect",H143)</f>
        <v>1</v>
      </c>
      <c r="X143" s="40">
        <f t="shared" ref="X143:X193" ca="1" si="138">CELL("protect",I143)</f>
        <v>1</v>
      </c>
      <c r="Y143" s="40">
        <f t="shared" ref="Y143:Y193" ca="1" si="139">CELL("protect",J143)</f>
        <v>1</v>
      </c>
      <c r="Z143" s="40" t="str">
        <f t="shared" ca="1" si="133"/>
        <v>G</v>
      </c>
      <c r="AA143" s="44" t="str">
        <f t="shared" ref="AA143:AA193" ca="1" si="140">CELL("format",H143)</f>
        <v>F0</v>
      </c>
    </row>
    <row r="144" spans="1:27" s="209" customFormat="1" ht="15" customHeight="1" thickBot="1">
      <c r="A144" s="415" t="s">
        <v>230</v>
      </c>
      <c r="B144" s="416"/>
      <c r="C144" s="413" t="str">
        <f>IF(E144&lt;1000000001,"","Can't be over $1,000,000,000--&gt;")</f>
        <v/>
      </c>
      <c r="D144" s="413"/>
      <c r="E144" s="201">
        <f>'Survey Questionnaire'!I50</f>
        <v>0</v>
      </c>
      <c r="F144" s="202" t="s">
        <v>112</v>
      </c>
      <c r="G144" s="205" t="s">
        <v>28</v>
      </c>
      <c r="H144" s="263">
        <f t="shared" ref="H144:H147" si="141">IF(E144="","X",E144)</f>
        <v>0</v>
      </c>
      <c r="I144" s="206" t="s">
        <v>27</v>
      </c>
      <c r="J144" s="206" t="str">
        <f t="shared" ref="J144:J158" si="142">IF(C144="","",1)</f>
        <v/>
      </c>
      <c r="K144" s="206" t="str">
        <f t="shared" ref="K144:K158" si="143">IF(C144="","","&lt;=======")</f>
        <v/>
      </c>
      <c r="L144" s="206"/>
      <c r="M144" s="206"/>
      <c r="N144" s="206"/>
      <c r="O144" s="206"/>
      <c r="P144" s="207">
        <f t="shared" ca="1" si="128"/>
        <v>1</v>
      </c>
      <c r="Q144" s="207">
        <f t="shared" ca="1" si="129"/>
        <v>1</v>
      </c>
      <c r="R144" s="207">
        <f t="shared" ca="1" si="134"/>
        <v>1</v>
      </c>
      <c r="S144" s="207">
        <f t="shared" ca="1" si="130"/>
        <v>1</v>
      </c>
      <c r="T144" s="207">
        <f t="shared" ca="1" si="131"/>
        <v>0</v>
      </c>
      <c r="U144" s="207">
        <f t="shared" ca="1" si="135"/>
        <v>1</v>
      </c>
      <c r="V144" s="207">
        <f t="shared" ca="1" si="136"/>
        <v>1</v>
      </c>
      <c r="W144" s="207">
        <f t="shared" ca="1" si="137"/>
        <v>1</v>
      </c>
      <c r="X144" s="207">
        <f t="shared" ca="1" si="138"/>
        <v>1</v>
      </c>
      <c r="Y144" s="207">
        <f t="shared" ca="1" si="139"/>
        <v>1</v>
      </c>
      <c r="Z144" s="207" t="str">
        <f t="shared" ca="1" si="133"/>
        <v>C0</v>
      </c>
      <c r="AA144" s="208" t="str">
        <f t="shared" ca="1" si="140"/>
        <v>F0</v>
      </c>
    </row>
    <row r="145" spans="1:27" s="209" customFormat="1" ht="15" customHeight="1" thickBot="1">
      <c r="A145" s="411" t="s">
        <v>231</v>
      </c>
      <c r="B145" s="412"/>
      <c r="C145" s="413" t="str">
        <f>IF(E145&lt;1000000001,"","Can't be over $1,000,000,000--&gt;")</f>
        <v/>
      </c>
      <c r="D145" s="413"/>
      <c r="E145" s="201">
        <f>'Survey Questionnaire'!I51</f>
        <v>0</v>
      </c>
      <c r="F145" s="202" t="s">
        <v>112</v>
      </c>
      <c r="G145" s="205" t="s">
        <v>28</v>
      </c>
      <c r="H145" s="263">
        <f t="shared" si="141"/>
        <v>0</v>
      </c>
      <c r="I145" s="206" t="s">
        <v>27</v>
      </c>
      <c r="J145" s="206" t="str">
        <f t="shared" si="142"/>
        <v/>
      </c>
      <c r="K145" s="206" t="str">
        <f t="shared" si="143"/>
        <v/>
      </c>
      <c r="L145" s="206"/>
      <c r="M145" s="206"/>
      <c r="N145" s="206"/>
      <c r="O145" s="206"/>
      <c r="P145" s="207">
        <f t="shared" ca="1" si="128"/>
        <v>1</v>
      </c>
      <c r="Q145" s="207">
        <f t="shared" ca="1" si="129"/>
        <v>1</v>
      </c>
      <c r="R145" s="207">
        <f t="shared" ca="1" si="134"/>
        <v>1</v>
      </c>
      <c r="S145" s="207">
        <f t="shared" ca="1" si="130"/>
        <v>1</v>
      </c>
      <c r="T145" s="207">
        <f t="shared" ca="1" si="131"/>
        <v>0</v>
      </c>
      <c r="U145" s="207">
        <f t="shared" ca="1" si="135"/>
        <v>1</v>
      </c>
      <c r="V145" s="207">
        <f t="shared" ca="1" si="136"/>
        <v>1</v>
      </c>
      <c r="W145" s="207">
        <f t="shared" ca="1" si="137"/>
        <v>1</v>
      </c>
      <c r="X145" s="207">
        <f t="shared" ca="1" si="138"/>
        <v>1</v>
      </c>
      <c r="Y145" s="207">
        <f t="shared" ca="1" si="139"/>
        <v>1</v>
      </c>
      <c r="Z145" s="207" t="str">
        <f t="shared" ca="1" si="133"/>
        <v>C0</v>
      </c>
      <c r="AA145" s="208" t="str">
        <f t="shared" ca="1" si="140"/>
        <v>F0</v>
      </c>
    </row>
    <row r="146" spans="1:27" s="209" customFormat="1" ht="15" customHeight="1" thickBot="1">
      <c r="A146" s="411" t="s">
        <v>279</v>
      </c>
      <c r="B146" s="412"/>
      <c r="C146" s="413" t="str">
        <f>IF(E146&lt;1000000001,"","Can't be over $1,000,000,000--&gt;")</f>
        <v/>
      </c>
      <c r="D146" s="413"/>
      <c r="E146" s="201">
        <f>'Survey Questionnaire'!I52</f>
        <v>0</v>
      </c>
      <c r="F146" s="202" t="s">
        <v>112</v>
      </c>
      <c r="G146" s="205" t="s">
        <v>28</v>
      </c>
      <c r="H146" s="263">
        <f t="shared" si="141"/>
        <v>0</v>
      </c>
      <c r="I146" s="206" t="s">
        <v>27</v>
      </c>
      <c r="J146" s="206" t="str">
        <f t="shared" si="142"/>
        <v/>
      </c>
      <c r="K146" s="206" t="str">
        <f t="shared" si="143"/>
        <v/>
      </c>
      <c r="L146" s="206"/>
      <c r="M146" s="206"/>
      <c r="N146" s="206"/>
      <c r="O146" s="206"/>
      <c r="P146" s="207">
        <f t="shared" ca="1" si="128"/>
        <v>1</v>
      </c>
      <c r="Q146" s="207">
        <f t="shared" ca="1" si="129"/>
        <v>1</v>
      </c>
      <c r="R146" s="207">
        <f t="shared" ca="1" si="134"/>
        <v>1</v>
      </c>
      <c r="S146" s="207">
        <f t="shared" ca="1" si="130"/>
        <v>1</v>
      </c>
      <c r="T146" s="207">
        <f t="shared" ca="1" si="131"/>
        <v>0</v>
      </c>
      <c r="U146" s="207">
        <f t="shared" ca="1" si="135"/>
        <v>1</v>
      </c>
      <c r="V146" s="207">
        <f t="shared" ca="1" si="136"/>
        <v>1</v>
      </c>
      <c r="W146" s="207">
        <f t="shared" ca="1" si="137"/>
        <v>1</v>
      </c>
      <c r="X146" s="207">
        <f t="shared" ca="1" si="138"/>
        <v>1</v>
      </c>
      <c r="Y146" s="207">
        <f t="shared" ca="1" si="139"/>
        <v>1</v>
      </c>
      <c r="Z146" s="207" t="str">
        <f t="shared" ca="1" si="133"/>
        <v>C0</v>
      </c>
      <c r="AA146" s="208" t="str">
        <f t="shared" ca="1" si="140"/>
        <v>F0</v>
      </c>
    </row>
    <row r="147" spans="1:27" s="209" customFormat="1" ht="15" customHeight="1" thickBot="1">
      <c r="A147" s="411" t="s">
        <v>280</v>
      </c>
      <c r="B147" s="412"/>
      <c r="C147" s="413" t="str">
        <f>IF(((E147&gt;-100)*AND(E147&lt;201)),"","Percentage must be between -100% and +200%--&gt;")</f>
        <v/>
      </c>
      <c r="D147" s="414"/>
      <c r="E147" s="275">
        <f>'Survey Questionnaire'!I53</f>
        <v>0</v>
      </c>
      <c r="F147" s="202" t="s">
        <v>42</v>
      </c>
      <c r="G147" s="205" t="s">
        <v>28</v>
      </c>
      <c r="H147" s="276">
        <f t="shared" si="141"/>
        <v>0</v>
      </c>
      <c r="I147" s="206" t="s">
        <v>27</v>
      </c>
      <c r="J147" s="206" t="str">
        <f t="shared" si="142"/>
        <v/>
      </c>
      <c r="K147" s="206" t="str">
        <f t="shared" si="143"/>
        <v/>
      </c>
      <c r="L147" s="206"/>
      <c r="M147" s="206"/>
      <c r="N147" s="206"/>
      <c r="O147" s="206"/>
      <c r="P147" s="207">
        <f t="shared" ca="1" si="128"/>
        <v>1</v>
      </c>
      <c r="Q147" s="207">
        <f t="shared" ca="1" si="129"/>
        <v>1</v>
      </c>
      <c r="R147" s="207">
        <f t="shared" ca="1" si="134"/>
        <v>1</v>
      </c>
      <c r="S147" s="207">
        <f t="shared" ca="1" si="130"/>
        <v>1</v>
      </c>
      <c r="T147" s="207">
        <f t="shared" ca="1" si="131"/>
        <v>0</v>
      </c>
      <c r="U147" s="207">
        <f t="shared" ca="1" si="135"/>
        <v>1</v>
      </c>
      <c r="V147" s="207">
        <f t="shared" ca="1" si="136"/>
        <v>1</v>
      </c>
      <c r="W147" s="207">
        <f t="shared" ca="1" si="137"/>
        <v>1</v>
      </c>
      <c r="X147" s="207">
        <f t="shared" ca="1" si="138"/>
        <v>1</v>
      </c>
      <c r="Y147" s="207">
        <f t="shared" ca="1" si="139"/>
        <v>1</v>
      </c>
      <c r="Z147" s="207" t="str">
        <f t="shared" ca="1" si="133"/>
        <v>F2</v>
      </c>
      <c r="AA147" s="208" t="str">
        <f t="shared" ca="1" si="140"/>
        <v>F2</v>
      </c>
    </row>
    <row r="148" spans="1:27" s="209" customFormat="1" ht="15" customHeight="1" thickBot="1">
      <c r="A148" s="411" t="s">
        <v>281</v>
      </c>
      <c r="B148" s="412"/>
      <c r="C148" s="413" t="str">
        <f>IF(E144+E145=0,"",IF(E148&lt;1,"Please enter the number of people with this title here--&gt;",IF(E148&gt;E$8,"Can't be more than the "&amp;E$8&amp;" you reported as total staff--&gt;","")))</f>
        <v/>
      </c>
      <c r="D148" s="414"/>
      <c r="E148" s="204">
        <f>'Survey Questionnaire'!I54</f>
        <v>0</v>
      </c>
      <c r="F148" s="202" t="s">
        <v>109</v>
      </c>
      <c r="G148" s="205" t="s">
        <v>28</v>
      </c>
      <c r="H148" s="263" t="str">
        <f>IF(OR(E148="", E148=0),"X",E148)</f>
        <v>X</v>
      </c>
      <c r="I148" s="206" t="s">
        <v>27</v>
      </c>
      <c r="J148" s="206" t="str">
        <f t="shared" si="142"/>
        <v/>
      </c>
      <c r="K148" s="206" t="str">
        <f t="shared" si="143"/>
        <v/>
      </c>
      <c r="L148" s="206"/>
      <c r="M148" s="206"/>
      <c r="N148" s="206"/>
      <c r="O148" s="206"/>
      <c r="P148" s="207">
        <f t="shared" ca="1" si="128"/>
        <v>1</v>
      </c>
      <c r="Q148" s="207">
        <f t="shared" ca="1" si="129"/>
        <v>1</v>
      </c>
      <c r="R148" s="207">
        <f t="shared" ca="1" si="134"/>
        <v>1</v>
      </c>
      <c r="S148" s="207">
        <f t="shared" ca="1" si="130"/>
        <v>1</v>
      </c>
      <c r="T148" s="207">
        <f t="shared" ca="1" si="131"/>
        <v>0</v>
      </c>
      <c r="U148" s="207">
        <f t="shared" ca="1" si="135"/>
        <v>1</v>
      </c>
      <c r="V148" s="207">
        <f t="shared" ca="1" si="136"/>
        <v>1</v>
      </c>
      <c r="W148" s="207">
        <f t="shared" ca="1" si="137"/>
        <v>1</v>
      </c>
      <c r="X148" s="207">
        <f t="shared" ca="1" si="138"/>
        <v>1</v>
      </c>
      <c r="Y148" s="207">
        <f t="shared" ca="1" si="139"/>
        <v>1</v>
      </c>
      <c r="Z148" s="207" t="str">
        <f t="shared" ca="1" si="133"/>
        <v>,0</v>
      </c>
      <c r="AA148" s="208" t="str">
        <f t="shared" ca="1" si="140"/>
        <v>F0</v>
      </c>
    </row>
    <row r="149" spans="1:27" s="209" customFormat="1" ht="15" customHeight="1" thickBot="1">
      <c r="A149" s="411" t="s">
        <v>282</v>
      </c>
      <c r="B149" s="412"/>
      <c r="C149" s="413" t="str">
        <f>IF(E149&gt;E148,"Can't be more than the "&amp;E148&amp;" people with this title--&gt;","")</f>
        <v/>
      </c>
      <c r="D149" s="414"/>
      <c r="E149" s="204">
        <f>'Survey Questionnaire'!I55</f>
        <v>0</v>
      </c>
      <c r="F149" s="202" t="s">
        <v>109</v>
      </c>
      <c r="G149" s="205" t="s">
        <v>28</v>
      </c>
      <c r="H149" s="263">
        <f t="shared" ref="H149:H153" si="144">IF(E149="","X",E149)</f>
        <v>0</v>
      </c>
      <c r="I149" s="206" t="s">
        <v>27</v>
      </c>
      <c r="J149" s="206" t="str">
        <f t="shared" si="142"/>
        <v/>
      </c>
      <c r="K149" s="206" t="str">
        <f t="shared" si="143"/>
        <v/>
      </c>
      <c r="L149" s="206"/>
      <c r="M149" s="206"/>
      <c r="N149" s="206"/>
      <c r="O149" s="206"/>
      <c r="P149" s="207">
        <f t="shared" ca="1" si="128"/>
        <v>1</v>
      </c>
      <c r="Q149" s="207">
        <f t="shared" ca="1" si="129"/>
        <v>1</v>
      </c>
      <c r="R149" s="207">
        <f t="shared" ca="1" si="134"/>
        <v>1</v>
      </c>
      <c r="S149" s="207">
        <f t="shared" ca="1" si="130"/>
        <v>1</v>
      </c>
      <c r="T149" s="207">
        <f t="shared" ca="1" si="131"/>
        <v>0</v>
      </c>
      <c r="U149" s="207">
        <f t="shared" ca="1" si="135"/>
        <v>1</v>
      </c>
      <c r="V149" s="207">
        <f t="shared" ca="1" si="136"/>
        <v>1</v>
      </c>
      <c r="W149" s="207">
        <f t="shared" ca="1" si="137"/>
        <v>1</v>
      </c>
      <c r="X149" s="207">
        <f t="shared" ca="1" si="138"/>
        <v>1</v>
      </c>
      <c r="Y149" s="207">
        <f t="shared" ca="1" si="139"/>
        <v>1</v>
      </c>
      <c r="Z149" s="207" t="str">
        <f t="shared" ca="1" si="133"/>
        <v>,0</v>
      </c>
      <c r="AA149" s="208" t="str">
        <f t="shared" ca="1" si="140"/>
        <v>F0</v>
      </c>
    </row>
    <row r="150" spans="1:27" s="209" customFormat="1" ht="15" customHeight="1" thickBot="1">
      <c r="A150" s="411" t="s">
        <v>283</v>
      </c>
      <c r="B150" s="412"/>
      <c r="C150" s="413" t="str">
        <f>IF(((E150&gt;-1)*AND(E150&lt;101)),"","Percentage must be between 0 and 100.00--&gt;")</f>
        <v/>
      </c>
      <c r="D150" s="414"/>
      <c r="E150" s="275">
        <f>'Survey Questionnaire'!I56</f>
        <v>0</v>
      </c>
      <c r="F150" s="202" t="s">
        <v>42</v>
      </c>
      <c r="G150" s="205" t="s">
        <v>28</v>
      </c>
      <c r="H150" s="276">
        <f t="shared" si="144"/>
        <v>0</v>
      </c>
      <c r="I150" s="206" t="s">
        <v>27</v>
      </c>
      <c r="J150" s="206" t="str">
        <f t="shared" si="142"/>
        <v/>
      </c>
      <c r="K150" s="206" t="str">
        <f t="shared" si="143"/>
        <v/>
      </c>
      <c r="L150" s="206"/>
      <c r="M150" s="206"/>
      <c r="N150" s="206"/>
      <c r="O150" s="206"/>
      <c r="P150" s="207">
        <f t="shared" ca="1" si="128"/>
        <v>1</v>
      </c>
      <c r="Q150" s="207">
        <f t="shared" ca="1" si="129"/>
        <v>1</v>
      </c>
      <c r="R150" s="207">
        <f t="shared" ca="1" si="134"/>
        <v>1</v>
      </c>
      <c r="S150" s="207">
        <f t="shared" ca="1" si="130"/>
        <v>1</v>
      </c>
      <c r="T150" s="207">
        <f t="shared" ca="1" si="131"/>
        <v>0</v>
      </c>
      <c r="U150" s="207">
        <f t="shared" ca="1" si="135"/>
        <v>1</v>
      </c>
      <c r="V150" s="207">
        <f t="shared" ca="1" si="136"/>
        <v>1</v>
      </c>
      <c r="W150" s="207">
        <f t="shared" ca="1" si="137"/>
        <v>1</v>
      </c>
      <c r="X150" s="207">
        <f t="shared" ca="1" si="138"/>
        <v>1</v>
      </c>
      <c r="Y150" s="207">
        <f t="shared" ca="1" si="139"/>
        <v>1</v>
      </c>
      <c r="Z150" s="207" t="str">
        <f t="shared" ca="1" si="133"/>
        <v>F2</v>
      </c>
      <c r="AA150" s="208" t="str">
        <f t="shared" ca="1" si="140"/>
        <v>F2</v>
      </c>
    </row>
    <row r="151" spans="1:27" s="209" customFormat="1" ht="15" customHeight="1" thickBot="1">
      <c r="A151" s="411" t="s">
        <v>284</v>
      </c>
      <c r="B151" s="412"/>
      <c r="C151" s="413" t="str">
        <f>IF(((E151&gt;-1)*AND(E151&lt;101)),"","Percentage must be between 0 and 100.00--&gt;")</f>
        <v/>
      </c>
      <c r="D151" s="414"/>
      <c r="E151" s="275">
        <f>'Survey Questionnaire'!I57</f>
        <v>0</v>
      </c>
      <c r="F151" s="202" t="s">
        <v>42</v>
      </c>
      <c r="G151" s="205" t="s">
        <v>28</v>
      </c>
      <c r="H151" s="276">
        <f t="shared" si="144"/>
        <v>0</v>
      </c>
      <c r="I151" s="206" t="s">
        <v>27</v>
      </c>
      <c r="J151" s="206" t="str">
        <f t="shared" si="142"/>
        <v/>
      </c>
      <c r="K151" s="206" t="str">
        <f t="shared" si="143"/>
        <v/>
      </c>
      <c r="L151" s="206"/>
      <c r="M151" s="206"/>
      <c r="N151" s="206"/>
      <c r="O151" s="206"/>
      <c r="P151" s="207">
        <f t="shared" ca="1" si="128"/>
        <v>1</v>
      </c>
      <c r="Q151" s="207">
        <f t="shared" ca="1" si="129"/>
        <v>1</v>
      </c>
      <c r="R151" s="207">
        <f t="shared" ca="1" si="134"/>
        <v>1</v>
      </c>
      <c r="S151" s="207">
        <f t="shared" ca="1" si="130"/>
        <v>1</v>
      </c>
      <c r="T151" s="207">
        <f t="shared" ca="1" si="131"/>
        <v>0</v>
      </c>
      <c r="U151" s="207">
        <f t="shared" ca="1" si="135"/>
        <v>1</v>
      </c>
      <c r="V151" s="207">
        <f t="shared" ca="1" si="136"/>
        <v>1</v>
      </c>
      <c r="W151" s="207">
        <f t="shared" ca="1" si="137"/>
        <v>1</v>
      </c>
      <c r="X151" s="207">
        <f t="shared" ca="1" si="138"/>
        <v>1</v>
      </c>
      <c r="Y151" s="207">
        <f t="shared" ca="1" si="139"/>
        <v>1</v>
      </c>
      <c r="Z151" s="207" t="str">
        <f t="shared" ca="1" si="133"/>
        <v>F2</v>
      </c>
      <c r="AA151" s="208" t="str">
        <f t="shared" ca="1" si="140"/>
        <v>F2</v>
      </c>
    </row>
    <row r="152" spans="1:27" s="209" customFormat="1" ht="15" customHeight="1" thickBot="1">
      <c r="A152" s="411" t="s">
        <v>285</v>
      </c>
      <c r="B152" s="412"/>
      <c r="C152" s="413" t="str">
        <f>IF(((E152&gt;-1)*AND(E152&lt;101)),"","Percentage must be between 0 and 100.00--&gt;")</f>
        <v/>
      </c>
      <c r="D152" s="414"/>
      <c r="E152" s="275">
        <f>'Survey Questionnaire'!I58</f>
        <v>0</v>
      </c>
      <c r="F152" s="202" t="s">
        <v>42</v>
      </c>
      <c r="G152" s="205" t="s">
        <v>28</v>
      </c>
      <c r="H152" s="276">
        <f t="shared" si="144"/>
        <v>0</v>
      </c>
      <c r="I152" s="206" t="s">
        <v>27</v>
      </c>
      <c r="J152" s="206" t="str">
        <f t="shared" si="142"/>
        <v/>
      </c>
      <c r="K152" s="206" t="str">
        <f t="shared" si="143"/>
        <v/>
      </c>
      <c r="L152" s="206"/>
      <c r="M152" s="206"/>
      <c r="N152" s="206"/>
      <c r="O152" s="206"/>
      <c r="P152" s="207">
        <f t="shared" ca="1" si="128"/>
        <v>1</v>
      </c>
      <c r="Q152" s="207">
        <f t="shared" ca="1" si="129"/>
        <v>1</v>
      </c>
      <c r="R152" s="207">
        <f t="shared" ca="1" si="134"/>
        <v>1</v>
      </c>
      <c r="S152" s="207">
        <f t="shared" ca="1" si="130"/>
        <v>1</v>
      </c>
      <c r="T152" s="207">
        <f t="shared" ca="1" si="131"/>
        <v>0</v>
      </c>
      <c r="U152" s="207">
        <f t="shared" ca="1" si="135"/>
        <v>1</v>
      </c>
      <c r="V152" s="207">
        <f t="shared" ca="1" si="136"/>
        <v>1</v>
      </c>
      <c r="W152" s="207">
        <f t="shared" ca="1" si="137"/>
        <v>1</v>
      </c>
      <c r="X152" s="207">
        <f t="shared" ca="1" si="138"/>
        <v>1</v>
      </c>
      <c r="Y152" s="207">
        <f t="shared" ca="1" si="139"/>
        <v>1</v>
      </c>
      <c r="Z152" s="207" t="str">
        <f t="shared" ca="1" si="133"/>
        <v>F2</v>
      </c>
      <c r="AA152" s="208" t="str">
        <f t="shared" ca="1" si="140"/>
        <v>F2</v>
      </c>
    </row>
    <row r="153" spans="1:27" s="209" customFormat="1" ht="15" customHeight="1" thickBot="1">
      <c r="A153" s="417" t="s">
        <v>286</v>
      </c>
      <c r="B153" s="418"/>
      <c r="C153" s="413" t="str">
        <f>IF(((E153&gt;-1)*AND(E153&lt;201)),"","Percentage overtime must be between 0% and 200.00%--&gt;")</f>
        <v/>
      </c>
      <c r="D153" s="414"/>
      <c r="E153" s="275">
        <f>'Survey Questionnaire'!I59</f>
        <v>0</v>
      </c>
      <c r="F153" s="202" t="s">
        <v>42</v>
      </c>
      <c r="G153" s="205" t="s">
        <v>28</v>
      </c>
      <c r="H153" s="276">
        <f t="shared" si="144"/>
        <v>0</v>
      </c>
      <c r="I153" s="206" t="s">
        <v>27</v>
      </c>
      <c r="J153" s="206" t="str">
        <f t="shared" si="142"/>
        <v/>
      </c>
      <c r="K153" s="206" t="str">
        <f t="shared" si="143"/>
        <v/>
      </c>
      <c r="L153" s="206"/>
      <c r="M153" s="206"/>
      <c r="N153" s="206"/>
      <c r="O153" s="206"/>
      <c r="P153" s="207">
        <f t="shared" ca="1" si="128"/>
        <v>1</v>
      </c>
      <c r="Q153" s="207">
        <f t="shared" ca="1" si="129"/>
        <v>1</v>
      </c>
      <c r="R153" s="207">
        <f t="shared" ca="1" si="134"/>
        <v>1</v>
      </c>
      <c r="S153" s="207">
        <f t="shared" ca="1" si="130"/>
        <v>1</v>
      </c>
      <c r="T153" s="207">
        <f t="shared" ca="1" si="131"/>
        <v>0</v>
      </c>
      <c r="U153" s="207">
        <f t="shared" ca="1" si="135"/>
        <v>1</v>
      </c>
      <c r="V153" s="207">
        <f t="shared" ca="1" si="136"/>
        <v>1</v>
      </c>
      <c r="W153" s="207">
        <f t="shared" ca="1" si="137"/>
        <v>1</v>
      </c>
      <c r="X153" s="207">
        <f t="shared" ca="1" si="138"/>
        <v>1</v>
      </c>
      <c r="Y153" s="207">
        <f t="shared" ca="1" si="139"/>
        <v>1</v>
      </c>
      <c r="Z153" s="207" t="str">
        <f t="shared" ca="1" si="133"/>
        <v>F2</v>
      </c>
      <c r="AA153" s="208" t="str">
        <f t="shared" ca="1" si="140"/>
        <v>F2</v>
      </c>
    </row>
    <row r="154" spans="1:27" s="209" customFormat="1" ht="15" customHeight="1" thickBot="1">
      <c r="A154" s="423" t="s">
        <v>287</v>
      </c>
      <c r="B154" s="424"/>
      <c r="C154" s="425" t="str">
        <f>IF(E154=0,"",IF(E154="Y","",IF(E154="N","","You must answer Y or N--&gt;")))</f>
        <v/>
      </c>
      <c r="D154" s="426"/>
      <c r="E154" s="203">
        <f>'Survey Questionnaire'!I60</f>
        <v>0</v>
      </c>
      <c r="F154" s="202" t="s">
        <v>62</v>
      </c>
      <c r="G154" s="205" t="s">
        <v>28</v>
      </c>
      <c r="H154" s="281" t="str">
        <f>IF(E154="Y",1,IF(E154="N",0,"X"))</f>
        <v>X</v>
      </c>
      <c r="I154" s="206" t="s">
        <v>27</v>
      </c>
      <c r="J154" s="206" t="str">
        <f t="shared" si="142"/>
        <v/>
      </c>
      <c r="K154" s="206" t="str">
        <f t="shared" si="143"/>
        <v/>
      </c>
      <c r="L154" s="206"/>
      <c r="M154" s="206"/>
      <c r="N154" s="206"/>
      <c r="O154" s="206"/>
      <c r="P154" s="207">
        <f t="shared" ca="1" si="128"/>
        <v>1</v>
      </c>
      <c r="Q154" s="207">
        <f t="shared" ca="1" si="129"/>
        <v>1</v>
      </c>
      <c r="R154" s="207">
        <f t="shared" ca="1" si="134"/>
        <v>1</v>
      </c>
      <c r="S154" s="207">
        <f t="shared" ca="1" si="130"/>
        <v>1</v>
      </c>
      <c r="T154" s="207">
        <f t="shared" ca="1" si="131"/>
        <v>0</v>
      </c>
      <c r="U154" s="207">
        <f t="shared" ca="1" si="135"/>
        <v>1</v>
      </c>
      <c r="V154" s="207">
        <f t="shared" ca="1" si="136"/>
        <v>1</v>
      </c>
      <c r="W154" s="207">
        <f t="shared" ca="1" si="137"/>
        <v>1</v>
      </c>
      <c r="X154" s="207">
        <f t="shared" ca="1" si="138"/>
        <v>1</v>
      </c>
      <c r="Y154" s="207">
        <f t="shared" ca="1" si="139"/>
        <v>1</v>
      </c>
      <c r="Z154" s="207" t="str">
        <f t="shared" ca="1" si="133"/>
        <v>F0</v>
      </c>
      <c r="AA154" s="208" t="str">
        <f t="shared" ca="1" si="140"/>
        <v>F0</v>
      </c>
    </row>
    <row r="155" spans="1:27" s="209" customFormat="1" ht="15" customHeight="1" thickBot="1">
      <c r="A155" s="417" t="s">
        <v>288</v>
      </c>
      <c r="B155" s="418"/>
      <c r="C155" s="413" t="str">
        <f>IF(((E155&gt;-1)*AND(E155&lt;1001)),"","Billing rate must be between $0 and $1,000 per hour--&gt;")</f>
        <v/>
      </c>
      <c r="D155" s="414"/>
      <c r="E155" s="203">
        <f>'Survey Questionnaire'!I61</f>
        <v>0</v>
      </c>
      <c r="F155" s="202" t="s">
        <v>112</v>
      </c>
      <c r="G155" s="205" t="s">
        <v>28</v>
      </c>
      <c r="H155" s="263">
        <f>IF(E155="","X",E155)</f>
        <v>0</v>
      </c>
      <c r="I155" s="206" t="s">
        <v>27</v>
      </c>
      <c r="J155" s="206" t="str">
        <f t="shared" si="142"/>
        <v/>
      </c>
      <c r="K155" s="206" t="str">
        <f t="shared" si="143"/>
        <v/>
      </c>
      <c r="L155" s="206"/>
      <c r="M155" s="206"/>
      <c r="N155" s="206"/>
      <c r="O155" s="206"/>
      <c r="P155" s="207">
        <f t="shared" ca="1" si="128"/>
        <v>1</v>
      </c>
      <c r="Q155" s="207">
        <f t="shared" ca="1" si="129"/>
        <v>1</v>
      </c>
      <c r="R155" s="207">
        <f t="shared" ca="1" si="134"/>
        <v>1</v>
      </c>
      <c r="S155" s="207">
        <f t="shared" ca="1" si="130"/>
        <v>1</v>
      </c>
      <c r="T155" s="207">
        <f t="shared" ca="1" si="131"/>
        <v>0</v>
      </c>
      <c r="U155" s="207">
        <f t="shared" ca="1" si="135"/>
        <v>1</v>
      </c>
      <c r="V155" s="207">
        <f t="shared" ca="1" si="136"/>
        <v>1</v>
      </c>
      <c r="W155" s="207">
        <f t="shared" ca="1" si="137"/>
        <v>1</v>
      </c>
      <c r="X155" s="207">
        <f t="shared" ca="1" si="138"/>
        <v>1</v>
      </c>
      <c r="Y155" s="207">
        <f t="shared" ca="1" si="139"/>
        <v>1</v>
      </c>
      <c r="Z155" s="207" t="str">
        <f t="shared" ca="1" si="133"/>
        <v>F0</v>
      </c>
      <c r="AA155" s="208" t="str">
        <f t="shared" ca="1" si="140"/>
        <v>F0</v>
      </c>
    </row>
    <row r="156" spans="1:27" s="209" customFormat="1" ht="15" customHeight="1" thickBot="1">
      <c r="A156" s="417" t="s">
        <v>306</v>
      </c>
      <c r="B156" s="418"/>
      <c r="C156" s="413" t="str">
        <f>IF(((E156&gt;-1)*AND(E156&lt;31)),"","Check for hours vs DAYS error--&gt;")</f>
        <v/>
      </c>
      <c r="D156" s="414"/>
      <c r="E156" s="203">
        <f>'Survey Questionnaire'!I62</f>
        <v>0</v>
      </c>
      <c r="F156" s="202" t="s">
        <v>110</v>
      </c>
      <c r="G156" s="205" t="s">
        <v>28</v>
      </c>
      <c r="H156" s="263">
        <f>IF(E156="","X",E156)</f>
        <v>0</v>
      </c>
      <c r="I156" s="206" t="s">
        <v>27</v>
      </c>
      <c r="J156" s="206" t="str">
        <f t="shared" si="142"/>
        <v/>
      </c>
      <c r="K156" s="206" t="str">
        <f t="shared" si="143"/>
        <v/>
      </c>
      <c r="L156" s="206"/>
      <c r="M156" s="206"/>
      <c r="N156" s="206"/>
      <c r="O156" s="206"/>
      <c r="P156" s="207">
        <f t="shared" ca="1" si="128"/>
        <v>1</v>
      </c>
      <c r="Q156" s="207">
        <f t="shared" ca="1" si="129"/>
        <v>1</v>
      </c>
      <c r="R156" s="207">
        <f t="shared" ca="1" si="134"/>
        <v>1</v>
      </c>
      <c r="S156" s="207">
        <f t="shared" ca="1" si="130"/>
        <v>1</v>
      </c>
      <c r="T156" s="207">
        <f t="shared" ca="1" si="131"/>
        <v>0</v>
      </c>
      <c r="U156" s="207">
        <f t="shared" ca="1" si="135"/>
        <v>1</v>
      </c>
      <c r="V156" s="207">
        <f t="shared" ca="1" si="136"/>
        <v>1</v>
      </c>
      <c r="W156" s="207">
        <f t="shared" ca="1" si="137"/>
        <v>1</v>
      </c>
      <c r="X156" s="207">
        <f t="shared" ca="1" si="138"/>
        <v>1</v>
      </c>
      <c r="Y156" s="207">
        <f t="shared" ca="1" si="139"/>
        <v>1</v>
      </c>
      <c r="Z156" s="207" t="str">
        <f t="shared" ca="1" si="133"/>
        <v>F0</v>
      </c>
      <c r="AA156" s="208" t="str">
        <f t="shared" ca="1" si="140"/>
        <v>F0</v>
      </c>
    </row>
    <row r="157" spans="1:27" s="209" customFormat="1" ht="15" customHeight="1" thickBot="1">
      <c r="A157" s="417" t="s">
        <v>289</v>
      </c>
      <c r="B157" s="418"/>
      <c r="C157" s="413" t="str">
        <f>IF((E156&gt;0)*AND(E157&gt;0),"Cant have vacation when you entered PTO",IF(((E157&gt;-1)*AND(E157&lt;31)),"","Check for hours vs DAYS error--&gt;"))</f>
        <v/>
      </c>
      <c r="D157" s="414"/>
      <c r="E157" s="203">
        <f>'Survey Questionnaire'!I63</f>
        <v>0</v>
      </c>
      <c r="F157" s="202" t="s">
        <v>110</v>
      </c>
      <c r="G157" s="205" t="s">
        <v>28</v>
      </c>
      <c r="H157" s="263">
        <f>IF(E157="","X",E157)</f>
        <v>0</v>
      </c>
      <c r="I157" s="206" t="s">
        <v>27</v>
      </c>
      <c r="J157" s="206" t="str">
        <f t="shared" si="142"/>
        <v/>
      </c>
      <c r="K157" s="206" t="str">
        <f t="shared" si="143"/>
        <v/>
      </c>
      <c r="L157" s="206"/>
      <c r="M157" s="206"/>
      <c r="N157" s="206"/>
      <c r="O157" s="206"/>
      <c r="P157" s="207">
        <f t="shared" ca="1" si="128"/>
        <v>1</v>
      </c>
      <c r="Q157" s="207">
        <f t="shared" ca="1" si="129"/>
        <v>1</v>
      </c>
      <c r="R157" s="207">
        <f t="shared" ca="1" si="134"/>
        <v>1</v>
      </c>
      <c r="S157" s="207">
        <f t="shared" ca="1" si="130"/>
        <v>1</v>
      </c>
      <c r="T157" s="207">
        <f t="shared" ca="1" si="131"/>
        <v>0</v>
      </c>
      <c r="U157" s="207">
        <f t="shared" ca="1" si="135"/>
        <v>1</v>
      </c>
      <c r="V157" s="207">
        <f t="shared" ca="1" si="136"/>
        <v>1</v>
      </c>
      <c r="W157" s="207">
        <f t="shared" ca="1" si="137"/>
        <v>1</v>
      </c>
      <c r="X157" s="207">
        <f t="shared" ca="1" si="138"/>
        <v>1</v>
      </c>
      <c r="Y157" s="207">
        <f t="shared" ca="1" si="139"/>
        <v>1</v>
      </c>
      <c r="Z157" s="207" t="str">
        <f t="shared" ca="1" si="133"/>
        <v>F0</v>
      </c>
      <c r="AA157" s="208" t="str">
        <f t="shared" ca="1" si="140"/>
        <v>F0</v>
      </c>
    </row>
    <row r="158" spans="1:27" s="209" customFormat="1" ht="15" customHeight="1" thickBot="1">
      <c r="A158" s="419" t="s">
        <v>290</v>
      </c>
      <c r="B158" s="420"/>
      <c r="C158" s="413" t="str">
        <f>IF((E156&gt;0)*AND(E158&gt;0),"Cant have sick leave when you entered PTO",IF(((E158&gt;-1)*AND(E158&lt;31)),"","Check for hours vs DAYS error--&gt;"))</f>
        <v/>
      </c>
      <c r="D158" s="414"/>
      <c r="E158" s="203">
        <f>'Survey Questionnaire'!I64</f>
        <v>0</v>
      </c>
      <c r="F158" s="202" t="s">
        <v>110</v>
      </c>
      <c r="G158" s="205" t="s">
        <v>28</v>
      </c>
      <c r="H158" s="263">
        <f>IF(E158="","X",E158)</f>
        <v>0</v>
      </c>
      <c r="I158" s="206" t="s">
        <v>27</v>
      </c>
      <c r="J158" s="206" t="str">
        <f t="shared" si="142"/>
        <v/>
      </c>
      <c r="K158" s="206" t="str">
        <f t="shared" si="143"/>
        <v/>
      </c>
      <c r="L158" s="206"/>
      <c r="M158" s="206"/>
      <c r="N158" s="206"/>
      <c r="O158" s="206"/>
      <c r="P158" s="207">
        <f t="shared" ca="1" si="128"/>
        <v>1</v>
      </c>
      <c r="Q158" s="207">
        <f t="shared" ca="1" si="129"/>
        <v>1</v>
      </c>
      <c r="R158" s="207">
        <f t="shared" ca="1" si="134"/>
        <v>1</v>
      </c>
      <c r="S158" s="207">
        <f t="shared" ca="1" si="130"/>
        <v>1</v>
      </c>
      <c r="T158" s="207">
        <f t="shared" ca="1" si="131"/>
        <v>0</v>
      </c>
      <c r="U158" s="207">
        <f t="shared" ca="1" si="135"/>
        <v>1</v>
      </c>
      <c r="V158" s="207">
        <f t="shared" ca="1" si="136"/>
        <v>1</v>
      </c>
      <c r="W158" s="207">
        <f t="shared" ca="1" si="137"/>
        <v>1</v>
      </c>
      <c r="X158" s="207">
        <f t="shared" ca="1" si="138"/>
        <v>1</v>
      </c>
      <c r="Y158" s="207">
        <f t="shared" ca="1" si="139"/>
        <v>1</v>
      </c>
      <c r="Z158" s="207" t="str">
        <f t="shared" ca="1" si="133"/>
        <v>F0</v>
      </c>
      <c r="AA158" s="208" t="str">
        <f t="shared" ca="1" si="140"/>
        <v>F0</v>
      </c>
    </row>
    <row r="159" spans="1:27" ht="16.5" thickBot="1">
      <c r="A159" s="36"/>
      <c r="B159" s="71"/>
      <c r="C159" s="432"/>
      <c r="D159" s="432"/>
      <c r="E159" s="72"/>
      <c r="F159" s="73"/>
      <c r="P159" s="40">
        <f t="shared" ca="1" si="128"/>
        <v>1</v>
      </c>
      <c r="Q159" s="40">
        <f t="shared" ca="1" si="129"/>
        <v>1</v>
      </c>
      <c r="R159" s="40">
        <f t="shared" ca="1" si="134"/>
        <v>1</v>
      </c>
      <c r="S159" s="40">
        <f t="shared" ca="1" si="130"/>
        <v>1</v>
      </c>
      <c r="T159" s="40">
        <f t="shared" ca="1" si="131"/>
        <v>1</v>
      </c>
      <c r="U159" s="40">
        <f t="shared" ref="U159" ca="1" si="145">CELL("protect",F159)</f>
        <v>1</v>
      </c>
      <c r="V159" s="40">
        <f t="shared" ca="1" si="136"/>
        <v>1</v>
      </c>
      <c r="W159" s="40">
        <f t="shared" ca="1" si="137"/>
        <v>1</v>
      </c>
      <c r="X159" s="40">
        <f t="shared" ca="1" si="138"/>
        <v>1</v>
      </c>
      <c r="Y159" s="40">
        <f t="shared" ca="1" si="139"/>
        <v>1</v>
      </c>
      <c r="Z159" s="40" t="str">
        <f t="shared" ca="1" si="133"/>
        <v>F0</v>
      </c>
      <c r="AA159" s="44" t="str">
        <f t="shared" ca="1" si="140"/>
        <v>F0</v>
      </c>
    </row>
    <row r="160" spans="1:27" ht="20.25" thickTop="1" thickBot="1">
      <c r="A160" s="527" t="s">
        <v>93</v>
      </c>
      <c r="B160" s="528"/>
      <c r="C160" s="528"/>
      <c r="D160" s="528"/>
      <c r="E160" s="68" t="s">
        <v>131</v>
      </c>
      <c r="F160" s="64"/>
      <c r="G160" s="45" t="s">
        <v>25</v>
      </c>
      <c r="H160" s="263" t="str">
        <f>IF(SUM(H161:H162)&gt;0,E160,"X")</f>
        <v>X</v>
      </c>
      <c r="I160" s="38" t="s">
        <v>27</v>
      </c>
      <c r="P160" s="40">
        <f t="shared" ca="1" si="128"/>
        <v>1</v>
      </c>
      <c r="Q160" s="40">
        <f t="shared" ca="1" si="129"/>
        <v>1</v>
      </c>
      <c r="R160" s="40">
        <f t="shared" ca="1" si="134"/>
        <v>1</v>
      </c>
      <c r="S160" s="40">
        <f t="shared" ca="1" si="130"/>
        <v>1</v>
      </c>
      <c r="T160" s="40">
        <f t="shared" ca="1" si="131"/>
        <v>1</v>
      </c>
      <c r="U160" s="40">
        <f t="shared" ca="1" si="135"/>
        <v>1</v>
      </c>
      <c r="V160" s="40">
        <f t="shared" ca="1" si="136"/>
        <v>1</v>
      </c>
      <c r="W160" s="40">
        <f t="shared" ca="1" si="137"/>
        <v>1</v>
      </c>
      <c r="X160" s="40">
        <f t="shared" ca="1" si="138"/>
        <v>1</v>
      </c>
      <c r="Y160" s="40">
        <f t="shared" ca="1" si="139"/>
        <v>1</v>
      </c>
      <c r="Z160" s="40" t="str">
        <f t="shared" ca="1" si="133"/>
        <v>G</v>
      </c>
      <c r="AA160" s="44" t="str">
        <f t="shared" ca="1" si="140"/>
        <v>F0</v>
      </c>
    </row>
    <row r="161" spans="1:27" s="209" customFormat="1" ht="15" customHeight="1" thickTop="1" thickBot="1">
      <c r="A161" s="415" t="s">
        <v>230</v>
      </c>
      <c r="B161" s="416"/>
      <c r="C161" s="413" t="str">
        <f>IF(E161&lt;1000000001,"","Can't be over $1,000,000,000--&gt;")</f>
        <v/>
      </c>
      <c r="D161" s="413"/>
      <c r="E161" s="201">
        <f>'Survey Questionnaire'!J50</f>
        <v>0</v>
      </c>
      <c r="F161" s="202" t="s">
        <v>112</v>
      </c>
      <c r="G161" s="205" t="s">
        <v>28</v>
      </c>
      <c r="H161" s="263">
        <f t="shared" ref="H161:H164" si="146">IF(E161="","X",E161)</f>
        <v>0</v>
      </c>
      <c r="I161" s="206" t="s">
        <v>27</v>
      </c>
      <c r="J161" s="206" t="str">
        <f t="shared" ref="J161:J175" si="147">IF(C161="","",1)</f>
        <v/>
      </c>
      <c r="K161" s="206" t="str">
        <f t="shared" ref="K161:K175" si="148">IF(C161="","","&lt;=======")</f>
        <v/>
      </c>
      <c r="L161" s="206"/>
      <c r="M161" s="206"/>
      <c r="N161" s="206"/>
      <c r="O161" s="206"/>
      <c r="P161" s="207">
        <f t="shared" ca="1" si="128"/>
        <v>1</v>
      </c>
      <c r="Q161" s="207">
        <f t="shared" ca="1" si="129"/>
        <v>1</v>
      </c>
      <c r="R161" s="207">
        <f t="shared" ca="1" si="134"/>
        <v>1</v>
      </c>
      <c r="S161" s="207">
        <f t="shared" ca="1" si="130"/>
        <v>1</v>
      </c>
      <c r="T161" s="207">
        <f t="shared" ca="1" si="131"/>
        <v>0</v>
      </c>
      <c r="U161" s="207">
        <f t="shared" ca="1" si="135"/>
        <v>1</v>
      </c>
      <c r="V161" s="207">
        <f t="shared" ca="1" si="136"/>
        <v>1</v>
      </c>
      <c r="W161" s="207">
        <f t="shared" ca="1" si="137"/>
        <v>1</v>
      </c>
      <c r="X161" s="207">
        <f t="shared" ca="1" si="138"/>
        <v>1</v>
      </c>
      <c r="Y161" s="207">
        <f t="shared" ca="1" si="139"/>
        <v>1</v>
      </c>
      <c r="Z161" s="207" t="str">
        <f t="shared" ca="1" si="133"/>
        <v>C0</v>
      </c>
      <c r="AA161" s="208" t="str">
        <f t="shared" ca="1" si="140"/>
        <v>F0</v>
      </c>
    </row>
    <row r="162" spans="1:27" s="209" customFormat="1" ht="15" customHeight="1" thickBot="1">
      <c r="A162" s="411" t="s">
        <v>231</v>
      </c>
      <c r="B162" s="412"/>
      <c r="C162" s="413" t="str">
        <f>IF(E162&lt;1000000001,"","Can't be over $1,000,000,000--&gt;")</f>
        <v/>
      </c>
      <c r="D162" s="413"/>
      <c r="E162" s="201">
        <f>'Survey Questionnaire'!J51</f>
        <v>0</v>
      </c>
      <c r="F162" s="202" t="s">
        <v>112</v>
      </c>
      <c r="G162" s="205" t="s">
        <v>28</v>
      </c>
      <c r="H162" s="263">
        <f t="shared" si="146"/>
        <v>0</v>
      </c>
      <c r="I162" s="206" t="s">
        <v>27</v>
      </c>
      <c r="J162" s="206" t="str">
        <f t="shared" si="147"/>
        <v/>
      </c>
      <c r="K162" s="206" t="str">
        <f t="shared" si="148"/>
        <v/>
      </c>
      <c r="L162" s="206"/>
      <c r="M162" s="206"/>
      <c r="N162" s="206"/>
      <c r="O162" s="206"/>
      <c r="P162" s="207">
        <f t="shared" ca="1" si="128"/>
        <v>1</v>
      </c>
      <c r="Q162" s="207">
        <f t="shared" ca="1" si="129"/>
        <v>1</v>
      </c>
      <c r="R162" s="207">
        <f t="shared" ca="1" si="134"/>
        <v>1</v>
      </c>
      <c r="S162" s="207">
        <f t="shared" ca="1" si="130"/>
        <v>1</v>
      </c>
      <c r="T162" s="207">
        <f t="shared" ca="1" si="131"/>
        <v>0</v>
      </c>
      <c r="U162" s="207">
        <f t="shared" ca="1" si="135"/>
        <v>1</v>
      </c>
      <c r="V162" s="207">
        <f t="shared" ca="1" si="136"/>
        <v>1</v>
      </c>
      <c r="W162" s="207">
        <f t="shared" ca="1" si="137"/>
        <v>1</v>
      </c>
      <c r="X162" s="207">
        <f t="shared" ca="1" si="138"/>
        <v>1</v>
      </c>
      <c r="Y162" s="207">
        <f t="shared" ca="1" si="139"/>
        <v>1</v>
      </c>
      <c r="Z162" s="207" t="str">
        <f t="shared" ca="1" si="133"/>
        <v>C0</v>
      </c>
      <c r="AA162" s="208" t="str">
        <f t="shared" ca="1" si="140"/>
        <v>F0</v>
      </c>
    </row>
    <row r="163" spans="1:27" s="209" customFormat="1" ht="15" customHeight="1" thickBot="1">
      <c r="A163" s="411" t="s">
        <v>279</v>
      </c>
      <c r="B163" s="412"/>
      <c r="C163" s="413" t="str">
        <f>IF(E163&lt;1000000001,"","Can't be over $1,000,000,000--&gt;")</f>
        <v/>
      </c>
      <c r="D163" s="413"/>
      <c r="E163" s="201">
        <f>'Survey Questionnaire'!J52</f>
        <v>0</v>
      </c>
      <c r="F163" s="202" t="s">
        <v>112</v>
      </c>
      <c r="G163" s="205" t="s">
        <v>28</v>
      </c>
      <c r="H163" s="263">
        <f t="shared" si="146"/>
        <v>0</v>
      </c>
      <c r="I163" s="206" t="s">
        <v>27</v>
      </c>
      <c r="J163" s="206" t="str">
        <f t="shared" si="147"/>
        <v/>
      </c>
      <c r="K163" s="206" t="str">
        <f t="shared" si="148"/>
        <v/>
      </c>
      <c r="L163" s="206"/>
      <c r="M163" s="206"/>
      <c r="N163" s="206"/>
      <c r="O163" s="206"/>
      <c r="P163" s="207">
        <f t="shared" ca="1" si="128"/>
        <v>1</v>
      </c>
      <c r="Q163" s="207">
        <f t="shared" ca="1" si="129"/>
        <v>1</v>
      </c>
      <c r="R163" s="207">
        <f t="shared" ca="1" si="134"/>
        <v>1</v>
      </c>
      <c r="S163" s="207">
        <f t="shared" ca="1" si="130"/>
        <v>1</v>
      </c>
      <c r="T163" s="207">
        <f t="shared" ca="1" si="131"/>
        <v>0</v>
      </c>
      <c r="U163" s="207">
        <f t="shared" ca="1" si="135"/>
        <v>1</v>
      </c>
      <c r="V163" s="207">
        <f t="shared" ca="1" si="136"/>
        <v>1</v>
      </c>
      <c r="W163" s="207">
        <f t="shared" ca="1" si="137"/>
        <v>1</v>
      </c>
      <c r="X163" s="207">
        <f t="shared" ca="1" si="138"/>
        <v>1</v>
      </c>
      <c r="Y163" s="207">
        <f t="shared" ca="1" si="139"/>
        <v>1</v>
      </c>
      <c r="Z163" s="207" t="str">
        <f t="shared" ca="1" si="133"/>
        <v>C0</v>
      </c>
      <c r="AA163" s="208" t="str">
        <f t="shared" ca="1" si="140"/>
        <v>F0</v>
      </c>
    </row>
    <row r="164" spans="1:27" s="209" customFormat="1" ht="15" customHeight="1" thickBot="1">
      <c r="A164" s="411" t="s">
        <v>280</v>
      </c>
      <c r="B164" s="412"/>
      <c r="C164" s="413" t="str">
        <f>IF(((E164&gt;-100)*AND(E164&lt;201)),"","Percentage must be between -100% and +200%--&gt;")</f>
        <v/>
      </c>
      <c r="D164" s="414"/>
      <c r="E164" s="275">
        <f>'Survey Questionnaire'!J53</f>
        <v>0</v>
      </c>
      <c r="F164" s="202" t="s">
        <v>42</v>
      </c>
      <c r="G164" s="205" t="s">
        <v>28</v>
      </c>
      <c r="H164" s="276">
        <f t="shared" si="146"/>
        <v>0</v>
      </c>
      <c r="I164" s="206" t="s">
        <v>27</v>
      </c>
      <c r="J164" s="206" t="str">
        <f t="shared" si="147"/>
        <v/>
      </c>
      <c r="K164" s="206" t="str">
        <f t="shared" si="148"/>
        <v/>
      </c>
      <c r="L164" s="206"/>
      <c r="M164" s="206"/>
      <c r="N164" s="206"/>
      <c r="O164" s="206"/>
      <c r="P164" s="207">
        <f t="shared" ca="1" si="128"/>
        <v>1</v>
      </c>
      <c r="Q164" s="207">
        <f t="shared" ca="1" si="129"/>
        <v>1</v>
      </c>
      <c r="R164" s="207">
        <f t="shared" ca="1" si="134"/>
        <v>1</v>
      </c>
      <c r="S164" s="207">
        <f t="shared" ca="1" si="130"/>
        <v>1</v>
      </c>
      <c r="T164" s="207">
        <f t="shared" ca="1" si="131"/>
        <v>0</v>
      </c>
      <c r="U164" s="207">
        <f t="shared" ca="1" si="135"/>
        <v>1</v>
      </c>
      <c r="V164" s="207">
        <f t="shared" ca="1" si="136"/>
        <v>1</v>
      </c>
      <c r="W164" s="207">
        <f t="shared" ca="1" si="137"/>
        <v>1</v>
      </c>
      <c r="X164" s="207">
        <f t="shared" ca="1" si="138"/>
        <v>1</v>
      </c>
      <c r="Y164" s="207">
        <f t="shared" ca="1" si="139"/>
        <v>1</v>
      </c>
      <c r="Z164" s="207" t="str">
        <f t="shared" ca="1" si="133"/>
        <v>F2</v>
      </c>
      <c r="AA164" s="208" t="str">
        <f t="shared" ca="1" si="140"/>
        <v>F2</v>
      </c>
    </row>
    <row r="165" spans="1:27" s="209" customFormat="1" ht="15" customHeight="1" thickBot="1">
      <c r="A165" s="411" t="s">
        <v>281</v>
      </c>
      <c r="B165" s="412"/>
      <c r="C165" s="413" t="str">
        <f>IF(E161+E162=0,"",IF(E165&lt;1,"Please enter the number of people with this title here--&gt;",IF(E165&gt;E$8,"Can't be more than the "&amp;E$8&amp;" you reported as total staff--&gt;","")))</f>
        <v/>
      </c>
      <c r="D165" s="414"/>
      <c r="E165" s="204">
        <f>'Survey Questionnaire'!J54</f>
        <v>0</v>
      </c>
      <c r="F165" s="202" t="s">
        <v>109</v>
      </c>
      <c r="G165" s="205" t="s">
        <v>28</v>
      </c>
      <c r="H165" s="263" t="str">
        <f>IF(OR(E165="", E165=0),"X",E165)</f>
        <v>X</v>
      </c>
      <c r="I165" s="206" t="s">
        <v>27</v>
      </c>
      <c r="J165" s="206" t="str">
        <f t="shared" si="147"/>
        <v/>
      </c>
      <c r="K165" s="206" t="str">
        <f t="shared" si="148"/>
        <v/>
      </c>
      <c r="L165" s="206"/>
      <c r="M165" s="206"/>
      <c r="N165" s="206"/>
      <c r="O165" s="206"/>
      <c r="P165" s="207">
        <f t="shared" ca="1" si="128"/>
        <v>1</v>
      </c>
      <c r="Q165" s="207">
        <f t="shared" ca="1" si="129"/>
        <v>1</v>
      </c>
      <c r="R165" s="207">
        <f t="shared" ca="1" si="134"/>
        <v>1</v>
      </c>
      <c r="S165" s="207">
        <f t="shared" ca="1" si="130"/>
        <v>1</v>
      </c>
      <c r="T165" s="207">
        <f t="shared" ca="1" si="131"/>
        <v>0</v>
      </c>
      <c r="U165" s="207">
        <f t="shared" ca="1" si="135"/>
        <v>1</v>
      </c>
      <c r="V165" s="207">
        <f t="shared" ca="1" si="136"/>
        <v>1</v>
      </c>
      <c r="W165" s="207">
        <f t="shared" ca="1" si="137"/>
        <v>1</v>
      </c>
      <c r="X165" s="207">
        <f t="shared" ca="1" si="138"/>
        <v>1</v>
      </c>
      <c r="Y165" s="207">
        <f t="shared" ca="1" si="139"/>
        <v>1</v>
      </c>
      <c r="Z165" s="207" t="str">
        <f t="shared" ca="1" si="133"/>
        <v>,0</v>
      </c>
      <c r="AA165" s="208" t="str">
        <f t="shared" ca="1" si="140"/>
        <v>F0</v>
      </c>
    </row>
    <row r="166" spans="1:27" s="209" customFormat="1" ht="15" customHeight="1" thickBot="1">
      <c r="A166" s="411" t="s">
        <v>282</v>
      </c>
      <c r="B166" s="412"/>
      <c r="C166" s="413" t="str">
        <f>IF(E166&gt;E165,"Can't be more than the "&amp;E165&amp;" people with this title--&gt;","")</f>
        <v/>
      </c>
      <c r="D166" s="414"/>
      <c r="E166" s="204">
        <f>'Survey Questionnaire'!J55</f>
        <v>0</v>
      </c>
      <c r="F166" s="202" t="s">
        <v>109</v>
      </c>
      <c r="G166" s="205" t="s">
        <v>28</v>
      </c>
      <c r="H166" s="263">
        <f t="shared" ref="H166:H170" si="149">IF(E166="","X",E166)</f>
        <v>0</v>
      </c>
      <c r="I166" s="206" t="s">
        <v>27</v>
      </c>
      <c r="J166" s="206" t="str">
        <f t="shared" si="147"/>
        <v/>
      </c>
      <c r="K166" s="206" t="str">
        <f t="shared" si="148"/>
        <v/>
      </c>
      <c r="L166" s="206"/>
      <c r="M166" s="206"/>
      <c r="N166" s="206"/>
      <c r="O166" s="206"/>
      <c r="P166" s="207">
        <f t="shared" ca="1" si="128"/>
        <v>1</v>
      </c>
      <c r="Q166" s="207">
        <f t="shared" ca="1" si="129"/>
        <v>1</v>
      </c>
      <c r="R166" s="207">
        <f t="shared" ca="1" si="134"/>
        <v>1</v>
      </c>
      <c r="S166" s="207">
        <f t="shared" ca="1" si="130"/>
        <v>1</v>
      </c>
      <c r="T166" s="207">
        <f t="shared" ca="1" si="131"/>
        <v>0</v>
      </c>
      <c r="U166" s="207">
        <f t="shared" ca="1" si="135"/>
        <v>1</v>
      </c>
      <c r="V166" s="207">
        <f t="shared" ca="1" si="136"/>
        <v>1</v>
      </c>
      <c r="W166" s="207">
        <f t="shared" ca="1" si="137"/>
        <v>1</v>
      </c>
      <c r="X166" s="207">
        <f t="shared" ca="1" si="138"/>
        <v>1</v>
      </c>
      <c r="Y166" s="207">
        <f t="shared" ca="1" si="139"/>
        <v>1</v>
      </c>
      <c r="Z166" s="207" t="str">
        <f t="shared" ca="1" si="133"/>
        <v>,0</v>
      </c>
      <c r="AA166" s="208" t="str">
        <f t="shared" ca="1" si="140"/>
        <v>F0</v>
      </c>
    </row>
    <row r="167" spans="1:27" s="209" customFormat="1" ht="15" customHeight="1" thickBot="1">
      <c r="A167" s="411" t="s">
        <v>283</v>
      </c>
      <c r="B167" s="412"/>
      <c r="C167" s="413" t="str">
        <f>IF(((E167&gt;-1)*AND(E167&lt;101)),"","Percentage must be between 0 and 100.00--&gt;")</f>
        <v/>
      </c>
      <c r="D167" s="414"/>
      <c r="E167" s="275">
        <f>'Survey Questionnaire'!J56</f>
        <v>0</v>
      </c>
      <c r="F167" s="202" t="s">
        <v>42</v>
      </c>
      <c r="G167" s="205" t="s">
        <v>28</v>
      </c>
      <c r="H167" s="276">
        <f t="shared" si="149"/>
        <v>0</v>
      </c>
      <c r="I167" s="206" t="s">
        <v>27</v>
      </c>
      <c r="J167" s="206" t="str">
        <f t="shared" si="147"/>
        <v/>
      </c>
      <c r="K167" s="206" t="str">
        <f t="shared" si="148"/>
        <v/>
      </c>
      <c r="L167" s="206"/>
      <c r="M167" s="206"/>
      <c r="N167" s="206"/>
      <c r="O167" s="206"/>
      <c r="P167" s="207">
        <f t="shared" ca="1" si="128"/>
        <v>1</v>
      </c>
      <c r="Q167" s="207">
        <f t="shared" ca="1" si="129"/>
        <v>1</v>
      </c>
      <c r="R167" s="207">
        <f t="shared" ca="1" si="134"/>
        <v>1</v>
      </c>
      <c r="S167" s="207">
        <f t="shared" ca="1" si="130"/>
        <v>1</v>
      </c>
      <c r="T167" s="207">
        <f t="shared" ca="1" si="131"/>
        <v>0</v>
      </c>
      <c r="U167" s="207">
        <f t="shared" ca="1" si="135"/>
        <v>1</v>
      </c>
      <c r="V167" s="207">
        <f t="shared" ca="1" si="136"/>
        <v>1</v>
      </c>
      <c r="W167" s="207">
        <f t="shared" ca="1" si="137"/>
        <v>1</v>
      </c>
      <c r="X167" s="207">
        <f t="shared" ca="1" si="138"/>
        <v>1</v>
      </c>
      <c r="Y167" s="207">
        <f t="shared" ca="1" si="139"/>
        <v>1</v>
      </c>
      <c r="Z167" s="207" t="str">
        <f t="shared" ca="1" si="133"/>
        <v>F2</v>
      </c>
      <c r="AA167" s="208" t="str">
        <f t="shared" ca="1" si="140"/>
        <v>F2</v>
      </c>
    </row>
    <row r="168" spans="1:27" s="209" customFormat="1" ht="15" customHeight="1" thickBot="1">
      <c r="A168" s="411" t="s">
        <v>284</v>
      </c>
      <c r="B168" s="412"/>
      <c r="C168" s="413" t="str">
        <f>IF(((E168&gt;-1)*AND(E168&lt;101)),"","Percentage must be between 0 and 100.00--&gt;")</f>
        <v/>
      </c>
      <c r="D168" s="414"/>
      <c r="E168" s="275">
        <f>'Survey Questionnaire'!J57</f>
        <v>0</v>
      </c>
      <c r="F168" s="202" t="s">
        <v>42</v>
      </c>
      <c r="G168" s="205" t="s">
        <v>28</v>
      </c>
      <c r="H168" s="276">
        <f t="shared" si="149"/>
        <v>0</v>
      </c>
      <c r="I168" s="206" t="s">
        <v>27</v>
      </c>
      <c r="J168" s="206" t="str">
        <f t="shared" si="147"/>
        <v/>
      </c>
      <c r="K168" s="206" t="str">
        <f t="shared" si="148"/>
        <v/>
      </c>
      <c r="L168" s="206"/>
      <c r="M168" s="206"/>
      <c r="N168" s="206"/>
      <c r="O168" s="206"/>
      <c r="P168" s="207">
        <f t="shared" ca="1" si="128"/>
        <v>1</v>
      </c>
      <c r="Q168" s="207">
        <f t="shared" ca="1" si="129"/>
        <v>1</v>
      </c>
      <c r="R168" s="207">
        <f t="shared" ca="1" si="134"/>
        <v>1</v>
      </c>
      <c r="S168" s="207">
        <f t="shared" ca="1" si="130"/>
        <v>1</v>
      </c>
      <c r="T168" s="207">
        <f t="shared" ca="1" si="131"/>
        <v>0</v>
      </c>
      <c r="U168" s="207">
        <f t="shared" ca="1" si="135"/>
        <v>1</v>
      </c>
      <c r="V168" s="207">
        <f t="shared" ca="1" si="136"/>
        <v>1</v>
      </c>
      <c r="W168" s="207">
        <f t="shared" ca="1" si="137"/>
        <v>1</v>
      </c>
      <c r="X168" s="207">
        <f t="shared" ca="1" si="138"/>
        <v>1</v>
      </c>
      <c r="Y168" s="207">
        <f t="shared" ca="1" si="139"/>
        <v>1</v>
      </c>
      <c r="Z168" s="207" t="str">
        <f t="shared" ca="1" si="133"/>
        <v>F2</v>
      </c>
      <c r="AA168" s="208" t="str">
        <f t="shared" ca="1" si="140"/>
        <v>F2</v>
      </c>
    </row>
    <row r="169" spans="1:27" s="209" customFormat="1" ht="15" customHeight="1" thickBot="1">
      <c r="A169" s="411" t="s">
        <v>285</v>
      </c>
      <c r="B169" s="412"/>
      <c r="C169" s="413" t="str">
        <f>IF(((E169&gt;-1)*AND(E169&lt;101)),"","Percentage must be between 0 and 100.00--&gt;")</f>
        <v/>
      </c>
      <c r="D169" s="414"/>
      <c r="E169" s="275">
        <f>'Survey Questionnaire'!J58</f>
        <v>0</v>
      </c>
      <c r="F169" s="202" t="s">
        <v>42</v>
      </c>
      <c r="G169" s="205" t="s">
        <v>28</v>
      </c>
      <c r="H169" s="276">
        <f t="shared" si="149"/>
        <v>0</v>
      </c>
      <c r="I169" s="206" t="s">
        <v>27</v>
      </c>
      <c r="J169" s="206" t="str">
        <f t="shared" si="147"/>
        <v/>
      </c>
      <c r="K169" s="206" t="str">
        <f t="shared" si="148"/>
        <v/>
      </c>
      <c r="L169" s="206"/>
      <c r="M169" s="206"/>
      <c r="N169" s="206"/>
      <c r="O169" s="206"/>
      <c r="P169" s="207">
        <f t="shared" ca="1" si="128"/>
        <v>1</v>
      </c>
      <c r="Q169" s="207">
        <f t="shared" ca="1" si="129"/>
        <v>1</v>
      </c>
      <c r="R169" s="207">
        <f t="shared" ca="1" si="134"/>
        <v>1</v>
      </c>
      <c r="S169" s="207">
        <f t="shared" ca="1" si="130"/>
        <v>1</v>
      </c>
      <c r="T169" s="207">
        <f t="shared" ca="1" si="131"/>
        <v>0</v>
      </c>
      <c r="U169" s="207">
        <f t="shared" ca="1" si="135"/>
        <v>1</v>
      </c>
      <c r="V169" s="207">
        <f t="shared" ca="1" si="136"/>
        <v>1</v>
      </c>
      <c r="W169" s="207">
        <f t="shared" ca="1" si="137"/>
        <v>1</v>
      </c>
      <c r="X169" s="207">
        <f t="shared" ca="1" si="138"/>
        <v>1</v>
      </c>
      <c r="Y169" s="207">
        <f t="shared" ca="1" si="139"/>
        <v>1</v>
      </c>
      <c r="Z169" s="207" t="str">
        <f t="shared" ca="1" si="133"/>
        <v>F2</v>
      </c>
      <c r="AA169" s="208" t="str">
        <f t="shared" ca="1" si="140"/>
        <v>F2</v>
      </c>
    </row>
    <row r="170" spans="1:27" s="209" customFormat="1" ht="15" customHeight="1" thickBot="1">
      <c r="A170" s="417" t="s">
        <v>286</v>
      </c>
      <c r="B170" s="418"/>
      <c r="C170" s="413" t="str">
        <f>IF(((E170&gt;-1)*AND(E170&lt;201)),"","Percentage overtime must be between 0% and 200.00%--&gt;")</f>
        <v/>
      </c>
      <c r="D170" s="414"/>
      <c r="E170" s="275">
        <f>'Survey Questionnaire'!J59</f>
        <v>0</v>
      </c>
      <c r="F170" s="202" t="s">
        <v>42</v>
      </c>
      <c r="G170" s="205" t="s">
        <v>28</v>
      </c>
      <c r="H170" s="276">
        <f t="shared" si="149"/>
        <v>0</v>
      </c>
      <c r="I170" s="206" t="s">
        <v>27</v>
      </c>
      <c r="J170" s="206" t="str">
        <f t="shared" si="147"/>
        <v/>
      </c>
      <c r="K170" s="206" t="str">
        <f t="shared" si="148"/>
        <v/>
      </c>
      <c r="L170" s="206"/>
      <c r="M170" s="206"/>
      <c r="N170" s="206"/>
      <c r="O170" s="206"/>
      <c r="P170" s="207">
        <f t="shared" ca="1" si="128"/>
        <v>1</v>
      </c>
      <c r="Q170" s="207">
        <f t="shared" ca="1" si="129"/>
        <v>1</v>
      </c>
      <c r="R170" s="207">
        <f t="shared" ca="1" si="134"/>
        <v>1</v>
      </c>
      <c r="S170" s="207">
        <f t="shared" ca="1" si="130"/>
        <v>1</v>
      </c>
      <c r="T170" s="207">
        <f t="shared" ca="1" si="131"/>
        <v>0</v>
      </c>
      <c r="U170" s="207">
        <f t="shared" ca="1" si="135"/>
        <v>1</v>
      </c>
      <c r="V170" s="207">
        <f t="shared" ca="1" si="136"/>
        <v>1</v>
      </c>
      <c r="W170" s="207">
        <f t="shared" ca="1" si="137"/>
        <v>1</v>
      </c>
      <c r="X170" s="207">
        <f t="shared" ca="1" si="138"/>
        <v>1</v>
      </c>
      <c r="Y170" s="207">
        <f t="shared" ca="1" si="139"/>
        <v>1</v>
      </c>
      <c r="Z170" s="207" t="str">
        <f t="shared" ca="1" si="133"/>
        <v>F2</v>
      </c>
      <c r="AA170" s="208" t="str">
        <f t="shared" ca="1" si="140"/>
        <v>F2</v>
      </c>
    </row>
    <row r="171" spans="1:27" s="209" customFormat="1" ht="15" customHeight="1" thickBot="1">
      <c r="A171" s="423" t="s">
        <v>287</v>
      </c>
      <c r="B171" s="424"/>
      <c r="C171" s="425" t="str">
        <f>IF(E171=0,"",IF(E171="Y","",IF(E171="N","","You must answer Y or N--&gt;")))</f>
        <v/>
      </c>
      <c r="D171" s="426"/>
      <c r="E171" s="203">
        <f>'Survey Questionnaire'!J60</f>
        <v>0</v>
      </c>
      <c r="F171" s="202" t="s">
        <v>62</v>
      </c>
      <c r="G171" s="205" t="s">
        <v>28</v>
      </c>
      <c r="H171" s="281" t="str">
        <f>IF(E171="Y",1,IF(E171="N",0,"X"))</f>
        <v>X</v>
      </c>
      <c r="I171" s="206" t="s">
        <v>27</v>
      </c>
      <c r="J171" s="206" t="str">
        <f t="shared" si="147"/>
        <v/>
      </c>
      <c r="K171" s="206" t="str">
        <f t="shared" si="148"/>
        <v/>
      </c>
      <c r="L171" s="206"/>
      <c r="M171" s="206"/>
      <c r="N171" s="206"/>
      <c r="O171" s="206"/>
      <c r="P171" s="207">
        <f t="shared" ca="1" si="128"/>
        <v>1</v>
      </c>
      <c r="Q171" s="207">
        <f t="shared" ca="1" si="129"/>
        <v>1</v>
      </c>
      <c r="R171" s="207">
        <f t="shared" ca="1" si="134"/>
        <v>1</v>
      </c>
      <c r="S171" s="207">
        <f t="shared" ca="1" si="130"/>
        <v>1</v>
      </c>
      <c r="T171" s="207">
        <f t="shared" ca="1" si="131"/>
        <v>0</v>
      </c>
      <c r="U171" s="207">
        <f t="shared" ca="1" si="135"/>
        <v>1</v>
      </c>
      <c r="V171" s="207">
        <f t="shared" ca="1" si="136"/>
        <v>1</v>
      </c>
      <c r="W171" s="207">
        <f t="shared" ca="1" si="137"/>
        <v>1</v>
      </c>
      <c r="X171" s="207">
        <f t="shared" ca="1" si="138"/>
        <v>1</v>
      </c>
      <c r="Y171" s="207">
        <f t="shared" ca="1" si="139"/>
        <v>1</v>
      </c>
      <c r="Z171" s="207" t="str">
        <f t="shared" ca="1" si="133"/>
        <v>F0</v>
      </c>
      <c r="AA171" s="208" t="str">
        <f t="shared" ca="1" si="140"/>
        <v>F0</v>
      </c>
    </row>
    <row r="172" spans="1:27" s="209" customFormat="1" ht="15" customHeight="1" thickBot="1">
      <c r="A172" s="417" t="s">
        <v>288</v>
      </c>
      <c r="B172" s="418"/>
      <c r="C172" s="413" t="str">
        <f>IF(((E172&gt;-1)*AND(E172&lt;1001)),"","Billing rate must be between $0 and $1,000 per hour--&gt;")</f>
        <v/>
      </c>
      <c r="D172" s="414"/>
      <c r="E172" s="203">
        <f>'Survey Questionnaire'!J61</f>
        <v>0</v>
      </c>
      <c r="F172" s="202" t="s">
        <v>112</v>
      </c>
      <c r="G172" s="205" t="s">
        <v>28</v>
      </c>
      <c r="H172" s="263">
        <f>IF(E172="","X",E172)</f>
        <v>0</v>
      </c>
      <c r="I172" s="206" t="s">
        <v>27</v>
      </c>
      <c r="J172" s="206" t="str">
        <f t="shared" si="147"/>
        <v/>
      </c>
      <c r="K172" s="206" t="str">
        <f t="shared" si="148"/>
        <v/>
      </c>
      <c r="L172" s="206"/>
      <c r="M172" s="206"/>
      <c r="N172" s="206"/>
      <c r="O172" s="206"/>
      <c r="P172" s="207">
        <f t="shared" ca="1" si="128"/>
        <v>1</v>
      </c>
      <c r="Q172" s="207">
        <f t="shared" ca="1" si="129"/>
        <v>1</v>
      </c>
      <c r="R172" s="207">
        <f t="shared" ca="1" si="134"/>
        <v>1</v>
      </c>
      <c r="S172" s="207">
        <f t="shared" ca="1" si="130"/>
        <v>1</v>
      </c>
      <c r="T172" s="207">
        <f t="shared" ca="1" si="131"/>
        <v>0</v>
      </c>
      <c r="U172" s="207">
        <f t="shared" ca="1" si="135"/>
        <v>1</v>
      </c>
      <c r="V172" s="207">
        <f t="shared" ca="1" si="136"/>
        <v>1</v>
      </c>
      <c r="W172" s="207">
        <f t="shared" ca="1" si="137"/>
        <v>1</v>
      </c>
      <c r="X172" s="207">
        <f t="shared" ca="1" si="138"/>
        <v>1</v>
      </c>
      <c r="Y172" s="207">
        <f t="shared" ca="1" si="139"/>
        <v>1</v>
      </c>
      <c r="Z172" s="207" t="str">
        <f t="shared" ca="1" si="133"/>
        <v>F0</v>
      </c>
      <c r="AA172" s="208" t="str">
        <f t="shared" ca="1" si="140"/>
        <v>F0</v>
      </c>
    </row>
    <row r="173" spans="1:27" s="209" customFormat="1" ht="15" customHeight="1" thickBot="1">
      <c r="A173" s="417" t="s">
        <v>306</v>
      </c>
      <c r="B173" s="418"/>
      <c r="C173" s="413" t="str">
        <f>IF(((E173&gt;-1)*AND(E173&lt;31)),"","Check for hours vs DAYS error--&gt;")</f>
        <v/>
      </c>
      <c r="D173" s="414"/>
      <c r="E173" s="203">
        <f>'Survey Questionnaire'!J62</f>
        <v>0</v>
      </c>
      <c r="F173" s="202" t="s">
        <v>110</v>
      </c>
      <c r="G173" s="205" t="s">
        <v>28</v>
      </c>
      <c r="H173" s="263">
        <f>IF(E173="","X",E173)</f>
        <v>0</v>
      </c>
      <c r="I173" s="206" t="s">
        <v>27</v>
      </c>
      <c r="J173" s="206" t="str">
        <f t="shared" si="147"/>
        <v/>
      </c>
      <c r="K173" s="206" t="str">
        <f t="shared" si="148"/>
        <v/>
      </c>
      <c r="L173" s="206"/>
      <c r="M173" s="206"/>
      <c r="N173" s="206"/>
      <c r="O173" s="206"/>
      <c r="P173" s="207">
        <f t="shared" ca="1" si="128"/>
        <v>1</v>
      </c>
      <c r="Q173" s="207">
        <f t="shared" ca="1" si="129"/>
        <v>1</v>
      </c>
      <c r="R173" s="207">
        <f t="shared" ca="1" si="134"/>
        <v>1</v>
      </c>
      <c r="S173" s="207">
        <f t="shared" ca="1" si="130"/>
        <v>1</v>
      </c>
      <c r="T173" s="207">
        <f t="shared" ca="1" si="131"/>
        <v>0</v>
      </c>
      <c r="U173" s="207">
        <f t="shared" ca="1" si="135"/>
        <v>1</v>
      </c>
      <c r="V173" s="207">
        <f t="shared" ca="1" si="136"/>
        <v>1</v>
      </c>
      <c r="W173" s="207">
        <f t="shared" ca="1" si="137"/>
        <v>1</v>
      </c>
      <c r="X173" s="207">
        <f t="shared" ca="1" si="138"/>
        <v>1</v>
      </c>
      <c r="Y173" s="207">
        <f t="shared" ca="1" si="139"/>
        <v>1</v>
      </c>
      <c r="Z173" s="207" t="str">
        <f t="shared" ca="1" si="133"/>
        <v>F0</v>
      </c>
      <c r="AA173" s="208" t="str">
        <f t="shared" ca="1" si="140"/>
        <v>F0</v>
      </c>
    </row>
    <row r="174" spans="1:27" s="209" customFormat="1" ht="15" customHeight="1" thickBot="1">
      <c r="A174" s="417" t="s">
        <v>289</v>
      </c>
      <c r="B174" s="418"/>
      <c r="C174" s="413" t="str">
        <f>IF((E173&gt;0)*AND(E174&gt;0),"Cant have vacation when you entered PTO",IF(((E174&gt;-1)*AND(E174&lt;31)),"","Check for hours vs DAYS error--&gt;"))</f>
        <v/>
      </c>
      <c r="D174" s="414"/>
      <c r="E174" s="203">
        <f>'Survey Questionnaire'!J63</f>
        <v>0</v>
      </c>
      <c r="F174" s="202" t="s">
        <v>110</v>
      </c>
      <c r="G174" s="205" t="s">
        <v>28</v>
      </c>
      <c r="H174" s="263">
        <f>IF(E174="","X",E174)</f>
        <v>0</v>
      </c>
      <c r="I174" s="206" t="s">
        <v>27</v>
      </c>
      <c r="J174" s="206" t="str">
        <f t="shared" si="147"/>
        <v/>
      </c>
      <c r="K174" s="206" t="str">
        <f t="shared" si="148"/>
        <v/>
      </c>
      <c r="L174" s="206"/>
      <c r="M174" s="206"/>
      <c r="N174" s="206"/>
      <c r="O174" s="206"/>
      <c r="P174" s="207">
        <f t="shared" ca="1" si="128"/>
        <v>1</v>
      </c>
      <c r="Q174" s="207">
        <f t="shared" ca="1" si="129"/>
        <v>1</v>
      </c>
      <c r="R174" s="207">
        <f t="shared" ca="1" si="134"/>
        <v>1</v>
      </c>
      <c r="S174" s="207">
        <f t="shared" ca="1" si="130"/>
        <v>1</v>
      </c>
      <c r="T174" s="207">
        <f t="shared" ca="1" si="131"/>
        <v>0</v>
      </c>
      <c r="U174" s="207">
        <f t="shared" ca="1" si="135"/>
        <v>1</v>
      </c>
      <c r="V174" s="207">
        <f t="shared" ca="1" si="136"/>
        <v>1</v>
      </c>
      <c r="W174" s="207">
        <f t="shared" ca="1" si="137"/>
        <v>1</v>
      </c>
      <c r="X174" s="207">
        <f t="shared" ca="1" si="138"/>
        <v>1</v>
      </c>
      <c r="Y174" s="207">
        <f t="shared" ca="1" si="139"/>
        <v>1</v>
      </c>
      <c r="Z174" s="207" t="str">
        <f t="shared" ca="1" si="133"/>
        <v>F0</v>
      </c>
      <c r="AA174" s="208" t="str">
        <f t="shared" ca="1" si="140"/>
        <v>F0</v>
      </c>
    </row>
    <row r="175" spans="1:27" s="209" customFormat="1" ht="15" customHeight="1" thickBot="1">
      <c r="A175" s="419" t="s">
        <v>290</v>
      </c>
      <c r="B175" s="420"/>
      <c r="C175" s="413" t="str">
        <f>IF((E173&gt;0)*AND(E175&gt;0),"Cant have sick leave when you entered PTO",IF(((E175&gt;-1)*AND(E175&lt;31)),"","Check for hours vs DAYS error--&gt;"))</f>
        <v/>
      </c>
      <c r="D175" s="414"/>
      <c r="E175" s="203">
        <f>'Survey Questionnaire'!J64</f>
        <v>0</v>
      </c>
      <c r="F175" s="202" t="s">
        <v>110</v>
      </c>
      <c r="G175" s="205" t="s">
        <v>28</v>
      </c>
      <c r="H175" s="263">
        <f>IF(E175="","X",E175)</f>
        <v>0</v>
      </c>
      <c r="I175" s="206" t="s">
        <v>27</v>
      </c>
      <c r="J175" s="206" t="str">
        <f t="shared" si="147"/>
        <v/>
      </c>
      <c r="K175" s="206" t="str">
        <f t="shared" si="148"/>
        <v/>
      </c>
      <c r="L175" s="206"/>
      <c r="M175" s="206"/>
      <c r="N175" s="206"/>
      <c r="O175" s="206"/>
      <c r="P175" s="207">
        <f t="shared" ca="1" si="128"/>
        <v>1</v>
      </c>
      <c r="Q175" s="207">
        <f t="shared" ca="1" si="129"/>
        <v>1</v>
      </c>
      <c r="R175" s="207">
        <f t="shared" ca="1" si="134"/>
        <v>1</v>
      </c>
      <c r="S175" s="207">
        <f t="shared" ca="1" si="130"/>
        <v>1</v>
      </c>
      <c r="T175" s="207">
        <f t="shared" ca="1" si="131"/>
        <v>0</v>
      </c>
      <c r="U175" s="207">
        <f t="shared" ca="1" si="135"/>
        <v>1</v>
      </c>
      <c r="V175" s="207">
        <f t="shared" ca="1" si="136"/>
        <v>1</v>
      </c>
      <c r="W175" s="207">
        <f t="shared" ca="1" si="137"/>
        <v>1</v>
      </c>
      <c r="X175" s="207">
        <f t="shared" ca="1" si="138"/>
        <v>1</v>
      </c>
      <c r="Y175" s="207">
        <f t="shared" ca="1" si="139"/>
        <v>1</v>
      </c>
      <c r="Z175" s="207" t="str">
        <f t="shared" ca="1" si="133"/>
        <v>F0</v>
      </c>
      <c r="AA175" s="208" t="str">
        <f t="shared" ca="1" si="140"/>
        <v>F0</v>
      </c>
    </row>
    <row r="176" spans="1:27" ht="16.5" thickBot="1">
      <c r="A176" s="36"/>
      <c r="B176" s="71"/>
      <c r="C176" s="432"/>
      <c r="D176" s="432"/>
      <c r="E176" s="72"/>
      <c r="F176" s="73"/>
      <c r="P176" s="40">
        <f t="shared" ca="1" si="128"/>
        <v>1</v>
      </c>
      <c r="Q176" s="40">
        <f t="shared" ca="1" si="129"/>
        <v>1</v>
      </c>
      <c r="R176" s="40">
        <f t="shared" ca="1" si="134"/>
        <v>1</v>
      </c>
      <c r="S176" s="40">
        <f t="shared" ca="1" si="130"/>
        <v>1</v>
      </c>
      <c r="T176" s="40">
        <f t="shared" ca="1" si="131"/>
        <v>1</v>
      </c>
      <c r="U176" s="40">
        <f t="shared" ref="U176" ca="1" si="150">CELL("protect",F176)</f>
        <v>1</v>
      </c>
      <c r="V176" s="40">
        <f t="shared" ref="V176" ca="1" si="151">CELL("protect",G176)</f>
        <v>1</v>
      </c>
      <c r="W176" s="40">
        <f t="shared" ref="W176" ca="1" si="152">CELL("protect",H176)</f>
        <v>1</v>
      </c>
      <c r="X176" s="40">
        <f t="shared" ref="X176" ca="1" si="153">CELL("protect",I176)</f>
        <v>1</v>
      </c>
      <c r="Y176" s="40">
        <f t="shared" ref="Y176" ca="1" si="154">CELL("protect",J176)</f>
        <v>1</v>
      </c>
      <c r="Z176" s="40" t="str">
        <f t="shared" ca="1" si="133"/>
        <v>F0</v>
      </c>
      <c r="AA176" s="44" t="str">
        <f t="shared" ref="AA176" ca="1" si="155">CELL("format",H176)</f>
        <v>F0</v>
      </c>
    </row>
    <row r="177" spans="1:27" ht="20.25" thickTop="1" thickBot="1">
      <c r="A177" s="527" t="s">
        <v>211</v>
      </c>
      <c r="B177" s="528"/>
      <c r="C177" s="528"/>
      <c r="D177" s="528"/>
      <c r="E177" s="68" t="s">
        <v>132</v>
      </c>
      <c r="F177" s="64"/>
      <c r="G177" s="45" t="s">
        <v>25</v>
      </c>
      <c r="H177" s="263" t="str">
        <f>IF(SUM(H178:H179)&gt;0,E177,"X")</f>
        <v>X</v>
      </c>
      <c r="I177" s="38" t="s">
        <v>27</v>
      </c>
      <c r="P177" s="40">
        <f t="shared" ca="1" si="128"/>
        <v>1</v>
      </c>
      <c r="Q177" s="40">
        <f t="shared" ca="1" si="129"/>
        <v>1</v>
      </c>
      <c r="R177" s="40">
        <f t="shared" ca="1" si="134"/>
        <v>1</v>
      </c>
      <c r="S177" s="40">
        <f t="shared" ca="1" si="130"/>
        <v>1</v>
      </c>
      <c r="T177" s="40">
        <f t="shared" ca="1" si="131"/>
        <v>1</v>
      </c>
      <c r="U177" s="40">
        <f t="shared" ca="1" si="135"/>
        <v>1</v>
      </c>
      <c r="V177" s="40">
        <f t="shared" ca="1" si="136"/>
        <v>1</v>
      </c>
      <c r="W177" s="40">
        <f t="shared" ca="1" si="137"/>
        <v>1</v>
      </c>
      <c r="X177" s="40">
        <f t="shared" ca="1" si="138"/>
        <v>1</v>
      </c>
      <c r="Y177" s="40">
        <f t="shared" ca="1" si="139"/>
        <v>1</v>
      </c>
      <c r="Z177" s="40" t="str">
        <f t="shared" ca="1" si="133"/>
        <v>G</v>
      </c>
      <c r="AA177" s="44" t="str">
        <f t="shared" ca="1" si="140"/>
        <v>F0</v>
      </c>
    </row>
    <row r="178" spans="1:27" s="209" customFormat="1" ht="15" customHeight="1" thickTop="1" thickBot="1">
      <c r="A178" s="415" t="s">
        <v>230</v>
      </c>
      <c r="B178" s="416"/>
      <c r="C178" s="413" t="str">
        <f>IF(E178&lt;1000000001,"","Can't be over $1,000,000,000--&gt;")</f>
        <v/>
      </c>
      <c r="D178" s="413"/>
      <c r="E178" s="201">
        <f>'Survey Questionnaire'!E68</f>
        <v>0</v>
      </c>
      <c r="F178" s="202" t="s">
        <v>112</v>
      </c>
      <c r="G178" s="205" t="s">
        <v>28</v>
      </c>
      <c r="H178" s="263">
        <f t="shared" ref="H178:H181" si="156">IF(E178="","X",E178)</f>
        <v>0</v>
      </c>
      <c r="I178" s="206" t="s">
        <v>27</v>
      </c>
      <c r="J178" s="206" t="str">
        <f t="shared" ref="J178:J192" si="157">IF(C178="","",1)</f>
        <v/>
      </c>
      <c r="K178" s="206" t="str">
        <f t="shared" ref="K178:K192" si="158">IF(C178="","","&lt;=======")</f>
        <v/>
      </c>
      <c r="L178" s="206"/>
      <c r="M178" s="206"/>
      <c r="N178" s="206"/>
      <c r="O178" s="206"/>
      <c r="P178" s="207">
        <f t="shared" ca="1" si="128"/>
        <v>1</v>
      </c>
      <c r="Q178" s="207">
        <f t="shared" ca="1" si="129"/>
        <v>1</v>
      </c>
      <c r="R178" s="207">
        <f t="shared" ca="1" si="134"/>
        <v>1</v>
      </c>
      <c r="S178" s="207">
        <f t="shared" ca="1" si="130"/>
        <v>1</v>
      </c>
      <c r="T178" s="207">
        <f t="shared" ca="1" si="131"/>
        <v>0</v>
      </c>
      <c r="U178" s="207">
        <f t="shared" ca="1" si="135"/>
        <v>1</v>
      </c>
      <c r="V178" s="207">
        <f t="shared" ca="1" si="136"/>
        <v>1</v>
      </c>
      <c r="W178" s="207">
        <f t="shared" ca="1" si="137"/>
        <v>1</v>
      </c>
      <c r="X178" s="207">
        <f t="shared" ca="1" si="138"/>
        <v>1</v>
      </c>
      <c r="Y178" s="207">
        <f t="shared" ca="1" si="139"/>
        <v>1</v>
      </c>
      <c r="Z178" s="207" t="str">
        <f t="shared" ca="1" si="133"/>
        <v>C0</v>
      </c>
      <c r="AA178" s="208" t="str">
        <f t="shared" ca="1" si="140"/>
        <v>F0</v>
      </c>
    </row>
    <row r="179" spans="1:27" s="209" customFormat="1" ht="15" customHeight="1" thickBot="1">
      <c r="A179" s="411" t="s">
        <v>231</v>
      </c>
      <c r="B179" s="412"/>
      <c r="C179" s="413" t="str">
        <f>IF(E179&lt;1000000001,"","Can't be over $1,000,000,000--&gt;")</f>
        <v/>
      </c>
      <c r="D179" s="413"/>
      <c r="E179" s="201">
        <f>'Survey Questionnaire'!E69</f>
        <v>0</v>
      </c>
      <c r="F179" s="202" t="s">
        <v>112</v>
      </c>
      <c r="G179" s="205" t="s">
        <v>28</v>
      </c>
      <c r="H179" s="263">
        <f t="shared" si="156"/>
        <v>0</v>
      </c>
      <c r="I179" s="206" t="s">
        <v>27</v>
      </c>
      <c r="J179" s="206" t="str">
        <f t="shared" si="157"/>
        <v/>
      </c>
      <c r="K179" s="206" t="str">
        <f t="shared" si="158"/>
        <v/>
      </c>
      <c r="L179" s="206"/>
      <c r="M179" s="206"/>
      <c r="N179" s="206"/>
      <c r="O179" s="206"/>
      <c r="P179" s="207">
        <f t="shared" ca="1" si="128"/>
        <v>1</v>
      </c>
      <c r="Q179" s="207">
        <f t="shared" ca="1" si="129"/>
        <v>1</v>
      </c>
      <c r="R179" s="207">
        <f t="shared" ca="1" si="134"/>
        <v>1</v>
      </c>
      <c r="S179" s="207">
        <f t="shared" ca="1" si="130"/>
        <v>1</v>
      </c>
      <c r="T179" s="207">
        <f t="shared" ca="1" si="131"/>
        <v>0</v>
      </c>
      <c r="U179" s="207">
        <f t="shared" ca="1" si="135"/>
        <v>1</v>
      </c>
      <c r="V179" s="207">
        <f t="shared" ca="1" si="136"/>
        <v>1</v>
      </c>
      <c r="W179" s="207">
        <f t="shared" ca="1" si="137"/>
        <v>1</v>
      </c>
      <c r="X179" s="207">
        <f t="shared" ca="1" si="138"/>
        <v>1</v>
      </c>
      <c r="Y179" s="207">
        <f t="shared" ca="1" si="139"/>
        <v>1</v>
      </c>
      <c r="Z179" s="207" t="str">
        <f t="shared" ca="1" si="133"/>
        <v>C0</v>
      </c>
      <c r="AA179" s="208" t="str">
        <f t="shared" ca="1" si="140"/>
        <v>F0</v>
      </c>
    </row>
    <row r="180" spans="1:27" s="209" customFormat="1" ht="15" customHeight="1" thickBot="1">
      <c r="A180" s="411" t="s">
        <v>279</v>
      </c>
      <c r="B180" s="412"/>
      <c r="C180" s="413" t="str">
        <f>IF(E180&lt;1000000001,"","Can't be over $1,000,000,000--&gt;")</f>
        <v/>
      </c>
      <c r="D180" s="413"/>
      <c r="E180" s="201">
        <f>'Survey Questionnaire'!E70</f>
        <v>0</v>
      </c>
      <c r="F180" s="202" t="s">
        <v>112</v>
      </c>
      <c r="G180" s="205" t="s">
        <v>28</v>
      </c>
      <c r="H180" s="263">
        <f t="shared" si="156"/>
        <v>0</v>
      </c>
      <c r="I180" s="206" t="s">
        <v>27</v>
      </c>
      <c r="J180" s="206" t="str">
        <f t="shared" si="157"/>
        <v/>
      </c>
      <c r="K180" s="206" t="str">
        <f t="shared" si="158"/>
        <v/>
      </c>
      <c r="L180" s="206"/>
      <c r="M180" s="206"/>
      <c r="N180" s="206"/>
      <c r="O180" s="206"/>
      <c r="P180" s="207">
        <f t="shared" ca="1" si="128"/>
        <v>1</v>
      </c>
      <c r="Q180" s="207">
        <f t="shared" ca="1" si="129"/>
        <v>1</v>
      </c>
      <c r="R180" s="207">
        <f t="shared" ca="1" si="134"/>
        <v>1</v>
      </c>
      <c r="S180" s="207">
        <f t="shared" ca="1" si="130"/>
        <v>1</v>
      </c>
      <c r="T180" s="207">
        <f t="shared" ca="1" si="131"/>
        <v>0</v>
      </c>
      <c r="U180" s="207">
        <f t="shared" ca="1" si="135"/>
        <v>1</v>
      </c>
      <c r="V180" s="207">
        <f t="shared" ca="1" si="136"/>
        <v>1</v>
      </c>
      <c r="W180" s="207">
        <f t="shared" ca="1" si="137"/>
        <v>1</v>
      </c>
      <c r="X180" s="207">
        <f t="shared" ca="1" si="138"/>
        <v>1</v>
      </c>
      <c r="Y180" s="207">
        <f t="shared" ca="1" si="139"/>
        <v>1</v>
      </c>
      <c r="Z180" s="207" t="str">
        <f t="shared" ca="1" si="133"/>
        <v>C0</v>
      </c>
      <c r="AA180" s="208" t="str">
        <f t="shared" ca="1" si="140"/>
        <v>F0</v>
      </c>
    </row>
    <row r="181" spans="1:27" s="209" customFormat="1" ht="15" customHeight="1" thickBot="1">
      <c r="A181" s="411" t="s">
        <v>280</v>
      </c>
      <c r="B181" s="412"/>
      <c r="C181" s="413" t="str">
        <f>IF(((E181&gt;-100)*AND(E181&lt;201)),"","Percentage must be between -100% and +200%--&gt;")</f>
        <v/>
      </c>
      <c r="D181" s="414"/>
      <c r="E181" s="275">
        <f>'Survey Questionnaire'!E71</f>
        <v>0</v>
      </c>
      <c r="F181" s="202" t="s">
        <v>42</v>
      </c>
      <c r="G181" s="205" t="s">
        <v>28</v>
      </c>
      <c r="H181" s="276">
        <f t="shared" si="156"/>
        <v>0</v>
      </c>
      <c r="I181" s="206" t="s">
        <v>27</v>
      </c>
      <c r="J181" s="206" t="str">
        <f t="shared" si="157"/>
        <v/>
      </c>
      <c r="K181" s="206" t="str">
        <f t="shared" si="158"/>
        <v/>
      </c>
      <c r="L181" s="206"/>
      <c r="M181" s="206"/>
      <c r="N181" s="206"/>
      <c r="O181" s="206"/>
      <c r="P181" s="207">
        <f t="shared" ca="1" si="128"/>
        <v>1</v>
      </c>
      <c r="Q181" s="207">
        <f t="shared" ca="1" si="129"/>
        <v>1</v>
      </c>
      <c r="R181" s="207">
        <f t="shared" ca="1" si="134"/>
        <v>1</v>
      </c>
      <c r="S181" s="207">
        <f t="shared" ca="1" si="130"/>
        <v>1</v>
      </c>
      <c r="T181" s="207">
        <f t="shared" ca="1" si="131"/>
        <v>0</v>
      </c>
      <c r="U181" s="207">
        <f t="shared" ca="1" si="135"/>
        <v>1</v>
      </c>
      <c r="V181" s="207">
        <f t="shared" ca="1" si="136"/>
        <v>1</v>
      </c>
      <c r="W181" s="207">
        <f t="shared" ca="1" si="137"/>
        <v>1</v>
      </c>
      <c r="X181" s="207">
        <f t="shared" ca="1" si="138"/>
        <v>1</v>
      </c>
      <c r="Y181" s="207">
        <f t="shared" ca="1" si="139"/>
        <v>1</v>
      </c>
      <c r="Z181" s="207" t="str">
        <f t="shared" ca="1" si="133"/>
        <v>F2</v>
      </c>
      <c r="AA181" s="208" t="str">
        <f t="shared" ca="1" si="140"/>
        <v>F2</v>
      </c>
    </row>
    <row r="182" spans="1:27" s="209" customFormat="1" ht="15" customHeight="1" thickBot="1">
      <c r="A182" s="411" t="s">
        <v>281</v>
      </c>
      <c r="B182" s="412"/>
      <c r="C182" s="413" t="str">
        <f>IF(E178+E179=0,"",IF(E182&lt;1,"Please enter the number of people with this title here--&gt;",IF(E182&gt;E$8,"Can't be more than the "&amp;E$8&amp;" you reported as total staff--&gt;","")))</f>
        <v/>
      </c>
      <c r="D182" s="414"/>
      <c r="E182" s="204">
        <f>'Survey Questionnaire'!E72</f>
        <v>0</v>
      </c>
      <c r="F182" s="202" t="s">
        <v>109</v>
      </c>
      <c r="G182" s="205" t="s">
        <v>28</v>
      </c>
      <c r="H182" s="263" t="str">
        <f>IF(OR(E182="", E182=0),"X",E182)</f>
        <v>X</v>
      </c>
      <c r="I182" s="206" t="s">
        <v>27</v>
      </c>
      <c r="J182" s="206" t="str">
        <f t="shared" si="157"/>
        <v/>
      </c>
      <c r="K182" s="206" t="str">
        <f t="shared" si="158"/>
        <v/>
      </c>
      <c r="L182" s="206"/>
      <c r="M182" s="206"/>
      <c r="N182" s="206"/>
      <c r="O182" s="206"/>
      <c r="P182" s="207">
        <f t="shared" ca="1" si="128"/>
        <v>1</v>
      </c>
      <c r="Q182" s="207">
        <f t="shared" ca="1" si="129"/>
        <v>1</v>
      </c>
      <c r="R182" s="207">
        <f t="shared" ca="1" si="134"/>
        <v>1</v>
      </c>
      <c r="S182" s="207">
        <f t="shared" ca="1" si="130"/>
        <v>1</v>
      </c>
      <c r="T182" s="207">
        <f t="shared" ca="1" si="131"/>
        <v>0</v>
      </c>
      <c r="U182" s="207">
        <f t="shared" ca="1" si="135"/>
        <v>1</v>
      </c>
      <c r="V182" s="207">
        <f t="shared" ca="1" si="136"/>
        <v>1</v>
      </c>
      <c r="W182" s="207">
        <f t="shared" ca="1" si="137"/>
        <v>1</v>
      </c>
      <c r="X182" s="207">
        <f t="shared" ca="1" si="138"/>
        <v>1</v>
      </c>
      <c r="Y182" s="207">
        <f t="shared" ca="1" si="139"/>
        <v>1</v>
      </c>
      <c r="Z182" s="207" t="str">
        <f t="shared" ca="1" si="133"/>
        <v>,0</v>
      </c>
      <c r="AA182" s="208" t="str">
        <f t="shared" ca="1" si="140"/>
        <v>F0</v>
      </c>
    </row>
    <row r="183" spans="1:27" s="209" customFormat="1" ht="15" customHeight="1" thickBot="1">
      <c r="A183" s="411" t="s">
        <v>282</v>
      </c>
      <c r="B183" s="412"/>
      <c r="C183" s="413" t="str">
        <f>IF(E183&gt;E182,"Can't be more than the "&amp;E182&amp;" people with this title--&gt;","")</f>
        <v/>
      </c>
      <c r="D183" s="414"/>
      <c r="E183" s="204">
        <f>'Survey Questionnaire'!E73</f>
        <v>0</v>
      </c>
      <c r="F183" s="202" t="s">
        <v>109</v>
      </c>
      <c r="G183" s="205" t="s">
        <v>28</v>
      </c>
      <c r="H183" s="263">
        <f t="shared" ref="H183:H187" si="159">IF(E183="","X",E183)</f>
        <v>0</v>
      </c>
      <c r="I183" s="206" t="s">
        <v>27</v>
      </c>
      <c r="J183" s="206" t="str">
        <f t="shared" si="157"/>
        <v/>
      </c>
      <c r="K183" s="206" t="str">
        <f t="shared" si="158"/>
        <v/>
      </c>
      <c r="L183" s="206"/>
      <c r="M183" s="206"/>
      <c r="N183" s="206"/>
      <c r="O183" s="206"/>
      <c r="P183" s="207">
        <f t="shared" ca="1" si="128"/>
        <v>1</v>
      </c>
      <c r="Q183" s="207">
        <f t="shared" ca="1" si="129"/>
        <v>1</v>
      </c>
      <c r="R183" s="207">
        <f t="shared" ca="1" si="134"/>
        <v>1</v>
      </c>
      <c r="S183" s="207">
        <f t="shared" ca="1" si="130"/>
        <v>1</v>
      </c>
      <c r="T183" s="207">
        <f t="shared" ca="1" si="131"/>
        <v>0</v>
      </c>
      <c r="U183" s="207">
        <f t="shared" ca="1" si="135"/>
        <v>1</v>
      </c>
      <c r="V183" s="207">
        <f t="shared" ca="1" si="136"/>
        <v>1</v>
      </c>
      <c r="W183" s="207">
        <f t="shared" ca="1" si="137"/>
        <v>1</v>
      </c>
      <c r="X183" s="207">
        <f t="shared" ca="1" si="138"/>
        <v>1</v>
      </c>
      <c r="Y183" s="207">
        <f t="shared" ca="1" si="139"/>
        <v>1</v>
      </c>
      <c r="Z183" s="207" t="str">
        <f t="shared" ca="1" si="133"/>
        <v>,0</v>
      </c>
      <c r="AA183" s="208" t="str">
        <f t="shared" ca="1" si="140"/>
        <v>F0</v>
      </c>
    </row>
    <row r="184" spans="1:27" s="209" customFormat="1" ht="15" customHeight="1" thickBot="1">
      <c r="A184" s="411" t="s">
        <v>283</v>
      </c>
      <c r="B184" s="412"/>
      <c r="C184" s="413" t="str">
        <f>IF(((E184&gt;-1)*AND(E184&lt;101)),"","Percentage must be between 0 and 100.00--&gt;")</f>
        <v/>
      </c>
      <c r="D184" s="414"/>
      <c r="E184" s="275">
        <f>'Survey Questionnaire'!E74</f>
        <v>0</v>
      </c>
      <c r="F184" s="202" t="s">
        <v>42</v>
      </c>
      <c r="G184" s="205" t="s">
        <v>28</v>
      </c>
      <c r="H184" s="276">
        <f t="shared" si="159"/>
        <v>0</v>
      </c>
      <c r="I184" s="206" t="s">
        <v>27</v>
      </c>
      <c r="J184" s="206" t="str">
        <f t="shared" si="157"/>
        <v/>
      </c>
      <c r="K184" s="206" t="str">
        <f t="shared" si="158"/>
        <v/>
      </c>
      <c r="L184" s="206"/>
      <c r="M184" s="206"/>
      <c r="N184" s="206"/>
      <c r="O184" s="206"/>
      <c r="P184" s="207">
        <f t="shared" ca="1" si="128"/>
        <v>1</v>
      </c>
      <c r="Q184" s="207">
        <f t="shared" ca="1" si="129"/>
        <v>1</v>
      </c>
      <c r="R184" s="207">
        <f t="shared" ca="1" si="134"/>
        <v>1</v>
      </c>
      <c r="S184" s="207">
        <f t="shared" ca="1" si="130"/>
        <v>1</v>
      </c>
      <c r="T184" s="207">
        <f t="shared" ca="1" si="131"/>
        <v>0</v>
      </c>
      <c r="U184" s="207">
        <f t="shared" ca="1" si="135"/>
        <v>1</v>
      </c>
      <c r="V184" s="207">
        <f t="shared" ca="1" si="136"/>
        <v>1</v>
      </c>
      <c r="W184" s="207">
        <f t="shared" ca="1" si="137"/>
        <v>1</v>
      </c>
      <c r="X184" s="207">
        <f t="shared" ca="1" si="138"/>
        <v>1</v>
      </c>
      <c r="Y184" s="207">
        <f t="shared" ca="1" si="139"/>
        <v>1</v>
      </c>
      <c r="Z184" s="207" t="str">
        <f t="shared" ca="1" si="133"/>
        <v>F2</v>
      </c>
      <c r="AA184" s="208" t="str">
        <f t="shared" ca="1" si="140"/>
        <v>F2</v>
      </c>
    </row>
    <row r="185" spans="1:27" s="209" customFormat="1" ht="15" customHeight="1" thickBot="1">
      <c r="A185" s="411" t="s">
        <v>284</v>
      </c>
      <c r="B185" s="412"/>
      <c r="C185" s="413" t="str">
        <f>IF(((E185&gt;-1)*AND(E185&lt;101)),"","Percentage must be between 0 and 100.00--&gt;")</f>
        <v/>
      </c>
      <c r="D185" s="414"/>
      <c r="E185" s="275">
        <f>'Survey Questionnaire'!E75</f>
        <v>0</v>
      </c>
      <c r="F185" s="202" t="s">
        <v>42</v>
      </c>
      <c r="G185" s="205" t="s">
        <v>28</v>
      </c>
      <c r="H185" s="276">
        <f t="shared" si="159"/>
        <v>0</v>
      </c>
      <c r="I185" s="206" t="s">
        <v>27</v>
      </c>
      <c r="J185" s="206" t="str">
        <f t="shared" si="157"/>
        <v/>
      </c>
      <c r="K185" s="206" t="str">
        <f t="shared" si="158"/>
        <v/>
      </c>
      <c r="L185" s="206"/>
      <c r="M185" s="206"/>
      <c r="N185" s="206"/>
      <c r="O185" s="206"/>
      <c r="P185" s="207">
        <f t="shared" ca="1" si="128"/>
        <v>1</v>
      </c>
      <c r="Q185" s="207">
        <f t="shared" ca="1" si="129"/>
        <v>1</v>
      </c>
      <c r="R185" s="207">
        <f t="shared" ca="1" si="134"/>
        <v>1</v>
      </c>
      <c r="S185" s="207">
        <f t="shared" ca="1" si="130"/>
        <v>1</v>
      </c>
      <c r="T185" s="207">
        <f t="shared" ca="1" si="131"/>
        <v>0</v>
      </c>
      <c r="U185" s="207">
        <f t="shared" ca="1" si="135"/>
        <v>1</v>
      </c>
      <c r="V185" s="207">
        <f t="shared" ca="1" si="136"/>
        <v>1</v>
      </c>
      <c r="W185" s="207">
        <f t="shared" ca="1" si="137"/>
        <v>1</v>
      </c>
      <c r="X185" s="207">
        <f t="shared" ca="1" si="138"/>
        <v>1</v>
      </c>
      <c r="Y185" s="207">
        <f t="shared" ca="1" si="139"/>
        <v>1</v>
      </c>
      <c r="Z185" s="207" t="str">
        <f t="shared" ca="1" si="133"/>
        <v>F2</v>
      </c>
      <c r="AA185" s="208" t="str">
        <f t="shared" ca="1" si="140"/>
        <v>F2</v>
      </c>
    </row>
    <row r="186" spans="1:27" s="209" customFormat="1" ht="15" customHeight="1" thickBot="1">
      <c r="A186" s="411" t="s">
        <v>285</v>
      </c>
      <c r="B186" s="412"/>
      <c r="C186" s="413" t="str">
        <f>IF(((E186&gt;-1)*AND(E186&lt;101)),"","Percentage must be between 0 and 100.00--&gt;")</f>
        <v/>
      </c>
      <c r="D186" s="414"/>
      <c r="E186" s="275">
        <f>'Survey Questionnaire'!E76</f>
        <v>0</v>
      </c>
      <c r="F186" s="202" t="s">
        <v>42</v>
      </c>
      <c r="G186" s="205" t="s">
        <v>28</v>
      </c>
      <c r="H186" s="276">
        <f t="shared" si="159"/>
        <v>0</v>
      </c>
      <c r="I186" s="206" t="s">
        <v>27</v>
      </c>
      <c r="J186" s="206" t="str">
        <f t="shared" si="157"/>
        <v/>
      </c>
      <c r="K186" s="206" t="str">
        <f t="shared" si="158"/>
        <v/>
      </c>
      <c r="L186" s="206"/>
      <c r="M186" s="206"/>
      <c r="N186" s="206"/>
      <c r="O186" s="206"/>
      <c r="P186" s="207">
        <f t="shared" ca="1" si="128"/>
        <v>1</v>
      </c>
      <c r="Q186" s="207">
        <f t="shared" ca="1" si="129"/>
        <v>1</v>
      </c>
      <c r="R186" s="207">
        <f t="shared" ca="1" si="134"/>
        <v>1</v>
      </c>
      <c r="S186" s="207">
        <f t="shared" ca="1" si="130"/>
        <v>1</v>
      </c>
      <c r="T186" s="207">
        <f t="shared" ca="1" si="131"/>
        <v>0</v>
      </c>
      <c r="U186" s="207">
        <f t="shared" ca="1" si="135"/>
        <v>1</v>
      </c>
      <c r="V186" s="207">
        <f t="shared" ca="1" si="136"/>
        <v>1</v>
      </c>
      <c r="W186" s="207">
        <f t="shared" ca="1" si="137"/>
        <v>1</v>
      </c>
      <c r="X186" s="207">
        <f t="shared" ca="1" si="138"/>
        <v>1</v>
      </c>
      <c r="Y186" s="207">
        <f t="shared" ca="1" si="139"/>
        <v>1</v>
      </c>
      <c r="Z186" s="207" t="str">
        <f t="shared" ca="1" si="133"/>
        <v>F2</v>
      </c>
      <c r="AA186" s="208" t="str">
        <f t="shared" ca="1" si="140"/>
        <v>F2</v>
      </c>
    </row>
    <row r="187" spans="1:27" s="209" customFormat="1" ht="15" customHeight="1" thickBot="1">
      <c r="A187" s="417" t="s">
        <v>286</v>
      </c>
      <c r="B187" s="418"/>
      <c r="C187" s="413" t="str">
        <f>IF(((E187&gt;-1)*AND(E187&lt;201)),"","Percentage overtime must be between 0% and 200.00%--&gt;")</f>
        <v/>
      </c>
      <c r="D187" s="414"/>
      <c r="E187" s="275">
        <f>'Survey Questionnaire'!E77</f>
        <v>0</v>
      </c>
      <c r="F187" s="202" t="s">
        <v>42</v>
      </c>
      <c r="G187" s="205" t="s">
        <v>28</v>
      </c>
      <c r="H187" s="276">
        <f t="shared" si="159"/>
        <v>0</v>
      </c>
      <c r="I187" s="206" t="s">
        <v>27</v>
      </c>
      <c r="J187" s="206" t="str">
        <f t="shared" si="157"/>
        <v/>
      </c>
      <c r="K187" s="206" t="str">
        <f t="shared" si="158"/>
        <v/>
      </c>
      <c r="L187" s="206"/>
      <c r="M187" s="206"/>
      <c r="N187" s="206"/>
      <c r="O187" s="206"/>
      <c r="P187" s="207">
        <f t="shared" ca="1" si="128"/>
        <v>1</v>
      </c>
      <c r="Q187" s="207">
        <f t="shared" ca="1" si="129"/>
        <v>1</v>
      </c>
      <c r="R187" s="207">
        <f t="shared" ca="1" si="134"/>
        <v>1</v>
      </c>
      <c r="S187" s="207">
        <f t="shared" ca="1" si="130"/>
        <v>1</v>
      </c>
      <c r="T187" s="207">
        <f t="shared" ca="1" si="131"/>
        <v>0</v>
      </c>
      <c r="U187" s="207">
        <f t="shared" ca="1" si="135"/>
        <v>1</v>
      </c>
      <c r="V187" s="207">
        <f t="shared" ca="1" si="136"/>
        <v>1</v>
      </c>
      <c r="W187" s="207">
        <f t="shared" ca="1" si="137"/>
        <v>1</v>
      </c>
      <c r="X187" s="207">
        <f t="shared" ca="1" si="138"/>
        <v>1</v>
      </c>
      <c r="Y187" s="207">
        <f t="shared" ca="1" si="139"/>
        <v>1</v>
      </c>
      <c r="Z187" s="207" t="str">
        <f t="shared" ca="1" si="133"/>
        <v>F2</v>
      </c>
      <c r="AA187" s="208" t="str">
        <f t="shared" ca="1" si="140"/>
        <v>F2</v>
      </c>
    </row>
    <row r="188" spans="1:27" s="209" customFormat="1" ht="15" customHeight="1" thickBot="1">
      <c r="A188" s="423" t="s">
        <v>287</v>
      </c>
      <c r="B188" s="424"/>
      <c r="C188" s="425" t="str">
        <f>IF(E188=0,"",IF(E188="Y","",IF(E188="N","","You must answer Y or N--&gt;")))</f>
        <v/>
      </c>
      <c r="D188" s="426"/>
      <c r="E188" s="203">
        <f>'Survey Questionnaire'!E78</f>
        <v>0</v>
      </c>
      <c r="F188" s="202" t="s">
        <v>62</v>
      </c>
      <c r="G188" s="205" t="s">
        <v>28</v>
      </c>
      <c r="H188" s="281" t="str">
        <f>IF(E188="Y",1,IF(E188="N",0,"X"))</f>
        <v>X</v>
      </c>
      <c r="I188" s="206" t="s">
        <v>27</v>
      </c>
      <c r="J188" s="206" t="str">
        <f t="shared" si="157"/>
        <v/>
      </c>
      <c r="K188" s="206" t="str">
        <f t="shared" si="158"/>
        <v/>
      </c>
      <c r="L188" s="206"/>
      <c r="M188" s="206"/>
      <c r="N188" s="206"/>
      <c r="O188" s="206"/>
      <c r="P188" s="207">
        <f t="shared" ca="1" si="128"/>
        <v>1</v>
      </c>
      <c r="Q188" s="207">
        <f t="shared" ca="1" si="129"/>
        <v>1</v>
      </c>
      <c r="R188" s="207">
        <f t="shared" ca="1" si="134"/>
        <v>1</v>
      </c>
      <c r="S188" s="207">
        <f t="shared" ca="1" si="130"/>
        <v>1</v>
      </c>
      <c r="T188" s="207">
        <f t="shared" ca="1" si="131"/>
        <v>0</v>
      </c>
      <c r="U188" s="207">
        <f t="shared" ca="1" si="135"/>
        <v>1</v>
      </c>
      <c r="V188" s="207">
        <f t="shared" ca="1" si="136"/>
        <v>1</v>
      </c>
      <c r="W188" s="207">
        <f t="shared" ca="1" si="137"/>
        <v>1</v>
      </c>
      <c r="X188" s="207">
        <f t="shared" ca="1" si="138"/>
        <v>1</v>
      </c>
      <c r="Y188" s="207">
        <f t="shared" ca="1" si="139"/>
        <v>1</v>
      </c>
      <c r="Z188" s="207" t="str">
        <f t="shared" ca="1" si="133"/>
        <v>F0</v>
      </c>
      <c r="AA188" s="208" t="str">
        <f t="shared" ca="1" si="140"/>
        <v>F0</v>
      </c>
    </row>
    <row r="189" spans="1:27" s="209" customFormat="1" ht="15" customHeight="1" thickBot="1">
      <c r="A189" s="417" t="s">
        <v>288</v>
      </c>
      <c r="B189" s="418"/>
      <c r="C189" s="413" t="str">
        <f>IF(((E189&gt;-1)*AND(E189&lt;1001)),"","Billing rate must be between $0 and $1,000 per hour--&gt;")</f>
        <v/>
      </c>
      <c r="D189" s="414"/>
      <c r="E189" s="203">
        <f>'Survey Questionnaire'!E79</f>
        <v>0</v>
      </c>
      <c r="F189" s="202" t="s">
        <v>112</v>
      </c>
      <c r="G189" s="205" t="s">
        <v>28</v>
      </c>
      <c r="H189" s="263">
        <f>IF(E189="","X",E189)</f>
        <v>0</v>
      </c>
      <c r="I189" s="206" t="s">
        <v>27</v>
      </c>
      <c r="J189" s="206" t="str">
        <f t="shared" si="157"/>
        <v/>
      </c>
      <c r="K189" s="206" t="str">
        <f t="shared" si="158"/>
        <v/>
      </c>
      <c r="L189" s="206"/>
      <c r="M189" s="206"/>
      <c r="N189" s="206"/>
      <c r="O189" s="206"/>
      <c r="P189" s="207">
        <f t="shared" ca="1" si="128"/>
        <v>1</v>
      </c>
      <c r="Q189" s="207">
        <f t="shared" ca="1" si="129"/>
        <v>1</v>
      </c>
      <c r="R189" s="207">
        <f t="shared" ca="1" si="134"/>
        <v>1</v>
      </c>
      <c r="S189" s="207">
        <f t="shared" ca="1" si="130"/>
        <v>1</v>
      </c>
      <c r="T189" s="207">
        <f t="shared" ca="1" si="131"/>
        <v>0</v>
      </c>
      <c r="U189" s="207">
        <f t="shared" ca="1" si="135"/>
        <v>1</v>
      </c>
      <c r="V189" s="207">
        <f t="shared" ca="1" si="136"/>
        <v>1</v>
      </c>
      <c r="W189" s="207">
        <f t="shared" ca="1" si="137"/>
        <v>1</v>
      </c>
      <c r="X189" s="207">
        <f t="shared" ca="1" si="138"/>
        <v>1</v>
      </c>
      <c r="Y189" s="207">
        <f t="shared" ca="1" si="139"/>
        <v>1</v>
      </c>
      <c r="Z189" s="207" t="str">
        <f t="shared" ca="1" si="133"/>
        <v>F0</v>
      </c>
      <c r="AA189" s="208" t="str">
        <f t="shared" ca="1" si="140"/>
        <v>F0</v>
      </c>
    </row>
    <row r="190" spans="1:27" s="209" customFormat="1" ht="15" customHeight="1" thickBot="1">
      <c r="A190" s="417" t="s">
        <v>306</v>
      </c>
      <c r="B190" s="418"/>
      <c r="C190" s="413" t="str">
        <f>IF(((E190&gt;-1)*AND(E190&lt;31)),"","Check for hours vs DAYS error--&gt;")</f>
        <v/>
      </c>
      <c r="D190" s="414"/>
      <c r="E190" s="203">
        <f>'Survey Questionnaire'!E80</f>
        <v>0</v>
      </c>
      <c r="F190" s="202" t="s">
        <v>110</v>
      </c>
      <c r="G190" s="205" t="s">
        <v>28</v>
      </c>
      <c r="H190" s="263">
        <f>IF(E190="","X",E190)</f>
        <v>0</v>
      </c>
      <c r="I190" s="206" t="s">
        <v>27</v>
      </c>
      <c r="J190" s="206" t="str">
        <f t="shared" si="157"/>
        <v/>
      </c>
      <c r="K190" s="206" t="str">
        <f t="shared" si="158"/>
        <v/>
      </c>
      <c r="L190" s="206"/>
      <c r="M190" s="206"/>
      <c r="N190" s="206"/>
      <c r="O190" s="206"/>
      <c r="P190" s="207">
        <f t="shared" ca="1" si="128"/>
        <v>1</v>
      </c>
      <c r="Q190" s="207">
        <f t="shared" ca="1" si="129"/>
        <v>1</v>
      </c>
      <c r="R190" s="207">
        <f t="shared" ca="1" si="134"/>
        <v>1</v>
      </c>
      <c r="S190" s="207">
        <f t="shared" ca="1" si="130"/>
        <v>1</v>
      </c>
      <c r="T190" s="207">
        <f t="shared" ca="1" si="131"/>
        <v>0</v>
      </c>
      <c r="U190" s="207">
        <f t="shared" ca="1" si="135"/>
        <v>1</v>
      </c>
      <c r="V190" s="207">
        <f t="shared" ca="1" si="136"/>
        <v>1</v>
      </c>
      <c r="W190" s="207">
        <f t="shared" ca="1" si="137"/>
        <v>1</v>
      </c>
      <c r="X190" s="207">
        <f t="shared" ca="1" si="138"/>
        <v>1</v>
      </c>
      <c r="Y190" s="207">
        <f t="shared" ca="1" si="139"/>
        <v>1</v>
      </c>
      <c r="Z190" s="207" t="str">
        <f t="shared" ca="1" si="133"/>
        <v>F0</v>
      </c>
      <c r="AA190" s="208" t="str">
        <f t="shared" ca="1" si="140"/>
        <v>F0</v>
      </c>
    </row>
    <row r="191" spans="1:27" s="209" customFormat="1" ht="15" customHeight="1" thickBot="1">
      <c r="A191" s="417" t="s">
        <v>289</v>
      </c>
      <c r="B191" s="418"/>
      <c r="C191" s="413" t="str">
        <f>IF((E190&gt;0)*AND(E191&gt;0),"Cant have vacation when you entered PTO",IF(((E191&gt;-1)*AND(E191&lt;31)),"","Check for hours vs DAYS error--&gt;"))</f>
        <v/>
      </c>
      <c r="D191" s="414"/>
      <c r="E191" s="203">
        <f>'Survey Questionnaire'!E81</f>
        <v>0</v>
      </c>
      <c r="F191" s="202" t="s">
        <v>110</v>
      </c>
      <c r="G191" s="205" t="s">
        <v>28</v>
      </c>
      <c r="H191" s="263">
        <f>IF(E191="","X",E191)</f>
        <v>0</v>
      </c>
      <c r="I191" s="206" t="s">
        <v>27</v>
      </c>
      <c r="J191" s="206" t="str">
        <f t="shared" si="157"/>
        <v/>
      </c>
      <c r="K191" s="206" t="str">
        <f t="shared" si="158"/>
        <v/>
      </c>
      <c r="L191" s="206"/>
      <c r="M191" s="206"/>
      <c r="N191" s="206"/>
      <c r="O191" s="206"/>
      <c r="P191" s="207">
        <f t="shared" ca="1" si="128"/>
        <v>1</v>
      </c>
      <c r="Q191" s="207">
        <f t="shared" ca="1" si="129"/>
        <v>1</v>
      </c>
      <c r="R191" s="207">
        <f t="shared" ca="1" si="134"/>
        <v>1</v>
      </c>
      <c r="S191" s="207">
        <f t="shared" ca="1" si="130"/>
        <v>1</v>
      </c>
      <c r="T191" s="207">
        <f t="shared" ca="1" si="131"/>
        <v>0</v>
      </c>
      <c r="U191" s="207">
        <f t="shared" ca="1" si="135"/>
        <v>1</v>
      </c>
      <c r="V191" s="207">
        <f t="shared" ca="1" si="136"/>
        <v>1</v>
      </c>
      <c r="W191" s="207">
        <f t="shared" ca="1" si="137"/>
        <v>1</v>
      </c>
      <c r="X191" s="207">
        <f t="shared" ca="1" si="138"/>
        <v>1</v>
      </c>
      <c r="Y191" s="207">
        <f t="shared" ca="1" si="139"/>
        <v>1</v>
      </c>
      <c r="Z191" s="207" t="str">
        <f t="shared" ca="1" si="133"/>
        <v>F0</v>
      </c>
      <c r="AA191" s="208" t="str">
        <f t="shared" ca="1" si="140"/>
        <v>F0</v>
      </c>
    </row>
    <row r="192" spans="1:27" s="209" customFormat="1" ht="15" customHeight="1" thickBot="1">
      <c r="A192" s="419" t="s">
        <v>290</v>
      </c>
      <c r="B192" s="420"/>
      <c r="C192" s="413" t="str">
        <f>IF((E190&gt;0)*AND(E192&gt;0),"Cant have sick leave when you entered PTO",IF(((E192&gt;-1)*AND(E192&lt;31)),"","Check for hours vs DAYS error--&gt;"))</f>
        <v/>
      </c>
      <c r="D192" s="414"/>
      <c r="E192" s="203">
        <f>'Survey Questionnaire'!E82</f>
        <v>0</v>
      </c>
      <c r="F192" s="202" t="s">
        <v>110</v>
      </c>
      <c r="G192" s="205" t="s">
        <v>28</v>
      </c>
      <c r="H192" s="263">
        <f>IF(E192="","X",E192)</f>
        <v>0</v>
      </c>
      <c r="I192" s="206" t="s">
        <v>27</v>
      </c>
      <c r="J192" s="206" t="str">
        <f t="shared" si="157"/>
        <v/>
      </c>
      <c r="K192" s="206" t="str">
        <f t="shared" si="158"/>
        <v/>
      </c>
      <c r="L192" s="206"/>
      <c r="M192" s="206"/>
      <c r="N192" s="206"/>
      <c r="O192" s="206"/>
      <c r="P192" s="207">
        <f t="shared" ca="1" si="128"/>
        <v>1</v>
      </c>
      <c r="Q192" s="207">
        <f t="shared" ca="1" si="129"/>
        <v>1</v>
      </c>
      <c r="R192" s="207">
        <f t="shared" ca="1" si="134"/>
        <v>1</v>
      </c>
      <c r="S192" s="207">
        <f t="shared" ca="1" si="130"/>
        <v>1</v>
      </c>
      <c r="T192" s="207">
        <f t="shared" ca="1" si="131"/>
        <v>0</v>
      </c>
      <c r="U192" s="207">
        <f t="shared" ca="1" si="135"/>
        <v>1</v>
      </c>
      <c r="V192" s="207">
        <f t="shared" ca="1" si="136"/>
        <v>1</v>
      </c>
      <c r="W192" s="207">
        <f t="shared" ca="1" si="137"/>
        <v>1</v>
      </c>
      <c r="X192" s="207">
        <f t="shared" ca="1" si="138"/>
        <v>1</v>
      </c>
      <c r="Y192" s="207">
        <f t="shared" ca="1" si="139"/>
        <v>1</v>
      </c>
      <c r="Z192" s="207" t="str">
        <f t="shared" ca="1" si="133"/>
        <v>F0</v>
      </c>
      <c r="AA192" s="208" t="str">
        <f t="shared" ca="1" si="140"/>
        <v>F0</v>
      </c>
    </row>
    <row r="193" spans="1:27" ht="16.5" thickBot="1">
      <c r="A193" s="36"/>
      <c r="B193" s="71"/>
      <c r="C193" s="432"/>
      <c r="D193" s="432"/>
      <c r="E193" s="72"/>
      <c r="F193" s="73"/>
      <c r="P193" s="40">
        <f t="shared" ca="1" si="128"/>
        <v>1</v>
      </c>
      <c r="Q193" s="40">
        <f t="shared" ca="1" si="129"/>
        <v>1</v>
      </c>
      <c r="R193" s="40">
        <f t="shared" ca="1" si="134"/>
        <v>1</v>
      </c>
      <c r="S193" s="40">
        <f t="shared" ca="1" si="130"/>
        <v>1</v>
      </c>
      <c r="T193" s="40">
        <f t="shared" ca="1" si="131"/>
        <v>1</v>
      </c>
      <c r="U193" s="40">
        <f t="shared" ref="U193" ca="1" si="160">CELL("protect",F193)</f>
        <v>1</v>
      </c>
      <c r="V193" s="40">
        <f t="shared" ca="1" si="136"/>
        <v>1</v>
      </c>
      <c r="W193" s="40">
        <f t="shared" ca="1" si="137"/>
        <v>1</v>
      </c>
      <c r="X193" s="40">
        <f t="shared" ca="1" si="138"/>
        <v>1</v>
      </c>
      <c r="Y193" s="40">
        <f t="shared" ca="1" si="139"/>
        <v>1</v>
      </c>
      <c r="Z193" s="40" t="str">
        <f t="shared" ca="1" si="133"/>
        <v>F0</v>
      </c>
      <c r="AA193" s="44" t="str">
        <f t="shared" ca="1" si="140"/>
        <v>F0</v>
      </c>
    </row>
    <row r="194" spans="1:27" ht="20.25" thickTop="1" thickBot="1">
      <c r="A194" s="527" t="s">
        <v>212</v>
      </c>
      <c r="B194" s="528"/>
      <c r="C194" s="528"/>
      <c r="D194" s="528"/>
      <c r="E194" s="68" t="s">
        <v>133</v>
      </c>
      <c r="F194" s="64"/>
      <c r="G194" s="45" t="s">
        <v>25</v>
      </c>
      <c r="H194" s="263" t="str">
        <f>IF(SUM(H195:H196)&gt;0,E194,"X")</f>
        <v>X</v>
      </c>
      <c r="I194" s="38" t="s">
        <v>27</v>
      </c>
      <c r="P194" s="40">
        <f t="shared" ca="1" si="128"/>
        <v>1</v>
      </c>
      <c r="Q194" s="40">
        <f t="shared" ca="1" si="129"/>
        <v>1</v>
      </c>
      <c r="R194" s="40">
        <f t="shared" ca="1" si="134"/>
        <v>1</v>
      </c>
      <c r="S194" s="40">
        <f t="shared" ca="1" si="130"/>
        <v>1</v>
      </c>
      <c r="T194" s="40">
        <f t="shared" ca="1" si="131"/>
        <v>1</v>
      </c>
      <c r="U194" s="40">
        <f t="shared" ref="U194:U257" ca="1" si="161">CELL("protect",F194)</f>
        <v>1</v>
      </c>
      <c r="V194" s="40">
        <f t="shared" ref="V194:V257" ca="1" si="162">CELL("protect",G194)</f>
        <v>1</v>
      </c>
      <c r="W194" s="40">
        <f t="shared" ref="W194:W257" ca="1" si="163">CELL("protect",H194)</f>
        <v>1</v>
      </c>
      <c r="X194" s="40">
        <f t="shared" ref="X194:X257" ca="1" si="164">CELL("protect",I194)</f>
        <v>1</v>
      </c>
      <c r="Y194" s="40">
        <f t="shared" ref="Y194:Y257" ca="1" si="165">CELL("protect",J194)</f>
        <v>1</v>
      </c>
      <c r="Z194" s="40" t="str">
        <f t="shared" ca="1" si="133"/>
        <v>G</v>
      </c>
      <c r="AA194" s="44" t="str">
        <f t="shared" ref="AA194:AA257" ca="1" si="166">CELL("format",H194)</f>
        <v>F0</v>
      </c>
    </row>
    <row r="195" spans="1:27" s="209" customFormat="1" ht="15" customHeight="1" thickTop="1" thickBot="1">
      <c r="A195" s="415" t="s">
        <v>230</v>
      </c>
      <c r="B195" s="416"/>
      <c r="C195" s="413" t="str">
        <f>IF(E195&lt;1000000001,"","Can't be over $1,000,000,000--&gt;")</f>
        <v/>
      </c>
      <c r="D195" s="413"/>
      <c r="E195" s="201">
        <f>'Survey Questionnaire'!F68</f>
        <v>0</v>
      </c>
      <c r="F195" s="202" t="s">
        <v>112</v>
      </c>
      <c r="G195" s="205" t="s">
        <v>28</v>
      </c>
      <c r="H195" s="263">
        <f t="shared" ref="H195:H198" si="167">IF(E195="","X",E195)</f>
        <v>0</v>
      </c>
      <c r="I195" s="206" t="s">
        <v>27</v>
      </c>
      <c r="J195" s="206" t="str">
        <f t="shared" ref="J195:J209" si="168">IF(C195="","",1)</f>
        <v/>
      </c>
      <c r="K195" s="206" t="str">
        <f t="shared" ref="K195:K209" si="169">IF(C195="","","&lt;=======")</f>
        <v/>
      </c>
      <c r="L195" s="206"/>
      <c r="M195" s="206"/>
      <c r="N195" s="206"/>
      <c r="O195" s="206"/>
      <c r="P195" s="207">
        <f t="shared" ca="1" si="128"/>
        <v>1</v>
      </c>
      <c r="Q195" s="207">
        <f t="shared" ca="1" si="129"/>
        <v>1</v>
      </c>
      <c r="R195" s="207">
        <f t="shared" ca="1" si="134"/>
        <v>1</v>
      </c>
      <c r="S195" s="207">
        <f t="shared" ca="1" si="130"/>
        <v>1</v>
      </c>
      <c r="T195" s="207">
        <f t="shared" ca="1" si="131"/>
        <v>0</v>
      </c>
      <c r="U195" s="207">
        <f t="shared" ca="1" si="161"/>
        <v>1</v>
      </c>
      <c r="V195" s="207">
        <f t="shared" ca="1" si="162"/>
        <v>1</v>
      </c>
      <c r="W195" s="207">
        <f t="shared" ca="1" si="163"/>
        <v>1</v>
      </c>
      <c r="X195" s="207">
        <f t="shared" ca="1" si="164"/>
        <v>1</v>
      </c>
      <c r="Y195" s="207">
        <f t="shared" ca="1" si="165"/>
        <v>1</v>
      </c>
      <c r="Z195" s="207" t="str">
        <f t="shared" ca="1" si="133"/>
        <v>C0</v>
      </c>
      <c r="AA195" s="208" t="str">
        <f t="shared" ca="1" si="166"/>
        <v>F0</v>
      </c>
    </row>
    <row r="196" spans="1:27" s="209" customFormat="1" ht="15" customHeight="1" thickBot="1">
      <c r="A196" s="411" t="s">
        <v>231</v>
      </c>
      <c r="B196" s="412"/>
      <c r="C196" s="413" t="str">
        <f>IF(E196&lt;1000000001,"","Can't be over $1,000,000,000--&gt;")</f>
        <v/>
      </c>
      <c r="D196" s="413"/>
      <c r="E196" s="201">
        <f>'Survey Questionnaire'!F69</f>
        <v>0</v>
      </c>
      <c r="F196" s="202" t="s">
        <v>112</v>
      </c>
      <c r="G196" s="205" t="s">
        <v>28</v>
      </c>
      <c r="H196" s="263">
        <f t="shared" si="167"/>
        <v>0</v>
      </c>
      <c r="I196" s="206" t="s">
        <v>27</v>
      </c>
      <c r="J196" s="206" t="str">
        <f t="shared" si="168"/>
        <v/>
      </c>
      <c r="K196" s="206" t="str">
        <f t="shared" si="169"/>
        <v/>
      </c>
      <c r="L196" s="206"/>
      <c r="M196" s="206"/>
      <c r="N196" s="206"/>
      <c r="O196" s="206"/>
      <c r="P196" s="207">
        <f t="shared" ca="1" si="128"/>
        <v>1</v>
      </c>
      <c r="Q196" s="207">
        <f t="shared" ca="1" si="129"/>
        <v>1</v>
      </c>
      <c r="R196" s="207">
        <f t="shared" ca="1" si="134"/>
        <v>1</v>
      </c>
      <c r="S196" s="207">
        <f t="shared" ca="1" si="130"/>
        <v>1</v>
      </c>
      <c r="T196" s="207">
        <f t="shared" ca="1" si="131"/>
        <v>0</v>
      </c>
      <c r="U196" s="207">
        <f t="shared" ca="1" si="161"/>
        <v>1</v>
      </c>
      <c r="V196" s="207">
        <f t="shared" ca="1" si="162"/>
        <v>1</v>
      </c>
      <c r="W196" s="207">
        <f t="shared" ca="1" si="163"/>
        <v>1</v>
      </c>
      <c r="X196" s="207">
        <f t="shared" ca="1" si="164"/>
        <v>1</v>
      </c>
      <c r="Y196" s="207">
        <f t="shared" ca="1" si="165"/>
        <v>1</v>
      </c>
      <c r="Z196" s="207" t="str">
        <f t="shared" ca="1" si="133"/>
        <v>C0</v>
      </c>
      <c r="AA196" s="208" t="str">
        <f t="shared" ca="1" si="166"/>
        <v>F0</v>
      </c>
    </row>
    <row r="197" spans="1:27" s="209" customFormat="1" ht="15" customHeight="1" thickBot="1">
      <c r="A197" s="411" t="s">
        <v>279</v>
      </c>
      <c r="B197" s="412"/>
      <c r="C197" s="413" t="str">
        <f>IF(E197&lt;1000000001,"","Can't be over $1,000,000,000--&gt;")</f>
        <v/>
      </c>
      <c r="D197" s="413"/>
      <c r="E197" s="201">
        <f>'Survey Questionnaire'!F70</f>
        <v>0</v>
      </c>
      <c r="F197" s="202" t="s">
        <v>112</v>
      </c>
      <c r="G197" s="205" t="s">
        <v>28</v>
      </c>
      <c r="H197" s="263">
        <f t="shared" si="167"/>
        <v>0</v>
      </c>
      <c r="I197" s="206" t="s">
        <v>27</v>
      </c>
      <c r="J197" s="206" t="str">
        <f t="shared" si="168"/>
        <v/>
      </c>
      <c r="K197" s="206" t="str">
        <f t="shared" si="169"/>
        <v/>
      </c>
      <c r="L197" s="206"/>
      <c r="M197" s="206"/>
      <c r="N197" s="206"/>
      <c r="O197" s="206"/>
      <c r="P197" s="207">
        <f t="shared" ca="1" si="128"/>
        <v>1</v>
      </c>
      <c r="Q197" s="207">
        <f t="shared" ca="1" si="129"/>
        <v>1</v>
      </c>
      <c r="R197" s="207">
        <f t="shared" ca="1" si="134"/>
        <v>1</v>
      </c>
      <c r="S197" s="207">
        <f t="shared" ca="1" si="130"/>
        <v>1</v>
      </c>
      <c r="T197" s="207">
        <f t="shared" ca="1" si="131"/>
        <v>0</v>
      </c>
      <c r="U197" s="207">
        <f t="shared" ca="1" si="161"/>
        <v>1</v>
      </c>
      <c r="V197" s="207">
        <f t="shared" ca="1" si="162"/>
        <v>1</v>
      </c>
      <c r="W197" s="207">
        <f t="shared" ca="1" si="163"/>
        <v>1</v>
      </c>
      <c r="X197" s="207">
        <f t="shared" ca="1" si="164"/>
        <v>1</v>
      </c>
      <c r="Y197" s="207">
        <f t="shared" ca="1" si="165"/>
        <v>1</v>
      </c>
      <c r="Z197" s="207" t="str">
        <f t="shared" ca="1" si="133"/>
        <v>C0</v>
      </c>
      <c r="AA197" s="208" t="str">
        <f t="shared" ca="1" si="166"/>
        <v>F0</v>
      </c>
    </row>
    <row r="198" spans="1:27" s="209" customFormat="1" ht="15" customHeight="1" thickBot="1">
      <c r="A198" s="411" t="s">
        <v>280</v>
      </c>
      <c r="B198" s="412"/>
      <c r="C198" s="413" t="str">
        <f>IF(((E198&gt;-100)*AND(E198&lt;201)),"","Percentage must be between -100% and +200%--&gt;")</f>
        <v/>
      </c>
      <c r="D198" s="414"/>
      <c r="E198" s="275">
        <f>'Survey Questionnaire'!F71</f>
        <v>0</v>
      </c>
      <c r="F198" s="202" t="s">
        <v>42</v>
      </c>
      <c r="G198" s="205" t="s">
        <v>28</v>
      </c>
      <c r="H198" s="276">
        <f t="shared" si="167"/>
        <v>0</v>
      </c>
      <c r="I198" s="206" t="s">
        <v>27</v>
      </c>
      <c r="J198" s="206" t="str">
        <f t="shared" si="168"/>
        <v/>
      </c>
      <c r="K198" s="206" t="str">
        <f t="shared" si="169"/>
        <v/>
      </c>
      <c r="L198" s="206"/>
      <c r="M198" s="206"/>
      <c r="N198" s="206"/>
      <c r="O198" s="206"/>
      <c r="P198" s="207">
        <f t="shared" ca="1" si="128"/>
        <v>1</v>
      </c>
      <c r="Q198" s="207">
        <f t="shared" ca="1" si="129"/>
        <v>1</v>
      </c>
      <c r="R198" s="207">
        <f t="shared" ca="1" si="134"/>
        <v>1</v>
      </c>
      <c r="S198" s="207">
        <f t="shared" ca="1" si="130"/>
        <v>1</v>
      </c>
      <c r="T198" s="207">
        <f t="shared" ca="1" si="131"/>
        <v>0</v>
      </c>
      <c r="U198" s="207">
        <f t="shared" ca="1" si="161"/>
        <v>1</v>
      </c>
      <c r="V198" s="207">
        <f t="shared" ca="1" si="162"/>
        <v>1</v>
      </c>
      <c r="W198" s="207">
        <f t="shared" ca="1" si="163"/>
        <v>1</v>
      </c>
      <c r="X198" s="207">
        <f t="shared" ca="1" si="164"/>
        <v>1</v>
      </c>
      <c r="Y198" s="207">
        <f t="shared" ca="1" si="165"/>
        <v>1</v>
      </c>
      <c r="Z198" s="207" t="str">
        <f t="shared" ca="1" si="133"/>
        <v>F2</v>
      </c>
      <c r="AA198" s="208" t="str">
        <f t="shared" ca="1" si="166"/>
        <v>F2</v>
      </c>
    </row>
    <row r="199" spans="1:27" s="209" customFormat="1" ht="15" customHeight="1" thickBot="1">
      <c r="A199" s="411" t="s">
        <v>281</v>
      </c>
      <c r="B199" s="412"/>
      <c r="C199" s="413" t="str">
        <f>IF(E195+E196=0,"",IF(E199&lt;1,"Please enter the number of people with this title here--&gt;",IF(E199&gt;E$8,"Can't be more than the "&amp;E$8&amp;" you reported as total staff--&gt;","")))</f>
        <v/>
      </c>
      <c r="D199" s="414"/>
      <c r="E199" s="204">
        <f>'Survey Questionnaire'!F72</f>
        <v>0</v>
      </c>
      <c r="F199" s="202" t="s">
        <v>109</v>
      </c>
      <c r="G199" s="205" t="s">
        <v>28</v>
      </c>
      <c r="H199" s="263" t="str">
        <f>IF(OR(E199="", E199=0),"X",E199)</f>
        <v>X</v>
      </c>
      <c r="I199" s="206" t="s">
        <v>27</v>
      </c>
      <c r="J199" s="206" t="str">
        <f t="shared" si="168"/>
        <v/>
      </c>
      <c r="K199" s="206" t="str">
        <f t="shared" si="169"/>
        <v/>
      </c>
      <c r="L199" s="206"/>
      <c r="M199" s="206"/>
      <c r="N199" s="206"/>
      <c r="O199" s="206"/>
      <c r="P199" s="207">
        <f t="shared" ca="1" si="128"/>
        <v>1</v>
      </c>
      <c r="Q199" s="207">
        <f t="shared" ca="1" si="129"/>
        <v>1</v>
      </c>
      <c r="R199" s="207">
        <f t="shared" ca="1" si="134"/>
        <v>1</v>
      </c>
      <c r="S199" s="207">
        <f t="shared" ca="1" si="130"/>
        <v>1</v>
      </c>
      <c r="T199" s="207">
        <f t="shared" ca="1" si="131"/>
        <v>0</v>
      </c>
      <c r="U199" s="207">
        <f t="shared" ca="1" si="161"/>
        <v>1</v>
      </c>
      <c r="V199" s="207">
        <f t="shared" ca="1" si="162"/>
        <v>1</v>
      </c>
      <c r="W199" s="207">
        <f t="shared" ca="1" si="163"/>
        <v>1</v>
      </c>
      <c r="X199" s="207">
        <f t="shared" ca="1" si="164"/>
        <v>1</v>
      </c>
      <c r="Y199" s="207">
        <f t="shared" ca="1" si="165"/>
        <v>1</v>
      </c>
      <c r="Z199" s="207" t="str">
        <f t="shared" ca="1" si="133"/>
        <v>,0</v>
      </c>
      <c r="AA199" s="208" t="str">
        <f t="shared" ca="1" si="166"/>
        <v>F0</v>
      </c>
    </row>
    <row r="200" spans="1:27" s="209" customFormat="1" ht="15" customHeight="1" thickBot="1">
      <c r="A200" s="411" t="s">
        <v>282</v>
      </c>
      <c r="B200" s="412"/>
      <c r="C200" s="413" t="str">
        <f>IF(E200&gt;E199,"Can't be more than the "&amp;E199&amp;" people with this title--&gt;","")</f>
        <v/>
      </c>
      <c r="D200" s="414"/>
      <c r="E200" s="204">
        <f>'Survey Questionnaire'!F73</f>
        <v>0</v>
      </c>
      <c r="F200" s="202" t="s">
        <v>109</v>
      </c>
      <c r="G200" s="205" t="s">
        <v>28</v>
      </c>
      <c r="H200" s="263">
        <f t="shared" ref="H200:H204" si="170">IF(E200="","X",E200)</f>
        <v>0</v>
      </c>
      <c r="I200" s="206" t="s">
        <v>27</v>
      </c>
      <c r="J200" s="206" t="str">
        <f t="shared" si="168"/>
        <v/>
      </c>
      <c r="K200" s="206" t="str">
        <f t="shared" si="169"/>
        <v/>
      </c>
      <c r="L200" s="206"/>
      <c r="M200" s="206"/>
      <c r="N200" s="206"/>
      <c r="O200" s="206"/>
      <c r="P200" s="207">
        <f t="shared" ca="1" si="128"/>
        <v>1</v>
      </c>
      <c r="Q200" s="207">
        <f t="shared" ca="1" si="129"/>
        <v>1</v>
      </c>
      <c r="R200" s="207">
        <f t="shared" ca="1" si="134"/>
        <v>1</v>
      </c>
      <c r="S200" s="207">
        <f t="shared" ca="1" si="130"/>
        <v>1</v>
      </c>
      <c r="T200" s="207">
        <f t="shared" ca="1" si="131"/>
        <v>0</v>
      </c>
      <c r="U200" s="207">
        <f t="shared" ca="1" si="161"/>
        <v>1</v>
      </c>
      <c r="V200" s="207">
        <f t="shared" ca="1" si="162"/>
        <v>1</v>
      </c>
      <c r="W200" s="207">
        <f t="shared" ca="1" si="163"/>
        <v>1</v>
      </c>
      <c r="X200" s="207">
        <f t="shared" ca="1" si="164"/>
        <v>1</v>
      </c>
      <c r="Y200" s="207">
        <f t="shared" ca="1" si="165"/>
        <v>1</v>
      </c>
      <c r="Z200" s="207" t="str">
        <f t="shared" ca="1" si="133"/>
        <v>,0</v>
      </c>
      <c r="AA200" s="208" t="str">
        <f t="shared" ca="1" si="166"/>
        <v>F0</v>
      </c>
    </row>
    <row r="201" spans="1:27" s="209" customFormat="1" ht="15" customHeight="1" thickBot="1">
      <c r="A201" s="411" t="s">
        <v>283</v>
      </c>
      <c r="B201" s="412"/>
      <c r="C201" s="413" t="str">
        <f>IF(((E201&gt;-1)*AND(E201&lt;101)),"","Percentage must be between 0 and 100.00--&gt;")</f>
        <v/>
      </c>
      <c r="D201" s="414"/>
      <c r="E201" s="275">
        <f>'Survey Questionnaire'!F74</f>
        <v>0</v>
      </c>
      <c r="F201" s="202" t="s">
        <v>42</v>
      </c>
      <c r="G201" s="205" t="s">
        <v>28</v>
      </c>
      <c r="H201" s="276">
        <f t="shared" si="170"/>
        <v>0</v>
      </c>
      <c r="I201" s="206" t="s">
        <v>27</v>
      </c>
      <c r="J201" s="206" t="str">
        <f t="shared" si="168"/>
        <v/>
      </c>
      <c r="K201" s="206" t="str">
        <f t="shared" si="169"/>
        <v/>
      </c>
      <c r="L201" s="206"/>
      <c r="M201" s="206"/>
      <c r="N201" s="206"/>
      <c r="O201" s="206"/>
      <c r="P201" s="207">
        <f t="shared" ca="1" si="128"/>
        <v>1</v>
      </c>
      <c r="Q201" s="207">
        <f t="shared" ca="1" si="129"/>
        <v>1</v>
      </c>
      <c r="R201" s="207">
        <f t="shared" ca="1" si="134"/>
        <v>1</v>
      </c>
      <c r="S201" s="207">
        <f t="shared" ca="1" si="130"/>
        <v>1</v>
      </c>
      <c r="T201" s="207">
        <f t="shared" ca="1" si="131"/>
        <v>0</v>
      </c>
      <c r="U201" s="207">
        <f t="shared" ca="1" si="161"/>
        <v>1</v>
      </c>
      <c r="V201" s="207">
        <f t="shared" ca="1" si="162"/>
        <v>1</v>
      </c>
      <c r="W201" s="207">
        <f t="shared" ca="1" si="163"/>
        <v>1</v>
      </c>
      <c r="X201" s="207">
        <f t="shared" ca="1" si="164"/>
        <v>1</v>
      </c>
      <c r="Y201" s="207">
        <f t="shared" ca="1" si="165"/>
        <v>1</v>
      </c>
      <c r="Z201" s="207" t="str">
        <f t="shared" ca="1" si="133"/>
        <v>F2</v>
      </c>
      <c r="AA201" s="208" t="str">
        <f t="shared" ca="1" si="166"/>
        <v>F2</v>
      </c>
    </row>
    <row r="202" spans="1:27" s="209" customFormat="1" ht="15" customHeight="1" thickBot="1">
      <c r="A202" s="411" t="s">
        <v>284</v>
      </c>
      <c r="B202" s="412"/>
      <c r="C202" s="413" t="str">
        <f>IF(((E202&gt;-1)*AND(E202&lt;101)),"","Percentage must be between 0 and 100.00--&gt;")</f>
        <v/>
      </c>
      <c r="D202" s="414"/>
      <c r="E202" s="275">
        <f>'Survey Questionnaire'!F75</f>
        <v>0</v>
      </c>
      <c r="F202" s="202" t="s">
        <v>42</v>
      </c>
      <c r="G202" s="205" t="s">
        <v>28</v>
      </c>
      <c r="H202" s="276">
        <f t="shared" si="170"/>
        <v>0</v>
      </c>
      <c r="I202" s="206" t="s">
        <v>27</v>
      </c>
      <c r="J202" s="206" t="str">
        <f t="shared" si="168"/>
        <v/>
      </c>
      <c r="K202" s="206" t="str">
        <f t="shared" si="169"/>
        <v/>
      </c>
      <c r="L202" s="206"/>
      <c r="M202" s="206"/>
      <c r="N202" s="206"/>
      <c r="O202" s="206"/>
      <c r="P202" s="207">
        <f t="shared" ca="1" si="128"/>
        <v>1</v>
      </c>
      <c r="Q202" s="207">
        <f t="shared" ca="1" si="129"/>
        <v>1</v>
      </c>
      <c r="R202" s="207">
        <f t="shared" ca="1" si="134"/>
        <v>1</v>
      </c>
      <c r="S202" s="207">
        <f t="shared" ca="1" si="130"/>
        <v>1</v>
      </c>
      <c r="T202" s="207">
        <f t="shared" ca="1" si="131"/>
        <v>0</v>
      </c>
      <c r="U202" s="207">
        <f t="shared" ca="1" si="161"/>
        <v>1</v>
      </c>
      <c r="V202" s="207">
        <f t="shared" ca="1" si="162"/>
        <v>1</v>
      </c>
      <c r="W202" s="207">
        <f t="shared" ca="1" si="163"/>
        <v>1</v>
      </c>
      <c r="X202" s="207">
        <f t="shared" ca="1" si="164"/>
        <v>1</v>
      </c>
      <c r="Y202" s="207">
        <f t="shared" ca="1" si="165"/>
        <v>1</v>
      </c>
      <c r="Z202" s="207" t="str">
        <f t="shared" ca="1" si="133"/>
        <v>F2</v>
      </c>
      <c r="AA202" s="208" t="str">
        <f t="shared" ca="1" si="166"/>
        <v>F2</v>
      </c>
    </row>
    <row r="203" spans="1:27" s="209" customFormat="1" ht="15" customHeight="1" thickBot="1">
      <c r="A203" s="411" t="s">
        <v>285</v>
      </c>
      <c r="B203" s="412"/>
      <c r="C203" s="413" t="str">
        <f>IF(((E203&gt;-1)*AND(E203&lt;101)),"","Percentage must be between 0 and 100.00--&gt;")</f>
        <v/>
      </c>
      <c r="D203" s="414"/>
      <c r="E203" s="275">
        <f>'Survey Questionnaire'!F76</f>
        <v>0</v>
      </c>
      <c r="F203" s="202" t="s">
        <v>42</v>
      </c>
      <c r="G203" s="205" t="s">
        <v>28</v>
      </c>
      <c r="H203" s="276">
        <f t="shared" si="170"/>
        <v>0</v>
      </c>
      <c r="I203" s="206" t="s">
        <v>27</v>
      </c>
      <c r="J203" s="206" t="str">
        <f t="shared" si="168"/>
        <v/>
      </c>
      <c r="K203" s="206" t="str">
        <f t="shared" si="169"/>
        <v/>
      </c>
      <c r="L203" s="206"/>
      <c r="M203" s="206"/>
      <c r="N203" s="206"/>
      <c r="O203" s="206"/>
      <c r="P203" s="207">
        <f t="shared" ca="1" si="128"/>
        <v>1</v>
      </c>
      <c r="Q203" s="207">
        <f t="shared" ca="1" si="129"/>
        <v>1</v>
      </c>
      <c r="R203" s="207">
        <f t="shared" ca="1" si="134"/>
        <v>1</v>
      </c>
      <c r="S203" s="207">
        <f t="shared" ca="1" si="130"/>
        <v>1</v>
      </c>
      <c r="T203" s="207">
        <f t="shared" ca="1" si="131"/>
        <v>0</v>
      </c>
      <c r="U203" s="207">
        <f t="shared" ca="1" si="161"/>
        <v>1</v>
      </c>
      <c r="V203" s="207">
        <f t="shared" ca="1" si="162"/>
        <v>1</v>
      </c>
      <c r="W203" s="207">
        <f t="shared" ca="1" si="163"/>
        <v>1</v>
      </c>
      <c r="X203" s="207">
        <f t="shared" ca="1" si="164"/>
        <v>1</v>
      </c>
      <c r="Y203" s="207">
        <f t="shared" ca="1" si="165"/>
        <v>1</v>
      </c>
      <c r="Z203" s="207" t="str">
        <f t="shared" ca="1" si="133"/>
        <v>F2</v>
      </c>
      <c r="AA203" s="208" t="str">
        <f t="shared" ca="1" si="166"/>
        <v>F2</v>
      </c>
    </row>
    <row r="204" spans="1:27" s="209" customFormat="1" ht="15" customHeight="1" thickBot="1">
      <c r="A204" s="417" t="s">
        <v>286</v>
      </c>
      <c r="B204" s="418"/>
      <c r="C204" s="413" t="str">
        <f>IF(((E204&gt;-1)*AND(E204&lt;201)),"","Percentage overtime must be between 0% and 200.00%--&gt;")</f>
        <v/>
      </c>
      <c r="D204" s="414"/>
      <c r="E204" s="275">
        <f>'Survey Questionnaire'!F77</f>
        <v>0</v>
      </c>
      <c r="F204" s="202" t="s">
        <v>42</v>
      </c>
      <c r="G204" s="205" t="s">
        <v>28</v>
      </c>
      <c r="H204" s="276">
        <f t="shared" si="170"/>
        <v>0</v>
      </c>
      <c r="I204" s="206" t="s">
        <v>27</v>
      </c>
      <c r="J204" s="206" t="str">
        <f t="shared" si="168"/>
        <v/>
      </c>
      <c r="K204" s="206" t="str">
        <f t="shared" si="169"/>
        <v/>
      </c>
      <c r="L204" s="206"/>
      <c r="M204" s="206"/>
      <c r="N204" s="206"/>
      <c r="O204" s="206"/>
      <c r="P204" s="207">
        <f t="shared" ca="1" si="128"/>
        <v>1</v>
      </c>
      <c r="Q204" s="207">
        <f t="shared" ca="1" si="129"/>
        <v>1</v>
      </c>
      <c r="R204" s="207">
        <f t="shared" ca="1" si="134"/>
        <v>1</v>
      </c>
      <c r="S204" s="207">
        <f t="shared" ca="1" si="130"/>
        <v>1</v>
      </c>
      <c r="T204" s="207">
        <f t="shared" ca="1" si="131"/>
        <v>0</v>
      </c>
      <c r="U204" s="207">
        <f t="shared" ca="1" si="161"/>
        <v>1</v>
      </c>
      <c r="V204" s="207">
        <f t="shared" ca="1" si="162"/>
        <v>1</v>
      </c>
      <c r="W204" s="207">
        <f t="shared" ca="1" si="163"/>
        <v>1</v>
      </c>
      <c r="X204" s="207">
        <f t="shared" ca="1" si="164"/>
        <v>1</v>
      </c>
      <c r="Y204" s="207">
        <f t="shared" ca="1" si="165"/>
        <v>1</v>
      </c>
      <c r="Z204" s="207" t="str">
        <f t="shared" ca="1" si="133"/>
        <v>F2</v>
      </c>
      <c r="AA204" s="208" t="str">
        <f t="shared" ca="1" si="166"/>
        <v>F2</v>
      </c>
    </row>
    <row r="205" spans="1:27" s="209" customFormat="1" ht="15" customHeight="1" thickBot="1">
      <c r="A205" s="423" t="s">
        <v>287</v>
      </c>
      <c r="B205" s="424"/>
      <c r="C205" s="425" t="str">
        <f>IF(E205=0,"",IF(E205="Y","",IF(E205="N","","You must answer Y or N--&gt;")))</f>
        <v/>
      </c>
      <c r="D205" s="426"/>
      <c r="E205" s="203">
        <f>'Survey Questionnaire'!F78</f>
        <v>0</v>
      </c>
      <c r="F205" s="202" t="s">
        <v>62</v>
      </c>
      <c r="G205" s="205" t="s">
        <v>28</v>
      </c>
      <c r="H205" s="281" t="str">
        <f>IF(E205="Y",1,IF(E205="N",0,"X"))</f>
        <v>X</v>
      </c>
      <c r="I205" s="206" t="s">
        <v>27</v>
      </c>
      <c r="J205" s="206" t="str">
        <f t="shared" si="168"/>
        <v/>
      </c>
      <c r="K205" s="206" t="str">
        <f t="shared" si="169"/>
        <v/>
      </c>
      <c r="L205" s="206"/>
      <c r="M205" s="206"/>
      <c r="N205" s="206"/>
      <c r="O205" s="206"/>
      <c r="P205" s="207">
        <f t="shared" ca="1" si="128"/>
        <v>1</v>
      </c>
      <c r="Q205" s="207">
        <f t="shared" ca="1" si="129"/>
        <v>1</v>
      </c>
      <c r="R205" s="207">
        <f t="shared" ca="1" si="134"/>
        <v>1</v>
      </c>
      <c r="S205" s="207">
        <f t="shared" ca="1" si="130"/>
        <v>1</v>
      </c>
      <c r="T205" s="207">
        <f t="shared" ca="1" si="131"/>
        <v>0</v>
      </c>
      <c r="U205" s="207">
        <f t="shared" ca="1" si="161"/>
        <v>1</v>
      </c>
      <c r="V205" s="207">
        <f t="shared" ca="1" si="162"/>
        <v>1</v>
      </c>
      <c r="W205" s="207">
        <f t="shared" ca="1" si="163"/>
        <v>1</v>
      </c>
      <c r="X205" s="207">
        <f t="shared" ca="1" si="164"/>
        <v>1</v>
      </c>
      <c r="Y205" s="207">
        <f t="shared" ca="1" si="165"/>
        <v>1</v>
      </c>
      <c r="Z205" s="207" t="str">
        <f t="shared" ca="1" si="133"/>
        <v>F0</v>
      </c>
      <c r="AA205" s="208" t="str">
        <f t="shared" ca="1" si="166"/>
        <v>F0</v>
      </c>
    </row>
    <row r="206" spans="1:27" s="209" customFormat="1" ht="15" customHeight="1" thickBot="1">
      <c r="A206" s="417" t="s">
        <v>288</v>
      </c>
      <c r="B206" s="418"/>
      <c r="C206" s="413" t="str">
        <f>IF(((E206&gt;-1)*AND(E206&lt;1001)),"","Billing rate must be between $0 and $1,000 per hour--&gt;")</f>
        <v/>
      </c>
      <c r="D206" s="414"/>
      <c r="E206" s="203">
        <f>'Survey Questionnaire'!F79</f>
        <v>0</v>
      </c>
      <c r="F206" s="202" t="s">
        <v>112</v>
      </c>
      <c r="G206" s="205" t="s">
        <v>28</v>
      </c>
      <c r="H206" s="263">
        <f>IF(E206="","X",E206)</f>
        <v>0</v>
      </c>
      <c r="I206" s="206" t="s">
        <v>27</v>
      </c>
      <c r="J206" s="206" t="str">
        <f t="shared" si="168"/>
        <v/>
      </c>
      <c r="K206" s="206" t="str">
        <f t="shared" si="169"/>
        <v/>
      </c>
      <c r="L206" s="206"/>
      <c r="M206" s="206"/>
      <c r="N206" s="206"/>
      <c r="O206" s="206"/>
      <c r="P206" s="207">
        <f t="shared" ca="1" si="128"/>
        <v>1</v>
      </c>
      <c r="Q206" s="207">
        <f t="shared" ca="1" si="129"/>
        <v>1</v>
      </c>
      <c r="R206" s="207">
        <f t="shared" ca="1" si="134"/>
        <v>1</v>
      </c>
      <c r="S206" s="207">
        <f t="shared" ca="1" si="130"/>
        <v>1</v>
      </c>
      <c r="T206" s="207">
        <f t="shared" ca="1" si="131"/>
        <v>0</v>
      </c>
      <c r="U206" s="207">
        <f t="shared" ca="1" si="161"/>
        <v>1</v>
      </c>
      <c r="V206" s="207">
        <f t="shared" ca="1" si="162"/>
        <v>1</v>
      </c>
      <c r="W206" s="207">
        <f t="shared" ca="1" si="163"/>
        <v>1</v>
      </c>
      <c r="X206" s="207">
        <f t="shared" ca="1" si="164"/>
        <v>1</v>
      </c>
      <c r="Y206" s="207">
        <f t="shared" ca="1" si="165"/>
        <v>1</v>
      </c>
      <c r="Z206" s="207" t="str">
        <f t="shared" ca="1" si="133"/>
        <v>F0</v>
      </c>
      <c r="AA206" s="208" t="str">
        <f t="shared" ca="1" si="166"/>
        <v>F0</v>
      </c>
    </row>
    <row r="207" spans="1:27" s="209" customFormat="1" ht="15" customHeight="1" thickBot="1">
      <c r="A207" s="417" t="s">
        <v>306</v>
      </c>
      <c r="B207" s="418"/>
      <c r="C207" s="413" t="str">
        <f>IF(((E207&gt;-1)*AND(E207&lt;31)),"","Check for hours vs DAYS error--&gt;")</f>
        <v/>
      </c>
      <c r="D207" s="414"/>
      <c r="E207" s="203">
        <f>'Survey Questionnaire'!F80</f>
        <v>0</v>
      </c>
      <c r="F207" s="202" t="s">
        <v>110</v>
      </c>
      <c r="G207" s="205" t="s">
        <v>28</v>
      </c>
      <c r="H207" s="263">
        <f>IF(E207="","X",E207)</f>
        <v>0</v>
      </c>
      <c r="I207" s="206" t="s">
        <v>27</v>
      </c>
      <c r="J207" s="206" t="str">
        <f t="shared" si="168"/>
        <v/>
      </c>
      <c r="K207" s="206" t="str">
        <f t="shared" si="169"/>
        <v/>
      </c>
      <c r="L207" s="206"/>
      <c r="M207" s="206"/>
      <c r="N207" s="206"/>
      <c r="O207" s="206"/>
      <c r="P207" s="207">
        <f t="shared" ca="1" si="128"/>
        <v>1</v>
      </c>
      <c r="Q207" s="207">
        <f t="shared" ca="1" si="129"/>
        <v>1</v>
      </c>
      <c r="R207" s="207">
        <f t="shared" ca="1" si="134"/>
        <v>1</v>
      </c>
      <c r="S207" s="207">
        <f t="shared" ca="1" si="130"/>
        <v>1</v>
      </c>
      <c r="T207" s="207">
        <f t="shared" ca="1" si="131"/>
        <v>0</v>
      </c>
      <c r="U207" s="207">
        <f t="shared" ca="1" si="161"/>
        <v>1</v>
      </c>
      <c r="V207" s="207">
        <f t="shared" ca="1" si="162"/>
        <v>1</v>
      </c>
      <c r="W207" s="207">
        <f t="shared" ca="1" si="163"/>
        <v>1</v>
      </c>
      <c r="X207" s="207">
        <f t="shared" ca="1" si="164"/>
        <v>1</v>
      </c>
      <c r="Y207" s="207">
        <f t="shared" ca="1" si="165"/>
        <v>1</v>
      </c>
      <c r="Z207" s="207" t="str">
        <f t="shared" ca="1" si="133"/>
        <v>F0</v>
      </c>
      <c r="AA207" s="208" t="str">
        <f t="shared" ca="1" si="166"/>
        <v>F0</v>
      </c>
    </row>
    <row r="208" spans="1:27" s="209" customFormat="1" ht="15" customHeight="1" thickBot="1">
      <c r="A208" s="417" t="s">
        <v>289</v>
      </c>
      <c r="B208" s="418"/>
      <c r="C208" s="413" t="str">
        <f>IF((E207&gt;0)*AND(E208&gt;0),"Cant have vacation when you entered PTO",IF(((E208&gt;-1)*AND(E208&lt;31)),"","Check for hours vs DAYS error--&gt;"))</f>
        <v/>
      </c>
      <c r="D208" s="414"/>
      <c r="E208" s="203">
        <f>'Survey Questionnaire'!F81</f>
        <v>0</v>
      </c>
      <c r="F208" s="202" t="s">
        <v>110</v>
      </c>
      <c r="G208" s="205" t="s">
        <v>28</v>
      </c>
      <c r="H208" s="263">
        <f>IF(E208="","X",E208)</f>
        <v>0</v>
      </c>
      <c r="I208" s="206" t="s">
        <v>27</v>
      </c>
      <c r="J208" s="206" t="str">
        <f t="shared" si="168"/>
        <v/>
      </c>
      <c r="K208" s="206" t="str">
        <f t="shared" si="169"/>
        <v/>
      </c>
      <c r="L208" s="206"/>
      <c r="M208" s="206"/>
      <c r="N208" s="206"/>
      <c r="O208" s="206"/>
      <c r="P208" s="207">
        <f t="shared" ca="1" si="128"/>
        <v>1</v>
      </c>
      <c r="Q208" s="207">
        <f t="shared" ca="1" si="129"/>
        <v>1</v>
      </c>
      <c r="R208" s="207">
        <f t="shared" ca="1" si="134"/>
        <v>1</v>
      </c>
      <c r="S208" s="207">
        <f t="shared" ca="1" si="130"/>
        <v>1</v>
      </c>
      <c r="T208" s="207">
        <f t="shared" ca="1" si="131"/>
        <v>0</v>
      </c>
      <c r="U208" s="207">
        <f t="shared" ca="1" si="161"/>
        <v>1</v>
      </c>
      <c r="V208" s="207">
        <f t="shared" ca="1" si="162"/>
        <v>1</v>
      </c>
      <c r="W208" s="207">
        <f t="shared" ca="1" si="163"/>
        <v>1</v>
      </c>
      <c r="X208" s="207">
        <f t="shared" ca="1" si="164"/>
        <v>1</v>
      </c>
      <c r="Y208" s="207">
        <f t="shared" ca="1" si="165"/>
        <v>1</v>
      </c>
      <c r="Z208" s="207" t="str">
        <f t="shared" ca="1" si="133"/>
        <v>F0</v>
      </c>
      <c r="AA208" s="208" t="str">
        <f t="shared" ca="1" si="166"/>
        <v>F0</v>
      </c>
    </row>
    <row r="209" spans="1:27" s="209" customFormat="1" ht="15" customHeight="1" thickBot="1">
      <c r="A209" s="419" t="s">
        <v>290</v>
      </c>
      <c r="B209" s="420"/>
      <c r="C209" s="413" t="str">
        <f>IF((E207&gt;0)*AND(E209&gt;0),"Cant have sick leave when you entered PTO",IF(((E209&gt;-1)*AND(E209&lt;31)),"","Check for hours vs DAYS error--&gt;"))</f>
        <v/>
      </c>
      <c r="D209" s="414"/>
      <c r="E209" s="203">
        <f>'Survey Questionnaire'!F82</f>
        <v>0</v>
      </c>
      <c r="F209" s="202" t="s">
        <v>110</v>
      </c>
      <c r="G209" s="205" t="s">
        <v>28</v>
      </c>
      <c r="H209" s="263">
        <f>IF(E209="","X",E209)</f>
        <v>0</v>
      </c>
      <c r="I209" s="206" t="s">
        <v>27</v>
      </c>
      <c r="J209" s="206" t="str">
        <f t="shared" si="168"/>
        <v/>
      </c>
      <c r="K209" s="206" t="str">
        <f t="shared" si="169"/>
        <v/>
      </c>
      <c r="L209" s="206"/>
      <c r="M209" s="206"/>
      <c r="N209" s="206"/>
      <c r="O209" s="206"/>
      <c r="P209" s="207">
        <f t="shared" ca="1" si="128"/>
        <v>1</v>
      </c>
      <c r="Q209" s="207">
        <f t="shared" ca="1" si="129"/>
        <v>1</v>
      </c>
      <c r="R209" s="207">
        <f t="shared" ca="1" si="134"/>
        <v>1</v>
      </c>
      <c r="S209" s="207">
        <f t="shared" ca="1" si="130"/>
        <v>1</v>
      </c>
      <c r="T209" s="207">
        <f t="shared" ca="1" si="131"/>
        <v>0</v>
      </c>
      <c r="U209" s="207">
        <f t="shared" ca="1" si="161"/>
        <v>1</v>
      </c>
      <c r="V209" s="207">
        <f t="shared" ca="1" si="162"/>
        <v>1</v>
      </c>
      <c r="W209" s="207">
        <f t="shared" ca="1" si="163"/>
        <v>1</v>
      </c>
      <c r="X209" s="207">
        <f t="shared" ca="1" si="164"/>
        <v>1</v>
      </c>
      <c r="Y209" s="207">
        <f t="shared" ca="1" si="165"/>
        <v>1</v>
      </c>
      <c r="Z209" s="207" t="str">
        <f t="shared" ca="1" si="133"/>
        <v>F0</v>
      </c>
      <c r="AA209" s="208" t="str">
        <f t="shared" ca="1" si="166"/>
        <v>F0</v>
      </c>
    </row>
    <row r="210" spans="1:27" ht="16.5" thickBot="1">
      <c r="A210" s="36"/>
      <c r="B210" s="71"/>
      <c r="C210" s="432"/>
      <c r="D210" s="432"/>
      <c r="E210" s="72"/>
      <c r="F210" s="73"/>
      <c r="P210" s="40">
        <f t="shared" ca="1" si="128"/>
        <v>1</v>
      </c>
      <c r="Q210" s="40">
        <f t="shared" ca="1" si="129"/>
        <v>1</v>
      </c>
      <c r="R210" s="40">
        <f t="shared" ca="1" si="134"/>
        <v>1</v>
      </c>
      <c r="S210" s="40">
        <f t="shared" ca="1" si="130"/>
        <v>1</v>
      </c>
      <c r="T210" s="40">
        <f t="shared" ca="1" si="131"/>
        <v>1</v>
      </c>
      <c r="U210" s="40">
        <f t="shared" ref="U210" ca="1" si="171">CELL("protect",F210)</f>
        <v>1</v>
      </c>
      <c r="V210" s="40">
        <f t="shared" ca="1" si="162"/>
        <v>1</v>
      </c>
      <c r="W210" s="40">
        <f t="shared" ca="1" si="163"/>
        <v>1</v>
      </c>
      <c r="X210" s="40">
        <f t="shared" ca="1" si="164"/>
        <v>1</v>
      </c>
      <c r="Y210" s="40">
        <f t="shared" ca="1" si="165"/>
        <v>1</v>
      </c>
      <c r="Z210" s="40" t="str">
        <f t="shared" ca="1" si="133"/>
        <v>F0</v>
      </c>
      <c r="AA210" s="44" t="str">
        <f t="shared" ca="1" si="166"/>
        <v>F0</v>
      </c>
    </row>
    <row r="211" spans="1:27" ht="20.25" thickTop="1" thickBot="1">
      <c r="A211" s="527" t="s">
        <v>213</v>
      </c>
      <c r="B211" s="528"/>
      <c r="C211" s="528"/>
      <c r="D211" s="528"/>
      <c r="E211" s="68">
        <v>10</v>
      </c>
      <c r="F211" s="64"/>
      <c r="G211" s="45" t="s">
        <v>25</v>
      </c>
      <c r="H211" s="263" t="str">
        <f>IF(SUM(H212:H213)&gt;0,E211,"X")</f>
        <v>X</v>
      </c>
      <c r="I211" s="38" t="s">
        <v>27</v>
      </c>
      <c r="P211" s="40">
        <f t="shared" ca="1" si="128"/>
        <v>1</v>
      </c>
      <c r="Q211" s="40">
        <f t="shared" ca="1" si="129"/>
        <v>1</v>
      </c>
      <c r="R211" s="40">
        <f t="shared" ca="1" si="134"/>
        <v>1</v>
      </c>
      <c r="S211" s="40">
        <f t="shared" ca="1" si="130"/>
        <v>1</v>
      </c>
      <c r="T211" s="40">
        <f t="shared" ca="1" si="131"/>
        <v>1</v>
      </c>
      <c r="U211" s="40">
        <f t="shared" ca="1" si="161"/>
        <v>1</v>
      </c>
      <c r="V211" s="40">
        <f t="shared" ca="1" si="162"/>
        <v>1</v>
      </c>
      <c r="W211" s="40">
        <f t="shared" ca="1" si="163"/>
        <v>1</v>
      </c>
      <c r="X211" s="40">
        <f t="shared" ca="1" si="164"/>
        <v>1</v>
      </c>
      <c r="Y211" s="40">
        <f t="shared" ca="1" si="165"/>
        <v>1</v>
      </c>
      <c r="Z211" s="40" t="str">
        <f t="shared" ref="Z211:Z282" ca="1" si="172">CELL("format",E211)</f>
        <v>G</v>
      </c>
      <c r="AA211" s="44" t="str">
        <f t="shared" ca="1" si="166"/>
        <v>F0</v>
      </c>
    </row>
    <row r="212" spans="1:27" s="209" customFormat="1" ht="15" customHeight="1" thickTop="1" thickBot="1">
      <c r="A212" s="415" t="s">
        <v>230</v>
      </c>
      <c r="B212" s="416"/>
      <c r="C212" s="413" t="str">
        <f>IF(E212&lt;1000000001,"","Can't be over $1,000,000,000--&gt;")</f>
        <v/>
      </c>
      <c r="D212" s="413"/>
      <c r="E212" s="201">
        <f>'Survey Questionnaire'!G68</f>
        <v>0</v>
      </c>
      <c r="F212" s="202" t="s">
        <v>112</v>
      </c>
      <c r="G212" s="205" t="s">
        <v>28</v>
      </c>
      <c r="H212" s="263">
        <f t="shared" ref="H212:H215" si="173">IF(E212="","X",E212)</f>
        <v>0</v>
      </c>
      <c r="I212" s="206" t="s">
        <v>27</v>
      </c>
      <c r="J212" s="206" t="str">
        <f t="shared" ref="J212:J226" si="174">IF(C212="","",1)</f>
        <v/>
      </c>
      <c r="K212" s="206" t="str">
        <f t="shared" ref="K212:K226" si="175">IF(C212="","","&lt;=======")</f>
        <v/>
      </c>
      <c r="L212" s="206"/>
      <c r="M212" s="206"/>
      <c r="N212" s="206"/>
      <c r="O212" s="206"/>
      <c r="P212" s="207">
        <f t="shared" ca="1" si="128"/>
        <v>1</v>
      </c>
      <c r="Q212" s="207">
        <f t="shared" ca="1" si="129"/>
        <v>1</v>
      </c>
      <c r="R212" s="207">
        <f t="shared" ca="1" si="134"/>
        <v>1</v>
      </c>
      <c r="S212" s="207">
        <f t="shared" ca="1" si="130"/>
        <v>1</v>
      </c>
      <c r="T212" s="207">
        <f t="shared" ca="1" si="131"/>
        <v>0</v>
      </c>
      <c r="U212" s="207">
        <f t="shared" ca="1" si="161"/>
        <v>1</v>
      </c>
      <c r="V212" s="207">
        <f t="shared" ca="1" si="162"/>
        <v>1</v>
      </c>
      <c r="W212" s="207">
        <f t="shared" ca="1" si="163"/>
        <v>1</v>
      </c>
      <c r="X212" s="207">
        <f t="shared" ca="1" si="164"/>
        <v>1</v>
      </c>
      <c r="Y212" s="207">
        <f t="shared" ca="1" si="165"/>
        <v>1</v>
      </c>
      <c r="Z212" s="207" t="str">
        <f t="shared" ca="1" si="172"/>
        <v>C0</v>
      </c>
      <c r="AA212" s="208" t="str">
        <f t="shared" ca="1" si="166"/>
        <v>F0</v>
      </c>
    </row>
    <row r="213" spans="1:27" s="209" customFormat="1" ht="15" customHeight="1" thickBot="1">
      <c r="A213" s="411" t="s">
        <v>231</v>
      </c>
      <c r="B213" s="412"/>
      <c r="C213" s="413" t="str">
        <f>IF(E213&lt;1000000001,"","Can't be over $1,000,000,000--&gt;")</f>
        <v/>
      </c>
      <c r="D213" s="413"/>
      <c r="E213" s="201">
        <f>'Survey Questionnaire'!G69</f>
        <v>0</v>
      </c>
      <c r="F213" s="202" t="s">
        <v>112</v>
      </c>
      <c r="G213" s="205" t="s">
        <v>28</v>
      </c>
      <c r="H213" s="263">
        <f t="shared" si="173"/>
        <v>0</v>
      </c>
      <c r="I213" s="206" t="s">
        <v>27</v>
      </c>
      <c r="J213" s="206" t="str">
        <f t="shared" si="174"/>
        <v/>
      </c>
      <c r="K213" s="206" t="str">
        <f t="shared" si="175"/>
        <v/>
      </c>
      <c r="L213" s="206"/>
      <c r="M213" s="206"/>
      <c r="N213" s="206"/>
      <c r="O213" s="206"/>
      <c r="P213" s="207">
        <f t="shared" ca="1" si="128"/>
        <v>1</v>
      </c>
      <c r="Q213" s="207">
        <f t="shared" ca="1" si="129"/>
        <v>1</v>
      </c>
      <c r="R213" s="207">
        <f t="shared" ca="1" si="134"/>
        <v>1</v>
      </c>
      <c r="S213" s="207">
        <f t="shared" ca="1" si="130"/>
        <v>1</v>
      </c>
      <c r="T213" s="207">
        <f t="shared" ca="1" si="131"/>
        <v>0</v>
      </c>
      <c r="U213" s="207">
        <f t="shared" ca="1" si="161"/>
        <v>1</v>
      </c>
      <c r="V213" s="207">
        <f t="shared" ca="1" si="162"/>
        <v>1</v>
      </c>
      <c r="W213" s="207">
        <f t="shared" ca="1" si="163"/>
        <v>1</v>
      </c>
      <c r="X213" s="207">
        <f t="shared" ca="1" si="164"/>
        <v>1</v>
      </c>
      <c r="Y213" s="207">
        <f t="shared" ca="1" si="165"/>
        <v>1</v>
      </c>
      <c r="Z213" s="207" t="str">
        <f t="shared" ca="1" si="172"/>
        <v>C0</v>
      </c>
      <c r="AA213" s="208" t="str">
        <f t="shared" ca="1" si="166"/>
        <v>F0</v>
      </c>
    </row>
    <row r="214" spans="1:27" s="209" customFormat="1" ht="15" customHeight="1" thickBot="1">
      <c r="A214" s="411" t="s">
        <v>279</v>
      </c>
      <c r="B214" s="412"/>
      <c r="C214" s="413" t="str">
        <f>IF(E214&lt;1000000001,"","Can't be over $1,000,000,000--&gt;")</f>
        <v/>
      </c>
      <c r="D214" s="413"/>
      <c r="E214" s="201">
        <f>'Survey Questionnaire'!G70</f>
        <v>0</v>
      </c>
      <c r="F214" s="202" t="s">
        <v>112</v>
      </c>
      <c r="G214" s="205" t="s">
        <v>28</v>
      </c>
      <c r="H214" s="263">
        <f t="shared" si="173"/>
        <v>0</v>
      </c>
      <c r="I214" s="206" t="s">
        <v>27</v>
      </c>
      <c r="J214" s="206" t="str">
        <f t="shared" si="174"/>
        <v/>
      </c>
      <c r="K214" s="206" t="str">
        <f t="shared" si="175"/>
        <v/>
      </c>
      <c r="L214" s="206"/>
      <c r="M214" s="206"/>
      <c r="N214" s="206"/>
      <c r="O214" s="206"/>
      <c r="P214" s="207">
        <f t="shared" ref="P214:P226" ca="1" si="176">CELL("protect",A214)</f>
        <v>1</v>
      </c>
      <c r="Q214" s="207">
        <f t="shared" ref="Q214:Q226" ca="1" si="177">CELL("protect",B214)</f>
        <v>1</v>
      </c>
      <c r="R214" s="207">
        <f t="shared" ca="1" si="134"/>
        <v>1</v>
      </c>
      <c r="S214" s="207">
        <f t="shared" ref="S214:S226" ca="1" si="178">CELL("protect",D214)</f>
        <v>1</v>
      </c>
      <c r="T214" s="207">
        <f t="shared" ref="T214:T226" ca="1" si="179">CELL("protect",E214)</f>
        <v>0</v>
      </c>
      <c r="U214" s="207">
        <f t="shared" ca="1" si="161"/>
        <v>1</v>
      </c>
      <c r="V214" s="207">
        <f t="shared" ca="1" si="162"/>
        <v>1</v>
      </c>
      <c r="W214" s="207">
        <f t="shared" ca="1" si="163"/>
        <v>1</v>
      </c>
      <c r="X214" s="207">
        <f t="shared" ca="1" si="164"/>
        <v>1</v>
      </c>
      <c r="Y214" s="207">
        <f t="shared" ca="1" si="165"/>
        <v>1</v>
      </c>
      <c r="Z214" s="207" t="str">
        <f t="shared" ca="1" si="172"/>
        <v>C0</v>
      </c>
      <c r="AA214" s="208" t="str">
        <f t="shared" ca="1" si="166"/>
        <v>F0</v>
      </c>
    </row>
    <row r="215" spans="1:27" s="209" customFormat="1" ht="15" customHeight="1" thickBot="1">
      <c r="A215" s="411" t="s">
        <v>280</v>
      </c>
      <c r="B215" s="412"/>
      <c r="C215" s="413" t="str">
        <f>IF(((E215&gt;-100)*AND(E215&lt;201)),"","Percentage must be between -100% and +200%--&gt;")</f>
        <v/>
      </c>
      <c r="D215" s="414"/>
      <c r="E215" s="275">
        <f>'Survey Questionnaire'!G71</f>
        <v>0</v>
      </c>
      <c r="F215" s="202" t="s">
        <v>42</v>
      </c>
      <c r="G215" s="205" t="s">
        <v>28</v>
      </c>
      <c r="H215" s="276">
        <f t="shared" si="173"/>
        <v>0</v>
      </c>
      <c r="I215" s="206" t="s">
        <v>27</v>
      </c>
      <c r="J215" s="206" t="str">
        <f t="shared" si="174"/>
        <v/>
      </c>
      <c r="K215" s="206" t="str">
        <f t="shared" si="175"/>
        <v/>
      </c>
      <c r="L215" s="206"/>
      <c r="M215" s="206"/>
      <c r="N215" s="206"/>
      <c r="O215" s="206"/>
      <c r="P215" s="207">
        <f t="shared" ca="1" si="176"/>
        <v>1</v>
      </c>
      <c r="Q215" s="207">
        <f t="shared" ca="1" si="177"/>
        <v>1</v>
      </c>
      <c r="R215" s="207">
        <f t="shared" ca="1" si="134"/>
        <v>1</v>
      </c>
      <c r="S215" s="207">
        <f t="shared" ca="1" si="178"/>
        <v>1</v>
      </c>
      <c r="T215" s="207">
        <f t="shared" ca="1" si="179"/>
        <v>0</v>
      </c>
      <c r="U215" s="207">
        <f t="shared" ca="1" si="161"/>
        <v>1</v>
      </c>
      <c r="V215" s="207">
        <f t="shared" ca="1" si="162"/>
        <v>1</v>
      </c>
      <c r="W215" s="207">
        <f t="shared" ca="1" si="163"/>
        <v>1</v>
      </c>
      <c r="X215" s="207">
        <f t="shared" ca="1" si="164"/>
        <v>1</v>
      </c>
      <c r="Y215" s="207">
        <f t="shared" ca="1" si="165"/>
        <v>1</v>
      </c>
      <c r="Z215" s="207" t="str">
        <f t="shared" ca="1" si="172"/>
        <v>F2</v>
      </c>
      <c r="AA215" s="208" t="str">
        <f t="shared" ca="1" si="166"/>
        <v>F2</v>
      </c>
    </row>
    <row r="216" spans="1:27" s="209" customFormat="1" ht="15" customHeight="1" thickBot="1">
      <c r="A216" s="411" t="s">
        <v>281</v>
      </c>
      <c r="B216" s="412"/>
      <c r="C216" s="413" t="str">
        <f>IF(E212+E213=0,"",IF(E216&lt;1,"Please enter the number of people with this title here--&gt;",IF(E216&gt;E$8,"Can't be more than the "&amp;E$8&amp;" you reported as total staff--&gt;","")))</f>
        <v/>
      </c>
      <c r="D216" s="414"/>
      <c r="E216" s="204">
        <f>'Survey Questionnaire'!G72</f>
        <v>0</v>
      </c>
      <c r="F216" s="202" t="s">
        <v>109</v>
      </c>
      <c r="G216" s="205" t="s">
        <v>28</v>
      </c>
      <c r="H216" s="263" t="str">
        <f>IF(OR(E216="", E216=0),"X",E216)</f>
        <v>X</v>
      </c>
      <c r="I216" s="206" t="s">
        <v>27</v>
      </c>
      <c r="J216" s="206" t="str">
        <f t="shared" si="174"/>
        <v/>
      </c>
      <c r="K216" s="206" t="str">
        <f t="shared" si="175"/>
        <v/>
      </c>
      <c r="L216" s="206"/>
      <c r="M216" s="206"/>
      <c r="N216" s="206"/>
      <c r="O216" s="206"/>
      <c r="P216" s="207">
        <f t="shared" ca="1" si="176"/>
        <v>1</v>
      </c>
      <c r="Q216" s="207">
        <f t="shared" ca="1" si="177"/>
        <v>1</v>
      </c>
      <c r="R216" s="207">
        <f t="shared" ca="1" si="134"/>
        <v>1</v>
      </c>
      <c r="S216" s="207">
        <f t="shared" ca="1" si="178"/>
        <v>1</v>
      </c>
      <c r="T216" s="207">
        <f t="shared" ca="1" si="179"/>
        <v>0</v>
      </c>
      <c r="U216" s="207">
        <f t="shared" ca="1" si="161"/>
        <v>1</v>
      </c>
      <c r="V216" s="207">
        <f t="shared" ca="1" si="162"/>
        <v>1</v>
      </c>
      <c r="W216" s="207">
        <f t="shared" ca="1" si="163"/>
        <v>1</v>
      </c>
      <c r="X216" s="207">
        <f t="shared" ca="1" si="164"/>
        <v>1</v>
      </c>
      <c r="Y216" s="207">
        <f t="shared" ca="1" si="165"/>
        <v>1</v>
      </c>
      <c r="Z216" s="207" t="str">
        <f t="shared" ca="1" si="172"/>
        <v>,0</v>
      </c>
      <c r="AA216" s="208" t="str">
        <f t="shared" ca="1" si="166"/>
        <v>F0</v>
      </c>
    </row>
    <row r="217" spans="1:27" s="209" customFormat="1" ht="15" customHeight="1" thickBot="1">
      <c r="A217" s="411" t="s">
        <v>282</v>
      </c>
      <c r="B217" s="412"/>
      <c r="C217" s="413" t="str">
        <f>IF(E217&gt;E216,"Can't be more than the "&amp;E216&amp;" people with this title--&gt;","")</f>
        <v/>
      </c>
      <c r="D217" s="414"/>
      <c r="E217" s="204">
        <f>'Survey Questionnaire'!G73</f>
        <v>0</v>
      </c>
      <c r="F217" s="202" t="s">
        <v>109</v>
      </c>
      <c r="G217" s="205" t="s">
        <v>28</v>
      </c>
      <c r="H217" s="263">
        <f t="shared" ref="H217:H221" si="180">IF(E217="","X",E217)</f>
        <v>0</v>
      </c>
      <c r="I217" s="206" t="s">
        <v>27</v>
      </c>
      <c r="J217" s="206" t="str">
        <f t="shared" si="174"/>
        <v/>
      </c>
      <c r="K217" s="206" t="str">
        <f t="shared" si="175"/>
        <v/>
      </c>
      <c r="L217" s="206"/>
      <c r="M217" s="206"/>
      <c r="N217" s="206"/>
      <c r="O217" s="206"/>
      <c r="P217" s="207">
        <f t="shared" ca="1" si="176"/>
        <v>1</v>
      </c>
      <c r="Q217" s="207">
        <f t="shared" ca="1" si="177"/>
        <v>1</v>
      </c>
      <c r="R217" s="207">
        <f t="shared" ref="R217:R226" ca="1" si="181">CELL("protect",C217)</f>
        <v>1</v>
      </c>
      <c r="S217" s="207">
        <f t="shared" ca="1" si="178"/>
        <v>1</v>
      </c>
      <c r="T217" s="207">
        <f t="shared" ca="1" si="179"/>
        <v>0</v>
      </c>
      <c r="U217" s="207">
        <f t="shared" ca="1" si="161"/>
        <v>1</v>
      </c>
      <c r="V217" s="207">
        <f t="shared" ca="1" si="162"/>
        <v>1</v>
      </c>
      <c r="W217" s="207">
        <f t="shared" ca="1" si="163"/>
        <v>1</v>
      </c>
      <c r="X217" s="207">
        <f t="shared" ca="1" si="164"/>
        <v>1</v>
      </c>
      <c r="Y217" s="207">
        <f t="shared" ca="1" si="165"/>
        <v>1</v>
      </c>
      <c r="Z217" s="207" t="str">
        <f t="shared" ca="1" si="172"/>
        <v>,0</v>
      </c>
      <c r="AA217" s="208" t="str">
        <f t="shared" ca="1" si="166"/>
        <v>F0</v>
      </c>
    </row>
    <row r="218" spans="1:27" s="209" customFormat="1" ht="15" customHeight="1" thickBot="1">
      <c r="A218" s="411" t="s">
        <v>283</v>
      </c>
      <c r="B218" s="412"/>
      <c r="C218" s="413" t="str">
        <f>IF(((E218&gt;-1)*AND(E218&lt;101)),"","Percentage must be between 0 and 100.00--&gt;")</f>
        <v/>
      </c>
      <c r="D218" s="414"/>
      <c r="E218" s="275">
        <f>'Survey Questionnaire'!G74</f>
        <v>0</v>
      </c>
      <c r="F218" s="202" t="s">
        <v>42</v>
      </c>
      <c r="G218" s="205" t="s">
        <v>28</v>
      </c>
      <c r="H218" s="276">
        <f t="shared" si="180"/>
        <v>0</v>
      </c>
      <c r="I218" s="206" t="s">
        <v>27</v>
      </c>
      <c r="J218" s="206" t="str">
        <f t="shared" si="174"/>
        <v/>
      </c>
      <c r="K218" s="206" t="str">
        <f t="shared" si="175"/>
        <v/>
      </c>
      <c r="L218" s="206"/>
      <c r="M218" s="206"/>
      <c r="N218" s="206"/>
      <c r="O218" s="206"/>
      <c r="P218" s="207">
        <f t="shared" ca="1" si="176"/>
        <v>1</v>
      </c>
      <c r="Q218" s="207">
        <f t="shared" ca="1" si="177"/>
        <v>1</v>
      </c>
      <c r="R218" s="207">
        <f t="shared" ca="1" si="181"/>
        <v>1</v>
      </c>
      <c r="S218" s="207">
        <f t="shared" ca="1" si="178"/>
        <v>1</v>
      </c>
      <c r="T218" s="207">
        <f t="shared" ca="1" si="179"/>
        <v>0</v>
      </c>
      <c r="U218" s="207">
        <f t="shared" ca="1" si="161"/>
        <v>1</v>
      </c>
      <c r="V218" s="207">
        <f t="shared" ca="1" si="162"/>
        <v>1</v>
      </c>
      <c r="W218" s="207">
        <f t="shared" ca="1" si="163"/>
        <v>1</v>
      </c>
      <c r="X218" s="207">
        <f t="shared" ca="1" si="164"/>
        <v>1</v>
      </c>
      <c r="Y218" s="207">
        <f t="shared" ca="1" si="165"/>
        <v>1</v>
      </c>
      <c r="Z218" s="207" t="str">
        <f t="shared" ca="1" si="172"/>
        <v>F2</v>
      </c>
      <c r="AA218" s="208" t="str">
        <f t="shared" ca="1" si="166"/>
        <v>F2</v>
      </c>
    </row>
    <row r="219" spans="1:27" s="209" customFormat="1" ht="15" customHeight="1" thickBot="1">
      <c r="A219" s="411" t="s">
        <v>284</v>
      </c>
      <c r="B219" s="412"/>
      <c r="C219" s="413" t="str">
        <f>IF(((E219&gt;-1)*AND(E219&lt;101)),"","Percentage must be between 0 and 100.00--&gt;")</f>
        <v/>
      </c>
      <c r="D219" s="414"/>
      <c r="E219" s="275">
        <f>'Survey Questionnaire'!G75</f>
        <v>0</v>
      </c>
      <c r="F219" s="202" t="s">
        <v>42</v>
      </c>
      <c r="G219" s="205" t="s">
        <v>28</v>
      </c>
      <c r="H219" s="276">
        <f t="shared" si="180"/>
        <v>0</v>
      </c>
      <c r="I219" s="206" t="s">
        <v>27</v>
      </c>
      <c r="J219" s="206" t="str">
        <f t="shared" si="174"/>
        <v/>
      </c>
      <c r="K219" s="206" t="str">
        <f t="shared" si="175"/>
        <v/>
      </c>
      <c r="L219" s="206"/>
      <c r="M219" s="206"/>
      <c r="N219" s="206"/>
      <c r="O219" s="206"/>
      <c r="P219" s="207">
        <f t="shared" ca="1" si="176"/>
        <v>1</v>
      </c>
      <c r="Q219" s="207">
        <f t="shared" ca="1" si="177"/>
        <v>1</v>
      </c>
      <c r="R219" s="207">
        <f t="shared" ca="1" si="181"/>
        <v>1</v>
      </c>
      <c r="S219" s="207">
        <f t="shared" ca="1" si="178"/>
        <v>1</v>
      </c>
      <c r="T219" s="207">
        <f t="shared" ca="1" si="179"/>
        <v>0</v>
      </c>
      <c r="U219" s="207">
        <f t="shared" ca="1" si="161"/>
        <v>1</v>
      </c>
      <c r="V219" s="207">
        <f t="shared" ca="1" si="162"/>
        <v>1</v>
      </c>
      <c r="W219" s="207">
        <f t="shared" ca="1" si="163"/>
        <v>1</v>
      </c>
      <c r="X219" s="207">
        <f t="shared" ca="1" si="164"/>
        <v>1</v>
      </c>
      <c r="Y219" s="207">
        <f t="shared" ca="1" si="165"/>
        <v>1</v>
      </c>
      <c r="Z219" s="207" t="str">
        <f t="shared" ca="1" si="172"/>
        <v>F2</v>
      </c>
      <c r="AA219" s="208" t="str">
        <f t="shared" ca="1" si="166"/>
        <v>F2</v>
      </c>
    </row>
    <row r="220" spans="1:27" s="209" customFormat="1" ht="15" customHeight="1" thickBot="1">
      <c r="A220" s="411" t="s">
        <v>285</v>
      </c>
      <c r="B220" s="412"/>
      <c r="C220" s="413" t="str">
        <f>IF(((E220&gt;-1)*AND(E220&lt;101)),"","Percentage must be between 0 and 100.00--&gt;")</f>
        <v/>
      </c>
      <c r="D220" s="414"/>
      <c r="E220" s="275">
        <f>'Survey Questionnaire'!G76</f>
        <v>0</v>
      </c>
      <c r="F220" s="202" t="s">
        <v>42</v>
      </c>
      <c r="G220" s="205" t="s">
        <v>28</v>
      </c>
      <c r="H220" s="276">
        <f t="shared" si="180"/>
        <v>0</v>
      </c>
      <c r="I220" s="206" t="s">
        <v>27</v>
      </c>
      <c r="J220" s="206" t="str">
        <f t="shared" si="174"/>
        <v/>
      </c>
      <c r="K220" s="206" t="str">
        <f t="shared" si="175"/>
        <v/>
      </c>
      <c r="L220" s="206"/>
      <c r="M220" s="206"/>
      <c r="N220" s="206"/>
      <c r="O220" s="206"/>
      <c r="P220" s="207">
        <f t="shared" ca="1" si="176"/>
        <v>1</v>
      </c>
      <c r="Q220" s="207">
        <f t="shared" ca="1" si="177"/>
        <v>1</v>
      </c>
      <c r="R220" s="207">
        <f t="shared" ca="1" si="181"/>
        <v>1</v>
      </c>
      <c r="S220" s="207">
        <f t="shared" ca="1" si="178"/>
        <v>1</v>
      </c>
      <c r="T220" s="207">
        <f t="shared" ca="1" si="179"/>
        <v>0</v>
      </c>
      <c r="U220" s="207">
        <f t="shared" ca="1" si="161"/>
        <v>1</v>
      </c>
      <c r="V220" s="207">
        <f t="shared" ca="1" si="162"/>
        <v>1</v>
      </c>
      <c r="W220" s="207">
        <f t="shared" ca="1" si="163"/>
        <v>1</v>
      </c>
      <c r="X220" s="207">
        <f t="shared" ca="1" si="164"/>
        <v>1</v>
      </c>
      <c r="Y220" s="207">
        <f t="shared" ca="1" si="165"/>
        <v>1</v>
      </c>
      <c r="Z220" s="207" t="str">
        <f t="shared" ca="1" si="172"/>
        <v>F2</v>
      </c>
      <c r="AA220" s="208" t="str">
        <f t="shared" ca="1" si="166"/>
        <v>F2</v>
      </c>
    </row>
    <row r="221" spans="1:27" s="209" customFormat="1" ht="15" customHeight="1" thickBot="1">
      <c r="A221" s="417" t="s">
        <v>286</v>
      </c>
      <c r="B221" s="418"/>
      <c r="C221" s="413" t="str">
        <f>IF(((E221&gt;-1)*AND(E221&lt;201)),"","Percentage overtime must be between 0% and 200.00%--&gt;")</f>
        <v/>
      </c>
      <c r="D221" s="414"/>
      <c r="E221" s="275">
        <f>'Survey Questionnaire'!G77</f>
        <v>0</v>
      </c>
      <c r="F221" s="202" t="s">
        <v>42</v>
      </c>
      <c r="G221" s="205" t="s">
        <v>28</v>
      </c>
      <c r="H221" s="276">
        <f t="shared" si="180"/>
        <v>0</v>
      </c>
      <c r="I221" s="206" t="s">
        <v>27</v>
      </c>
      <c r="J221" s="206" t="str">
        <f t="shared" si="174"/>
        <v/>
      </c>
      <c r="K221" s="206" t="str">
        <f t="shared" si="175"/>
        <v/>
      </c>
      <c r="L221" s="206"/>
      <c r="M221" s="206"/>
      <c r="N221" s="206"/>
      <c r="O221" s="206"/>
      <c r="P221" s="207">
        <f t="shared" ca="1" si="176"/>
        <v>1</v>
      </c>
      <c r="Q221" s="207">
        <f t="shared" ca="1" si="177"/>
        <v>1</v>
      </c>
      <c r="R221" s="207">
        <f t="shared" ca="1" si="181"/>
        <v>1</v>
      </c>
      <c r="S221" s="207">
        <f t="shared" ca="1" si="178"/>
        <v>1</v>
      </c>
      <c r="T221" s="207">
        <f t="shared" ca="1" si="179"/>
        <v>0</v>
      </c>
      <c r="U221" s="207">
        <f t="shared" ca="1" si="161"/>
        <v>1</v>
      </c>
      <c r="V221" s="207">
        <f t="shared" ca="1" si="162"/>
        <v>1</v>
      </c>
      <c r="W221" s="207">
        <f t="shared" ca="1" si="163"/>
        <v>1</v>
      </c>
      <c r="X221" s="207">
        <f t="shared" ca="1" si="164"/>
        <v>1</v>
      </c>
      <c r="Y221" s="207">
        <f t="shared" ca="1" si="165"/>
        <v>1</v>
      </c>
      <c r="Z221" s="207" t="str">
        <f t="shared" ca="1" si="172"/>
        <v>F2</v>
      </c>
      <c r="AA221" s="208" t="str">
        <f t="shared" ca="1" si="166"/>
        <v>F2</v>
      </c>
    </row>
    <row r="222" spans="1:27" s="209" customFormat="1" ht="15" customHeight="1" thickBot="1">
      <c r="A222" s="423" t="s">
        <v>287</v>
      </c>
      <c r="B222" s="424"/>
      <c r="C222" s="425" t="str">
        <f>IF(E222=0,"",IF(E222="Y","",IF(E222="N","","You must answer Y or N--&gt;")))</f>
        <v/>
      </c>
      <c r="D222" s="426"/>
      <c r="E222" s="203">
        <f>'Survey Questionnaire'!G78</f>
        <v>0</v>
      </c>
      <c r="F222" s="202" t="s">
        <v>62</v>
      </c>
      <c r="G222" s="205" t="s">
        <v>28</v>
      </c>
      <c r="H222" s="281" t="str">
        <f>IF(E222="Y",1,IF(E222="N",0,"X"))</f>
        <v>X</v>
      </c>
      <c r="I222" s="206" t="s">
        <v>27</v>
      </c>
      <c r="J222" s="206" t="str">
        <f t="shared" si="174"/>
        <v/>
      </c>
      <c r="K222" s="206" t="str">
        <f t="shared" si="175"/>
        <v/>
      </c>
      <c r="L222" s="206"/>
      <c r="M222" s="206"/>
      <c r="N222" s="206"/>
      <c r="O222" s="206"/>
      <c r="P222" s="207">
        <f t="shared" ca="1" si="176"/>
        <v>1</v>
      </c>
      <c r="Q222" s="207">
        <f t="shared" ca="1" si="177"/>
        <v>1</v>
      </c>
      <c r="R222" s="207">
        <f t="shared" ca="1" si="181"/>
        <v>1</v>
      </c>
      <c r="S222" s="207">
        <f t="shared" ca="1" si="178"/>
        <v>1</v>
      </c>
      <c r="T222" s="207">
        <f t="shared" ca="1" si="179"/>
        <v>0</v>
      </c>
      <c r="U222" s="207">
        <f t="shared" ca="1" si="161"/>
        <v>1</v>
      </c>
      <c r="V222" s="207">
        <f t="shared" ca="1" si="162"/>
        <v>1</v>
      </c>
      <c r="W222" s="207">
        <f t="shared" ca="1" si="163"/>
        <v>1</v>
      </c>
      <c r="X222" s="207">
        <f t="shared" ca="1" si="164"/>
        <v>1</v>
      </c>
      <c r="Y222" s="207">
        <f t="shared" ca="1" si="165"/>
        <v>1</v>
      </c>
      <c r="Z222" s="207" t="str">
        <f t="shared" ca="1" si="172"/>
        <v>F0</v>
      </c>
      <c r="AA222" s="208" t="str">
        <f t="shared" ca="1" si="166"/>
        <v>F0</v>
      </c>
    </row>
    <row r="223" spans="1:27" s="209" customFormat="1" ht="15" customHeight="1" thickBot="1">
      <c r="A223" s="417" t="s">
        <v>288</v>
      </c>
      <c r="B223" s="418"/>
      <c r="C223" s="413" t="str">
        <f>IF(((E223&gt;-1)*AND(E223&lt;1001)),"","Billing rate must be between $0 and $1,000 per hour--&gt;")</f>
        <v/>
      </c>
      <c r="D223" s="414"/>
      <c r="E223" s="203">
        <f>'Survey Questionnaire'!G79</f>
        <v>0</v>
      </c>
      <c r="F223" s="202" t="s">
        <v>112</v>
      </c>
      <c r="G223" s="205" t="s">
        <v>28</v>
      </c>
      <c r="H223" s="263">
        <f>IF(E223="","X",E223)</f>
        <v>0</v>
      </c>
      <c r="I223" s="206" t="s">
        <v>27</v>
      </c>
      <c r="J223" s="206" t="str">
        <f t="shared" si="174"/>
        <v/>
      </c>
      <c r="K223" s="206" t="str">
        <f t="shared" si="175"/>
        <v/>
      </c>
      <c r="L223" s="206"/>
      <c r="M223" s="206"/>
      <c r="N223" s="206"/>
      <c r="O223" s="206"/>
      <c r="P223" s="207">
        <f t="shared" ca="1" si="176"/>
        <v>1</v>
      </c>
      <c r="Q223" s="207">
        <f t="shared" ca="1" si="177"/>
        <v>1</v>
      </c>
      <c r="R223" s="207">
        <f t="shared" ca="1" si="181"/>
        <v>1</v>
      </c>
      <c r="S223" s="207">
        <f t="shared" ca="1" si="178"/>
        <v>1</v>
      </c>
      <c r="T223" s="207">
        <f t="shared" ca="1" si="179"/>
        <v>0</v>
      </c>
      <c r="U223" s="207">
        <f t="shared" ca="1" si="161"/>
        <v>1</v>
      </c>
      <c r="V223" s="207">
        <f t="shared" ca="1" si="162"/>
        <v>1</v>
      </c>
      <c r="W223" s="207">
        <f t="shared" ca="1" si="163"/>
        <v>1</v>
      </c>
      <c r="X223" s="207">
        <f t="shared" ca="1" si="164"/>
        <v>1</v>
      </c>
      <c r="Y223" s="207">
        <f t="shared" ca="1" si="165"/>
        <v>1</v>
      </c>
      <c r="Z223" s="207" t="str">
        <f t="shared" ca="1" si="172"/>
        <v>F0</v>
      </c>
      <c r="AA223" s="208" t="str">
        <f t="shared" ca="1" si="166"/>
        <v>F0</v>
      </c>
    </row>
    <row r="224" spans="1:27" s="209" customFormat="1" ht="15" customHeight="1" thickBot="1">
      <c r="A224" s="417" t="s">
        <v>306</v>
      </c>
      <c r="B224" s="418"/>
      <c r="C224" s="413" t="str">
        <f>IF(((E224&gt;-1)*AND(E224&lt;31)),"","Check for hours vs DAYS error--&gt;")</f>
        <v/>
      </c>
      <c r="D224" s="414"/>
      <c r="E224" s="203">
        <f>'Survey Questionnaire'!G80</f>
        <v>0</v>
      </c>
      <c r="F224" s="202" t="s">
        <v>110</v>
      </c>
      <c r="G224" s="205" t="s">
        <v>28</v>
      </c>
      <c r="H224" s="263">
        <f>IF(E224="","X",E224)</f>
        <v>0</v>
      </c>
      <c r="I224" s="206" t="s">
        <v>27</v>
      </c>
      <c r="J224" s="206" t="str">
        <f t="shared" si="174"/>
        <v/>
      </c>
      <c r="K224" s="206" t="str">
        <f t="shared" si="175"/>
        <v/>
      </c>
      <c r="L224" s="206"/>
      <c r="M224" s="206"/>
      <c r="N224" s="206"/>
      <c r="O224" s="206"/>
      <c r="P224" s="207">
        <f t="shared" ca="1" si="176"/>
        <v>1</v>
      </c>
      <c r="Q224" s="207">
        <f t="shared" ca="1" si="177"/>
        <v>1</v>
      </c>
      <c r="R224" s="207">
        <f t="shared" ca="1" si="181"/>
        <v>1</v>
      </c>
      <c r="S224" s="207">
        <f t="shared" ca="1" si="178"/>
        <v>1</v>
      </c>
      <c r="T224" s="207">
        <f t="shared" ca="1" si="179"/>
        <v>0</v>
      </c>
      <c r="U224" s="207">
        <f t="shared" ca="1" si="161"/>
        <v>1</v>
      </c>
      <c r="V224" s="207">
        <f t="shared" ca="1" si="162"/>
        <v>1</v>
      </c>
      <c r="W224" s="207">
        <f t="shared" ca="1" si="163"/>
        <v>1</v>
      </c>
      <c r="X224" s="207">
        <f t="shared" ca="1" si="164"/>
        <v>1</v>
      </c>
      <c r="Y224" s="207">
        <f t="shared" ca="1" si="165"/>
        <v>1</v>
      </c>
      <c r="Z224" s="207" t="str">
        <f t="shared" ca="1" si="172"/>
        <v>F0</v>
      </c>
      <c r="AA224" s="208" t="str">
        <f t="shared" ca="1" si="166"/>
        <v>F0</v>
      </c>
    </row>
    <row r="225" spans="1:27" s="209" customFormat="1" ht="15" customHeight="1" thickBot="1">
      <c r="A225" s="417" t="s">
        <v>289</v>
      </c>
      <c r="B225" s="418"/>
      <c r="C225" s="413" t="str">
        <f>IF((E224&gt;0)*AND(E225&gt;0),"Cant have vacation when you entered PTO",IF(((E225&gt;-1)*AND(E225&lt;31)),"","Check for hours vs DAYS error--&gt;"))</f>
        <v/>
      </c>
      <c r="D225" s="414"/>
      <c r="E225" s="203">
        <f>'Survey Questionnaire'!G81</f>
        <v>0</v>
      </c>
      <c r="F225" s="202" t="s">
        <v>110</v>
      </c>
      <c r="G225" s="205" t="s">
        <v>28</v>
      </c>
      <c r="H225" s="263">
        <f>IF(E225="","X",E225)</f>
        <v>0</v>
      </c>
      <c r="I225" s="206" t="s">
        <v>27</v>
      </c>
      <c r="J225" s="206" t="str">
        <f t="shared" si="174"/>
        <v/>
      </c>
      <c r="K225" s="206" t="str">
        <f t="shared" si="175"/>
        <v/>
      </c>
      <c r="L225" s="206"/>
      <c r="M225" s="206"/>
      <c r="N225" s="206"/>
      <c r="O225" s="206"/>
      <c r="P225" s="207">
        <f t="shared" ca="1" si="176"/>
        <v>1</v>
      </c>
      <c r="Q225" s="207">
        <f t="shared" ca="1" si="177"/>
        <v>1</v>
      </c>
      <c r="R225" s="207">
        <f t="shared" ca="1" si="181"/>
        <v>1</v>
      </c>
      <c r="S225" s="207">
        <f t="shared" ca="1" si="178"/>
        <v>1</v>
      </c>
      <c r="T225" s="207">
        <f t="shared" ca="1" si="179"/>
        <v>0</v>
      </c>
      <c r="U225" s="207">
        <f t="shared" ca="1" si="161"/>
        <v>1</v>
      </c>
      <c r="V225" s="207">
        <f t="shared" ca="1" si="162"/>
        <v>1</v>
      </c>
      <c r="W225" s="207">
        <f t="shared" ca="1" si="163"/>
        <v>1</v>
      </c>
      <c r="X225" s="207">
        <f t="shared" ca="1" si="164"/>
        <v>1</v>
      </c>
      <c r="Y225" s="207">
        <f t="shared" ca="1" si="165"/>
        <v>1</v>
      </c>
      <c r="Z225" s="207" t="str">
        <f t="shared" ca="1" si="172"/>
        <v>F0</v>
      </c>
      <c r="AA225" s="208" t="str">
        <f t="shared" ca="1" si="166"/>
        <v>F0</v>
      </c>
    </row>
    <row r="226" spans="1:27" s="209" customFormat="1" ht="15" customHeight="1" thickBot="1">
      <c r="A226" s="419" t="s">
        <v>290</v>
      </c>
      <c r="B226" s="420"/>
      <c r="C226" s="413" t="str">
        <f>IF((E224&gt;0)*AND(E226&gt;0),"Cant have sick leave when you entered PTO",IF(((E226&gt;-1)*AND(E226&lt;31)),"","Check for hours vs DAYS error--&gt;"))</f>
        <v/>
      </c>
      <c r="D226" s="414"/>
      <c r="E226" s="203">
        <f>'Survey Questionnaire'!G82</f>
        <v>0</v>
      </c>
      <c r="F226" s="202" t="s">
        <v>110</v>
      </c>
      <c r="G226" s="205" t="s">
        <v>28</v>
      </c>
      <c r="H226" s="263">
        <f>IF(E226="","X",E226)</f>
        <v>0</v>
      </c>
      <c r="I226" s="206" t="s">
        <v>27</v>
      </c>
      <c r="J226" s="206" t="str">
        <f t="shared" si="174"/>
        <v/>
      </c>
      <c r="K226" s="206" t="str">
        <f t="shared" si="175"/>
        <v/>
      </c>
      <c r="L226" s="206"/>
      <c r="M226" s="206"/>
      <c r="N226" s="206"/>
      <c r="O226" s="206"/>
      <c r="P226" s="207">
        <f t="shared" ca="1" si="176"/>
        <v>1</v>
      </c>
      <c r="Q226" s="207">
        <f t="shared" ca="1" si="177"/>
        <v>1</v>
      </c>
      <c r="R226" s="207">
        <f t="shared" ca="1" si="181"/>
        <v>1</v>
      </c>
      <c r="S226" s="207">
        <f t="shared" ca="1" si="178"/>
        <v>1</v>
      </c>
      <c r="T226" s="207">
        <f t="shared" ca="1" si="179"/>
        <v>0</v>
      </c>
      <c r="U226" s="207">
        <f t="shared" ca="1" si="161"/>
        <v>1</v>
      </c>
      <c r="V226" s="207">
        <f t="shared" ca="1" si="162"/>
        <v>1</v>
      </c>
      <c r="W226" s="207">
        <f t="shared" ca="1" si="163"/>
        <v>1</v>
      </c>
      <c r="X226" s="207">
        <f t="shared" ca="1" si="164"/>
        <v>1</v>
      </c>
      <c r="Y226" s="207">
        <f t="shared" ca="1" si="165"/>
        <v>1</v>
      </c>
      <c r="Z226" s="207" t="str">
        <f t="shared" ca="1" si="172"/>
        <v>F0</v>
      </c>
      <c r="AA226" s="208" t="str">
        <f t="shared" ca="1" si="166"/>
        <v>F0</v>
      </c>
    </row>
    <row r="227" spans="1:27" ht="16.5" thickBot="1">
      <c r="A227" s="36"/>
      <c r="B227" s="71"/>
      <c r="C227" s="432"/>
      <c r="D227" s="432"/>
      <c r="E227" s="72"/>
      <c r="F227" s="73"/>
      <c r="P227" s="40">
        <f t="shared" ref="P227:P287" ca="1" si="182">CELL("protect",A227)</f>
        <v>1</v>
      </c>
      <c r="Q227" s="40">
        <f t="shared" ref="Q227:Q287" ca="1" si="183">CELL("protect",B227)</f>
        <v>1</v>
      </c>
      <c r="R227" s="40">
        <f t="shared" ref="R227:R288" ca="1" si="184">CELL("protect",C227)</f>
        <v>1</v>
      </c>
      <c r="S227" s="40">
        <f t="shared" ref="S227:S287" ca="1" si="185">CELL("protect",D227)</f>
        <v>1</v>
      </c>
      <c r="T227" s="40">
        <f t="shared" ref="T227:T287" ca="1" si="186">CELL("protect",E227)</f>
        <v>1</v>
      </c>
      <c r="U227" s="40">
        <f t="shared" ref="U227" ca="1" si="187">CELL("protect",F227)</f>
        <v>1</v>
      </c>
      <c r="V227" s="40">
        <f t="shared" ref="V227" ca="1" si="188">CELL("protect",G227)</f>
        <v>1</v>
      </c>
      <c r="W227" s="40">
        <f t="shared" ref="W227" ca="1" si="189">CELL("protect",H227)</f>
        <v>1</v>
      </c>
      <c r="X227" s="40">
        <f t="shared" ref="X227" ca="1" si="190">CELL("protect",I227)</f>
        <v>1</v>
      </c>
      <c r="Y227" s="40">
        <f t="shared" ref="Y227" ca="1" si="191">CELL("protect",J227)</f>
        <v>1</v>
      </c>
      <c r="Z227" s="40" t="str">
        <f t="shared" ca="1" si="172"/>
        <v>F0</v>
      </c>
      <c r="AA227" s="44" t="str">
        <f t="shared" ref="AA227" ca="1" si="192">CELL("format",H227)</f>
        <v>F0</v>
      </c>
    </row>
    <row r="228" spans="1:27" ht="20.25" thickTop="1" thickBot="1">
      <c r="A228" s="527" t="s">
        <v>244</v>
      </c>
      <c r="B228" s="528"/>
      <c r="C228" s="528"/>
      <c r="D228" s="528"/>
      <c r="E228" s="68">
        <v>11</v>
      </c>
      <c r="F228" s="64"/>
      <c r="G228" s="45" t="s">
        <v>25</v>
      </c>
      <c r="H228" s="263" t="str">
        <f>IF(SUM(H229:H230)&gt;0,E228,"X")</f>
        <v>X</v>
      </c>
      <c r="I228" s="38" t="s">
        <v>27</v>
      </c>
      <c r="P228" s="40">
        <f t="shared" ca="1" si="182"/>
        <v>1</v>
      </c>
      <c r="Q228" s="40">
        <f t="shared" ca="1" si="183"/>
        <v>1</v>
      </c>
      <c r="R228" s="40">
        <f t="shared" ca="1" si="184"/>
        <v>1</v>
      </c>
      <c r="S228" s="40">
        <f t="shared" ca="1" si="185"/>
        <v>1</v>
      </c>
      <c r="T228" s="40">
        <f t="shared" ca="1" si="186"/>
        <v>1</v>
      </c>
      <c r="U228" s="40">
        <f t="shared" ca="1" si="161"/>
        <v>1</v>
      </c>
      <c r="V228" s="40">
        <f t="shared" ca="1" si="162"/>
        <v>1</v>
      </c>
      <c r="W228" s="40">
        <f t="shared" ca="1" si="163"/>
        <v>1</v>
      </c>
      <c r="X228" s="40">
        <f t="shared" ca="1" si="164"/>
        <v>1</v>
      </c>
      <c r="Y228" s="40">
        <f t="shared" ca="1" si="165"/>
        <v>1</v>
      </c>
      <c r="Z228" s="40" t="str">
        <f t="shared" ca="1" si="172"/>
        <v>G</v>
      </c>
      <c r="AA228" s="44" t="str">
        <f t="shared" ca="1" si="166"/>
        <v>F0</v>
      </c>
    </row>
    <row r="229" spans="1:27" s="209" customFormat="1" ht="15" customHeight="1" thickTop="1" thickBot="1">
      <c r="A229" s="415" t="s">
        <v>230</v>
      </c>
      <c r="B229" s="416"/>
      <c r="C229" s="413" t="str">
        <f>IF(E229&lt;1000000001,"","Can't be over $1,000,000,000--&gt;")</f>
        <v/>
      </c>
      <c r="D229" s="413"/>
      <c r="E229" s="201">
        <f>'Survey Questionnaire'!H68</f>
        <v>0</v>
      </c>
      <c r="F229" s="202" t="s">
        <v>112</v>
      </c>
      <c r="G229" s="205" t="s">
        <v>28</v>
      </c>
      <c r="H229" s="263">
        <f t="shared" ref="H229:H232" si="193">IF(E229="","X",E229)</f>
        <v>0</v>
      </c>
      <c r="I229" s="206" t="s">
        <v>27</v>
      </c>
      <c r="J229" s="206" t="str">
        <f t="shared" ref="J229:J243" si="194">IF(C229="","",1)</f>
        <v/>
      </c>
      <c r="K229" s="206" t="str">
        <f t="shared" ref="K229:K243" si="195">IF(C229="","","&lt;=======")</f>
        <v/>
      </c>
      <c r="L229" s="206"/>
      <c r="M229" s="206"/>
      <c r="N229" s="206"/>
      <c r="O229" s="206"/>
      <c r="P229" s="207">
        <f t="shared" ca="1" si="182"/>
        <v>1</v>
      </c>
      <c r="Q229" s="207">
        <f t="shared" ca="1" si="183"/>
        <v>1</v>
      </c>
      <c r="R229" s="207">
        <f t="shared" ca="1" si="184"/>
        <v>1</v>
      </c>
      <c r="S229" s="207">
        <f t="shared" ca="1" si="185"/>
        <v>1</v>
      </c>
      <c r="T229" s="207">
        <f t="shared" ca="1" si="186"/>
        <v>0</v>
      </c>
      <c r="U229" s="207">
        <f t="shared" ca="1" si="161"/>
        <v>1</v>
      </c>
      <c r="V229" s="207">
        <f t="shared" ca="1" si="162"/>
        <v>1</v>
      </c>
      <c r="W229" s="207">
        <f t="shared" ca="1" si="163"/>
        <v>1</v>
      </c>
      <c r="X229" s="207">
        <f t="shared" ca="1" si="164"/>
        <v>1</v>
      </c>
      <c r="Y229" s="207">
        <f t="shared" ca="1" si="165"/>
        <v>1</v>
      </c>
      <c r="Z229" s="207" t="str">
        <f t="shared" ca="1" si="172"/>
        <v>C0</v>
      </c>
      <c r="AA229" s="208" t="str">
        <f t="shared" ca="1" si="166"/>
        <v>F0</v>
      </c>
    </row>
    <row r="230" spans="1:27" s="209" customFormat="1" ht="15" customHeight="1" thickBot="1">
      <c r="A230" s="411" t="s">
        <v>231</v>
      </c>
      <c r="B230" s="412"/>
      <c r="C230" s="413" t="str">
        <f>IF(E230&lt;1000000001,"","Can't be over $1,000,000,000--&gt;")</f>
        <v/>
      </c>
      <c r="D230" s="413"/>
      <c r="E230" s="201">
        <f>'Survey Questionnaire'!H69</f>
        <v>0</v>
      </c>
      <c r="F230" s="202" t="s">
        <v>112</v>
      </c>
      <c r="G230" s="205" t="s">
        <v>28</v>
      </c>
      <c r="H230" s="263">
        <f t="shared" si="193"/>
        <v>0</v>
      </c>
      <c r="I230" s="206" t="s">
        <v>27</v>
      </c>
      <c r="J230" s="206" t="str">
        <f t="shared" si="194"/>
        <v/>
      </c>
      <c r="K230" s="206" t="str">
        <f t="shared" si="195"/>
        <v/>
      </c>
      <c r="L230" s="206"/>
      <c r="M230" s="206"/>
      <c r="N230" s="206"/>
      <c r="O230" s="206"/>
      <c r="P230" s="207">
        <f t="shared" ca="1" si="182"/>
        <v>1</v>
      </c>
      <c r="Q230" s="207">
        <f t="shared" ca="1" si="183"/>
        <v>1</v>
      </c>
      <c r="R230" s="207">
        <f t="shared" ca="1" si="184"/>
        <v>1</v>
      </c>
      <c r="S230" s="207">
        <f t="shared" ca="1" si="185"/>
        <v>1</v>
      </c>
      <c r="T230" s="207">
        <f t="shared" ca="1" si="186"/>
        <v>0</v>
      </c>
      <c r="U230" s="207">
        <f t="shared" ca="1" si="161"/>
        <v>1</v>
      </c>
      <c r="V230" s="207">
        <f t="shared" ca="1" si="162"/>
        <v>1</v>
      </c>
      <c r="W230" s="207">
        <f t="shared" ca="1" si="163"/>
        <v>1</v>
      </c>
      <c r="X230" s="207">
        <f t="shared" ca="1" si="164"/>
        <v>1</v>
      </c>
      <c r="Y230" s="207">
        <f t="shared" ca="1" si="165"/>
        <v>1</v>
      </c>
      <c r="Z230" s="207" t="str">
        <f t="shared" ca="1" si="172"/>
        <v>C0</v>
      </c>
      <c r="AA230" s="208" t="str">
        <f t="shared" ca="1" si="166"/>
        <v>F0</v>
      </c>
    </row>
    <row r="231" spans="1:27" s="209" customFormat="1" ht="15" customHeight="1" thickBot="1">
      <c r="A231" s="411" t="s">
        <v>279</v>
      </c>
      <c r="B231" s="412"/>
      <c r="C231" s="413" t="str">
        <f>IF(E231&lt;1000000001,"","Can't be over $1,000,000,000--&gt;")</f>
        <v/>
      </c>
      <c r="D231" s="413"/>
      <c r="E231" s="201">
        <f>'Survey Questionnaire'!H70</f>
        <v>0</v>
      </c>
      <c r="F231" s="202" t="s">
        <v>112</v>
      </c>
      <c r="G231" s="205" t="s">
        <v>28</v>
      </c>
      <c r="H231" s="263">
        <f t="shared" si="193"/>
        <v>0</v>
      </c>
      <c r="I231" s="206" t="s">
        <v>27</v>
      </c>
      <c r="J231" s="206" t="str">
        <f t="shared" si="194"/>
        <v/>
      </c>
      <c r="K231" s="206" t="str">
        <f t="shared" si="195"/>
        <v/>
      </c>
      <c r="L231" s="206"/>
      <c r="M231" s="206"/>
      <c r="N231" s="206"/>
      <c r="O231" s="206"/>
      <c r="P231" s="207">
        <f t="shared" ca="1" si="182"/>
        <v>1</v>
      </c>
      <c r="Q231" s="207">
        <f t="shared" ca="1" si="183"/>
        <v>1</v>
      </c>
      <c r="R231" s="207">
        <f t="shared" ca="1" si="184"/>
        <v>1</v>
      </c>
      <c r="S231" s="207">
        <f t="shared" ca="1" si="185"/>
        <v>1</v>
      </c>
      <c r="T231" s="207">
        <f t="shared" ca="1" si="186"/>
        <v>0</v>
      </c>
      <c r="U231" s="207">
        <f t="shared" ca="1" si="161"/>
        <v>1</v>
      </c>
      <c r="V231" s="207">
        <f t="shared" ca="1" si="162"/>
        <v>1</v>
      </c>
      <c r="W231" s="207">
        <f t="shared" ca="1" si="163"/>
        <v>1</v>
      </c>
      <c r="X231" s="207">
        <f t="shared" ca="1" si="164"/>
        <v>1</v>
      </c>
      <c r="Y231" s="207">
        <f t="shared" ca="1" si="165"/>
        <v>1</v>
      </c>
      <c r="Z231" s="207" t="str">
        <f t="shared" ca="1" si="172"/>
        <v>C0</v>
      </c>
      <c r="AA231" s="208" t="str">
        <f t="shared" ca="1" si="166"/>
        <v>F0</v>
      </c>
    </row>
    <row r="232" spans="1:27" s="209" customFormat="1" ht="15" customHeight="1" thickBot="1">
      <c r="A232" s="411" t="s">
        <v>280</v>
      </c>
      <c r="B232" s="412"/>
      <c r="C232" s="413" t="str">
        <f>IF(((E232&gt;-100)*AND(E232&lt;201)),"","Percentage must be between -100% and +200%--&gt;")</f>
        <v/>
      </c>
      <c r="D232" s="414"/>
      <c r="E232" s="275">
        <f>'Survey Questionnaire'!H71</f>
        <v>0</v>
      </c>
      <c r="F232" s="202" t="s">
        <v>42</v>
      </c>
      <c r="G232" s="205" t="s">
        <v>28</v>
      </c>
      <c r="H232" s="276">
        <f t="shared" si="193"/>
        <v>0</v>
      </c>
      <c r="I232" s="206" t="s">
        <v>27</v>
      </c>
      <c r="J232" s="206" t="str">
        <f t="shared" si="194"/>
        <v/>
      </c>
      <c r="K232" s="206" t="str">
        <f t="shared" si="195"/>
        <v/>
      </c>
      <c r="L232" s="206"/>
      <c r="M232" s="206"/>
      <c r="N232" s="206"/>
      <c r="O232" s="206"/>
      <c r="P232" s="207">
        <f t="shared" ca="1" si="182"/>
        <v>1</v>
      </c>
      <c r="Q232" s="207">
        <f t="shared" ca="1" si="183"/>
        <v>1</v>
      </c>
      <c r="R232" s="207">
        <f t="shared" ca="1" si="184"/>
        <v>1</v>
      </c>
      <c r="S232" s="207">
        <f t="shared" ca="1" si="185"/>
        <v>1</v>
      </c>
      <c r="T232" s="207">
        <f t="shared" ca="1" si="186"/>
        <v>0</v>
      </c>
      <c r="U232" s="207">
        <f t="shared" ca="1" si="161"/>
        <v>1</v>
      </c>
      <c r="V232" s="207">
        <f t="shared" ca="1" si="162"/>
        <v>1</v>
      </c>
      <c r="W232" s="207">
        <f t="shared" ca="1" si="163"/>
        <v>1</v>
      </c>
      <c r="X232" s="207">
        <f t="shared" ca="1" si="164"/>
        <v>1</v>
      </c>
      <c r="Y232" s="207">
        <f t="shared" ca="1" si="165"/>
        <v>1</v>
      </c>
      <c r="Z232" s="207" t="str">
        <f t="shared" ca="1" si="172"/>
        <v>F2</v>
      </c>
      <c r="AA232" s="208" t="str">
        <f t="shared" ca="1" si="166"/>
        <v>F2</v>
      </c>
    </row>
    <row r="233" spans="1:27" s="209" customFormat="1" ht="15" customHeight="1" thickBot="1">
      <c r="A233" s="411" t="s">
        <v>281</v>
      </c>
      <c r="B233" s="412"/>
      <c r="C233" s="413" t="str">
        <f>IF(E229+E230=0,"",IF(E233&lt;1,"Please enter the number of people with this title here--&gt;",IF(E233&gt;E$8,"Can't be more than the "&amp;E$8&amp;" you reported as total staff--&gt;","")))</f>
        <v/>
      </c>
      <c r="D233" s="414"/>
      <c r="E233" s="204">
        <f>'Survey Questionnaire'!H72</f>
        <v>0</v>
      </c>
      <c r="F233" s="202" t="s">
        <v>109</v>
      </c>
      <c r="G233" s="205" t="s">
        <v>28</v>
      </c>
      <c r="H233" s="263" t="str">
        <f>IF(OR(E233="", E233=0),"X",E233)</f>
        <v>X</v>
      </c>
      <c r="I233" s="206" t="s">
        <v>27</v>
      </c>
      <c r="J233" s="206" t="str">
        <f t="shared" si="194"/>
        <v/>
      </c>
      <c r="K233" s="206" t="str">
        <f t="shared" si="195"/>
        <v/>
      </c>
      <c r="L233" s="206"/>
      <c r="M233" s="206"/>
      <c r="N233" s="206"/>
      <c r="O233" s="206"/>
      <c r="P233" s="207">
        <f t="shared" ca="1" si="182"/>
        <v>1</v>
      </c>
      <c r="Q233" s="207">
        <f t="shared" ca="1" si="183"/>
        <v>1</v>
      </c>
      <c r="R233" s="207">
        <f t="shared" ca="1" si="184"/>
        <v>1</v>
      </c>
      <c r="S233" s="207">
        <f t="shared" ca="1" si="185"/>
        <v>1</v>
      </c>
      <c r="T233" s="207">
        <f t="shared" ca="1" si="186"/>
        <v>0</v>
      </c>
      <c r="U233" s="207">
        <f t="shared" ca="1" si="161"/>
        <v>1</v>
      </c>
      <c r="V233" s="207">
        <f t="shared" ca="1" si="162"/>
        <v>1</v>
      </c>
      <c r="W233" s="207">
        <f t="shared" ca="1" si="163"/>
        <v>1</v>
      </c>
      <c r="X233" s="207">
        <f t="shared" ca="1" si="164"/>
        <v>1</v>
      </c>
      <c r="Y233" s="207">
        <f t="shared" ca="1" si="165"/>
        <v>1</v>
      </c>
      <c r="Z233" s="207" t="str">
        <f t="shared" ca="1" si="172"/>
        <v>,0</v>
      </c>
      <c r="AA233" s="208" t="str">
        <f t="shared" ca="1" si="166"/>
        <v>F0</v>
      </c>
    </row>
    <row r="234" spans="1:27" s="209" customFormat="1" ht="15" customHeight="1" thickBot="1">
      <c r="A234" s="411" t="s">
        <v>282</v>
      </c>
      <c r="B234" s="412"/>
      <c r="C234" s="413" t="str">
        <f>IF(E234&gt;E233,"Can't be more than the "&amp;E233&amp;" people with this title--&gt;","")</f>
        <v/>
      </c>
      <c r="D234" s="414"/>
      <c r="E234" s="204">
        <f>'Survey Questionnaire'!H73</f>
        <v>0</v>
      </c>
      <c r="F234" s="202" t="s">
        <v>109</v>
      </c>
      <c r="G234" s="205" t="s">
        <v>28</v>
      </c>
      <c r="H234" s="263">
        <f t="shared" ref="H234:H238" si="196">IF(E234="","X",E234)</f>
        <v>0</v>
      </c>
      <c r="I234" s="206" t="s">
        <v>27</v>
      </c>
      <c r="J234" s="206" t="str">
        <f t="shared" si="194"/>
        <v/>
      </c>
      <c r="K234" s="206" t="str">
        <f t="shared" si="195"/>
        <v/>
      </c>
      <c r="L234" s="206"/>
      <c r="M234" s="206"/>
      <c r="N234" s="206"/>
      <c r="O234" s="206"/>
      <c r="P234" s="207">
        <f t="shared" ca="1" si="182"/>
        <v>1</v>
      </c>
      <c r="Q234" s="207">
        <f t="shared" ca="1" si="183"/>
        <v>1</v>
      </c>
      <c r="R234" s="207">
        <f t="shared" ca="1" si="184"/>
        <v>1</v>
      </c>
      <c r="S234" s="207">
        <f t="shared" ca="1" si="185"/>
        <v>1</v>
      </c>
      <c r="T234" s="207">
        <f t="shared" ca="1" si="186"/>
        <v>0</v>
      </c>
      <c r="U234" s="207">
        <f t="shared" ca="1" si="161"/>
        <v>1</v>
      </c>
      <c r="V234" s="207">
        <f t="shared" ca="1" si="162"/>
        <v>1</v>
      </c>
      <c r="W234" s="207">
        <f t="shared" ca="1" si="163"/>
        <v>1</v>
      </c>
      <c r="X234" s="207">
        <f t="shared" ca="1" si="164"/>
        <v>1</v>
      </c>
      <c r="Y234" s="207">
        <f t="shared" ca="1" si="165"/>
        <v>1</v>
      </c>
      <c r="Z234" s="207" t="str">
        <f t="shared" ca="1" si="172"/>
        <v>,0</v>
      </c>
      <c r="AA234" s="208" t="str">
        <f t="shared" ca="1" si="166"/>
        <v>F0</v>
      </c>
    </row>
    <row r="235" spans="1:27" s="209" customFormat="1" ht="15" customHeight="1" thickBot="1">
      <c r="A235" s="411" t="s">
        <v>283</v>
      </c>
      <c r="B235" s="412"/>
      <c r="C235" s="413" t="str">
        <f>IF(((E235&gt;-1)*AND(E235&lt;101)),"","Percentage must be between 0 and 100.00--&gt;")</f>
        <v/>
      </c>
      <c r="D235" s="414"/>
      <c r="E235" s="275">
        <f>'Survey Questionnaire'!H74</f>
        <v>0</v>
      </c>
      <c r="F235" s="202" t="s">
        <v>42</v>
      </c>
      <c r="G235" s="205" t="s">
        <v>28</v>
      </c>
      <c r="H235" s="276">
        <f t="shared" si="196"/>
        <v>0</v>
      </c>
      <c r="I235" s="206" t="s">
        <v>27</v>
      </c>
      <c r="J235" s="206" t="str">
        <f t="shared" si="194"/>
        <v/>
      </c>
      <c r="K235" s="206" t="str">
        <f t="shared" si="195"/>
        <v/>
      </c>
      <c r="L235" s="206"/>
      <c r="M235" s="206"/>
      <c r="N235" s="206"/>
      <c r="O235" s="206"/>
      <c r="P235" s="207">
        <f t="shared" ca="1" si="182"/>
        <v>1</v>
      </c>
      <c r="Q235" s="207">
        <f t="shared" ca="1" si="183"/>
        <v>1</v>
      </c>
      <c r="R235" s="207">
        <f t="shared" ca="1" si="184"/>
        <v>1</v>
      </c>
      <c r="S235" s="207">
        <f t="shared" ca="1" si="185"/>
        <v>1</v>
      </c>
      <c r="T235" s="207">
        <f t="shared" ca="1" si="186"/>
        <v>0</v>
      </c>
      <c r="U235" s="207">
        <f t="shared" ca="1" si="161"/>
        <v>1</v>
      </c>
      <c r="V235" s="207">
        <f t="shared" ca="1" si="162"/>
        <v>1</v>
      </c>
      <c r="W235" s="207">
        <f t="shared" ca="1" si="163"/>
        <v>1</v>
      </c>
      <c r="X235" s="207">
        <f t="shared" ca="1" si="164"/>
        <v>1</v>
      </c>
      <c r="Y235" s="207">
        <f t="shared" ca="1" si="165"/>
        <v>1</v>
      </c>
      <c r="Z235" s="207" t="str">
        <f t="shared" ca="1" si="172"/>
        <v>F2</v>
      </c>
      <c r="AA235" s="208" t="str">
        <f t="shared" ca="1" si="166"/>
        <v>F2</v>
      </c>
    </row>
    <row r="236" spans="1:27" s="209" customFormat="1" ht="15" customHeight="1" thickBot="1">
      <c r="A236" s="411" t="s">
        <v>284</v>
      </c>
      <c r="B236" s="412"/>
      <c r="C236" s="413" t="str">
        <f>IF(((E236&gt;-1)*AND(E236&lt;101)),"","Percentage must be between 0 and 100.00--&gt;")</f>
        <v/>
      </c>
      <c r="D236" s="414"/>
      <c r="E236" s="275">
        <f>'Survey Questionnaire'!H75</f>
        <v>0</v>
      </c>
      <c r="F236" s="202" t="s">
        <v>42</v>
      </c>
      <c r="G236" s="205" t="s">
        <v>28</v>
      </c>
      <c r="H236" s="276">
        <f t="shared" si="196"/>
        <v>0</v>
      </c>
      <c r="I236" s="206" t="s">
        <v>27</v>
      </c>
      <c r="J236" s="206" t="str">
        <f t="shared" si="194"/>
        <v/>
      </c>
      <c r="K236" s="206" t="str">
        <f t="shared" si="195"/>
        <v/>
      </c>
      <c r="L236" s="206"/>
      <c r="M236" s="206"/>
      <c r="N236" s="206"/>
      <c r="O236" s="206"/>
      <c r="P236" s="207">
        <f t="shared" ca="1" si="182"/>
        <v>1</v>
      </c>
      <c r="Q236" s="207">
        <f t="shared" ca="1" si="183"/>
        <v>1</v>
      </c>
      <c r="R236" s="207">
        <f t="shared" ca="1" si="184"/>
        <v>1</v>
      </c>
      <c r="S236" s="207">
        <f t="shared" ca="1" si="185"/>
        <v>1</v>
      </c>
      <c r="T236" s="207">
        <f t="shared" ca="1" si="186"/>
        <v>0</v>
      </c>
      <c r="U236" s="207">
        <f t="shared" ca="1" si="161"/>
        <v>1</v>
      </c>
      <c r="V236" s="207">
        <f t="shared" ca="1" si="162"/>
        <v>1</v>
      </c>
      <c r="W236" s="207">
        <f t="shared" ca="1" si="163"/>
        <v>1</v>
      </c>
      <c r="X236" s="207">
        <f t="shared" ca="1" si="164"/>
        <v>1</v>
      </c>
      <c r="Y236" s="207">
        <f t="shared" ca="1" si="165"/>
        <v>1</v>
      </c>
      <c r="Z236" s="207" t="str">
        <f t="shared" ca="1" si="172"/>
        <v>F2</v>
      </c>
      <c r="AA236" s="208" t="str">
        <f t="shared" ca="1" si="166"/>
        <v>F2</v>
      </c>
    </row>
    <row r="237" spans="1:27" s="209" customFormat="1" ht="15" customHeight="1" thickBot="1">
      <c r="A237" s="411" t="s">
        <v>285</v>
      </c>
      <c r="B237" s="412"/>
      <c r="C237" s="413" t="str">
        <f>IF(((E237&gt;-1)*AND(E237&lt;101)),"","Percentage must be between 0 and 100.00--&gt;")</f>
        <v/>
      </c>
      <c r="D237" s="414"/>
      <c r="E237" s="275">
        <f>'Survey Questionnaire'!H76</f>
        <v>0</v>
      </c>
      <c r="F237" s="202" t="s">
        <v>42</v>
      </c>
      <c r="G237" s="205" t="s">
        <v>28</v>
      </c>
      <c r="H237" s="276">
        <f t="shared" si="196"/>
        <v>0</v>
      </c>
      <c r="I237" s="206" t="s">
        <v>27</v>
      </c>
      <c r="J237" s="206" t="str">
        <f t="shared" si="194"/>
        <v/>
      </c>
      <c r="K237" s="206" t="str">
        <f t="shared" si="195"/>
        <v/>
      </c>
      <c r="L237" s="206"/>
      <c r="M237" s="206"/>
      <c r="N237" s="206"/>
      <c r="O237" s="206"/>
      <c r="P237" s="207">
        <f t="shared" ca="1" si="182"/>
        <v>1</v>
      </c>
      <c r="Q237" s="207">
        <f t="shared" ca="1" si="183"/>
        <v>1</v>
      </c>
      <c r="R237" s="207">
        <f t="shared" ca="1" si="184"/>
        <v>1</v>
      </c>
      <c r="S237" s="207">
        <f t="shared" ca="1" si="185"/>
        <v>1</v>
      </c>
      <c r="T237" s="207">
        <f t="shared" ca="1" si="186"/>
        <v>0</v>
      </c>
      <c r="U237" s="207">
        <f t="shared" ca="1" si="161"/>
        <v>1</v>
      </c>
      <c r="V237" s="207">
        <f t="shared" ca="1" si="162"/>
        <v>1</v>
      </c>
      <c r="W237" s="207">
        <f t="shared" ca="1" si="163"/>
        <v>1</v>
      </c>
      <c r="X237" s="207">
        <f t="shared" ca="1" si="164"/>
        <v>1</v>
      </c>
      <c r="Y237" s="207">
        <f t="shared" ca="1" si="165"/>
        <v>1</v>
      </c>
      <c r="Z237" s="207" t="str">
        <f t="shared" ca="1" si="172"/>
        <v>F2</v>
      </c>
      <c r="AA237" s="208" t="str">
        <f t="shared" ca="1" si="166"/>
        <v>F2</v>
      </c>
    </row>
    <row r="238" spans="1:27" s="209" customFormat="1" ht="15" customHeight="1" thickBot="1">
      <c r="A238" s="417" t="s">
        <v>286</v>
      </c>
      <c r="B238" s="418"/>
      <c r="C238" s="413" t="str">
        <f>IF(((E238&gt;-1)*AND(E238&lt;201)),"","Percentage overtime must be between 0% and 200.00%--&gt;")</f>
        <v/>
      </c>
      <c r="D238" s="414"/>
      <c r="E238" s="275">
        <f>'Survey Questionnaire'!H77</f>
        <v>0</v>
      </c>
      <c r="F238" s="202" t="s">
        <v>42</v>
      </c>
      <c r="G238" s="205" t="s">
        <v>28</v>
      </c>
      <c r="H238" s="276">
        <f t="shared" si="196"/>
        <v>0</v>
      </c>
      <c r="I238" s="206" t="s">
        <v>27</v>
      </c>
      <c r="J238" s="206" t="str">
        <f t="shared" si="194"/>
        <v/>
      </c>
      <c r="K238" s="206" t="str">
        <f t="shared" si="195"/>
        <v/>
      </c>
      <c r="L238" s="206"/>
      <c r="M238" s="206"/>
      <c r="N238" s="206"/>
      <c r="O238" s="206"/>
      <c r="P238" s="207">
        <f t="shared" ca="1" si="182"/>
        <v>1</v>
      </c>
      <c r="Q238" s="207">
        <f t="shared" ca="1" si="183"/>
        <v>1</v>
      </c>
      <c r="R238" s="207">
        <f t="shared" ca="1" si="184"/>
        <v>1</v>
      </c>
      <c r="S238" s="207">
        <f t="shared" ca="1" si="185"/>
        <v>1</v>
      </c>
      <c r="T238" s="207">
        <f t="shared" ca="1" si="186"/>
        <v>0</v>
      </c>
      <c r="U238" s="207">
        <f t="shared" ca="1" si="161"/>
        <v>1</v>
      </c>
      <c r="V238" s="207">
        <f t="shared" ca="1" si="162"/>
        <v>1</v>
      </c>
      <c r="W238" s="207">
        <f t="shared" ca="1" si="163"/>
        <v>1</v>
      </c>
      <c r="X238" s="207">
        <f t="shared" ca="1" si="164"/>
        <v>1</v>
      </c>
      <c r="Y238" s="207">
        <f t="shared" ca="1" si="165"/>
        <v>1</v>
      </c>
      <c r="Z238" s="207" t="str">
        <f t="shared" ca="1" si="172"/>
        <v>F2</v>
      </c>
      <c r="AA238" s="208" t="str">
        <f t="shared" ca="1" si="166"/>
        <v>F2</v>
      </c>
    </row>
    <row r="239" spans="1:27" s="209" customFormat="1" ht="15" customHeight="1" thickBot="1">
      <c r="A239" s="423" t="s">
        <v>287</v>
      </c>
      <c r="B239" s="424"/>
      <c r="C239" s="425" t="str">
        <f>IF(E239=0,"",IF(E239="Y","",IF(E239="N","","You must answer Y or N--&gt;")))</f>
        <v/>
      </c>
      <c r="D239" s="426"/>
      <c r="E239" s="203">
        <f>'Survey Questionnaire'!H78</f>
        <v>0</v>
      </c>
      <c r="F239" s="202" t="s">
        <v>62</v>
      </c>
      <c r="G239" s="205" t="s">
        <v>28</v>
      </c>
      <c r="H239" s="281" t="str">
        <f>IF(E239="Y",1,IF(E239="N",0,"X"))</f>
        <v>X</v>
      </c>
      <c r="I239" s="206" t="s">
        <v>27</v>
      </c>
      <c r="J239" s="206" t="str">
        <f t="shared" si="194"/>
        <v/>
      </c>
      <c r="K239" s="206" t="str">
        <f t="shared" si="195"/>
        <v/>
      </c>
      <c r="L239" s="206"/>
      <c r="M239" s="206"/>
      <c r="N239" s="206"/>
      <c r="O239" s="206"/>
      <c r="P239" s="207">
        <f t="shared" ca="1" si="182"/>
        <v>1</v>
      </c>
      <c r="Q239" s="207">
        <f t="shared" ca="1" si="183"/>
        <v>1</v>
      </c>
      <c r="R239" s="207">
        <f t="shared" ca="1" si="184"/>
        <v>1</v>
      </c>
      <c r="S239" s="207">
        <f t="shared" ca="1" si="185"/>
        <v>1</v>
      </c>
      <c r="T239" s="207">
        <f t="shared" ca="1" si="186"/>
        <v>0</v>
      </c>
      <c r="U239" s="207">
        <f t="shared" ca="1" si="161"/>
        <v>1</v>
      </c>
      <c r="V239" s="207">
        <f t="shared" ca="1" si="162"/>
        <v>1</v>
      </c>
      <c r="W239" s="207">
        <f t="shared" ca="1" si="163"/>
        <v>1</v>
      </c>
      <c r="X239" s="207">
        <f t="shared" ca="1" si="164"/>
        <v>1</v>
      </c>
      <c r="Y239" s="207">
        <f t="shared" ca="1" si="165"/>
        <v>1</v>
      </c>
      <c r="Z239" s="207" t="str">
        <f t="shared" ca="1" si="172"/>
        <v>F0</v>
      </c>
      <c r="AA239" s="208" t="str">
        <f t="shared" ca="1" si="166"/>
        <v>F0</v>
      </c>
    </row>
    <row r="240" spans="1:27" s="209" customFormat="1" ht="15" customHeight="1" thickBot="1">
      <c r="A240" s="417" t="s">
        <v>288</v>
      </c>
      <c r="B240" s="418"/>
      <c r="C240" s="413" t="str">
        <f>IF(((E240&gt;-1)*AND(E240&lt;1001)),"","Billing rate must be between $0 and $1,000 per hour--&gt;")</f>
        <v/>
      </c>
      <c r="D240" s="414"/>
      <c r="E240" s="203">
        <f>'Survey Questionnaire'!H79</f>
        <v>0</v>
      </c>
      <c r="F240" s="202" t="s">
        <v>112</v>
      </c>
      <c r="G240" s="205" t="s">
        <v>28</v>
      </c>
      <c r="H240" s="263">
        <f>IF(E240="","X",E240)</f>
        <v>0</v>
      </c>
      <c r="I240" s="206" t="s">
        <v>27</v>
      </c>
      <c r="J240" s="206" t="str">
        <f t="shared" si="194"/>
        <v/>
      </c>
      <c r="K240" s="206" t="str">
        <f t="shared" si="195"/>
        <v/>
      </c>
      <c r="L240" s="206"/>
      <c r="M240" s="206"/>
      <c r="N240" s="206"/>
      <c r="O240" s="206"/>
      <c r="P240" s="207">
        <f t="shared" ca="1" si="182"/>
        <v>1</v>
      </c>
      <c r="Q240" s="207">
        <f t="shared" ca="1" si="183"/>
        <v>1</v>
      </c>
      <c r="R240" s="207">
        <f t="shared" ca="1" si="184"/>
        <v>1</v>
      </c>
      <c r="S240" s="207">
        <f t="shared" ca="1" si="185"/>
        <v>1</v>
      </c>
      <c r="T240" s="207">
        <f t="shared" ca="1" si="186"/>
        <v>0</v>
      </c>
      <c r="U240" s="207">
        <f t="shared" ca="1" si="161"/>
        <v>1</v>
      </c>
      <c r="V240" s="207">
        <f t="shared" ca="1" si="162"/>
        <v>1</v>
      </c>
      <c r="W240" s="207">
        <f t="shared" ca="1" si="163"/>
        <v>1</v>
      </c>
      <c r="X240" s="207">
        <f t="shared" ca="1" si="164"/>
        <v>1</v>
      </c>
      <c r="Y240" s="207">
        <f t="shared" ca="1" si="165"/>
        <v>1</v>
      </c>
      <c r="Z240" s="207" t="str">
        <f t="shared" ca="1" si="172"/>
        <v>F0</v>
      </c>
      <c r="AA240" s="208" t="str">
        <f t="shared" ca="1" si="166"/>
        <v>F0</v>
      </c>
    </row>
    <row r="241" spans="1:27" s="209" customFormat="1" ht="15" customHeight="1" thickBot="1">
      <c r="A241" s="417" t="s">
        <v>306</v>
      </c>
      <c r="B241" s="418"/>
      <c r="C241" s="413" t="str">
        <f>IF(((E241&gt;-1)*AND(E241&lt;31)),"","Check for hours vs DAYS error--&gt;")</f>
        <v/>
      </c>
      <c r="D241" s="414"/>
      <c r="E241" s="203">
        <f>'Survey Questionnaire'!H80</f>
        <v>0</v>
      </c>
      <c r="F241" s="202" t="s">
        <v>110</v>
      </c>
      <c r="G241" s="205" t="s">
        <v>28</v>
      </c>
      <c r="H241" s="263">
        <f>IF(E241="","X",E241)</f>
        <v>0</v>
      </c>
      <c r="I241" s="206" t="s">
        <v>27</v>
      </c>
      <c r="J241" s="206" t="str">
        <f t="shared" si="194"/>
        <v/>
      </c>
      <c r="K241" s="206" t="str">
        <f t="shared" si="195"/>
        <v/>
      </c>
      <c r="L241" s="206"/>
      <c r="M241" s="206"/>
      <c r="N241" s="206"/>
      <c r="O241" s="206"/>
      <c r="P241" s="207">
        <f t="shared" ca="1" si="182"/>
        <v>1</v>
      </c>
      <c r="Q241" s="207">
        <f t="shared" ca="1" si="183"/>
        <v>1</v>
      </c>
      <c r="R241" s="207">
        <f t="shared" ca="1" si="184"/>
        <v>1</v>
      </c>
      <c r="S241" s="207">
        <f t="shared" ca="1" si="185"/>
        <v>1</v>
      </c>
      <c r="T241" s="207">
        <f t="shared" ca="1" si="186"/>
        <v>0</v>
      </c>
      <c r="U241" s="207">
        <f t="shared" ca="1" si="161"/>
        <v>1</v>
      </c>
      <c r="V241" s="207">
        <f t="shared" ca="1" si="162"/>
        <v>1</v>
      </c>
      <c r="W241" s="207">
        <f t="shared" ca="1" si="163"/>
        <v>1</v>
      </c>
      <c r="X241" s="207">
        <f t="shared" ca="1" si="164"/>
        <v>1</v>
      </c>
      <c r="Y241" s="207">
        <f t="shared" ca="1" si="165"/>
        <v>1</v>
      </c>
      <c r="Z241" s="207" t="str">
        <f t="shared" ca="1" si="172"/>
        <v>F0</v>
      </c>
      <c r="AA241" s="208" t="str">
        <f t="shared" ca="1" si="166"/>
        <v>F0</v>
      </c>
    </row>
    <row r="242" spans="1:27" s="209" customFormat="1" ht="15" customHeight="1" thickBot="1">
      <c r="A242" s="417" t="s">
        <v>289</v>
      </c>
      <c r="B242" s="418"/>
      <c r="C242" s="413" t="str">
        <f>IF((E241&gt;0)*AND(E242&gt;0),"Cant have vacation when you entered PTO",IF(((E242&gt;-1)*AND(E242&lt;31)),"","Check for hours vs DAYS error--&gt;"))</f>
        <v/>
      </c>
      <c r="D242" s="414"/>
      <c r="E242" s="203">
        <f>'Survey Questionnaire'!H81</f>
        <v>0</v>
      </c>
      <c r="F242" s="202" t="s">
        <v>110</v>
      </c>
      <c r="G242" s="205" t="s">
        <v>28</v>
      </c>
      <c r="H242" s="263">
        <f>IF(E242="","X",E242)</f>
        <v>0</v>
      </c>
      <c r="I242" s="206" t="s">
        <v>27</v>
      </c>
      <c r="J242" s="206" t="str">
        <f t="shared" si="194"/>
        <v/>
      </c>
      <c r="K242" s="206" t="str">
        <f t="shared" si="195"/>
        <v/>
      </c>
      <c r="L242" s="206"/>
      <c r="M242" s="206"/>
      <c r="N242" s="206"/>
      <c r="O242" s="206"/>
      <c r="P242" s="207">
        <f t="shared" ca="1" si="182"/>
        <v>1</v>
      </c>
      <c r="Q242" s="207">
        <f t="shared" ca="1" si="183"/>
        <v>1</v>
      </c>
      <c r="R242" s="207">
        <f t="shared" ca="1" si="184"/>
        <v>1</v>
      </c>
      <c r="S242" s="207">
        <f t="shared" ca="1" si="185"/>
        <v>1</v>
      </c>
      <c r="T242" s="207">
        <f t="shared" ca="1" si="186"/>
        <v>0</v>
      </c>
      <c r="U242" s="207">
        <f t="shared" ca="1" si="161"/>
        <v>1</v>
      </c>
      <c r="V242" s="207">
        <f t="shared" ca="1" si="162"/>
        <v>1</v>
      </c>
      <c r="W242" s="207">
        <f t="shared" ca="1" si="163"/>
        <v>1</v>
      </c>
      <c r="X242" s="207">
        <f t="shared" ca="1" si="164"/>
        <v>1</v>
      </c>
      <c r="Y242" s="207">
        <f t="shared" ca="1" si="165"/>
        <v>1</v>
      </c>
      <c r="Z242" s="207" t="str">
        <f t="shared" ca="1" si="172"/>
        <v>F0</v>
      </c>
      <c r="AA242" s="208" t="str">
        <f t="shared" ca="1" si="166"/>
        <v>F0</v>
      </c>
    </row>
    <row r="243" spans="1:27" s="209" customFormat="1" ht="15" customHeight="1" thickBot="1">
      <c r="A243" s="419" t="s">
        <v>290</v>
      </c>
      <c r="B243" s="420"/>
      <c r="C243" s="413" t="str">
        <f>IF((E241&gt;0)*AND(E243&gt;0),"Cant have sick leave when you entered PTO",IF(((E243&gt;-1)*AND(E243&lt;31)),"","Check for hours vs DAYS error--&gt;"))</f>
        <v/>
      </c>
      <c r="D243" s="414"/>
      <c r="E243" s="203">
        <f>'Survey Questionnaire'!H82</f>
        <v>0</v>
      </c>
      <c r="F243" s="202" t="s">
        <v>110</v>
      </c>
      <c r="G243" s="205" t="s">
        <v>28</v>
      </c>
      <c r="H243" s="263">
        <f>IF(E243="","X",E243)</f>
        <v>0</v>
      </c>
      <c r="I243" s="206" t="s">
        <v>27</v>
      </c>
      <c r="J243" s="206" t="str">
        <f t="shared" si="194"/>
        <v/>
      </c>
      <c r="K243" s="206" t="str">
        <f t="shared" si="195"/>
        <v/>
      </c>
      <c r="L243" s="206"/>
      <c r="M243" s="206"/>
      <c r="N243" s="206"/>
      <c r="O243" s="206"/>
      <c r="P243" s="207">
        <f t="shared" ca="1" si="182"/>
        <v>1</v>
      </c>
      <c r="Q243" s="207">
        <f t="shared" ca="1" si="183"/>
        <v>1</v>
      </c>
      <c r="R243" s="207">
        <f t="shared" ca="1" si="184"/>
        <v>1</v>
      </c>
      <c r="S243" s="207">
        <f t="shared" ca="1" si="185"/>
        <v>1</v>
      </c>
      <c r="T243" s="207">
        <f t="shared" ca="1" si="186"/>
        <v>0</v>
      </c>
      <c r="U243" s="207">
        <f t="shared" ca="1" si="161"/>
        <v>1</v>
      </c>
      <c r="V243" s="207">
        <f t="shared" ca="1" si="162"/>
        <v>1</v>
      </c>
      <c r="W243" s="207">
        <f t="shared" ca="1" si="163"/>
        <v>1</v>
      </c>
      <c r="X243" s="207">
        <f t="shared" ca="1" si="164"/>
        <v>1</v>
      </c>
      <c r="Y243" s="207">
        <f t="shared" ca="1" si="165"/>
        <v>1</v>
      </c>
      <c r="Z243" s="207" t="str">
        <f t="shared" ca="1" si="172"/>
        <v>F0</v>
      </c>
      <c r="AA243" s="208" t="str">
        <f t="shared" ca="1" si="166"/>
        <v>F0</v>
      </c>
    </row>
    <row r="244" spans="1:27" ht="16.5" thickBot="1">
      <c r="A244" s="36"/>
      <c r="B244" s="71"/>
      <c r="C244" s="432"/>
      <c r="D244" s="432"/>
      <c r="E244" s="72"/>
      <c r="F244" s="73"/>
      <c r="P244" s="40">
        <f t="shared" ca="1" si="182"/>
        <v>1</v>
      </c>
      <c r="Q244" s="40">
        <f t="shared" ca="1" si="183"/>
        <v>1</v>
      </c>
      <c r="R244" s="40">
        <f t="shared" ca="1" si="184"/>
        <v>1</v>
      </c>
      <c r="S244" s="40">
        <f t="shared" ca="1" si="185"/>
        <v>1</v>
      </c>
      <c r="T244" s="40">
        <f t="shared" ca="1" si="186"/>
        <v>1</v>
      </c>
      <c r="U244" s="40">
        <f t="shared" ref="U244" ca="1" si="197">CELL("protect",F244)</f>
        <v>1</v>
      </c>
      <c r="V244" s="40">
        <f t="shared" ca="1" si="162"/>
        <v>1</v>
      </c>
      <c r="W244" s="40">
        <f t="shared" ca="1" si="163"/>
        <v>1</v>
      </c>
      <c r="X244" s="40">
        <f t="shared" ca="1" si="164"/>
        <v>1</v>
      </c>
      <c r="Y244" s="40">
        <f t="shared" ca="1" si="165"/>
        <v>1</v>
      </c>
      <c r="Z244" s="40" t="str">
        <f t="shared" ca="1" si="172"/>
        <v>F0</v>
      </c>
      <c r="AA244" s="44" t="str">
        <f t="shared" ca="1" si="166"/>
        <v>F0</v>
      </c>
    </row>
    <row r="245" spans="1:27" ht="20.25" thickTop="1" thickBot="1">
      <c r="A245" s="527" t="s">
        <v>214</v>
      </c>
      <c r="B245" s="528"/>
      <c r="C245" s="528"/>
      <c r="D245" s="528"/>
      <c r="E245" s="68">
        <v>12</v>
      </c>
      <c r="F245" s="64"/>
      <c r="G245" s="45" t="s">
        <v>25</v>
      </c>
      <c r="H245" s="263" t="str">
        <f>IF(SUM(H246:H247)&gt;0,E245,"X")</f>
        <v>X</v>
      </c>
      <c r="I245" s="38" t="s">
        <v>27</v>
      </c>
      <c r="P245" s="40">
        <f t="shared" ca="1" si="182"/>
        <v>1</v>
      </c>
      <c r="Q245" s="40">
        <f t="shared" ca="1" si="183"/>
        <v>1</v>
      </c>
      <c r="R245" s="40">
        <f t="shared" ca="1" si="184"/>
        <v>1</v>
      </c>
      <c r="S245" s="40">
        <f t="shared" ca="1" si="185"/>
        <v>1</v>
      </c>
      <c r="T245" s="40">
        <f t="shared" ca="1" si="186"/>
        <v>1</v>
      </c>
      <c r="U245" s="40">
        <f t="shared" ca="1" si="161"/>
        <v>1</v>
      </c>
      <c r="V245" s="40">
        <f t="shared" ca="1" si="162"/>
        <v>1</v>
      </c>
      <c r="W245" s="40">
        <f t="shared" ca="1" si="163"/>
        <v>1</v>
      </c>
      <c r="X245" s="40">
        <f t="shared" ca="1" si="164"/>
        <v>1</v>
      </c>
      <c r="Y245" s="40">
        <f t="shared" ca="1" si="165"/>
        <v>1</v>
      </c>
      <c r="Z245" s="40" t="str">
        <f t="shared" ca="1" si="172"/>
        <v>G</v>
      </c>
      <c r="AA245" s="44" t="str">
        <f t="shared" ca="1" si="166"/>
        <v>F0</v>
      </c>
    </row>
    <row r="246" spans="1:27" s="209" customFormat="1" ht="15" customHeight="1" thickTop="1" thickBot="1">
      <c r="A246" s="415" t="s">
        <v>230</v>
      </c>
      <c r="B246" s="416"/>
      <c r="C246" s="413" t="str">
        <f>IF(E246&lt;1000000001,"","Can't be over $1,000,000,000--&gt;")</f>
        <v/>
      </c>
      <c r="D246" s="413"/>
      <c r="E246" s="201">
        <f>'Survey Questionnaire'!I68</f>
        <v>0</v>
      </c>
      <c r="F246" s="202" t="s">
        <v>112</v>
      </c>
      <c r="G246" s="205" t="s">
        <v>28</v>
      </c>
      <c r="H246" s="263">
        <f t="shared" ref="H246:H249" si="198">IF(E246="","X",E246)</f>
        <v>0</v>
      </c>
      <c r="I246" s="206" t="s">
        <v>27</v>
      </c>
      <c r="J246" s="206" t="str">
        <f t="shared" ref="J246:J260" si="199">IF(C246="","",1)</f>
        <v/>
      </c>
      <c r="K246" s="206" t="str">
        <f t="shared" ref="K246:K260" si="200">IF(C246="","","&lt;=======")</f>
        <v/>
      </c>
      <c r="L246" s="206"/>
      <c r="M246" s="206"/>
      <c r="N246" s="206"/>
      <c r="O246" s="206"/>
      <c r="P246" s="207">
        <f t="shared" ca="1" si="182"/>
        <v>1</v>
      </c>
      <c r="Q246" s="207">
        <f t="shared" ca="1" si="183"/>
        <v>1</v>
      </c>
      <c r="R246" s="207">
        <f t="shared" ca="1" si="184"/>
        <v>1</v>
      </c>
      <c r="S246" s="207">
        <f t="shared" ca="1" si="185"/>
        <v>1</v>
      </c>
      <c r="T246" s="207">
        <f t="shared" ca="1" si="186"/>
        <v>0</v>
      </c>
      <c r="U246" s="207">
        <f t="shared" ca="1" si="161"/>
        <v>1</v>
      </c>
      <c r="V246" s="207">
        <f t="shared" ca="1" si="162"/>
        <v>1</v>
      </c>
      <c r="W246" s="207">
        <f t="shared" ca="1" si="163"/>
        <v>1</v>
      </c>
      <c r="X246" s="207">
        <f t="shared" ca="1" si="164"/>
        <v>1</v>
      </c>
      <c r="Y246" s="207">
        <f t="shared" ca="1" si="165"/>
        <v>1</v>
      </c>
      <c r="Z246" s="207" t="str">
        <f t="shared" ca="1" si="172"/>
        <v>C0</v>
      </c>
      <c r="AA246" s="208" t="str">
        <f t="shared" ca="1" si="166"/>
        <v>F0</v>
      </c>
    </row>
    <row r="247" spans="1:27" s="209" customFormat="1" ht="15" customHeight="1" thickBot="1">
      <c r="A247" s="411" t="s">
        <v>231</v>
      </c>
      <c r="B247" s="412"/>
      <c r="C247" s="413" t="str">
        <f>IF(E247&lt;1000000001,"","Can't be over $1,000,000,000--&gt;")</f>
        <v/>
      </c>
      <c r="D247" s="413"/>
      <c r="E247" s="201">
        <f>'Survey Questionnaire'!I69</f>
        <v>0</v>
      </c>
      <c r="F247" s="202" t="s">
        <v>112</v>
      </c>
      <c r="G247" s="205" t="s">
        <v>28</v>
      </c>
      <c r="H247" s="263">
        <f t="shared" si="198"/>
        <v>0</v>
      </c>
      <c r="I247" s="206" t="s">
        <v>27</v>
      </c>
      <c r="J247" s="206" t="str">
        <f t="shared" si="199"/>
        <v/>
      </c>
      <c r="K247" s="206" t="str">
        <f t="shared" si="200"/>
        <v/>
      </c>
      <c r="L247" s="206"/>
      <c r="M247" s="206"/>
      <c r="N247" s="206"/>
      <c r="O247" s="206"/>
      <c r="P247" s="207">
        <f t="shared" ca="1" si="182"/>
        <v>1</v>
      </c>
      <c r="Q247" s="207">
        <f t="shared" ca="1" si="183"/>
        <v>1</v>
      </c>
      <c r="R247" s="207">
        <f t="shared" ca="1" si="184"/>
        <v>1</v>
      </c>
      <c r="S247" s="207">
        <f t="shared" ca="1" si="185"/>
        <v>1</v>
      </c>
      <c r="T247" s="207">
        <f t="shared" ca="1" si="186"/>
        <v>0</v>
      </c>
      <c r="U247" s="207">
        <f t="shared" ca="1" si="161"/>
        <v>1</v>
      </c>
      <c r="V247" s="207">
        <f t="shared" ca="1" si="162"/>
        <v>1</v>
      </c>
      <c r="W247" s="207">
        <f t="shared" ca="1" si="163"/>
        <v>1</v>
      </c>
      <c r="X247" s="207">
        <f t="shared" ca="1" si="164"/>
        <v>1</v>
      </c>
      <c r="Y247" s="207">
        <f t="shared" ca="1" si="165"/>
        <v>1</v>
      </c>
      <c r="Z247" s="207" t="str">
        <f t="shared" ca="1" si="172"/>
        <v>C0</v>
      </c>
      <c r="AA247" s="208" t="str">
        <f t="shared" ca="1" si="166"/>
        <v>F0</v>
      </c>
    </row>
    <row r="248" spans="1:27" s="209" customFormat="1" ht="15" customHeight="1" thickBot="1">
      <c r="A248" s="411" t="s">
        <v>279</v>
      </c>
      <c r="B248" s="412"/>
      <c r="C248" s="413" t="str">
        <f>IF(E248&lt;1000000001,"","Can't be over $1,000,000,000--&gt;")</f>
        <v/>
      </c>
      <c r="D248" s="413"/>
      <c r="E248" s="201">
        <f>'Survey Questionnaire'!I70</f>
        <v>0</v>
      </c>
      <c r="F248" s="202" t="s">
        <v>112</v>
      </c>
      <c r="G248" s="205" t="s">
        <v>28</v>
      </c>
      <c r="H248" s="263">
        <f t="shared" si="198"/>
        <v>0</v>
      </c>
      <c r="I248" s="206" t="s">
        <v>27</v>
      </c>
      <c r="J248" s="206" t="str">
        <f t="shared" si="199"/>
        <v/>
      </c>
      <c r="K248" s="206" t="str">
        <f t="shared" si="200"/>
        <v/>
      </c>
      <c r="L248" s="206"/>
      <c r="M248" s="206"/>
      <c r="N248" s="206"/>
      <c r="O248" s="206"/>
      <c r="P248" s="207">
        <f t="shared" ca="1" si="182"/>
        <v>1</v>
      </c>
      <c r="Q248" s="207">
        <f t="shared" ca="1" si="183"/>
        <v>1</v>
      </c>
      <c r="R248" s="207">
        <f t="shared" ca="1" si="184"/>
        <v>1</v>
      </c>
      <c r="S248" s="207">
        <f t="shared" ca="1" si="185"/>
        <v>1</v>
      </c>
      <c r="T248" s="207">
        <f t="shared" ca="1" si="186"/>
        <v>0</v>
      </c>
      <c r="U248" s="207">
        <f t="shared" ca="1" si="161"/>
        <v>1</v>
      </c>
      <c r="V248" s="207">
        <f t="shared" ca="1" si="162"/>
        <v>1</v>
      </c>
      <c r="W248" s="207">
        <f t="shared" ca="1" si="163"/>
        <v>1</v>
      </c>
      <c r="X248" s="207">
        <f t="shared" ca="1" si="164"/>
        <v>1</v>
      </c>
      <c r="Y248" s="207">
        <f t="shared" ca="1" si="165"/>
        <v>1</v>
      </c>
      <c r="Z248" s="207" t="str">
        <f t="shared" ca="1" si="172"/>
        <v>C0</v>
      </c>
      <c r="AA248" s="208" t="str">
        <f t="shared" ca="1" si="166"/>
        <v>F0</v>
      </c>
    </row>
    <row r="249" spans="1:27" s="209" customFormat="1" ht="15" customHeight="1" thickBot="1">
      <c r="A249" s="411" t="s">
        <v>280</v>
      </c>
      <c r="B249" s="412"/>
      <c r="C249" s="413" t="str">
        <f>IF(((E249&gt;-100)*AND(E249&lt;201)),"","Percentage must be between -100% and +200%--&gt;")</f>
        <v/>
      </c>
      <c r="D249" s="414"/>
      <c r="E249" s="275">
        <f>'Survey Questionnaire'!I71</f>
        <v>0</v>
      </c>
      <c r="F249" s="202" t="s">
        <v>42</v>
      </c>
      <c r="G249" s="205" t="s">
        <v>28</v>
      </c>
      <c r="H249" s="276">
        <f t="shared" si="198"/>
        <v>0</v>
      </c>
      <c r="I249" s="206" t="s">
        <v>27</v>
      </c>
      <c r="J249" s="206" t="str">
        <f t="shared" si="199"/>
        <v/>
      </c>
      <c r="K249" s="206" t="str">
        <f t="shared" si="200"/>
        <v/>
      </c>
      <c r="L249" s="206"/>
      <c r="M249" s="206"/>
      <c r="N249" s="206"/>
      <c r="O249" s="206"/>
      <c r="P249" s="207">
        <f t="shared" ca="1" si="182"/>
        <v>1</v>
      </c>
      <c r="Q249" s="207">
        <f t="shared" ca="1" si="183"/>
        <v>1</v>
      </c>
      <c r="R249" s="207">
        <f t="shared" ca="1" si="184"/>
        <v>1</v>
      </c>
      <c r="S249" s="207">
        <f t="shared" ca="1" si="185"/>
        <v>1</v>
      </c>
      <c r="T249" s="207">
        <f t="shared" ca="1" si="186"/>
        <v>0</v>
      </c>
      <c r="U249" s="207">
        <f t="shared" ca="1" si="161"/>
        <v>1</v>
      </c>
      <c r="V249" s="207">
        <f t="shared" ca="1" si="162"/>
        <v>1</v>
      </c>
      <c r="W249" s="207">
        <f t="shared" ca="1" si="163"/>
        <v>1</v>
      </c>
      <c r="X249" s="207">
        <f t="shared" ca="1" si="164"/>
        <v>1</v>
      </c>
      <c r="Y249" s="207">
        <f t="shared" ca="1" si="165"/>
        <v>1</v>
      </c>
      <c r="Z249" s="207" t="str">
        <f t="shared" ca="1" si="172"/>
        <v>F2</v>
      </c>
      <c r="AA249" s="208" t="str">
        <f t="shared" ca="1" si="166"/>
        <v>F2</v>
      </c>
    </row>
    <row r="250" spans="1:27" s="209" customFormat="1" ht="15" customHeight="1" thickBot="1">
      <c r="A250" s="411" t="s">
        <v>281</v>
      </c>
      <c r="B250" s="412"/>
      <c r="C250" s="413" t="str">
        <f>IF(E246+E247=0,"",IF(E250&lt;1,"Please enter the number of people with this title here--&gt;",IF(E250&gt;E$8,"Can't be more than the "&amp;E$8&amp;" you reported as total staff--&gt;","")))</f>
        <v/>
      </c>
      <c r="D250" s="414"/>
      <c r="E250" s="204">
        <f>'Survey Questionnaire'!I72</f>
        <v>0</v>
      </c>
      <c r="F250" s="202" t="s">
        <v>109</v>
      </c>
      <c r="G250" s="205" t="s">
        <v>28</v>
      </c>
      <c r="H250" s="263" t="str">
        <f>IF(OR(E250="", E250=0),"X",E250)</f>
        <v>X</v>
      </c>
      <c r="I250" s="206" t="s">
        <v>27</v>
      </c>
      <c r="J250" s="206" t="str">
        <f t="shared" si="199"/>
        <v/>
      </c>
      <c r="K250" s="206" t="str">
        <f t="shared" si="200"/>
        <v/>
      </c>
      <c r="L250" s="206"/>
      <c r="M250" s="206"/>
      <c r="N250" s="206"/>
      <c r="O250" s="206"/>
      <c r="P250" s="207">
        <f t="shared" ca="1" si="182"/>
        <v>1</v>
      </c>
      <c r="Q250" s="207">
        <f t="shared" ca="1" si="183"/>
        <v>1</v>
      </c>
      <c r="R250" s="207">
        <f t="shared" ca="1" si="184"/>
        <v>1</v>
      </c>
      <c r="S250" s="207">
        <f t="shared" ca="1" si="185"/>
        <v>1</v>
      </c>
      <c r="T250" s="207">
        <f t="shared" ca="1" si="186"/>
        <v>0</v>
      </c>
      <c r="U250" s="207">
        <f t="shared" ca="1" si="161"/>
        <v>1</v>
      </c>
      <c r="V250" s="207">
        <f t="shared" ca="1" si="162"/>
        <v>1</v>
      </c>
      <c r="W250" s="207">
        <f t="shared" ca="1" si="163"/>
        <v>1</v>
      </c>
      <c r="X250" s="207">
        <f t="shared" ca="1" si="164"/>
        <v>1</v>
      </c>
      <c r="Y250" s="207">
        <f t="shared" ca="1" si="165"/>
        <v>1</v>
      </c>
      <c r="Z250" s="207" t="str">
        <f t="shared" ca="1" si="172"/>
        <v>,0</v>
      </c>
      <c r="AA250" s="208" t="str">
        <f t="shared" ca="1" si="166"/>
        <v>F0</v>
      </c>
    </row>
    <row r="251" spans="1:27" s="209" customFormat="1" ht="15" customHeight="1" thickBot="1">
      <c r="A251" s="411" t="s">
        <v>282</v>
      </c>
      <c r="B251" s="412"/>
      <c r="C251" s="413" t="str">
        <f>IF(E251&gt;E250,"Can't be more than the "&amp;E250&amp;" people with this title--&gt;","")</f>
        <v/>
      </c>
      <c r="D251" s="414"/>
      <c r="E251" s="204">
        <f>'Survey Questionnaire'!I73</f>
        <v>0</v>
      </c>
      <c r="F251" s="202" t="s">
        <v>109</v>
      </c>
      <c r="G251" s="205" t="s">
        <v>28</v>
      </c>
      <c r="H251" s="263">
        <f t="shared" ref="H251:H255" si="201">IF(E251="","X",E251)</f>
        <v>0</v>
      </c>
      <c r="I251" s="206" t="s">
        <v>27</v>
      </c>
      <c r="J251" s="206" t="str">
        <f t="shared" si="199"/>
        <v/>
      </c>
      <c r="K251" s="206" t="str">
        <f t="shared" si="200"/>
        <v/>
      </c>
      <c r="L251" s="206"/>
      <c r="M251" s="206"/>
      <c r="N251" s="206"/>
      <c r="O251" s="206"/>
      <c r="P251" s="207">
        <f t="shared" ca="1" si="182"/>
        <v>1</v>
      </c>
      <c r="Q251" s="207">
        <f t="shared" ca="1" si="183"/>
        <v>1</v>
      </c>
      <c r="R251" s="207">
        <f t="shared" ca="1" si="184"/>
        <v>1</v>
      </c>
      <c r="S251" s="207">
        <f t="shared" ca="1" si="185"/>
        <v>1</v>
      </c>
      <c r="T251" s="207">
        <f t="shared" ca="1" si="186"/>
        <v>0</v>
      </c>
      <c r="U251" s="207">
        <f t="shared" ca="1" si="161"/>
        <v>1</v>
      </c>
      <c r="V251" s="207">
        <f t="shared" ca="1" si="162"/>
        <v>1</v>
      </c>
      <c r="W251" s="207">
        <f t="shared" ca="1" si="163"/>
        <v>1</v>
      </c>
      <c r="X251" s="207">
        <f t="shared" ca="1" si="164"/>
        <v>1</v>
      </c>
      <c r="Y251" s="207">
        <f t="shared" ca="1" si="165"/>
        <v>1</v>
      </c>
      <c r="Z251" s="207" t="str">
        <f t="shared" ca="1" si="172"/>
        <v>,0</v>
      </c>
      <c r="AA251" s="208" t="str">
        <f t="shared" ca="1" si="166"/>
        <v>F0</v>
      </c>
    </row>
    <row r="252" spans="1:27" s="209" customFormat="1" ht="15" customHeight="1" thickBot="1">
      <c r="A252" s="411" t="s">
        <v>283</v>
      </c>
      <c r="B252" s="412"/>
      <c r="C252" s="413" t="str">
        <f>IF(((E252&gt;-1)*AND(E252&lt;101)),"","Percentage must be between 0 and 100.00--&gt;")</f>
        <v/>
      </c>
      <c r="D252" s="414"/>
      <c r="E252" s="275">
        <f>'Survey Questionnaire'!I74</f>
        <v>0</v>
      </c>
      <c r="F252" s="202" t="s">
        <v>42</v>
      </c>
      <c r="G252" s="205" t="s">
        <v>28</v>
      </c>
      <c r="H252" s="276">
        <f t="shared" si="201"/>
        <v>0</v>
      </c>
      <c r="I252" s="206" t="s">
        <v>27</v>
      </c>
      <c r="J252" s="206" t="str">
        <f t="shared" si="199"/>
        <v/>
      </c>
      <c r="K252" s="206" t="str">
        <f t="shared" si="200"/>
        <v/>
      </c>
      <c r="L252" s="206"/>
      <c r="M252" s="206"/>
      <c r="N252" s="206"/>
      <c r="O252" s="206"/>
      <c r="P252" s="207">
        <f t="shared" ca="1" si="182"/>
        <v>1</v>
      </c>
      <c r="Q252" s="207">
        <f t="shared" ca="1" si="183"/>
        <v>1</v>
      </c>
      <c r="R252" s="207">
        <f t="shared" ca="1" si="184"/>
        <v>1</v>
      </c>
      <c r="S252" s="207">
        <f t="shared" ca="1" si="185"/>
        <v>1</v>
      </c>
      <c r="T252" s="207">
        <f t="shared" ca="1" si="186"/>
        <v>0</v>
      </c>
      <c r="U252" s="207">
        <f t="shared" ca="1" si="161"/>
        <v>1</v>
      </c>
      <c r="V252" s="207">
        <f t="shared" ca="1" si="162"/>
        <v>1</v>
      </c>
      <c r="W252" s="207">
        <f t="shared" ca="1" si="163"/>
        <v>1</v>
      </c>
      <c r="X252" s="207">
        <f t="shared" ca="1" si="164"/>
        <v>1</v>
      </c>
      <c r="Y252" s="207">
        <f t="shared" ca="1" si="165"/>
        <v>1</v>
      </c>
      <c r="Z252" s="207" t="str">
        <f t="shared" ca="1" si="172"/>
        <v>F2</v>
      </c>
      <c r="AA252" s="208" t="str">
        <f t="shared" ca="1" si="166"/>
        <v>F2</v>
      </c>
    </row>
    <row r="253" spans="1:27" s="209" customFormat="1" ht="15" customHeight="1" thickBot="1">
      <c r="A253" s="411" t="s">
        <v>284</v>
      </c>
      <c r="B253" s="412"/>
      <c r="C253" s="413" t="str">
        <f>IF(((E253&gt;-1)*AND(E253&lt;101)),"","Percentage must be between 0 and 100.00--&gt;")</f>
        <v/>
      </c>
      <c r="D253" s="414"/>
      <c r="E253" s="275">
        <f>'Survey Questionnaire'!I75</f>
        <v>0</v>
      </c>
      <c r="F253" s="202" t="s">
        <v>42</v>
      </c>
      <c r="G253" s="205" t="s">
        <v>28</v>
      </c>
      <c r="H253" s="276">
        <f t="shared" si="201"/>
        <v>0</v>
      </c>
      <c r="I253" s="206" t="s">
        <v>27</v>
      </c>
      <c r="J253" s="206" t="str">
        <f t="shared" si="199"/>
        <v/>
      </c>
      <c r="K253" s="206" t="str">
        <f t="shared" si="200"/>
        <v/>
      </c>
      <c r="L253" s="206"/>
      <c r="M253" s="206"/>
      <c r="N253" s="206"/>
      <c r="O253" s="206"/>
      <c r="P253" s="207">
        <f t="shared" ca="1" si="182"/>
        <v>1</v>
      </c>
      <c r="Q253" s="207">
        <f t="shared" ca="1" si="183"/>
        <v>1</v>
      </c>
      <c r="R253" s="207">
        <f t="shared" ca="1" si="184"/>
        <v>1</v>
      </c>
      <c r="S253" s="207">
        <f t="shared" ca="1" si="185"/>
        <v>1</v>
      </c>
      <c r="T253" s="207">
        <f t="shared" ca="1" si="186"/>
        <v>0</v>
      </c>
      <c r="U253" s="207">
        <f t="shared" ca="1" si="161"/>
        <v>1</v>
      </c>
      <c r="V253" s="207">
        <f t="shared" ca="1" si="162"/>
        <v>1</v>
      </c>
      <c r="W253" s="207">
        <f t="shared" ca="1" si="163"/>
        <v>1</v>
      </c>
      <c r="X253" s="207">
        <f t="shared" ca="1" si="164"/>
        <v>1</v>
      </c>
      <c r="Y253" s="207">
        <f t="shared" ca="1" si="165"/>
        <v>1</v>
      </c>
      <c r="Z253" s="207" t="str">
        <f t="shared" ca="1" si="172"/>
        <v>F2</v>
      </c>
      <c r="AA253" s="208" t="str">
        <f t="shared" ca="1" si="166"/>
        <v>F2</v>
      </c>
    </row>
    <row r="254" spans="1:27" s="209" customFormat="1" ht="15" customHeight="1" thickBot="1">
      <c r="A254" s="411" t="s">
        <v>285</v>
      </c>
      <c r="B254" s="412"/>
      <c r="C254" s="413" t="str">
        <f>IF(((E254&gt;-1)*AND(E254&lt;101)),"","Percentage must be between 0 and 100.00--&gt;")</f>
        <v/>
      </c>
      <c r="D254" s="414"/>
      <c r="E254" s="275">
        <f>'Survey Questionnaire'!I76</f>
        <v>0</v>
      </c>
      <c r="F254" s="202" t="s">
        <v>42</v>
      </c>
      <c r="G254" s="205" t="s">
        <v>28</v>
      </c>
      <c r="H254" s="276">
        <f t="shared" si="201"/>
        <v>0</v>
      </c>
      <c r="I254" s="206" t="s">
        <v>27</v>
      </c>
      <c r="J254" s="206" t="str">
        <f t="shared" si="199"/>
        <v/>
      </c>
      <c r="K254" s="206" t="str">
        <f t="shared" si="200"/>
        <v/>
      </c>
      <c r="L254" s="206"/>
      <c r="M254" s="206"/>
      <c r="N254" s="206"/>
      <c r="O254" s="206"/>
      <c r="P254" s="207">
        <f t="shared" ca="1" si="182"/>
        <v>1</v>
      </c>
      <c r="Q254" s="207">
        <f t="shared" ca="1" si="183"/>
        <v>1</v>
      </c>
      <c r="R254" s="207">
        <f t="shared" ca="1" si="184"/>
        <v>1</v>
      </c>
      <c r="S254" s="207">
        <f t="shared" ca="1" si="185"/>
        <v>1</v>
      </c>
      <c r="T254" s="207">
        <f t="shared" ca="1" si="186"/>
        <v>0</v>
      </c>
      <c r="U254" s="207">
        <f t="shared" ca="1" si="161"/>
        <v>1</v>
      </c>
      <c r="V254" s="207">
        <f t="shared" ca="1" si="162"/>
        <v>1</v>
      </c>
      <c r="W254" s="207">
        <f t="shared" ca="1" si="163"/>
        <v>1</v>
      </c>
      <c r="X254" s="207">
        <f t="shared" ca="1" si="164"/>
        <v>1</v>
      </c>
      <c r="Y254" s="207">
        <f t="shared" ca="1" si="165"/>
        <v>1</v>
      </c>
      <c r="Z254" s="207" t="str">
        <f t="shared" ca="1" si="172"/>
        <v>F2</v>
      </c>
      <c r="AA254" s="208" t="str">
        <f t="shared" ca="1" si="166"/>
        <v>F2</v>
      </c>
    </row>
    <row r="255" spans="1:27" s="209" customFormat="1" ht="15" customHeight="1" thickBot="1">
      <c r="A255" s="417" t="s">
        <v>286</v>
      </c>
      <c r="B255" s="418"/>
      <c r="C255" s="413" t="str">
        <f>IF(((E255&gt;-1)*AND(E255&lt;201)),"","Percentage overtime must be between 0% and 200.00%--&gt;")</f>
        <v/>
      </c>
      <c r="D255" s="414"/>
      <c r="E255" s="275">
        <f>'Survey Questionnaire'!I77</f>
        <v>0</v>
      </c>
      <c r="F255" s="202" t="s">
        <v>42</v>
      </c>
      <c r="G255" s="205" t="s">
        <v>28</v>
      </c>
      <c r="H255" s="276">
        <f t="shared" si="201"/>
        <v>0</v>
      </c>
      <c r="I255" s="206" t="s">
        <v>27</v>
      </c>
      <c r="J255" s="206" t="str">
        <f t="shared" si="199"/>
        <v/>
      </c>
      <c r="K255" s="206" t="str">
        <f t="shared" si="200"/>
        <v/>
      </c>
      <c r="L255" s="206"/>
      <c r="M255" s="206"/>
      <c r="N255" s="206"/>
      <c r="O255" s="206"/>
      <c r="P255" s="207">
        <f t="shared" ca="1" si="182"/>
        <v>1</v>
      </c>
      <c r="Q255" s="207">
        <f t="shared" ca="1" si="183"/>
        <v>1</v>
      </c>
      <c r="R255" s="207">
        <f t="shared" ca="1" si="184"/>
        <v>1</v>
      </c>
      <c r="S255" s="207">
        <f t="shared" ca="1" si="185"/>
        <v>1</v>
      </c>
      <c r="T255" s="207">
        <f t="shared" ca="1" si="186"/>
        <v>0</v>
      </c>
      <c r="U255" s="207">
        <f t="shared" ca="1" si="161"/>
        <v>1</v>
      </c>
      <c r="V255" s="207">
        <f t="shared" ca="1" si="162"/>
        <v>1</v>
      </c>
      <c r="W255" s="207">
        <f t="shared" ca="1" si="163"/>
        <v>1</v>
      </c>
      <c r="X255" s="207">
        <f t="shared" ca="1" si="164"/>
        <v>1</v>
      </c>
      <c r="Y255" s="207">
        <f t="shared" ca="1" si="165"/>
        <v>1</v>
      </c>
      <c r="Z255" s="207" t="str">
        <f t="shared" ca="1" si="172"/>
        <v>F2</v>
      </c>
      <c r="AA255" s="208" t="str">
        <f t="shared" ca="1" si="166"/>
        <v>F2</v>
      </c>
    </row>
    <row r="256" spans="1:27" s="209" customFormat="1" ht="15" customHeight="1" thickBot="1">
      <c r="A256" s="423" t="s">
        <v>287</v>
      </c>
      <c r="B256" s="424"/>
      <c r="C256" s="425" t="str">
        <f>IF(E256=0,"",IF(E256="Y","",IF(E256="N","","You must answer Y or N--&gt;")))</f>
        <v/>
      </c>
      <c r="D256" s="426"/>
      <c r="E256" s="203">
        <f>'Survey Questionnaire'!I78</f>
        <v>0</v>
      </c>
      <c r="F256" s="202" t="s">
        <v>62</v>
      </c>
      <c r="G256" s="205" t="s">
        <v>28</v>
      </c>
      <c r="H256" s="281" t="str">
        <f>IF(E256="Y",1,IF(E256="N",0,"X"))</f>
        <v>X</v>
      </c>
      <c r="I256" s="206" t="s">
        <v>27</v>
      </c>
      <c r="J256" s="206" t="str">
        <f t="shared" si="199"/>
        <v/>
      </c>
      <c r="K256" s="206" t="str">
        <f t="shared" si="200"/>
        <v/>
      </c>
      <c r="L256" s="206"/>
      <c r="M256" s="206"/>
      <c r="N256" s="206"/>
      <c r="O256" s="206"/>
      <c r="P256" s="207">
        <f t="shared" ca="1" si="182"/>
        <v>1</v>
      </c>
      <c r="Q256" s="207">
        <f t="shared" ca="1" si="183"/>
        <v>1</v>
      </c>
      <c r="R256" s="207">
        <f t="shared" ca="1" si="184"/>
        <v>1</v>
      </c>
      <c r="S256" s="207">
        <f t="shared" ca="1" si="185"/>
        <v>1</v>
      </c>
      <c r="T256" s="207">
        <f t="shared" ca="1" si="186"/>
        <v>0</v>
      </c>
      <c r="U256" s="207">
        <f t="shared" ca="1" si="161"/>
        <v>1</v>
      </c>
      <c r="V256" s="207">
        <f t="shared" ca="1" si="162"/>
        <v>1</v>
      </c>
      <c r="W256" s="207">
        <f t="shared" ca="1" si="163"/>
        <v>1</v>
      </c>
      <c r="X256" s="207">
        <f t="shared" ca="1" si="164"/>
        <v>1</v>
      </c>
      <c r="Y256" s="207">
        <f t="shared" ca="1" si="165"/>
        <v>1</v>
      </c>
      <c r="Z256" s="207" t="str">
        <f t="shared" ca="1" si="172"/>
        <v>F0</v>
      </c>
      <c r="AA256" s="208" t="str">
        <f t="shared" ca="1" si="166"/>
        <v>F0</v>
      </c>
    </row>
    <row r="257" spans="1:27" s="209" customFormat="1" ht="15" customHeight="1" thickBot="1">
      <c r="A257" s="417" t="s">
        <v>288</v>
      </c>
      <c r="B257" s="418"/>
      <c r="C257" s="413" t="str">
        <f>IF(((E257&gt;-1)*AND(E257&lt;1001)),"","Billing rate must be between $0 and $1,000 per hour--&gt;")</f>
        <v/>
      </c>
      <c r="D257" s="414"/>
      <c r="E257" s="203">
        <f>'Survey Questionnaire'!I79</f>
        <v>0</v>
      </c>
      <c r="F257" s="202" t="s">
        <v>112</v>
      </c>
      <c r="G257" s="205" t="s">
        <v>28</v>
      </c>
      <c r="H257" s="263">
        <f>IF(E257="","X",E257)</f>
        <v>0</v>
      </c>
      <c r="I257" s="206" t="s">
        <v>27</v>
      </c>
      <c r="J257" s="206" t="str">
        <f t="shared" si="199"/>
        <v/>
      </c>
      <c r="K257" s="206" t="str">
        <f t="shared" si="200"/>
        <v/>
      </c>
      <c r="L257" s="206"/>
      <c r="M257" s="206"/>
      <c r="N257" s="206"/>
      <c r="O257" s="206"/>
      <c r="P257" s="207">
        <f t="shared" ca="1" si="182"/>
        <v>1</v>
      </c>
      <c r="Q257" s="207">
        <f t="shared" ca="1" si="183"/>
        <v>1</v>
      </c>
      <c r="R257" s="207">
        <f t="shared" ca="1" si="184"/>
        <v>1</v>
      </c>
      <c r="S257" s="207">
        <f t="shared" ca="1" si="185"/>
        <v>1</v>
      </c>
      <c r="T257" s="207">
        <f t="shared" ca="1" si="186"/>
        <v>0</v>
      </c>
      <c r="U257" s="207">
        <f t="shared" ca="1" si="161"/>
        <v>1</v>
      </c>
      <c r="V257" s="207">
        <f t="shared" ca="1" si="162"/>
        <v>1</v>
      </c>
      <c r="W257" s="207">
        <f t="shared" ca="1" si="163"/>
        <v>1</v>
      </c>
      <c r="X257" s="207">
        <f t="shared" ca="1" si="164"/>
        <v>1</v>
      </c>
      <c r="Y257" s="207">
        <f t="shared" ca="1" si="165"/>
        <v>1</v>
      </c>
      <c r="Z257" s="207" t="str">
        <f t="shared" ca="1" si="172"/>
        <v>F0</v>
      </c>
      <c r="AA257" s="208" t="str">
        <f t="shared" ca="1" si="166"/>
        <v>F0</v>
      </c>
    </row>
    <row r="258" spans="1:27" s="209" customFormat="1" ht="15" customHeight="1" thickBot="1">
      <c r="A258" s="417" t="s">
        <v>306</v>
      </c>
      <c r="B258" s="418"/>
      <c r="C258" s="413" t="str">
        <f>IF(((E258&gt;-1)*AND(E258&lt;31)),"","Check for hours vs DAYS error--&gt;")</f>
        <v/>
      </c>
      <c r="D258" s="414"/>
      <c r="E258" s="203">
        <f>'Survey Questionnaire'!I80</f>
        <v>0</v>
      </c>
      <c r="F258" s="202" t="s">
        <v>110</v>
      </c>
      <c r="G258" s="205" t="s">
        <v>28</v>
      </c>
      <c r="H258" s="263">
        <f>IF(E258="","X",E258)</f>
        <v>0</v>
      </c>
      <c r="I258" s="206" t="s">
        <v>27</v>
      </c>
      <c r="J258" s="206" t="str">
        <f t="shared" si="199"/>
        <v/>
      </c>
      <c r="K258" s="206" t="str">
        <f t="shared" si="200"/>
        <v/>
      </c>
      <c r="L258" s="206"/>
      <c r="M258" s="206"/>
      <c r="N258" s="206"/>
      <c r="O258" s="206"/>
      <c r="P258" s="207">
        <f t="shared" ca="1" si="182"/>
        <v>1</v>
      </c>
      <c r="Q258" s="207">
        <f t="shared" ca="1" si="183"/>
        <v>1</v>
      </c>
      <c r="R258" s="207">
        <f t="shared" ca="1" si="184"/>
        <v>1</v>
      </c>
      <c r="S258" s="207">
        <f t="shared" ca="1" si="185"/>
        <v>1</v>
      </c>
      <c r="T258" s="207">
        <f t="shared" ca="1" si="186"/>
        <v>0</v>
      </c>
      <c r="U258" s="207">
        <f t="shared" ref="U258:U260" ca="1" si="202">CELL("protect",F258)</f>
        <v>1</v>
      </c>
      <c r="V258" s="207">
        <f t="shared" ref="V258:V260" ca="1" si="203">CELL("protect",G258)</f>
        <v>1</v>
      </c>
      <c r="W258" s="207">
        <f t="shared" ref="W258:W260" ca="1" si="204">CELL("protect",H258)</f>
        <v>1</v>
      </c>
      <c r="X258" s="207">
        <f t="shared" ref="X258:X260" ca="1" si="205">CELL("protect",I258)</f>
        <v>1</v>
      </c>
      <c r="Y258" s="207">
        <f t="shared" ref="Y258:Y260" ca="1" si="206">CELL("protect",J258)</f>
        <v>1</v>
      </c>
      <c r="Z258" s="207" t="str">
        <f t="shared" ca="1" si="172"/>
        <v>F0</v>
      </c>
      <c r="AA258" s="208" t="str">
        <f t="shared" ref="AA258:AA260" ca="1" si="207">CELL("format",H258)</f>
        <v>F0</v>
      </c>
    </row>
    <row r="259" spans="1:27" s="209" customFormat="1" ht="15" customHeight="1" thickBot="1">
      <c r="A259" s="417" t="s">
        <v>289</v>
      </c>
      <c r="B259" s="418"/>
      <c r="C259" s="413" t="str">
        <f>IF((E258&gt;0)*AND(E259&gt;0),"Cant have vacation when you entered PTO",IF(((E259&gt;-1)*AND(E259&lt;31)),"","Check for hours vs DAYS error--&gt;"))</f>
        <v/>
      </c>
      <c r="D259" s="414"/>
      <c r="E259" s="203">
        <f>'Survey Questionnaire'!I81</f>
        <v>0</v>
      </c>
      <c r="F259" s="202" t="s">
        <v>110</v>
      </c>
      <c r="G259" s="205" t="s">
        <v>28</v>
      </c>
      <c r="H259" s="263">
        <f>IF(E259="","X",E259)</f>
        <v>0</v>
      </c>
      <c r="I259" s="206" t="s">
        <v>27</v>
      </c>
      <c r="J259" s="206" t="str">
        <f t="shared" si="199"/>
        <v/>
      </c>
      <c r="K259" s="206" t="str">
        <f t="shared" si="200"/>
        <v/>
      </c>
      <c r="L259" s="206"/>
      <c r="M259" s="206"/>
      <c r="N259" s="206"/>
      <c r="O259" s="206"/>
      <c r="P259" s="207">
        <f t="shared" ca="1" si="182"/>
        <v>1</v>
      </c>
      <c r="Q259" s="207">
        <f t="shared" ca="1" si="183"/>
        <v>1</v>
      </c>
      <c r="R259" s="207">
        <f t="shared" ca="1" si="184"/>
        <v>1</v>
      </c>
      <c r="S259" s="207">
        <f t="shared" ca="1" si="185"/>
        <v>1</v>
      </c>
      <c r="T259" s="207">
        <f t="shared" ca="1" si="186"/>
        <v>0</v>
      </c>
      <c r="U259" s="207">
        <f t="shared" ca="1" si="202"/>
        <v>1</v>
      </c>
      <c r="V259" s="207">
        <f t="shared" ca="1" si="203"/>
        <v>1</v>
      </c>
      <c r="W259" s="207">
        <f t="shared" ca="1" si="204"/>
        <v>1</v>
      </c>
      <c r="X259" s="207">
        <f t="shared" ca="1" si="205"/>
        <v>1</v>
      </c>
      <c r="Y259" s="207">
        <f t="shared" ca="1" si="206"/>
        <v>1</v>
      </c>
      <c r="Z259" s="207" t="str">
        <f t="shared" ca="1" si="172"/>
        <v>F0</v>
      </c>
      <c r="AA259" s="208" t="str">
        <f t="shared" ca="1" si="207"/>
        <v>F0</v>
      </c>
    </row>
    <row r="260" spans="1:27" s="209" customFormat="1" ht="15" customHeight="1" thickBot="1">
      <c r="A260" s="419" t="s">
        <v>290</v>
      </c>
      <c r="B260" s="420"/>
      <c r="C260" s="413" t="str">
        <f>IF((E258&gt;0)*AND(E260&gt;0),"Cant have sick leave when you entered PTO",IF(((E260&gt;-1)*AND(E260&lt;31)),"","Check for hours vs DAYS error--&gt;"))</f>
        <v/>
      </c>
      <c r="D260" s="414"/>
      <c r="E260" s="203">
        <f>'Survey Questionnaire'!I82</f>
        <v>0</v>
      </c>
      <c r="F260" s="202" t="s">
        <v>110</v>
      </c>
      <c r="G260" s="205" t="s">
        <v>28</v>
      </c>
      <c r="H260" s="263">
        <f>IF(E260="","X",E260)</f>
        <v>0</v>
      </c>
      <c r="I260" s="206" t="s">
        <v>27</v>
      </c>
      <c r="J260" s="206" t="str">
        <f t="shared" si="199"/>
        <v/>
      </c>
      <c r="K260" s="206" t="str">
        <f t="shared" si="200"/>
        <v/>
      </c>
      <c r="L260" s="206"/>
      <c r="M260" s="206"/>
      <c r="N260" s="206"/>
      <c r="O260" s="206"/>
      <c r="P260" s="207">
        <f t="shared" ca="1" si="182"/>
        <v>1</v>
      </c>
      <c r="Q260" s="207">
        <f t="shared" ca="1" si="183"/>
        <v>1</v>
      </c>
      <c r="R260" s="207">
        <f t="shared" ca="1" si="184"/>
        <v>1</v>
      </c>
      <c r="S260" s="207">
        <f t="shared" ca="1" si="185"/>
        <v>1</v>
      </c>
      <c r="T260" s="207">
        <f t="shared" ca="1" si="186"/>
        <v>0</v>
      </c>
      <c r="U260" s="207">
        <f t="shared" ca="1" si="202"/>
        <v>1</v>
      </c>
      <c r="V260" s="207">
        <f t="shared" ca="1" si="203"/>
        <v>1</v>
      </c>
      <c r="W260" s="207">
        <f t="shared" ca="1" si="204"/>
        <v>1</v>
      </c>
      <c r="X260" s="207">
        <f t="shared" ca="1" si="205"/>
        <v>1</v>
      </c>
      <c r="Y260" s="207">
        <f t="shared" ca="1" si="206"/>
        <v>1</v>
      </c>
      <c r="Z260" s="207" t="str">
        <f t="shared" ca="1" si="172"/>
        <v>F0</v>
      </c>
      <c r="AA260" s="208" t="str">
        <f t="shared" ca="1" si="207"/>
        <v>F0</v>
      </c>
    </row>
    <row r="261" spans="1:27" ht="16.5" thickBot="1">
      <c r="A261" s="36"/>
      <c r="B261" s="71"/>
      <c r="C261" s="432"/>
      <c r="D261" s="432"/>
      <c r="E261" s="72"/>
      <c r="F261" s="73"/>
      <c r="P261" s="40">
        <f t="shared" ca="1" si="182"/>
        <v>1</v>
      </c>
      <c r="Q261" s="40">
        <f t="shared" ca="1" si="183"/>
        <v>1</v>
      </c>
      <c r="R261" s="40">
        <f t="shared" ca="1" si="184"/>
        <v>1</v>
      </c>
      <c r="S261" s="40">
        <f t="shared" ca="1" si="185"/>
        <v>1</v>
      </c>
      <c r="T261" s="40">
        <f t="shared" ca="1" si="186"/>
        <v>1</v>
      </c>
      <c r="U261" s="40">
        <f t="shared" ref="U261" ca="1" si="208">CELL("protect",F261)</f>
        <v>1</v>
      </c>
      <c r="V261" s="40">
        <f t="shared" ref="V261" ca="1" si="209">CELL("protect",G261)</f>
        <v>1</v>
      </c>
      <c r="W261" s="40">
        <f t="shared" ref="W261" ca="1" si="210">CELL("protect",H261)</f>
        <v>1</v>
      </c>
      <c r="X261" s="40">
        <f t="shared" ref="X261" ca="1" si="211">CELL("protect",I261)</f>
        <v>1</v>
      </c>
      <c r="Y261" s="40">
        <f t="shared" ref="Y261" ca="1" si="212">CELL("protect",J261)</f>
        <v>1</v>
      </c>
      <c r="Z261" s="40" t="str">
        <f t="shared" ca="1" si="172"/>
        <v>F0</v>
      </c>
      <c r="AA261" s="44" t="str">
        <f t="shared" ref="AA261" ca="1" si="213">CELL("format",H261)</f>
        <v>F0</v>
      </c>
    </row>
    <row r="262" spans="1:27" ht="20.25" thickTop="1" thickBot="1">
      <c r="A262" s="527" t="s">
        <v>94</v>
      </c>
      <c r="B262" s="528"/>
      <c r="C262" s="528"/>
      <c r="D262" s="528"/>
      <c r="E262" s="68">
        <v>13</v>
      </c>
      <c r="F262" s="64"/>
      <c r="G262" s="45" t="s">
        <v>25</v>
      </c>
      <c r="H262" s="263" t="str">
        <f>IF(SUM(H263:H264)&gt;0,E262,"X")</f>
        <v>X</v>
      </c>
      <c r="I262" s="38" t="s">
        <v>27</v>
      </c>
      <c r="P262" s="40">
        <f t="shared" ca="1" si="182"/>
        <v>1</v>
      </c>
      <c r="Q262" s="40">
        <f t="shared" ca="1" si="183"/>
        <v>1</v>
      </c>
      <c r="R262" s="40">
        <f t="shared" ca="1" si="184"/>
        <v>1</v>
      </c>
      <c r="S262" s="40">
        <f t="shared" ca="1" si="185"/>
        <v>1</v>
      </c>
      <c r="T262" s="40">
        <f t="shared" ca="1" si="186"/>
        <v>1</v>
      </c>
      <c r="U262" s="40">
        <f t="shared" ref="U262:U311" ca="1" si="214">CELL("protect",F262)</f>
        <v>1</v>
      </c>
      <c r="V262" s="40">
        <f t="shared" ref="V262:V312" ca="1" si="215">CELL("protect",G262)</f>
        <v>1</v>
      </c>
      <c r="W262" s="40">
        <f t="shared" ref="W262:W312" ca="1" si="216">CELL("protect",H262)</f>
        <v>1</v>
      </c>
      <c r="X262" s="40">
        <f t="shared" ref="X262:X312" ca="1" si="217">CELL("protect",I262)</f>
        <v>1</v>
      </c>
      <c r="Y262" s="40">
        <f t="shared" ref="Y262:Y312" ca="1" si="218">CELL("protect",J262)</f>
        <v>1</v>
      </c>
      <c r="Z262" s="40" t="str">
        <f t="shared" ca="1" si="172"/>
        <v>G</v>
      </c>
      <c r="AA262" s="44" t="str">
        <f t="shared" ref="AA262:AA312" ca="1" si="219">CELL("format",H262)</f>
        <v>F0</v>
      </c>
    </row>
    <row r="263" spans="1:27" s="209" customFormat="1" ht="15" customHeight="1" thickTop="1" thickBot="1">
      <c r="A263" s="415" t="s">
        <v>230</v>
      </c>
      <c r="B263" s="416"/>
      <c r="C263" s="413" t="str">
        <f>IF(E263&lt;1000000001,"","Can't be over $1,000,000,000--&gt;")</f>
        <v/>
      </c>
      <c r="D263" s="413"/>
      <c r="E263" s="201">
        <f>'Survey Questionnaire'!J68</f>
        <v>0</v>
      </c>
      <c r="F263" s="202" t="s">
        <v>112</v>
      </c>
      <c r="G263" s="205" t="s">
        <v>28</v>
      </c>
      <c r="H263" s="263">
        <f t="shared" ref="H263:H266" si="220">IF(E263="","X",E263)</f>
        <v>0</v>
      </c>
      <c r="I263" s="206" t="s">
        <v>27</v>
      </c>
      <c r="J263" s="206" t="str">
        <f t="shared" ref="J263:J277" si="221">IF(C263="","",1)</f>
        <v/>
      </c>
      <c r="K263" s="206" t="str">
        <f t="shared" ref="K263:K277" si="222">IF(C263="","","&lt;=======")</f>
        <v/>
      </c>
      <c r="L263" s="206"/>
      <c r="M263" s="206"/>
      <c r="N263" s="206"/>
      <c r="O263" s="206"/>
      <c r="P263" s="207">
        <f t="shared" ca="1" si="182"/>
        <v>1</v>
      </c>
      <c r="Q263" s="207">
        <f t="shared" ca="1" si="183"/>
        <v>1</v>
      </c>
      <c r="R263" s="207">
        <f t="shared" ca="1" si="184"/>
        <v>1</v>
      </c>
      <c r="S263" s="207">
        <f t="shared" ca="1" si="185"/>
        <v>1</v>
      </c>
      <c r="T263" s="207">
        <f t="shared" ca="1" si="186"/>
        <v>0</v>
      </c>
      <c r="U263" s="207">
        <f t="shared" ca="1" si="214"/>
        <v>1</v>
      </c>
      <c r="V263" s="207">
        <f t="shared" ca="1" si="215"/>
        <v>1</v>
      </c>
      <c r="W263" s="207">
        <f t="shared" ca="1" si="216"/>
        <v>1</v>
      </c>
      <c r="X263" s="207">
        <f t="shared" ca="1" si="217"/>
        <v>1</v>
      </c>
      <c r="Y263" s="207">
        <f t="shared" ca="1" si="218"/>
        <v>1</v>
      </c>
      <c r="Z263" s="207" t="str">
        <f t="shared" ca="1" si="172"/>
        <v>C0</v>
      </c>
      <c r="AA263" s="208" t="str">
        <f t="shared" ca="1" si="219"/>
        <v>F0</v>
      </c>
    </row>
    <row r="264" spans="1:27" s="209" customFormat="1" ht="15" customHeight="1" thickBot="1">
      <c r="A264" s="411" t="s">
        <v>231</v>
      </c>
      <c r="B264" s="412"/>
      <c r="C264" s="413" t="str">
        <f>IF(E264&lt;1000000001,"","Can't be over $1,000,000,000--&gt;")</f>
        <v/>
      </c>
      <c r="D264" s="413"/>
      <c r="E264" s="201">
        <f>'Survey Questionnaire'!J69</f>
        <v>0</v>
      </c>
      <c r="F264" s="202" t="s">
        <v>112</v>
      </c>
      <c r="G264" s="205" t="s">
        <v>28</v>
      </c>
      <c r="H264" s="263">
        <f t="shared" si="220"/>
        <v>0</v>
      </c>
      <c r="I264" s="206" t="s">
        <v>27</v>
      </c>
      <c r="J264" s="206" t="str">
        <f t="shared" si="221"/>
        <v/>
      </c>
      <c r="K264" s="206" t="str">
        <f t="shared" si="222"/>
        <v/>
      </c>
      <c r="L264" s="206"/>
      <c r="M264" s="206"/>
      <c r="N264" s="206"/>
      <c r="O264" s="206"/>
      <c r="P264" s="207">
        <f t="shared" ca="1" si="182"/>
        <v>1</v>
      </c>
      <c r="Q264" s="207">
        <f t="shared" ca="1" si="183"/>
        <v>1</v>
      </c>
      <c r="R264" s="207">
        <f t="shared" ca="1" si="184"/>
        <v>1</v>
      </c>
      <c r="S264" s="207">
        <f t="shared" ca="1" si="185"/>
        <v>1</v>
      </c>
      <c r="T264" s="207">
        <f t="shared" ca="1" si="186"/>
        <v>0</v>
      </c>
      <c r="U264" s="207">
        <f t="shared" ca="1" si="214"/>
        <v>1</v>
      </c>
      <c r="V264" s="207">
        <f t="shared" ca="1" si="215"/>
        <v>1</v>
      </c>
      <c r="W264" s="207">
        <f t="shared" ca="1" si="216"/>
        <v>1</v>
      </c>
      <c r="X264" s="207">
        <f t="shared" ca="1" si="217"/>
        <v>1</v>
      </c>
      <c r="Y264" s="207">
        <f t="shared" ca="1" si="218"/>
        <v>1</v>
      </c>
      <c r="Z264" s="207" t="str">
        <f t="shared" ca="1" si="172"/>
        <v>C0</v>
      </c>
      <c r="AA264" s="208" t="str">
        <f t="shared" ca="1" si="219"/>
        <v>F0</v>
      </c>
    </row>
    <row r="265" spans="1:27" s="209" customFormat="1" ht="15" customHeight="1" thickBot="1">
      <c r="A265" s="411" t="s">
        <v>279</v>
      </c>
      <c r="B265" s="412"/>
      <c r="C265" s="413" t="str">
        <f>IF(E265&lt;1000000001,"","Can't be over $1,000,000,000--&gt;")</f>
        <v/>
      </c>
      <c r="D265" s="413"/>
      <c r="E265" s="201">
        <f>'Survey Questionnaire'!J70</f>
        <v>0</v>
      </c>
      <c r="F265" s="202" t="s">
        <v>112</v>
      </c>
      <c r="G265" s="205" t="s">
        <v>28</v>
      </c>
      <c r="H265" s="263">
        <f t="shared" si="220"/>
        <v>0</v>
      </c>
      <c r="I265" s="206" t="s">
        <v>27</v>
      </c>
      <c r="J265" s="206" t="str">
        <f t="shared" si="221"/>
        <v/>
      </c>
      <c r="K265" s="206" t="str">
        <f t="shared" si="222"/>
        <v/>
      </c>
      <c r="L265" s="206"/>
      <c r="M265" s="206"/>
      <c r="N265" s="206"/>
      <c r="O265" s="206"/>
      <c r="P265" s="207">
        <f t="shared" ca="1" si="182"/>
        <v>1</v>
      </c>
      <c r="Q265" s="207">
        <f t="shared" ca="1" si="183"/>
        <v>1</v>
      </c>
      <c r="R265" s="207">
        <f t="shared" ca="1" si="184"/>
        <v>1</v>
      </c>
      <c r="S265" s="207">
        <f t="shared" ca="1" si="185"/>
        <v>1</v>
      </c>
      <c r="T265" s="207">
        <f t="shared" ca="1" si="186"/>
        <v>0</v>
      </c>
      <c r="U265" s="207">
        <f t="shared" ca="1" si="214"/>
        <v>1</v>
      </c>
      <c r="V265" s="207">
        <f t="shared" ca="1" si="215"/>
        <v>1</v>
      </c>
      <c r="W265" s="207">
        <f t="shared" ca="1" si="216"/>
        <v>1</v>
      </c>
      <c r="X265" s="207">
        <f t="shared" ca="1" si="217"/>
        <v>1</v>
      </c>
      <c r="Y265" s="207">
        <f t="shared" ca="1" si="218"/>
        <v>1</v>
      </c>
      <c r="Z265" s="207" t="str">
        <f t="shared" ca="1" si="172"/>
        <v>C0</v>
      </c>
      <c r="AA265" s="208" t="str">
        <f t="shared" ca="1" si="219"/>
        <v>F0</v>
      </c>
    </row>
    <row r="266" spans="1:27" s="209" customFormat="1" ht="15" customHeight="1" thickBot="1">
      <c r="A266" s="411" t="s">
        <v>280</v>
      </c>
      <c r="B266" s="412"/>
      <c r="C266" s="413" t="str">
        <f>IF(((E266&gt;-100)*AND(E266&lt;201)),"","Percentage must be between -100% and +200%--&gt;")</f>
        <v/>
      </c>
      <c r="D266" s="414"/>
      <c r="E266" s="275">
        <f>'Survey Questionnaire'!J71</f>
        <v>0</v>
      </c>
      <c r="F266" s="202" t="s">
        <v>42</v>
      </c>
      <c r="G266" s="205" t="s">
        <v>28</v>
      </c>
      <c r="H266" s="276">
        <f t="shared" si="220"/>
        <v>0</v>
      </c>
      <c r="I266" s="206" t="s">
        <v>27</v>
      </c>
      <c r="J266" s="206" t="str">
        <f t="shared" si="221"/>
        <v/>
      </c>
      <c r="K266" s="206" t="str">
        <f t="shared" si="222"/>
        <v/>
      </c>
      <c r="L266" s="206"/>
      <c r="M266" s="206"/>
      <c r="N266" s="206"/>
      <c r="O266" s="206"/>
      <c r="P266" s="207">
        <f t="shared" ca="1" si="182"/>
        <v>1</v>
      </c>
      <c r="Q266" s="207">
        <f t="shared" ca="1" si="183"/>
        <v>1</v>
      </c>
      <c r="R266" s="207">
        <f t="shared" ca="1" si="184"/>
        <v>1</v>
      </c>
      <c r="S266" s="207">
        <f t="shared" ca="1" si="185"/>
        <v>1</v>
      </c>
      <c r="T266" s="207">
        <f t="shared" ca="1" si="186"/>
        <v>0</v>
      </c>
      <c r="U266" s="207">
        <f t="shared" ca="1" si="214"/>
        <v>1</v>
      </c>
      <c r="V266" s="207">
        <f t="shared" ca="1" si="215"/>
        <v>1</v>
      </c>
      <c r="W266" s="207">
        <f t="shared" ca="1" si="216"/>
        <v>1</v>
      </c>
      <c r="X266" s="207">
        <f t="shared" ca="1" si="217"/>
        <v>1</v>
      </c>
      <c r="Y266" s="207">
        <f t="shared" ca="1" si="218"/>
        <v>1</v>
      </c>
      <c r="Z266" s="207" t="str">
        <f t="shared" ca="1" si="172"/>
        <v>F2</v>
      </c>
      <c r="AA266" s="208" t="str">
        <f t="shared" ca="1" si="219"/>
        <v>F2</v>
      </c>
    </row>
    <row r="267" spans="1:27" s="209" customFormat="1" ht="15" customHeight="1" thickBot="1">
      <c r="A267" s="411" t="s">
        <v>281</v>
      </c>
      <c r="B267" s="412"/>
      <c r="C267" s="413" t="str">
        <f>IF(E263+E264=0,"",IF(E267&lt;1,"Please enter the number of people with this title here--&gt;",IF(E267&gt;E$8,"Can't be more than the "&amp;E$8&amp;" you reported as total staff--&gt;","")))</f>
        <v/>
      </c>
      <c r="D267" s="414"/>
      <c r="E267" s="204">
        <f>'Survey Questionnaire'!J72</f>
        <v>0</v>
      </c>
      <c r="F267" s="202" t="s">
        <v>109</v>
      </c>
      <c r="G267" s="205" t="s">
        <v>28</v>
      </c>
      <c r="H267" s="263" t="str">
        <f>IF(OR(E267="", E267=0),"X",E267)</f>
        <v>X</v>
      </c>
      <c r="I267" s="206" t="s">
        <v>27</v>
      </c>
      <c r="J267" s="206" t="str">
        <f t="shared" si="221"/>
        <v/>
      </c>
      <c r="K267" s="206" t="str">
        <f t="shared" si="222"/>
        <v/>
      </c>
      <c r="L267" s="206"/>
      <c r="M267" s="206"/>
      <c r="N267" s="206"/>
      <c r="O267" s="206"/>
      <c r="P267" s="207">
        <f t="shared" ca="1" si="182"/>
        <v>1</v>
      </c>
      <c r="Q267" s="207">
        <f t="shared" ca="1" si="183"/>
        <v>1</v>
      </c>
      <c r="R267" s="207">
        <f t="shared" ca="1" si="184"/>
        <v>1</v>
      </c>
      <c r="S267" s="207">
        <f t="shared" ca="1" si="185"/>
        <v>1</v>
      </c>
      <c r="T267" s="207">
        <f t="shared" ca="1" si="186"/>
        <v>0</v>
      </c>
      <c r="U267" s="207">
        <f t="shared" ca="1" si="214"/>
        <v>1</v>
      </c>
      <c r="V267" s="207">
        <f t="shared" ca="1" si="215"/>
        <v>1</v>
      </c>
      <c r="W267" s="207">
        <f t="shared" ca="1" si="216"/>
        <v>1</v>
      </c>
      <c r="X267" s="207">
        <f t="shared" ca="1" si="217"/>
        <v>1</v>
      </c>
      <c r="Y267" s="207">
        <f t="shared" ca="1" si="218"/>
        <v>1</v>
      </c>
      <c r="Z267" s="207" t="str">
        <f t="shared" ca="1" si="172"/>
        <v>,0</v>
      </c>
      <c r="AA267" s="208" t="str">
        <f t="shared" ca="1" si="219"/>
        <v>F0</v>
      </c>
    </row>
    <row r="268" spans="1:27" s="209" customFormat="1" ht="15" customHeight="1" thickBot="1">
      <c r="A268" s="411" t="s">
        <v>282</v>
      </c>
      <c r="B268" s="412"/>
      <c r="C268" s="413" t="str">
        <f>IF(E268&gt;E267,"Can't be more than the "&amp;E267&amp;" people with this title--&gt;","")</f>
        <v/>
      </c>
      <c r="D268" s="414"/>
      <c r="E268" s="204">
        <f>'Survey Questionnaire'!J73</f>
        <v>0</v>
      </c>
      <c r="F268" s="202" t="s">
        <v>109</v>
      </c>
      <c r="G268" s="205" t="s">
        <v>28</v>
      </c>
      <c r="H268" s="263">
        <f t="shared" ref="H268:H272" si="223">IF(E268="","X",E268)</f>
        <v>0</v>
      </c>
      <c r="I268" s="206" t="s">
        <v>27</v>
      </c>
      <c r="J268" s="206" t="str">
        <f t="shared" si="221"/>
        <v/>
      </c>
      <c r="K268" s="206" t="str">
        <f t="shared" si="222"/>
        <v/>
      </c>
      <c r="L268" s="206"/>
      <c r="M268" s="206"/>
      <c r="N268" s="206"/>
      <c r="O268" s="206"/>
      <c r="P268" s="207">
        <f t="shared" ca="1" si="182"/>
        <v>1</v>
      </c>
      <c r="Q268" s="207">
        <f t="shared" ca="1" si="183"/>
        <v>1</v>
      </c>
      <c r="R268" s="207">
        <f t="shared" ca="1" si="184"/>
        <v>1</v>
      </c>
      <c r="S268" s="207">
        <f t="shared" ca="1" si="185"/>
        <v>1</v>
      </c>
      <c r="T268" s="207">
        <f t="shared" ca="1" si="186"/>
        <v>0</v>
      </c>
      <c r="U268" s="207">
        <f t="shared" ca="1" si="214"/>
        <v>1</v>
      </c>
      <c r="V268" s="207">
        <f t="shared" ca="1" si="215"/>
        <v>1</v>
      </c>
      <c r="W268" s="207">
        <f t="shared" ca="1" si="216"/>
        <v>1</v>
      </c>
      <c r="X268" s="207">
        <f t="shared" ca="1" si="217"/>
        <v>1</v>
      </c>
      <c r="Y268" s="207">
        <f t="shared" ca="1" si="218"/>
        <v>1</v>
      </c>
      <c r="Z268" s="207" t="str">
        <f t="shared" ca="1" si="172"/>
        <v>,0</v>
      </c>
      <c r="AA268" s="208" t="str">
        <f t="shared" ca="1" si="219"/>
        <v>F0</v>
      </c>
    </row>
    <row r="269" spans="1:27" s="209" customFormat="1" ht="15" customHeight="1" thickBot="1">
      <c r="A269" s="411" t="s">
        <v>283</v>
      </c>
      <c r="B269" s="412"/>
      <c r="C269" s="413" t="str">
        <f>IF(((E269&gt;-1)*AND(E269&lt;101)),"","Percentage must be between 0 and 100.00--&gt;")</f>
        <v/>
      </c>
      <c r="D269" s="414"/>
      <c r="E269" s="275">
        <f>'Survey Questionnaire'!J74</f>
        <v>0</v>
      </c>
      <c r="F269" s="202" t="s">
        <v>42</v>
      </c>
      <c r="G269" s="205" t="s">
        <v>28</v>
      </c>
      <c r="H269" s="276">
        <f t="shared" si="223"/>
        <v>0</v>
      </c>
      <c r="I269" s="206" t="s">
        <v>27</v>
      </c>
      <c r="J269" s="206" t="str">
        <f t="shared" si="221"/>
        <v/>
      </c>
      <c r="K269" s="206" t="str">
        <f t="shared" si="222"/>
        <v/>
      </c>
      <c r="L269" s="206"/>
      <c r="M269" s="206"/>
      <c r="N269" s="206"/>
      <c r="O269" s="206"/>
      <c r="P269" s="207">
        <f t="shared" ca="1" si="182"/>
        <v>1</v>
      </c>
      <c r="Q269" s="207">
        <f t="shared" ca="1" si="183"/>
        <v>1</v>
      </c>
      <c r="R269" s="207">
        <f t="shared" ca="1" si="184"/>
        <v>1</v>
      </c>
      <c r="S269" s="207">
        <f t="shared" ca="1" si="185"/>
        <v>1</v>
      </c>
      <c r="T269" s="207">
        <f t="shared" ca="1" si="186"/>
        <v>0</v>
      </c>
      <c r="U269" s="207">
        <f t="shared" ca="1" si="214"/>
        <v>1</v>
      </c>
      <c r="V269" s="207">
        <f t="shared" ca="1" si="215"/>
        <v>1</v>
      </c>
      <c r="W269" s="207">
        <f t="shared" ca="1" si="216"/>
        <v>1</v>
      </c>
      <c r="X269" s="207">
        <f t="shared" ca="1" si="217"/>
        <v>1</v>
      </c>
      <c r="Y269" s="207">
        <f t="shared" ca="1" si="218"/>
        <v>1</v>
      </c>
      <c r="Z269" s="207" t="str">
        <f t="shared" ca="1" si="172"/>
        <v>F2</v>
      </c>
      <c r="AA269" s="208" t="str">
        <f t="shared" ca="1" si="219"/>
        <v>F2</v>
      </c>
    </row>
    <row r="270" spans="1:27" s="209" customFormat="1" ht="15" customHeight="1" thickBot="1">
      <c r="A270" s="411" t="s">
        <v>284</v>
      </c>
      <c r="B270" s="412"/>
      <c r="C270" s="413" t="str">
        <f>IF(((E270&gt;-1)*AND(E270&lt;101)),"","Percentage must be between 0 and 100.00--&gt;")</f>
        <v/>
      </c>
      <c r="D270" s="414"/>
      <c r="E270" s="275">
        <f>'Survey Questionnaire'!J75</f>
        <v>0</v>
      </c>
      <c r="F270" s="202" t="s">
        <v>42</v>
      </c>
      <c r="G270" s="205" t="s">
        <v>28</v>
      </c>
      <c r="H270" s="276">
        <f t="shared" si="223"/>
        <v>0</v>
      </c>
      <c r="I270" s="206" t="s">
        <v>27</v>
      </c>
      <c r="J270" s="206" t="str">
        <f t="shared" si="221"/>
        <v/>
      </c>
      <c r="K270" s="206" t="str">
        <f t="shared" si="222"/>
        <v/>
      </c>
      <c r="L270" s="206"/>
      <c r="M270" s="206"/>
      <c r="N270" s="206"/>
      <c r="O270" s="206"/>
      <c r="P270" s="207">
        <f t="shared" ca="1" si="182"/>
        <v>1</v>
      </c>
      <c r="Q270" s="207">
        <f t="shared" ca="1" si="183"/>
        <v>1</v>
      </c>
      <c r="R270" s="207">
        <f t="shared" ca="1" si="184"/>
        <v>1</v>
      </c>
      <c r="S270" s="207">
        <f t="shared" ca="1" si="185"/>
        <v>1</v>
      </c>
      <c r="T270" s="207">
        <f t="shared" ca="1" si="186"/>
        <v>0</v>
      </c>
      <c r="U270" s="207">
        <f t="shared" ca="1" si="214"/>
        <v>1</v>
      </c>
      <c r="V270" s="207">
        <f t="shared" ca="1" si="215"/>
        <v>1</v>
      </c>
      <c r="W270" s="207">
        <f t="shared" ca="1" si="216"/>
        <v>1</v>
      </c>
      <c r="X270" s="207">
        <f t="shared" ca="1" si="217"/>
        <v>1</v>
      </c>
      <c r="Y270" s="207">
        <f t="shared" ca="1" si="218"/>
        <v>1</v>
      </c>
      <c r="Z270" s="207" t="str">
        <f t="shared" ca="1" si="172"/>
        <v>F2</v>
      </c>
      <c r="AA270" s="208" t="str">
        <f t="shared" ca="1" si="219"/>
        <v>F2</v>
      </c>
    </row>
    <row r="271" spans="1:27" s="209" customFormat="1" ht="15" customHeight="1" thickBot="1">
      <c r="A271" s="411" t="s">
        <v>285</v>
      </c>
      <c r="B271" s="412"/>
      <c r="C271" s="413" t="str">
        <f>IF(((E271&gt;-1)*AND(E271&lt;101)),"","Percentage must be between 0 and 100.00--&gt;")</f>
        <v/>
      </c>
      <c r="D271" s="414"/>
      <c r="E271" s="275">
        <f>'Survey Questionnaire'!J76</f>
        <v>0</v>
      </c>
      <c r="F271" s="202" t="s">
        <v>42</v>
      </c>
      <c r="G271" s="205" t="s">
        <v>28</v>
      </c>
      <c r="H271" s="276">
        <f t="shared" si="223"/>
        <v>0</v>
      </c>
      <c r="I271" s="206" t="s">
        <v>27</v>
      </c>
      <c r="J271" s="206" t="str">
        <f t="shared" si="221"/>
        <v/>
      </c>
      <c r="K271" s="206" t="str">
        <f t="shared" si="222"/>
        <v/>
      </c>
      <c r="L271" s="206"/>
      <c r="M271" s="206"/>
      <c r="N271" s="206"/>
      <c r="O271" s="206"/>
      <c r="P271" s="207">
        <f t="shared" ca="1" si="182"/>
        <v>1</v>
      </c>
      <c r="Q271" s="207">
        <f t="shared" ca="1" si="183"/>
        <v>1</v>
      </c>
      <c r="R271" s="207">
        <f t="shared" ca="1" si="184"/>
        <v>1</v>
      </c>
      <c r="S271" s="207">
        <f t="shared" ca="1" si="185"/>
        <v>1</v>
      </c>
      <c r="T271" s="207">
        <f t="shared" ca="1" si="186"/>
        <v>0</v>
      </c>
      <c r="U271" s="207">
        <f t="shared" ca="1" si="214"/>
        <v>1</v>
      </c>
      <c r="V271" s="207">
        <f t="shared" ca="1" si="215"/>
        <v>1</v>
      </c>
      <c r="W271" s="207">
        <f t="shared" ca="1" si="216"/>
        <v>1</v>
      </c>
      <c r="X271" s="207">
        <f t="shared" ca="1" si="217"/>
        <v>1</v>
      </c>
      <c r="Y271" s="207">
        <f t="shared" ca="1" si="218"/>
        <v>1</v>
      </c>
      <c r="Z271" s="207" t="str">
        <f t="shared" ca="1" si="172"/>
        <v>F2</v>
      </c>
      <c r="AA271" s="208" t="str">
        <f t="shared" ca="1" si="219"/>
        <v>F2</v>
      </c>
    </row>
    <row r="272" spans="1:27" s="209" customFormat="1" ht="15" customHeight="1" thickBot="1">
      <c r="A272" s="417" t="s">
        <v>286</v>
      </c>
      <c r="B272" s="418"/>
      <c r="C272" s="413" t="str">
        <f>IF(((E272&gt;-1)*AND(E272&lt;201)),"","Percentage overtime must be between 0% and 200.00%--&gt;")</f>
        <v/>
      </c>
      <c r="D272" s="414"/>
      <c r="E272" s="275">
        <f>'Survey Questionnaire'!J77</f>
        <v>0</v>
      </c>
      <c r="F272" s="202" t="s">
        <v>42</v>
      </c>
      <c r="G272" s="205" t="s">
        <v>28</v>
      </c>
      <c r="H272" s="276">
        <f t="shared" si="223"/>
        <v>0</v>
      </c>
      <c r="I272" s="206" t="s">
        <v>27</v>
      </c>
      <c r="J272" s="206" t="str">
        <f t="shared" si="221"/>
        <v/>
      </c>
      <c r="K272" s="206" t="str">
        <f t="shared" si="222"/>
        <v/>
      </c>
      <c r="L272" s="206"/>
      <c r="M272" s="206"/>
      <c r="N272" s="206"/>
      <c r="O272" s="206"/>
      <c r="P272" s="207">
        <f t="shared" ca="1" si="182"/>
        <v>1</v>
      </c>
      <c r="Q272" s="207">
        <f t="shared" ca="1" si="183"/>
        <v>1</v>
      </c>
      <c r="R272" s="207">
        <f t="shared" ca="1" si="184"/>
        <v>1</v>
      </c>
      <c r="S272" s="207">
        <f t="shared" ca="1" si="185"/>
        <v>1</v>
      </c>
      <c r="T272" s="207">
        <f t="shared" ca="1" si="186"/>
        <v>0</v>
      </c>
      <c r="U272" s="207">
        <f t="shared" ca="1" si="214"/>
        <v>1</v>
      </c>
      <c r="V272" s="207">
        <f t="shared" ca="1" si="215"/>
        <v>1</v>
      </c>
      <c r="W272" s="207">
        <f t="shared" ca="1" si="216"/>
        <v>1</v>
      </c>
      <c r="X272" s="207">
        <f t="shared" ca="1" si="217"/>
        <v>1</v>
      </c>
      <c r="Y272" s="207">
        <f t="shared" ca="1" si="218"/>
        <v>1</v>
      </c>
      <c r="Z272" s="207" t="str">
        <f t="shared" ca="1" si="172"/>
        <v>F2</v>
      </c>
      <c r="AA272" s="208" t="str">
        <f t="shared" ca="1" si="219"/>
        <v>F2</v>
      </c>
    </row>
    <row r="273" spans="1:27" s="209" customFormat="1" ht="15" customHeight="1" thickBot="1">
      <c r="A273" s="423" t="s">
        <v>287</v>
      </c>
      <c r="B273" s="424"/>
      <c r="C273" s="425" t="str">
        <f>IF(E273=0,"",IF(E273="Y","",IF(E273="N","","You must answer Y or N--&gt;")))</f>
        <v/>
      </c>
      <c r="D273" s="426"/>
      <c r="E273" s="203">
        <f>'Survey Questionnaire'!J78</f>
        <v>0</v>
      </c>
      <c r="F273" s="202" t="s">
        <v>62</v>
      </c>
      <c r="G273" s="205" t="s">
        <v>28</v>
      </c>
      <c r="H273" s="281" t="str">
        <f>IF(E273="Y",1,IF(E273="N",0,"X"))</f>
        <v>X</v>
      </c>
      <c r="I273" s="206" t="s">
        <v>27</v>
      </c>
      <c r="J273" s="206" t="str">
        <f t="shared" si="221"/>
        <v/>
      </c>
      <c r="K273" s="206" t="str">
        <f t="shared" si="222"/>
        <v/>
      </c>
      <c r="L273" s="206"/>
      <c r="M273" s="206"/>
      <c r="N273" s="206"/>
      <c r="O273" s="206"/>
      <c r="P273" s="207">
        <f t="shared" ca="1" si="182"/>
        <v>1</v>
      </c>
      <c r="Q273" s="207">
        <f t="shared" ca="1" si="183"/>
        <v>1</v>
      </c>
      <c r="R273" s="207">
        <f t="shared" ca="1" si="184"/>
        <v>1</v>
      </c>
      <c r="S273" s="207">
        <f t="shared" ca="1" si="185"/>
        <v>1</v>
      </c>
      <c r="T273" s="207">
        <f t="shared" ca="1" si="186"/>
        <v>0</v>
      </c>
      <c r="U273" s="207">
        <f t="shared" ca="1" si="214"/>
        <v>1</v>
      </c>
      <c r="V273" s="207">
        <f t="shared" ca="1" si="215"/>
        <v>1</v>
      </c>
      <c r="W273" s="207">
        <f t="shared" ca="1" si="216"/>
        <v>1</v>
      </c>
      <c r="X273" s="207">
        <f t="shared" ca="1" si="217"/>
        <v>1</v>
      </c>
      <c r="Y273" s="207">
        <f t="shared" ca="1" si="218"/>
        <v>1</v>
      </c>
      <c r="Z273" s="207" t="str">
        <f t="shared" ca="1" si="172"/>
        <v>F0</v>
      </c>
      <c r="AA273" s="208" t="str">
        <f t="shared" ca="1" si="219"/>
        <v>F0</v>
      </c>
    </row>
    <row r="274" spans="1:27" s="209" customFormat="1" ht="15" customHeight="1" thickBot="1">
      <c r="A274" s="417" t="s">
        <v>288</v>
      </c>
      <c r="B274" s="418"/>
      <c r="C274" s="413" t="str">
        <f>IF(((E274&gt;-1)*AND(E274&lt;1001)),"","Billing rate must be between $0 and $1,000 per hour--&gt;")</f>
        <v/>
      </c>
      <c r="D274" s="414"/>
      <c r="E274" s="203">
        <f>'Survey Questionnaire'!J79</f>
        <v>0</v>
      </c>
      <c r="F274" s="202" t="s">
        <v>112</v>
      </c>
      <c r="G274" s="205" t="s">
        <v>28</v>
      </c>
      <c r="H274" s="263">
        <f>IF(E274="","X",E274)</f>
        <v>0</v>
      </c>
      <c r="I274" s="206" t="s">
        <v>27</v>
      </c>
      <c r="J274" s="206" t="str">
        <f t="shared" si="221"/>
        <v/>
      </c>
      <c r="K274" s="206" t="str">
        <f t="shared" si="222"/>
        <v/>
      </c>
      <c r="L274" s="206"/>
      <c r="M274" s="206"/>
      <c r="N274" s="206"/>
      <c r="O274" s="206"/>
      <c r="P274" s="207">
        <f t="shared" ca="1" si="182"/>
        <v>1</v>
      </c>
      <c r="Q274" s="207">
        <f t="shared" ca="1" si="183"/>
        <v>1</v>
      </c>
      <c r="R274" s="207">
        <f t="shared" ca="1" si="184"/>
        <v>1</v>
      </c>
      <c r="S274" s="207">
        <f t="shared" ca="1" si="185"/>
        <v>1</v>
      </c>
      <c r="T274" s="207">
        <f t="shared" ca="1" si="186"/>
        <v>0</v>
      </c>
      <c r="U274" s="207">
        <f t="shared" ca="1" si="214"/>
        <v>1</v>
      </c>
      <c r="V274" s="207">
        <f t="shared" ca="1" si="215"/>
        <v>1</v>
      </c>
      <c r="W274" s="207">
        <f t="shared" ca="1" si="216"/>
        <v>1</v>
      </c>
      <c r="X274" s="207">
        <f t="shared" ca="1" si="217"/>
        <v>1</v>
      </c>
      <c r="Y274" s="207">
        <f t="shared" ca="1" si="218"/>
        <v>1</v>
      </c>
      <c r="Z274" s="207" t="str">
        <f t="shared" ca="1" si="172"/>
        <v>F0</v>
      </c>
      <c r="AA274" s="208" t="str">
        <f t="shared" ca="1" si="219"/>
        <v>F0</v>
      </c>
    </row>
    <row r="275" spans="1:27" s="209" customFormat="1" ht="15" customHeight="1" thickBot="1">
      <c r="A275" s="417" t="s">
        <v>306</v>
      </c>
      <c r="B275" s="418"/>
      <c r="C275" s="413" t="str">
        <f>IF(((E275&gt;-1)*AND(E275&lt;31)),"","Check for hours vs DAYS error--&gt;")</f>
        <v/>
      </c>
      <c r="D275" s="414"/>
      <c r="E275" s="203">
        <f>'Survey Questionnaire'!J80</f>
        <v>0</v>
      </c>
      <c r="F275" s="202" t="s">
        <v>110</v>
      </c>
      <c r="G275" s="205" t="s">
        <v>28</v>
      </c>
      <c r="H275" s="263">
        <f>IF(E275="","X",E275)</f>
        <v>0</v>
      </c>
      <c r="I275" s="206" t="s">
        <v>27</v>
      </c>
      <c r="J275" s="206" t="str">
        <f t="shared" si="221"/>
        <v/>
      </c>
      <c r="K275" s="206" t="str">
        <f t="shared" si="222"/>
        <v/>
      </c>
      <c r="L275" s="206"/>
      <c r="M275" s="206"/>
      <c r="N275" s="206"/>
      <c r="O275" s="206"/>
      <c r="P275" s="207">
        <f t="shared" ca="1" si="182"/>
        <v>1</v>
      </c>
      <c r="Q275" s="207">
        <f t="shared" ca="1" si="183"/>
        <v>1</v>
      </c>
      <c r="R275" s="207">
        <f t="shared" ca="1" si="184"/>
        <v>1</v>
      </c>
      <c r="S275" s="207">
        <f t="shared" ca="1" si="185"/>
        <v>1</v>
      </c>
      <c r="T275" s="207">
        <f t="shared" ca="1" si="186"/>
        <v>0</v>
      </c>
      <c r="U275" s="207">
        <f t="shared" ca="1" si="214"/>
        <v>1</v>
      </c>
      <c r="V275" s="207">
        <f t="shared" ca="1" si="215"/>
        <v>1</v>
      </c>
      <c r="W275" s="207">
        <f t="shared" ca="1" si="216"/>
        <v>1</v>
      </c>
      <c r="X275" s="207">
        <f t="shared" ca="1" si="217"/>
        <v>1</v>
      </c>
      <c r="Y275" s="207">
        <f t="shared" ca="1" si="218"/>
        <v>1</v>
      </c>
      <c r="Z275" s="207" t="str">
        <f t="shared" ca="1" si="172"/>
        <v>F0</v>
      </c>
      <c r="AA275" s="208" t="str">
        <f t="shared" ca="1" si="219"/>
        <v>F0</v>
      </c>
    </row>
    <row r="276" spans="1:27" s="209" customFormat="1" ht="15" customHeight="1" thickBot="1">
      <c r="A276" s="417" t="s">
        <v>289</v>
      </c>
      <c r="B276" s="418"/>
      <c r="C276" s="413" t="str">
        <f>IF((E275&gt;0)*AND(E276&gt;0),"Cant have vacation when you entered PTO",IF(((E276&gt;-1)*AND(E276&lt;31)),"","Check for hours vs DAYS error--&gt;"))</f>
        <v/>
      </c>
      <c r="D276" s="414"/>
      <c r="E276" s="203">
        <f>'Survey Questionnaire'!J81</f>
        <v>0</v>
      </c>
      <c r="F276" s="202" t="s">
        <v>110</v>
      </c>
      <c r="G276" s="205" t="s">
        <v>28</v>
      </c>
      <c r="H276" s="263">
        <f>IF(E276="","X",E276)</f>
        <v>0</v>
      </c>
      <c r="I276" s="206" t="s">
        <v>27</v>
      </c>
      <c r="J276" s="206" t="str">
        <f t="shared" si="221"/>
        <v/>
      </c>
      <c r="K276" s="206" t="str">
        <f t="shared" si="222"/>
        <v/>
      </c>
      <c r="L276" s="206"/>
      <c r="M276" s="206"/>
      <c r="N276" s="206"/>
      <c r="O276" s="206"/>
      <c r="P276" s="207">
        <f t="shared" ca="1" si="182"/>
        <v>1</v>
      </c>
      <c r="Q276" s="207">
        <f t="shared" ca="1" si="183"/>
        <v>1</v>
      </c>
      <c r="R276" s="207">
        <f t="shared" ca="1" si="184"/>
        <v>1</v>
      </c>
      <c r="S276" s="207">
        <f t="shared" ca="1" si="185"/>
        <v>1</v>
      </c>
      <c r="T276" s="207">
        <f t="shared" ca="1" si="186"/>
        <v>0</v>
      </c>
      <c r="U276" s="207">
        <f t="shared" ca="1" si="214"/>
        <v>1</v>
      </c>
      <c r="V276" s="207">
        <f t="shared" ca="1" si="215"/>
        <v>1</v>
      </c>
      <c r="W276" s="207">
        <f t="shared" ca="1" si="216"/>
        <v>1</v>
      </c>
      <c r="X276" s="207">
        <f t="shared" ca="1" si="217"/>
        <v>1</v>
      </c>
      <c r="Y276" s="207">
        <f t="shared" ca="1" si="218"/>
        <v>1</v>
      </c>
      <c r="Z276" s="207" t="str">
        <f t="shared" ca="1" si="172"/>
        <v>F0</v>
      </c>
      <c r="AA276" s="208" t="str">
        <f t="shared" ca="1" si="219"/>
        <v>F0</v>
      </c>
    </row>
    <row r="277" spans="1:27" s="209" customFormat="1" ht="15" customHeight="1" thickBot="1">
      <c r="A277" s="419" t="s">
        <v>290</v>
      </c>
      <c r="B277" s="420"/>
      <c r="C277" s="413" t="str">
        <f>IF((E275&gt;0)*AND(E277&gt;0),"Cant have sick leave when you entered PTO",IF(((E277&gt;-1)*AND(E277&lt;31)),"","Check for hours vs DAYS error--&gt;"))</f>
        <v/>
      </c>
      <c r="D277" s="414"/>
      <c r="E277" s="203">
        <f>'Survey Questionnaire'!J82</f>
        <v>0</v>
      </c>
      <c r="F277" s="202" t="s">
        <v>110</v>
      </c>
      <c r="G277" s="205" t="s">
        <v>28</v>
      </c>
      <c r="H277" s="263">
        <f>IF(E277="","X",E277)</f>
        <v>0</v>
      </c>
      <c r="I277" s="206" t="s">
        <v>27</v>
      </c>
      <c r="J277" s="206" t="str">
        <f t="shared" si="221"/>
        <v/>
      </c>
      <c r="K277" s="206" t="str">
        <f t="shared" si="222"/>
        <v/>
      </c>
      <c r="L277" s="206"/>
      <c r="M277" s="206"/>
      <c r="N277" s="206"/>
      <c r="O277" s="206"/>
      <c r="P277" s="207">
        <f t="shared" ca="1" si="182"/>
        <v>1</v>
      </c>
      <c r="Q277" s="207">
        <f t="shared" ca="1" si="183"/>
        <v>1</v>
      </c>
      <c r="R277" s="207">
        <f t="shared" ca="1" si="184"/>
        <v>1</v>
      </c>
      <c r="S277" s="207">
        <f t="shared" ca="1" si="185"/>
        <v>1</v>
      </c>
      <c r="T277" s="207">
        <f t="shared" ca="1" si="186"/>
        <v>0</v>
      </c>
      <c r="U277" s="207">
        <f t="shared" ca="1" si="214"/>
        <v>1</v>
      </c>
      <c r="V277" s="207">
        <f t="shared" ca="1" si="215"/>
        <v>1</v>
      </c>
      <c r="W277" s="207">
        <f t="shared" ca="1" si="216"/>
        <v>1</v>
      </c>
      <c r="X277" s="207">
        <f t="shared" ca="1" si="217"/>
        <v>1</v>
      </c>
      <c r="Y277" s="207">
        <f t="shared" ca="1" si="218"/>
        <v>1</v>
      </c>
      <c r="Z277" s="207" t="str">
        <f t="shared" ca="1" si="172"/>
        <v>F0</v>
      </c>
      <c r="AA277" s="208" t="str">
        <f t="shared" ca="1" si="219"/>
        <v>F0</v>
      </c>
    </row>
    <row r="278" spans="1:27" ht="16.5" thickBot="1">
      <c r="A278" s="36"/>
      <c r="B278" s="71"/>
      <c r="C278" s="432"/>
      <c r="D278" s="432"/>
      <c r="E278" s="72"/>
      <c r="F278" s="73"/>
      <c r="P278" s="40">
        <f t="shared" ca="1" si="182"/>
        <v>1</v>
      </c>
      <c r="Q278" s="40">
        <f t="shared" ca="1" si="183"/>
        <v>1</v>
      </c>
      <c r="R278" s="40">
        <f t="shared" ca="1" si="184"/>
        <v>1</v>
      </c>
      <c r="S278" s="40">
        <f t="shared" ca="1" si="185"/>
        <v>1</v>
      </c>
      <c r="T278" s="40">
        <f t="shared" ca="1" si="186"/>
        <v>1</v>
      </c>
      <c r="U278" s="40">
        <f t="shared" ref="U278" ca="1" si="224">CELL("protect",F278)</f>
        <v>1</v>
      </c>
      <c r="V278" s="40">
        <f t="shared" ca="1" si="215"/>
        <v>1</v>
      </c>
      <c r="W278" s="40">
        <f t="shared" ca="1" si="216"/>
        <v>1</v>
      </c>
      <c r="X278" s="40">
        <f t="shared" ca="1" si="217"/>
        <v>1</v>
      </c>
      <c r="Y278" s="40">
        <f t="shared" ca="1" si="218"/>
        <v>1</v>
      </c>
      <c r="Z278" s="40" t="str">
        <f t="shared" ca="1" si="172"/>
        <v>F0</v>
      </c>
      <c r="AA278" s="44" t="str">
        <f t="shared" ca="1" si="219"/>
        <v>F0</v>
      </c>
    </row>
    <row r="279" spans="1:27" ht="20.25" thickTop="1" thickBot="1">
      <c r="A279" s="527" t="s">
        <v>215</v>
      </c>
      <c r="B279" s="528"/>
      <c r="C279" s="528"/>
      <c r="D279" s="528"/>
      <c r="E279" s="68">
        <v>14</v>
      </c>
      <c r="F279" s="64"/>
      <c r="G279" s="45" t="s">
        <v>25</v>
      </c>
      <c r="H279" s="263" t="str">
        <f>IF(SUM(H280:H281)&gt;0,E279,"X")</f>
        <v>X</v>
      </c>
      <c r="I279" s="38" t="s">
        <v>27</v>
      </c>
      <c r="P279" s="40">
        <f t="shared" ca="1" si="182"/>
        <v>1</v>
      </c>
      <c r="Q279" s="40">
        <f t="shared" ca="1" si="183"/>
        <v>1</v>
      </c>
      <c r="R279" s="40">
        <f t="shared" ca="1" si="184"/>
        <v>1</v>
      </c>
      <c r="S279" s="40">
        <f t="shared" ca="1" si="185"/>
        <v>1</v>
      </c>
      <c r="T279" s="40">
        <f t="shared" ca="1" si="186"/>
        <v>1</v>
      </c>
      <c r="U279" s="40">
        <f t="shared" ca="1" si="214"/>
        <v>1</v>
      </c>
      <c r="V279" s="40">
        <f t="shared" ca="1" si="215"/>
        <v>1</v>
      </c>
      <c r="W279" s="40">
        <f t="shared" ca="1" si="216"/>
        <v>1</v>
      </c>
      <c r="X279" s="40">
        <f t="shared" ca="1" si="217"/>
        <v>1</v>
      </c>
      <c r="Y279" s="40">
        <f t="shared" ca="1" si="218"/>
        <v>1</v>
      </c>
      <c r="Z279" s="40" t="str">
        <f t="shared" ca="1" si="172"/>
        <v>G</v>
      </c>
      <c r="AA279" s="44" t="str">
        <f t="shared" ca="1" si="219"/>
        <v>F0</v>
      </c>
    </row>
    <row r="280" spans="1:27" s="209" customFormat="1" ht="15" customHeight="1" thickTop="1" thickBot="1">
      <c r="A280" s="415" t="s">
        <v>230</v>
      </c>
      <c r="B280" s="416"/>
      <c r="C280" s="413" t="str">
        <f>IF(E280&lt;1000000001,"","Can't be over $1,000,000,000--&gt;")</f>
        <v/>
      </c>
      <c r="D280" s="413"/>
      <c r="E280" s="201">
        <f>'Survey Questionnaire'!E86</f>
        <v>0</v>
      </c>
      <c r="F280" s="202" t="s">
        <v>112</v>
      </c>
      <c r="G280" s="205" t="s">
        <v>28</v>
      </c>
      <c r="H280" s="263">
        <f t="shared" ref="H280:H283" si="225">IF(E280="","X",E280)</f>
        <v>0</v>
      </c>
      <c r="I280" s="206" t="s">
        <v>27</v>
      </c>
      <c r="J280" s="206" t="str">
        <f t="shared" ref="J280:J294" si="226">IF(C280="","",1)</f>
        <v/>
      </c>
      <c r="K280" s="206" t="str">
        <f t="shared" ref="K280:K294" si="227">IF(C280="","","&lt;=======")</f>
        <v/>
      </c>
      <c r="L280" s="206"/>
      <c r="M280" s="206"/>
      <c r="N280" s="206"/>
      <c r="O280" s="206"/>
      <c r="P280" s="207">
        <f t="shared" ca="1" si="182"/>
        <v>1</v>
      </c>
      <c r="Q280" s="207">
        <f t="shared" ca="1" si="183"/>
        <v>1</v>
      </c>
      <c r="R280" s="207">
        <f t="shared" ca="1" si="184"/>
        <v>1</v>
      </c>
      <c r="S280" s="207">
        <f t="shared" ca="1" si="185"/>
        <v>1</v>
      </c>
      <c r="T280" s="207">
        <f t="shared" ca="1" si="186"/>
        <v>0</v>
      </c>
      <c r="U280" s="207">
        <f t="shared" ca="1" si="214"/>
        <v>1</v>
      </c>
      <c r="V280" s="207">
        <f t="shared" ca="1" si="215"/>
        <v>1</v>
      </c>
      <c r="W280" s="207">
        <f t="shared" ca="1" si="216"/>
        <v>1</v>
      </c>
      <c r="X280" s="207">
        <f t="shared" ca="1" si="217"/>
        <v>1</v>
      </c>
      <c r="Y280" s="207">
        <f t="shared" ca="1" si="218"/>
        <v>1</v>
      </c>
      <c r="Z280" s="207" t="str">
        <f t="shared" ca="1" si="172"/>
        <v>C0</v>
      </c>
      <c r="AA280" s="208" t="str">
        <f t="shared" ca="1" si="219"/>
        <v>F0</v>
      </c>
    </row>
    <row r="281" spans="1:27" s="209" customFormat="1" ht="15" customHeight="1" thickBot="1">
      <c r="A281" s="411" t="s">
        <v>231</v>
      </c>
      <c r="B281" s="412"/>
      <c r="C281" s="413" t="str">
        <f>IF(E281&lt;1000000001,"","Can't be over $1,000,000,000--&gt;")</f>
        <v/>
      </c>
      <c r="D281" s="413"/>
      <c r="E281" s="201">
        <f>'Survey Questionnaire'!E87</f>
        <v>0</v>
      </c>
      <c r="F281" s="202" t="s">
        <v>112</v>
      </c>
      <c r="G281" s="205" t="s">
        <v>28</v>
      </c>
      <c r="H281" s="263">
        <f t="shared" si="225"/>
        <v>0</v>
      </c>
      <c r="I281" s="206" t="s">
        <v>27</v>
      </c>
      <c r="J281" s="206" t="str">
        <f t="shared" si="226"/>
        <v/>
      </c>
      <c r="K281" s="206" t="str">
        <f t="shared" si="227"/>
        <v/>
      </c>
      <c r="L281" s="206"/>
      <c r="M281" s="206"/>
      <c r="N281" s="206"/>
      <c r="O281" s="206"/>
      <c r="P281" s="207">
        <f t="shared" ca="1" si="182"/>
        <v>1</v>
      </c>
      <c r="Q281" s="207">
        <f t="shared" ca="1" si="183"/>
        <v>1</v>
      </c>
      <c r="R281" s="207">
        <f t="shared" ca="1" si="184"/>
        <v>1</v>
      </c>
      <c r="S281" s="207">
        <f t="shared" ca="1" si="185"/>
        <v>1</v>
      </c>
      <c r="T281" s="207">
        <f t="shared" ca="1" si="186"/>
        <v>0</v>
      </c>
      <c r="U281" s="207">
        <f t="shared" ca="1" si="214"/>
        <v>1</v>
      </c>
      <c r="V281" s="207">
        <f t="shared" ca="1" si="215"/>
        <v>1</v>
      </c>
      <c r="W281" s="207">
        <f t="shared" ca="1" si="216"/>
        <v>1</v>
      </c>
      <c r="X281" s="207">
        <f t="shared" ca="1" si="217"/>
        <v>1</v>
      </c>
      <c r="Y281" s="207">
        <f t="shared" ca="1" si="218"/>
        <v>1</v>
      </c>
      <c r="Z281" s="207" t="str">
        <f t="shared" ca="1" si="172"/>
        <v>C0</v>
      </c>
      <c r="AA281" s="208" t="str">
        <f t="shared" ca="1" si="219"/>
        <v>F0</v>
      </c>
    </row>
    <row r="282" spans="1:27" s="209" customFormat="1" ht="15" customHeight="1" thickBot="1">
      <c r="A282" s="411" t="s">
        <v>279</v>
      </c>
      <c r="B282" s="412"/>
      <c r="C282" s="413" t="str">
        <f>IF(E282&lt;1000000001,"","Can't be over $1,000,000,000--&gt;")</f>
        <v/>
      </c>
      <c r="D282" s="413"/>
      <c r="E282" s="201">
        <f>'Survey Questionnaire'!E88</f>
        <v>0</v>
      </c>
      <c r="F282" s="202" t="s">
        <v>112</v>
      </c>
      <c r="G282" s="205" t="s">
        <v>28</v>
      </c>
      <c r="H282" s="263">
        <f t="shared" si="225"/>
        <v>0</v>
      </c>
      <c r="I282" s="206" t="s">
        <v>27</v>
      </c>
      <c r="J282" s="206" t="str">
        <f t="shared" si="226"/>
        <v/>
      </c>
      <c r="K282" s="206" t="str">
        <f t="shared" si="227"/>
        <v/>
      </c>
      <c r="L282" s="206"/>
      <c r="M282" s="206"/>
      <c r="N282" s="206"/>
      <c r="O282" s="206"/>
      <c r="P282" s="207">
        <f t="shared" ca="1" si="182"/>
        <v>1</v>
      </c>
      <c r="Q282" s="207">
        <f t="shared" ca="1" si="183"/>
        <v>1</v>
      </c>
      <c r="R282" s="207">
        <f t="shared" ca="1" si="184"/>
        <v>1</v>
      </c>
      <c r="S282" s="207">
        <f t="shared" ca="1" si="185"/>
        <v>1</v>
      </c>
      <c r="T282" s="207">
        <f t="shared" ca="1" si="186"/>
        <v>0</v>
      </c>
      <c r="U282" s="207">
        <f t="shared" ca="1" si="214"/>
        <v>1</v>
      </c>
      <c r="V282" s="207">
        <f t="shared" ca="1" si="215"/>
        <v>1</v>
      </c>
      <c r="W282" s="207">
        <f t="shared" ca="1" si="216"/>
        <v>1</v>
      </c>
      <c r="X282" s="207">
        <f t="shared" ca="1" si="217"/>
        <v>1</v>
      </c>
      <c r="Y282" s="207">
        <f t="shared" ca="1" si="218"/>
        <v>1</v>
      </c>
      <c r="Z282" s="207" t="str">
        <f t="shared" ca="1" si="172"/>
        <v>C0</v>
      </c>
      <c r="AA282" s="208" t="str">
        <f t="shared" ca="1" si="219"/>
        <v>F0</v>
      </c>
    </row>
    <row r="283" spans="1:27" s="209" customFormat="1" ht="15" customHeight="1" thickBot="1">
      <c r="A283" s="411" t="s">
        <v>280</v>
      </c>
      <c r="B283" s="412"/>
      <c r="C283" s="413" t="str">
        <f>IF(((E283&gt;-100)*AND(E283&lt;201)),"","Percentage must be between -100% and +200%--&gt;")</f>
        <v/>
      </c>
      <c r="D283" s="414"/>
      <c r="E283" s="275">
        <f>'Survey Questionnaire'!E89</f>
        <v>0</v>
      </c>
      <c r="F283" s="202" t="s">
        <v>42</v>
      </c>
      <c r="G283" s="205" t="s">
        <v>28</v>
      </c>
      <c r="H283" s="276">
        <f t="shared" si="225"/>
        <v>0</v>
      </c>
      <c r="I283" s="206" t="s">
        <v>27</v>
      </c>
      <c r="J283" s="206" t="str">
        <f t="shared" si="226"/>
        <v/>
      </c>
      <c r="K283" s="206" t="str">
        <f t="shared" si="227"/>
        <v/>
      </c>
      <c r="L283" s="206"/>
      <c r="M283" s="206"/>
      <c r="N283" s="206"/>
      <c r="O283" s="206"/>
      <c r="P283" s="207">
        <f t="shared" ca="1" si="182"/>
        <v>1</v>
      </c>
      <c r="Q283" s="207">
        <f t="shared" ca="1" si="183"/>
        <v>1</v>
      </c>
      <c r="R283" s="207">
        <f t="shared" ca="1" si="184"/>
        <v>1</v>
      </c>
      <c r="S283" s="207">
        <f t="shared" ca="1" si="185"/>
        <v>1</v>
      </c>
      <c r="T283" s="207">
        <f t="shared" ca="1" si="186"/>
        <v>0</v>
      </c>
      <c r="U283" s="207">
        <f t="shared" ca="1" si="214"/>
        <v>1</v>
      </c>
      <c r="V283" s="207">
        <f t="shared" ca="1" si="215"/>
        <v>1</v>
      </c>
      <c r="W283" s="207">
        <f t="shared" ca="1" si="216"/>
        <v>1</v>
      </c>
      <c r="X283" s="207">
        <f t="shared" ca="1" si="217"/>
        <v>1</v>
      </c>
      <c r="Y283" s="207">
        <f t="shared" ca="1" si="218"/>
        <v>1</v>
      </c>
      <c r="Z283" s="207" t="str">
        <f t="shared" ref="Z283:Z294" ca="1" si="228">CELL("format",E283)</f>
        <v>F2</v>
      </c>
      <c r="AA283" s="208" t="str">
        <f t="shared" ca="1" si="219"/>
        <v>F2</v>
      </c>
    </row>
    <row r="284" spans="1:27" s="209" customFormat="1" ht="15" customHeight="1" thickBot="1">
      <c r="A284" s="411" t="s">
        <v>281</v>
      </c>
      <c r="B284" s="412"/>
      <c r="C284" s="413" t="str">
        <f>IF(E280+E281=0,"",IF(E284&lt;1,"Please enter the number of people with this title here--&gt;",IF(E284&gt;E$8,"Can't be more than the "&amp;E$8&amp;" you reported as total staff--&gt;","")))</f>
        <v/>
      </c>
      <c r="D284" s="414"/>
      <c r="E284" s="204">
        <f>'Survey Questionnaire'!E90</f>
        <v>0</v>
      </c>
      <c r="F284" s="202" t="s">
        <v>109</v>
      </c>
      <c r="G284" s="205" t="s">
        <v>28</v>
      </c>
      <c r="H284" s="263" t="str">
        <f>IF(OR(E284="", E284=0),"X",E284)</f>
        <v>X</v>
      </c>
      <c r="I284" s="206" t="s">
        <v>27</v>
      </c>
      <c r="J284" s="206" t="str">
        <f t="shared" si="226"/>
        <v/>
      </c>
      <c r="K284" s="206" t="str">
        <f t="shared" si="227"/>
        <v/>
      </c>
      <c r="L284" s="206"/>
      <c r="M284" s="206"/>
      <c r="N284" s="206"/>
      <c r="O284" s="206"/>
      <c r="P284" s="207">
        <f t="shared" ca="1" si="182"/>
        <v>1</v>
      </c>
      <c r="Q284" s="207">
        <f t="shared" ca="1" si="183"/>
        <v>1</v>
      </c>
      <c r="R284" s="207">
        <f t="shared" ca="1" si="184"/>
        <v>1</v>
      </c>
      <c r="S284" s="207">
        <f t="shared" ca="1" si="185"/>
        <v>1</v>
      </c>
      <c r="T284" s="207">
        <f t="shared" ca="1" si="186"/>
        <v>0</v>
      </c>
      <c r="U284" s="207">
        <f t="shared" ca="1" si="214"/>
        <v>1</v>
      </c>
      <c r="V284" s="207">
        <f t="shared" ca="1" si="215"/>
        <v>1</v>
      </c>
      <c r="W284" s="207">
        <f t="shared" ca="1" si="216"/>
        <v>1</v>
      </c>
      <c r="X284" s="207">
        <f t="shared" ca="1" si="217"/>
        <v>1</v>
      </c>
      <c r="Y284" s="207">
        <f t="shared" ca="1" si="218"/>
        <v>1</v>
      </c>
      <c r="Z284" s="207" t="str">
        <f t="shared" ca="1" si="228"/>
        <v>,0</v>
      </c>
      <c r="AA284" s="208" t="str">
        <f t="shared" ca="1" si="219"/>
        <v>F0</v>
      </c>
    </row>
    <row r="285" spans="1:27" s="209" customFormat="1" ht="15" customHeight="1" thickBot="1">
      <c r="A285" s="411" t="s">
        <v>282</v>
      </c>
      <c r="B285" s="412"/>
      <c r="C285" s="413" t="str">
        <f>IF(E285&gt;E284,"Can't be more than the "&amp;E284&amp;" people with this title--&gt;","")</f>
        <v/>
      </c>
      <c r="D285" s="414"/>
      <c r="E285" s="204">
        <f>'Survey Questionnaire'!E91</f>
        <v>0</v>
      </c>
      <c r="F285" s="202" t="s">
        <v>109</v>
      </c>
      <c r="G285" s="205" t="s">
        <v>28</v>
      </c>
      <c r="H285" s="263">
        <f t="shared" ref="H285:H289" si="229">IF(E285="","X",E285)</f>
        <v>0</v>
      </c>
      <c r="I285" s="206" t="s">
        <v>27</v>
      </c>
      <c r="J285" s="206" t="str">
        <f t="shared" si="226"/>
        <v/>
      </c>
      <c r="K285" s="206" t="str">
        <f t="shared" si="227"/>
        <v/>
      </c>
      <c r="L285" s="206"/>
      <c r="M285" s="206"/>
      <c r="N285" s="206"/>
      <c r="O285" s="206"/>
      <c r="P285" s="207">
        <f t="shared" ca="1" si="182"/>
        <v>1</v>
      </c>
      <c r="Q285" s="207">
        <f t="shared" ca="1" si="183"/>
        <v>1</v>
      </c>
      <c r="R285" s="207">
        <f t="shared" ca="1" si="184"/>
        <v>1</v>
      </c>
      <c r="S285" s="207">
        <f t="shared" ca="1" si="185"/>
        <v>1</v>
      </c>
      <c r="T285" s="207">
        <f t="shared" ca="1" si="186"/>
        <v>0</v>
      </c>
      <c r="U285" s="207">
        <f t="shared" ca="1" si="214"/>
        <v>1</v>
      </c>
      <c r="V285" s="207">
        <f t="shared" ca="1" si="215"/>
        <v>1</v>
      </c>
      <c r="W285" s="207">
        <f t="shared" ca="1" si="216"/>
        <v>1</v>
      </c>
      <c r="X285" s="207">
        <f t="shared" ca="1" si="217"/>
        <v>1</v>
      </c>
      <c r="Y285" s="207">
        <f t="shared" ca="1" si="218"/>
        <v>1</v>
      </c>
      <c r="Z285" s="207" t="str">
        <f t="shared" ca="1" si="228"/>
        <v>,0</v>
      </c>
      <c r="AA285" s="208" t="str">
        <f t="shared" ca="1" si="219"/>
        <v>F0</v>
      </c>
    </row>
    <row r="286" spans="1:27" s="209" customFormat="1" ht="15" customHeight="1" thickBot="1">
      <c r="A286" s="411" t="s">
        <v>283</v>
      </c>
      <c r="B286" s="412"/>
      <c r="C286" s="413" t="str">
        <f>IF(((E286&gt;-1)*AND(E286&lt;101)),"","Percentage must be between 0 and 100.00--&gt;")</f>
        <v/>
      </c>
      <c r="D286" s="414"/>
      <c r="E286" s="275">
        <f>'Survey Questionnaire'!E92</f>
        <v>0</v>
      </c>
      <c r="F286" s="202" t="s">
        <v>42</v>
      </c>
      <c r="G286" s="205" t="s">
        <v>28</v>
      </c>
      <c r="H286" s="276">
        <f t="shared" si="229"/>
        <v>0</v>
      </c>
      <c r="I286" s="206" t="s">
        <v>27</v>
      </c>
      <c r="J286" s="206" t="str">
        <f t="shared" si="226"/>
        <v/>
      </c>
      <c r="K286" s="206" t="str">
        <f t="shared" si="227"/>
        <v/>
      </c>
      <c r="L286" s="206"/>
      <c r="M286" s="206"/>
      <c r="N286" s="206"/>
      <c r="O286" s="206"/>
      <c r="P286" s="207">
        <f t="shared" ca="1" si="182"/>
        <v>1</v>
      </c>
      <c r="Q286" s="207">
        <f t="shared" ca="1" si="183"/>
        <v>1</v>
      </c>
      <c r="R286" s="207">
        <f t="shared" ca="1" si="184"/>
        <v>1</v>
      </c>
      <c r="S286" s="207">
        <f t="shared" ca="1" si="185"/>
        <v>1</v>
      </c>
      <c r="T286" s="207">
        <f t="shared" ca="1" si="186"/>
        <v>0</v>
      </c>
      <c r="U286" s="207">
        <f t="shared" ca="1" si="214"/>
        <v>1</v>
      </c>
      <c r="V286" s="207">
        <f t="shared" ca="1" si="215"/>
        <v>1</v>
      </c>
      <c r="W286" s="207">
        <f t="shared" ca="1" si="216"/>
        <v>1</v>
      </c>
      <c r="X286" s="207">
        <f t="shared" ca="1" si="217"/>
        <v>1</v>
      </c>
      <c r="Y286" s="207">
        <f t="shared" ca="1" si="218"/>
        <v>1</v>
      </c>
      <c r="Z286" s="207" t="str">
        <f t="shared" ca="1" si="228"/>
        <v>F2</v>
      </c>
      <c r="AA286" s="208" t="str">
        <f t="shared" ca="1" si="219"/>
        <v>F2</v>
      </c>
    </row>
    <row r="287" spans="1:27" s="209" customFormat="1" ht="15" customHeight="1" thickBot="1">
      <c r="A287" s="411" t="s">
        <v>284</v>
      </c>
      <c r="B287" s="412"/>
      <c r="C287" s="413" t="str">
        <f>IF(((E287&gt;-1)*AND(E287&lt;101)),"","Percentage must be between 0 and 100.00--&gt;")</f>
        <v/>
      </c>
      <c r="D287" s="414"/>
      <c r="E287" s="275">
        <f>'Survey Questionnaire'!E93</f>
        <v>0</v>
      </c>
      <c r="F287" s="202" t="s">
        <v>42</v>
      </c>
      <c r="G287" s="205" t="s">
        <v>28</v>
      </c>
      <c r="H287" s="276">
        <f t="shared" si="229"/>
        <v>0</v>
      </c>
      <c r="I287" s="206" t="s">
        <v>27</v>
      </c>
      <c r="J287" s="206" t="str">
        <f t="shared" si="226"/>
        <v/>
      </c>
      <c r="K287" s="206" t="str">
        <f t="shared" si="227"/>
        <v/>
      </c>
      <c r="L287" s="206"/>
      <c r="M287" s="206"/>
      <c r="N287" s="206"/>
      <c r="O287" s="206"/>
      <c r="P287" s="207">
        <f t="shared" ca="1" si="182"/>
        <v>1</v>
      </c>
      <c r="Q287" s="207">
        <f t="shared" ca="1" si="183"/>
        <v>1</v>
      </c>
      <c r="R287" s="207">
        <f t="shared" ca="1" si="184"/>
        <v>1</v>
      </c>
      <c r="S287" s="207">
        <f t="shared" ca="1" si="185"/>
        <v>1</v>
      </c>
      <c r="T287" s="207">
        <f t="shared" ca="1" si="186"/>
        <v>0</v>
      </c>
      <c r="U287" s="207">
        <f t="shared" ca="1" si="214"/>
        <v>1</v>
      </c>
      <c r="V287" s="207">
        <f t="shared" ca="1" si="215"/>
        <v>1</v>
      </c>
      <c r="W287" s="207">
        <f t="shared" ca="1" si="216"/>
        <v>1</v>
      </c>
      <c r="X287" s="207">
        <f t="shared" ca="1" si="217"/>
        <v>1</v>
      </c>
      <c r="Y287" s="207">
        <f t="shared" ca="1" si="218"/>
        <v>1</v>
      </c>
      <c r="Z287" s="207" t="str">
        <f t="shared" ca="1" si="228"/>
        <v>F2</v>
      </c>
      <c r="AA287" s="208" t="str">
        <f t="shared" ca="1" si="219"/>
        <v>F2</v>
      </c>
    </row>
    <row r="288" spans="1:27" s="209" customFormat="1" ht="15" customHeight="1" thickBot="1">
      <c r="A288" s="411" t="s">
        <v>285</v>
      </c>
      <c r="B288" s="412"/>
      <c r="C288" s="413" t="str">
        <f>IF(((E288&gt;-1)*AND(E288&lt;101)),"","Percentage must be between 0 and 100.00--&gt;")</f>
        <v/>
      </c>
      <c r="D288" s="414"/>
      <c r="E288" s="275">
        <f>'Survey Questionnaire'!E94</f>
        <v>0</v>
      </c>
      <c r="F288" s="202" t="s">
        <v>42</v>
      </c>
      <c r="G288" s="205" t="s">
        <v>28</v>
      </c>
      <c r="H288" s="276">
        <f t="shared" si="229"/>
        <v>0</v>
      </c>
      <c r="I288" s="206" t="s">
        <v>27</v>
      </c>
      <c r="J288" s="206" t="str">
        <f t="shared" si="226"/>
        <v/>
      </c>
      <c r="K288" s="206" t="str">
        <f t="shared" si="227"/>
        <v/>
      </c>
      <c r="L288" s="206"/>
      <c r="M288" s="206"/>
      <c r="N288" s="206"/>
      <c r="O288" s="206"/>
      <c r="P288" s="207">
        <f t="shared" ref="P288:P294" ca="1" si="230">CELL("protect",A288)</f>
        <v>1</v>
      </c>
      <c r="Q288" s="207">
        <f t="shared" ref="Q288:Q294" ca="1" si="231">CELL("protect",B288)</f>
        <v>1</v>
      </c>
      <c r="R288" s="207">
        <f t="shared" ca="1" si="184"/>
        <v>1</v>
      </c>
      <c r="S288" s="207">
        <f t="shared" ref="S288:S294" ca="1" si="232">CELL("protect",D288)</f>
        <v>1</v>
      </c>
      <c r="T288" s="207">
        <f t="shared" ref="T288:T294" ca="1" si="233">CELL("protect",E288)</f>
        <v>0</v>
      </c>
      <c r="U288" s="207">
        <f t="shared" ca="1" si="214"/>
        <v>1</v>
      </c>
      <c r="V288" s="207">
        <f t="shared" ca="1" si="215"/>
        <v>1</v>
      </c>
      <c r="W288" s="207">
        <f t="shared" ca="1" si="216"/>
        <v>1</v>
      </c>
      <c r="X288" s="207">
        <f t="shared" ca="1" si="217"/>
        <v>1</v>
      </c>
      <c r="Y288" s="207">
        <f t="shared" ca="1" si="218"/>
        <v>1</v>
      </c>
      <c r="Z288" s="207" t="str">
        <f t="shared" ca="1" si="228"/>
        <v>F2</v>
      </c>
      <c r="AA288" s="208" t="str">
        <f t="shared" ca="1" si="219"/>
        <v>F2</v>
      </c>
    </row>
    <row r="289" spans="1:27" s="209" customFormat="1" ht="15" customHeight="1" thickBot="1">
      <c r="A289" s="417" t="s">
        <v>286</v>
      </c>
      <c r="B289" s="418"/>
      <c r="C289" s="413" t="str">
        <f>IF(((E289&gt;-1)*AND(E289&lt;201)),"","Percentage overtime must be between 0% and 200.00%--&gt;")</f>
        <v/>
      </c>
      <c r="D289" s="414"/>
      <c r="E289" s="275">
        <f>'Survey Questionnaire'!E95</f>
        <v>0</v>
      </c>
      <c r="F289" s="202" t="s">
        <v>42</v>
      </c>
      <c r="G289" s="205" t="s">
        <v>28</v>
      </c>
      <c r="H289" s="276">
        <f t="shared" si="229"/>
        <v>0</v>
      </c>
      <c r="I289" s="206" t="s">
        <v>27</v>
      </c>
      <c r="J289" s="206" t="str">
        <f t="shared" si="226"/>
        <v/>
      </c>
      <c r="K289" s="206" t="str">
        <f t="shared" si="227"/>
        <v/>
      </c>
      <c r="L289" s="206"/>
      <c r="M289" s="206"/>
      <c r="N289" s="206"/>
      <c r="O289" s="206"/>
      <c r="P289" s="207">
        <f t="shared" ca="1" si="230"/>
        <v>1</v>
      </c>
      <c r="Q289" s="207">
        <f t="shared" ca="1" si="231"/>
        <v>1</v>
      </c>
      <c r="R289" s="207">
        <f t="shared" ref="R289:R294" ca="1" si="234">CELL("protect",C289)</f>
        <v>1</v>
      </c>
      <c r="S289" s="207">
        <f t="shared" ca="1" si="232"/>
        <v>1</v>
      </c>
      <c r="T289" s="207">
        <f t="shared" ca="1" si="233"/>
        <v>0</v>
      </c>
      <c r="U289" s="207">
        <f t="shared" ca="1" si="214"/>
        <v>1</v>
      </c>
      <c r="V289" s="207">
        <f t="shared" ca="1" si="215"/>
        <v>1</v>
      </c>
      <c r="W289" s="207">
        <f t="shared" ca="1" si="216"/>
        <v>1</v>
      </c>
      <c r="X289" s="207">
        <f t="shared" ca="1" si="217"/>
        <v>1</v>
      </c>
      <c r="Y289" s="207">
        <f t="shared" ca="1" si="218"/>
        <v>1</v>
      </c>
      <c r="Z289" s="207" t="str">
        <f t="shared" ca="1" si="228"/>
        <v>F2</v>
      </c>
      <c r="AA289" s="208" t="str">
        <f t="shared" ca="1" si="219"/>
        <v>F2</v>
      </c>
    </row>
    <row r="290" spans="1:27" s="209" customFormat="1" ht="15" customHeight="1" thickBot="1">
      <c r="A290" s="423" t="s">
        <v>287</v>
      </c>
      <c r="B290" s="424"/>
      <c r="C290" s="425" t="str">
        <f>IF(E290=0,"",IF(E290="Y","",IF(E290="N","","You must answer Y or N--&gt;")))</f>
        <v/>
      </c>
      <c r="D290" s="426"/>
      <c r="E290" s="203">
        <f>'Survey Questionnaire'!E96</f>
        <v>0</v>
      </c>
      <c r="F290" s="202" t="s">
        <v>62</v>
      </c>
      <c r="G290" s="205" t="s">
        <v>28</v>
      </c>
      <c r="H290" s="281" t="str">
        <f>IF(E290="Y",1,IF(E290="N",0,"X"))</f>
        <v>X</v>
      </c>
      <c r="I290" s="206" t="s">
        <v>27</v>
      </c>
      <c r="J290" s="206" t="str">
        <f t="shared" si="226"/>
        <v/>
      </c>
      <c r="K290" s="206" t="str">
        <f t="shared" si="227"/>
        <v/>
      </c>
      <c r="L290" s="206"/>
      <c r="M290" s="206"/>
      <c r="N290" s="206"/>
      <c r="O290" s="206"/>
      <c r="P290" s="207">
        <f t="shared" ca="1" si="230"/>
        <v>1</v>
      </c>
      <c r="Q290" s="207">
        <f t="shared" ca="1" si="231"/>
        <v>1</v>
      </c>
      <c r="R290" s="207">
        <f t="shared" ca="1" si="234"/>
        <v>1</v>
      </c>
      <c r="S290" s="207">
        <f t="shared" ca="1" si="232"/>
        <v>1</v>
      </c>
      <c r="T290" s="207">
        <f t="shared" ca="1" si="233"/>
        <v>0</v>
      </c>
      <c r="U290" s="207">
        <f t="shared" ca="1" si="214"/>
        <v>1</v>
      </c>
      <c r="V290" s="207">
        <f t="shared" ca="1" si="215"/>
        <v>1</v>
      </c>
      <c r="W290" s="207">
        <f t="shared" ca="1" si="216"/>
        <v>1</v>
      </c>
      <c r="X290" s="207">
        <f t="shared" ca="1" si="217"/>
        <v>1</v>
      </c>
      <c r="Y290" s="207">
        <f t="shared" ca="1" si="218"/>
        <v>1</v>
      </c>
      <c r="Z290" s="207" t="str">
        <f t="shared" ca="1" si="228"/>
        <v>F0</v>
      </c>
      <c r="AA290" s="208" t="str">
        <f t="shared" ca="1" si="219"/>
        <v>F0</v>
      </c>
    </row>
    <row r="291" spans="1:27" s="209" customFormat="1" ht="15" customHeight="1" thickBot="1">
      <c r="A291" s="417" t="s">
        <v>288</v>
      </c>
      <c r="B291" s="418"/>
      <c r="C291" s="413" t="str">
        <f>IF(((E291&gt;-1)*AND(E291&lt;1001)),"","Billing rate must be between $0 and $1,000 per hour--&gt;")</f>
        <v/>
      </c>
      <c r="D291" s="414"/>
      <c r="E291" s="203">
        <f>'Survey Questionnaire'!E97</f>
        <v>0</v>
      </c>
      <c r="F291" s="202" t="s">
        <v>112</v>
      </c>
      <c r="G291" s="205" t="s">
        <v>28</v>
      </c>
      <c r="H291" s="263">
        <f>IF(E291="","X",E291)</f>
        <v>0</v>
      </c>
      <c r="I291" s="206" t="s">
        <v>27</v>
      </c>
      <c r="J291" s="206" t="str">
        <f t="shared" si="226"/>
        <v/>
      </c>
      <c r="K291" s="206" t="str">
        <f t="shared" si="227"/>
        <v/>
      </c>
      <c r="L291" s="206"/>
      <c r="M291" s="206"/>
      <c r="N291" s="206"/>
      <c r="O291" s="206"/>
      <c r="P291" s="207">
        <f t="shared" ca="1" si="230"/>
        <v>1</v>
      </c>
      <c r="Q291" s="207">
        <f t="shared" ca="1" si="231"/>
        <v>1</v>
      </c>
      <c r="R291" s="207">
        <f t="shared" ca="1" si="234"/>
        <v>1</v>
      </c>
      <c r="S291" s="207">
        <f t="shared" ca="1" si="232"/>
        <v>1</v>
      </c>
      <c r="T291" s="207">
        <f t="shared" ca="1" si="233"/>
        <v>0</v>
      </c>
      <c r="U291" s="207">
        <f t="shared" ca="1" si="214"/>
        <v>1</v>
      </c>
      <c r="V291" s="207">
        <f t="shared" ca="1" si="215"/>
        <v>1</v>
      </c>
      <c r="W291" s="207">
        <f t="shared" ca="1" si="216"/>
        <v>1</v>
      </c>
      <c r="X291" s="207">
        <f t="shared" ca="1" si="217"/>
        <v>1</v>
      </c>
      <c r="Y291" s="207">
        <f t="shared" ca="1" si="218"/>
        <v>1</v>
      </c>
      <c r="Z291" s="207" t="str">
        <f t="shared" ca="1" si="228"/>
        <v>F0</v>
      </c>
      <c r="AA291" s="208" t="str">
        <f t="shared" ca="1" si="219"/>
        <v>F0</v>
      </c>
    </row>
    <row r="292" spans="1:27" s="209" customFormat="1" ht="15" customHeight="1" thickBot="1">
      <c r="A292" s="417" t="s">
        <v>306</v>
      </c>
      <c r="B292" s="418"/>
      <c r="C292" s="413" t="str">
        <f>IF(((E292&gt;-1)*AND(E292&lt;31)),"","Check for hours vs DAYS error--&gt;")</f>
        <v/>
      </c>
      <c r="D292" s="414"/>
      <c r="E292" s="203">
        <f>'Survey Questionnaire'!E98</f>
        <v>0</v>
      </c>
      <c r="F292" s="202" t="s">
        <v>110</v>
      </c>
      <c r="G292" s="205" t="s">
        <v>28</v>
      </c>
      <c r="H292" s="263">
        <f>IF(E292="","X",E292)</f>
        <v>0</v>
      </c>
      <c r="I292" s="206" t="s">
        <v>27</v>
      </c>
      <c r="J292" s="206" t="str">
        <f t="shared" si="226"/>
        <v/>
      </c>
      <c r="K292" s="206" t="str">
        <f t="shared" si="227"/>
        <v/>
      </c>
      <c r="L292" s="206"/>
      <c r="M292" s="206"/>
      <c r="N292" s="206"/>
      <c r="O292" s="206"/>
      <c r="P292" s="207">
        <f t="shared" ca="1" si="230"/>
        <v>1</v>
      </c>
      <c r="Q292" s="207">
        <f t="shared" ca="1" si="231"/>
        <v>1</v>
      </c>
      <c r="R292" s="207">
        <f t="shared" ca="1" si="234"/>
        <v>1</v>
      </c>
      <c r="S292" s="207">
        <f t="shared" ca="1" si="232"/>
        <v>1</v>
      </c>
      <c r="T292" s="207">
        <f t="shared" ca="1" si="233"/>
        <v>0</v>
      </c>
      <c r="U292" s="207">
        <f t="shared" ca="1" si="214"/>
        <v>1</v>
      </c>
      <c r="V292" s="207">
        <f t="shared" ca="1" si="215"/>
        <v>1</v>
      </c>
      <c r="W292" s="207">
        <f t="shared" ca="1" si="216"/>
        <v>1</v>
      </c>
      <c r="X292" s="207">
        <f t="shared" ca="1" si="217"/>
        <v>1</v>
      </c>
      <c r="Y292" s="207">
        <f t="shared" ca="1" si="218"/>
        <v>1</v>
      </c>
      <c r="Z292" s="207" t="str">
        <f t="shared" ca="1" si="228"/>
        <v>F0</v>
      </c>
      <c r="AA292" s="208" t="str">
        <f t="shared" ca="1" si="219"/>
        <v>F0</v>
      </c>
    </row>
    <row r="293" spans="1:27" s="209" customFormat="1" ht="15" customHeight="1" thickBot="1">
      <c r="A293" s="417" t="s">
        <v>289</v>
      </c>
      <c r="B293" s="418"/>
      <c r="C293" s="413" t="str">
        <f>IF((E292&gt;0)*AND(E293&gt;0),"Cant have vacation when you entered PTO",IF(((E293&gt;-1)*AND(E293&lt;31)),"","Check for hours vs DAYS error--&gt;"))</f>
        <v/>
      </c>
      <c r="D293" s="414"/>
      <c r="E293" s="203">
        <f>'Survey Questionnaire'!E99</f>
        <v>0</v>
      </c>
      <c r="F293" s="202" t="s">
        <v>110</v>
      </c>
      <c r="G293" s="205" t="s">
        <v>28</v>
      </c>
      <c r="H293" s="263">
        <f>IF(E293="","X",E293)</f>
        <v>0</v>
      </c>
      <c r="I293" s="206" t="s">
        <v>27</v>
      </c>
      <c r="J293" s="206" t="str">
        <f t="shared" si="226"/>
        <v/>
      </c>
      <c r="K293" s="206" t="str">
        <f t="shared" si="227"/>
        <v/>
      </c>
      <c r="L293" s="206"/>
      <c r="M293" s="206"/>
      <c r="N293" s="206"/>
      <c r="O293" s="206"/>
      <c r="P293" s="207">
        <f t="shared" ca="1" si="230"/>
        <v>1</v>
      </c>
      <c r="Q293" s="207">
        <f t="shared" ca="1" si="231"/>
        <v>1</v>
      </c>
      <c r="R293" s="207">
        <f t="shared" ca="1" si="234"/>
        <v>1</v>
      </c>
      <c r="S293" s="207">
        <f t="shared" ca="1" si="232"/>
        <v>1</v>
      </c>
      <c r="T293" s="207">
        <f t="shared" ca="1" si="233"/>
        <v>0</v>
      </c>
      <c r="U293" s="207">
        <f t="shared" ca="1" si="214"/>
        <v>1</v>
      </c>
      <c r="V293" s="207">
        <f t="shared" ca="1" si="215"/>
        <v>1</v>
      </c>
      <c r="W293" s="207">
        <f t="shared" ca="1" si="216"/>
        <v>1</v>
      </c>
      <c r="X293" s="207">
        <f t="shared" ca="1" si="217"/>
        <v>1</v>
      </c>
      <c r="Y293" s="207">
        <f t="shared" ca="1" si="218"/>
        <v>1</v>
      </c>
      <c r="Z293" s="207" t="str">
        <f t="shared" ca="1" si="228"/>
        <v>F0</v>
      </c>
      <c r="AA293" s="208" t="str">
        <f t="shared" ca="1" si="219"/>
        <v>F0</v>
      </c>
    </row>
    <row r="294" spans="1:27" s="209" customFormat="1" ht="15" customHeight="1" thickBot="1">
      <c r="A294" s="419" t="s">
        <v>290</v>
      </c>
      <c r="B294" s="420"/>
      <c r="C294" s="413" t="str">
        <f>IF((E292&gt;0)*AND(E294&gt;0),"Cant have sick leave when you entered PTO",IF(((E294&gt;-1)*AND(E294&lt;31)),"","Check for hours vs DAYS error--&gt;"))</f>
        <v/>
      </c>
      <c r="D294" s="414"/>
      <c r="E294" s="203">
        <f>'Survey Questionnaire'!E100</f>
        <v>0</v>
      </c>
      <c r="F294" s="202" t="s">
        <v>110</v>
      </c>
      <c r="G294" s="205" t="s">
        <v>28</v>
      </c>
      <c r="H294" s="263">
        <f>IF(E294="","X",E294)</f>
        <v>0</v>
      </c>
      <c r="I294" s="206" t="s">
        <v>27</v>
      </c>
      <c r="J294" s="206" t="str">
        <f t="shared" si="226"/>
        <v/>
      </c>
      <c r="K294" s="206" t="str">
        <f t="shared" si="227"/>
        <v/>
      </c>
      <c r="L294" s="206"/>
      <c r="M294" s="206"/>
      <c r="N294" s="206"/>
      <c r="O294" s="206"/>
      <c r="P294" s="207">
        <f t="shared" ca="1" si="230"/>
        <v>1</v>
      </c>
      <c r="Q294" s="207">
        <f t="shared" ca="1" si="231"/>
        <v>1</v>
      </c>
      <c r="R294" s="207">
        <f t="shared" ca="1" si="234"/>
        <v>1</v>
      </c>
      <c r="S294" s="207">
        <f t="shared" ca="1" si="232"/>
        <v>1</v>
      </c>
      <c r="T294" s="207">
        <f t="shared" ca="1" si="233"/>
        <v>0</v>
      </c>
      <c r="U294" s="207">
        <f t="shared" ca="1" si="214"/>
        <v>1</v>
      </c>
      <c r="V294" s="207">
        <f t="shared" ca="1" si="215"/>
        <v>1</v>
      </c>
      <c r="W294" s="207">
        <f t="shared" ca="1" si="216"/>
        <v>1</v>
      </c>
      <c r="X294" s="207">
        <f t="shared" ca="1" si="217"/>
        <v>1</v>
      </c>
      <c r="Y294" s="207">
        <f t="shared" ca="1" si="218"/>
        <v>1</v>
      </c>
      <c r="Z294" s="207" t="str">
        <f t="shared" ca="1" si="228"/>
        <v>F0</v>
      </c>
      <c r="AA294" s="208" t="str">
        <f t="shared" ca="1" si="219"/>
        <v>F0</v>
      </c>
    </row>
    <row r="295" spans="1:27" ht="16.5" thickBot="1">
      <c r="A295" s="36"/>
      <c r="B295" s="71"/>
      <c r="C295" s="432"/>
      <c r="D295" s="432"/>
      <c r="E295" s="72"/>
      <c r="F295" s="73"/>
      <c r="P295" s="40">
        <f t="shared" ref="P295:P359" ca="1" si="235">CELL("protect",A295)</f>
        <v>1</v>
      </c>
      <c r="Q295" s="40">
        <f t="shared" ref="Q295:Q359" ca="1" si="236">CELL("protect",B295)</f>
        <v>1</v>
      </c>
      <c r="R295" s="40">
        <f t="shared" ref="R295:R360" ca="1" si="237">CELL("protect",C295)</f>
        <v>1</v>
      </c>
      <c r="S295" s="40">
        <f t="shared" ref="S295:S359" ca="1" si="238">CELL("protect",D295)</f>
        <v>1</v>
      </c>
      <c r="T295" s="40">
        <f t="shared" ref="T295:T359" ca="1" si="239">CELL("protect",E295)</f>
        <v>1</v>
      </c>
      <c r="U295" s="40">
        <f t="shared" ref="U295" ca="1" si="240">CELL("protect",F295)</f>
        <v>1</v>
      </c>
      <c r="V295" s="40">
        <f t="shared" ref="V295" ca="1" si="241">CELL("protect",G295)</f>
        <v>1</v>
      </c>
      <c r="W295" s="40">
        <f t="shared" ref="W295" ca="1" si="242">CELL("protect",H295)</f>
        <v>1</v>
      </c>
      <c r="X295" s="40">
        <f t="shared" ref="X295" ca="1" si="243">CELL("protect",I295)</f>
        <v>1</v>
      </c>
      <c r="Y295" s="40">
        <f t="shared" ref="Y295" ca="1" si="244">CELL("protect",J295)</f>
        <v>1</v>
      </c>
      <c r="Z295" s="40" t="str">
        <f t="shared" ref="Z295:Z356" ca="1" si="245">CELL("format",E295)</f>
        <v>F0</v>
      </c>
      <c r="AA295" s="44" t="str">
        <f t="shared" ref="AA295" ca="1" si="246">CELL("format",H295)</f>
        <v>F0</v>
      </c>
    </row>
    <row r="296" spans="1:27" ht="20.25" thickTop="1" thickBot="1">
      <c r="A296" s="527" t="s">
        <v>216</v>
      </c>
      <c r="B296" s="528"/>
      <c r="C296" s="528"/>
      <c r="D296" s="528"/>
      <c r="E296" s="68">
        <v>15</v>
      </c>
      <c r="F296" s="64"/>
      <c r="G296" s="45" t="s">
        <v>25</v>
      </c>
      <c r="H296" s="263" t="str">
        <f>IF(SUM(H297:H298)&gt;0,E296,"X")</f>
        <v>X</v>
      </c>
      <c r="I296" s="38" t="s">
        <v>27</v>
      </c>
      <c r="P296" s="40">
        <f t="shared" ca="1" si="235"/>
        <v>1</v>
      </c>
      <c r="Q296" s="40">
        <f t="shared" ca="1" si="236"/>
        <v>1</v>
      </c>
      <c r="R296" s="40">
        <f t="shared" ca="1" si="237"/>
        <v>1</v>
      </c>
      <c r="S296" s="40">
        <f t="shared" ca="1" si="238"/>
        <v>1</v>
      </c>
      <c r="T296" s="40">
        <f t="shared" ca="1" si="239"/>
        <v>1</v>
      </c>
      <c r="U296" s="40">
        <f t="shared" ca="1" si="214"/>
        <v>1</v>
      </c>
      <c r="V296" s="40">
        <f t="shared" ca="1" si="215"/>
        <v>1</v>
      </c>
      <c r="W296" s="40">
        <f t="shared" ca="1" si="216"/>
        <v>1</v>
      </c>
      <c r="X296" s="40">
        <f t="shared" ca="1" si="217"/>
        <v>1</v>
      </c>
      <c r="Y296" s="40">
        <f t="shared" ca="1" si="218"/>
        <v>1</v>
      </c>
      <c r="Z296" s="40" t="str">
        <f t="shared" ca="1" si="245"/>
        <v>G</v>
      </c>
      <c r="AA296" s="44" t="str">
        <f t="shared" ca="1" si="219"/>
        <v>F0</v>
      </c>
    </row>
    <row r="297" spans="1:27" s="209" customFormat="1" ht="15" customHeight="1" thickTop="1" thickBot="1">
      <c r="A297" s="415" t="s">
        <v>230</v>
      </c>
      <c r="B297" s="416"/>
      <c r="C297" s="413" t="str">
        <f>IF(E297&lt;1000000001,"","Can't be over $1,000,000,000--&gt;")</f>
        <v/>
      </c>
      <c r="D297" s="413"/>
      <c r="E297" s="201">
        <f>'Survey Questionnaire'!F86</f>
        <v>0</v>
      </c>
      <c r="F297" s="202" t="s">
        <v>112</v>
      </c>
      <c r="G297" s="205" t="s">
        <v>28</v>
      </c>
      <c r="H297" s="263">
        <f t="shared" ref="H297:H300" si="247">IF(E297="","X",E297)</f>
        <v>0</v>
      </c>
      <c r="I297" s="206" t="s">
        <v>27</v>
      </c>
      <c r="J297" s="206" t="str">
        <f t="shared" ref="J297:J311" si="248">IF(C297="","",1)</f>
        <v/>
      </c>
      <c r="K297" s="206" t="str">
        <f t="shared" ref="K297:K311" si="249">IF(C297="","","&lt;=======")</f>
        <v/>
      </c>
      <c r="L297" s="206"/>
      <c r="M297" s="206"/>
      <c r="N297" s="206"/>
      <c r="O297" s="206"/>
      <c r="P297" s="207">
        <f t="shared" ca="1" si="235"/>
        <v>1</v>
      </c>
      <c r="Q297" s="207">
        <f t="shared" ca="1" si="236"/>
        <v>1</v>
      </c>
      <c r="R297" s="207">
        <f t="shared" ca="1" si="237"/>
        <v>1</v>
      </c>
      <c r="S297" s="207">
        <f t="shared" ca="1" si="238"/>
        <v>1</v>
      </c>
      <c r="T297" s="207">
        <f t="shared" ca="1" si="239"/>
        <v>0</v>
      </c>
      <c r="U297" s="207">
        <f t="shared" ca="1" si="214"/>
        <v>1</v>
      </c>
      <c r="V297" s="207">
        <f t="shared" ca="1" si="215"/>
        <v>1</v>
      </c>
      <c r="W297" s="207">
        <f t="shared" ca="1" si="216"/>
        <v>1</v>
      </c>
      <c r="X297" s="207">
        <f t="shared" ca="1" si="217"/>
        <v>1</v>
      </c>
      <c r="Y297" s="207">
        <f t="shared" ca="1" si="218"/>
        <v>1</v>
      </c>
      <c r="Z297" s="207" t="str">
        <f t="shared" ca="1" si="245"/>
        <v>C0</v>
      </c>
      <c r="AA297" s="208" t="str">
        <f t="shared" ca="1" si="219"/>
        <v>F0</v>
      </c>
    </row>
    <row r="298" spans="1:27" s="209" customFormat="1" ht="15" customHeight="1" thickBot="1">
      <c r="A298" s="411" t="s">
        <v>231</v>
      </c>
      <c r="B298" s="412"/>
      <c r="C298" s="413" t="str">
        <f>IF(E298&lt;1000000001,"","Can't be over $1,000,000,000--&gt;")</f>
        <v/>
      </c>
      <c r="D298" s="413"/>
      <c r="E298" s="201">
        <f>'Survey Questionnaire'!F87</f>
        <v>0</v>
      </c>
      <c r="F298" s="202" t="s">
        <v>112</v>
      </c>
      <c r="G298" s="205" t="s">
        <v>28</v>
      </c>
      <c r="H298" s="263">
        <f t="shared" si="247"/>
        <v>0</v>
      </c>
      <c r="I298" s="206" t="s">
        <v>27</v>
      </c>
      <c r="J298" s="206" t="str">
        <f t="shared" si="248"/>
        <v/>
      </c>
      <c r="K298" s="206" t="str">
        <f t="shared" si="249"/>
        <v/>
      </c>
      <c r="L298" s="206"/>
      <c r="M298" s="206"/>
      <c r="N298" s="206"/>
      <c r="O298" s="206"/>
      <c r="P298" s="207">
        <f t="shared" ca="1" si="235"/>
        <v>1</v>
      </c>
      <c r="Q298" s="207">
        <f t="shared" ca="1" si="236"/>
        <v>1</v>
      </c>
      <c r="R298" s="207">
        <f t="shared" ca="1" si="237"/>
        <v>1</v>
      </c>
      <c r="S298" s="207">
        <f t="shared" ca="1" si="238"/>
        <v>1</v>
      </c>
      <c r="T298" s="207">
        <f t="shared" ca="1" si="239"/>
        <v>0</v>
      </c>
      <c r="U298" s="207">
        <f t="shared" ca="1" si="214"/>
        <v>1</v>
      </c>
      <c r="V298" s="207">
        <f t="shared" ca="1" si="215"/>
        <v>1</v>
      </c>
      <c r="W298" s="207">
        <f t="shared" ca="1" si="216"/>
        <v>1</v>
      </c>
      <c r="X298" s="207">
        <f t="shared" ca="1" si="217"/>
        <v>1</v>
      </c>
      <c r="Y298" s="207">
        <f t="shared" ca="1" si="218"/>
        <v>1</v>
      </c>
      <c r="Z298" s="207" t="str">
        <f t="shared" ca="1" si="245"/>
        <v>C0</v>
      </c>
      <c r="AA298" s="208" t="str">
        <f t="shared" ca="1" si="219"/>
        <v>F0</v>
      </c>
    </row>
    <row r="299" spans="1:27" s="209" customFormat="1" ht="15" customHeight="1" thickBot="1">
      <c r="A299" s="411" t="s">
        <v>279</v>
      </c>
      <c r="B299" s="412"/>
      <c r="C299" s="413" t="str">
        <f>IF(E299&lt;1000000001,"","Can't be over $1,000,000,000--&gt;")</f>
        <v/>
      </c>
      <c r="D299" s="413"/>
      <c r="E299" s="201">
        <f>'Survey Questionnaire'!F88</f>
        <v>0</v>
      </c>
      <c r="F299" s="202" t="s">
        <v>112</v>
      </c>
      <c r="G299" s="205" t="s">
        <v>28</v>
      </c>
      <c r="H299" s="263">
        <f t="shared" si="247"/>
        <v>0</v>
      </c>
      <c r="I299" s="206" t="s">
        <v>27</v>
      </c>
      <c r="J299" s="206" t="str">
        <f t="shared" si="248"/>
        <v/>
      </c>
      <c r="K299" s="206" t="str">
        <f t="shared" si="249"/>
        <v/>
      </c>
      <c r="L299" s="206"/>
      <c r="M299" s="206"/>
      <c r="N299" s="206"/>
      <c r="O299" s="206"/>
      <c r="P299" s="207">
        <f t="shared" ca="1" si="235"/>
        <v>1</v>
      </c>
      <c r="Q299" s="207">
        <f t="shared" ca="1" si="236"/>
        <v>1</v>
      </c>
      <c r="R299" s="207">
        <f t="shared" ca="1" si="237"/>
        <v>1</v>
      </c>
      <c r="S299" s="207">
        <f t="shared" ca="1" si="238"/>
        <v>1</v>
      </c>
      <c r="T299" s="207">
        <f t="shared" ca="1" si="239"/>
        <v>0</v>
      </c>
      <c r="U299" s="207">
        <f t="shared" ca="1" si="214"/>
        <v>1</v>
      </c>
      <c r="V299" s="207">
        <f t="shared" ca="1" si="215"/>
        <v>1</v>
      </c>
      <c r="W299" s="207">
        <f t="shared" ca="1" si="216"/>
        <v>1</v>
      </c>
      <c r="X299" s="207">
        <f t="shared" ca="1" si="217"/>
        <v>1</v>
      </c>
      <c r="Y299" s="207">
        <f t="shared" ca="1" si="218"/>
        <v>1</v>
      </c>
      <c r="Z299" s="207" t="str">
        <f t="shared" ca="1" si="245"/>
        <v>C0</v>
      </c>
      <c r="AA299" s="208" t="str">
        <f t="shared" ca="1" si="219"/>
        <v>F0</v>
      </c>
    </row>
    <row r="300" spans="1:27" s="209" customFormat="1" ht="15" customHeight="1" thickBot="1">
      <c r="A300" s="411" t="s">
        <v>280</v>
      </c>
      <c r="B300" s="412"/>
      <c r="C300" s="413" t="str">
        <f>IF(((E300&gt;-100)*AND(E300&lt;201)),"","Percentage must be between -100% and +200%--&gt;")</f>
        <v/>
      </c>
      <c r="D300" s="414"/>
      <c r="E300" s="275">
        <f>'Survey Questionnaire'!F89</f>
        <v>0</v>
      </c>
      <c r="F300" s="202" t="s">
        <v>42</v>
      </c>
      <c r="G300" s="205" t="s">
        <v>28</v>
      </c>
      <c r="H300" s="276">
        <f t="shared" si="247"/>
        <v>0</v>
      </c>
      <c r="I300" s="206" t="s">
        <v>27</v>
      </c>
      <c r="J300" s="206" t="str">
        <f t="shared" si="248"/>
        <v/>
      </c>
      <c r="K300" s="206" t="str">
        <f t="shared" si="249"/>
        <v/>
      </c>
      <c r="L300" s="206"/>
      <c r="M300" s="206"/>
      <c r="N300" s="206"/>
      <c r="O300" s="206"/>
      <c r="P300" s="207">
        <f t="shared" ca="1" si="235"/>
        <v>1</v>
      </c>
      <c r="Q300" s="207">
        <f t="shared" ca="1" si="236"/>
        <v>1</v>
      </c>
      <c r="R300" s="207">
        <f t="shared" ca="1" si="237"/>
        <v>1</v>
      </c>
      <c r="S300" s="207">
        <f t="shared" ca="1" si="238"/>
        <v>1</v>
      </c>
      <c r="T300" s="207">
        <f t="shared" ca="1" si="239"/>
        <v>0</v>
      </c>
      <c r="U300" s="207">
        <f t="shared" ca="1" si="214"/>
        <v>1</v>
      </c>
      <c r="V300" s="207">
        <f t="shared" ca="1" si="215"/>
        <v>1</v>
      </c>
      <c r="W300" s="207">
        <f t="shared" ca="1" si="216"/>
        <v>1</v>
      </c>
      <c r="X300" s="207">
        <f t="shared" ca="1" si="217"/>
        <v>1</v>
      </c>
      <c r="Y300" s="207">
        <f t="shared" ca="1" si="218"/>
        <v>1</v>
      </c>
      <c r="Z300" s="207" t="str">
        <f t="shared" ca="1" si="245"/>
        <v>F2</v>
      </c>
      <c r="AA300" s="208" t="str">
        <f t="shared" ca="1" si="219"/>
        <v>F2</v>
      </c>
    </row>
    <row r="301" spans="1:27" s="209" customFormat="1" ht="15" customHeight="1" thickBot="1">
      <c r="A301" s="411" t="s">
        <v>281</v>
      </c>
      <c r="B301" s="412"/>
      <c r="C301" s="413" t="str">
        <f>IF(E297+E298=0,"",IF(E301&lt;1,"Please enter the number of people with this title here--&gt;",IF(E301&gt;E$8,"Can't be more than the "&amp;E$8&amp;" you reported as total staff--&gt;","")))</f>
        <v/>
      </c>
      <c r="D301" s="414"/>
      <c r="E301" s="204">
        <f>'Survey Questionnaire'!F90</f>
        <v>0</v>
      </c>
      <c r="F301" s="202" t="s">
        <v>109</v>
      </c>
      <c r="G301" s="205" t="s">
        <v>28</v>
      </c>
      <c r="H301" s="263" t="str">
        <f>IF(OR(E301="", E301=0),"X",E301)</f>
        <v>X</v>
      </c>
      <c r="I301" s="206" t="s">
        <v>27</v>
      </c>
      <c r="J301" s="206" t="str">
        <f t="shared" si="248"/>
        <v/>
      </c>
      <c r="K301" s="206" t="str">
        <f t="shared" si="249"/>
        <v/>
      </c>
      <c r="L301" s="206"/>
      <c r="M301" s="206"/>
      <c r="N301" s="206"/>
      <c r="O301" s="206"/>
      <c r="P301" s="207">
        <f t="shared" ca="1" si="235"/>
        <v>1</v>
      </c>
      <c r="Q301" s="207">
        <f t="shared" ca="1" si="236"/>
        <v>1</v>
      </c>
      <c r="R301" s="207">
        <f t="shared" ca="1" si="237"/>
        <v>1</v>
      </c>
      <c r="S301" s="207">
        <f t="shared" ca="1" si="238"/>
        <v>1</v>
      </c>
      <c r="T301" s="207">
        <f t="shared" ca="1" si="239"/>
        <v>0</v>
      </c>
      <c r="U301" s="207">
        <f t="shared" ca="1" si="214"/>
        <v>1</v>
      </c>
      <c r="V301" s="207">
        <f t="shared" ca="1" si="215"/>
        <v>1</v>
      </c>
      <c r="W301" s="207">
        <f t="shared" ca="1" si="216"/>
        <v>1</v>
      </c>
      <c r="X301" s="207">
        <f t="shared" ca="1" si="217"/>
        <v>1</v>
      </c>
      <c r="Y301" s="207">
        <f t="shared" ca="1" si="218"/>
        <v>1</v>
      </c>
      <c r="Z301" s="207" t="str">
        <f t="shared" ca="1" si="245"/>
        <v>,0</v>
      </c>
      <c r="AA301" s="208" t="str">
        <f t="shared" ca="1" si="219"/>
        <v>F0</v>
      </c>
    </row>
    <row r="302" spans="1:27" s="209" customFormat="1" ht="15" customHeight="1" thickBot="1">
      <c r="A302" s="411" t="s">
        <v>282</v>
      </c>
      <c r="B302" s="412"/>
      <c r="C302" s="413" t="str">
        <f>IF(E302&gt;E301,"Can't be more than the "&amp;E301&amp;" people with this title--&gt;","")</f>
        <v/>
      </c>
      <c r="D302" s="414"/>
      <c r="E302" s="204">
        <f>'Survey Questionnaire'!F91</f>
        <v>0</v>
      </c>
      <c r="F302" s="202" t="s">
        <v>109</v>
      </c>
      <c r="G302" s="205" t="s">
        <v>28</v>
      </c>
      <c r="H302" s="263">
        <f t="shared" ref="H302:H306" si="250">IF(E302="","X",E302)</f>
        <v>0</v>
      </c>
      <c r="I302" s="206" t="s">
        <v>27</v>
      </c>
      <c r="J302" s="206" t="str">
        <f t="shared" si="248"/>
        <v/>
      </c>
      <c r="K302" s="206" t="str">
        <f t="shared" si="249"/>
        <v/>
      </c>
      <c r="L302" s="206"/>
      <c r="M302" s="206"/>
      <c r="N302" s="206"/>
      <c r="O302" s="206"/>
      <c r="P302" s="207">
        <f t="shared" ca="1" si="235"/>
        <v>1</v>
      </c>
      <c r="Q302" s="207">
        <f t="shared" ca="1" si="236"/>
        <v>1</v>
      </c>
      <c r="R302" s="207">
        <f t="shared" ca="1" si="237"/>
        <v>1</v>
      </c>
      <c r="S302" s="207">
        <f t="shared" ca="1" si="238"/>
        <v>1</v>
      </c>
      <c r="T302" s="207">
        <f t="shared" ca="1" si="239"/>
        <v>0</v>
      </c>
      <c r="U302" s="207">
        <f t="shared" ca="1" si="214"/>
        <v>1</v>
      </c>
      <c r="V302" s="207">
        <f t="shared" ca="1" si="215"/>
        <v>1</v>
      </c>
      <c r="W302" s="207">
        <f t="shared" ca="1" si="216"/>
        <v>1</v>
      </c>
      <c r="X302" s="207">
        <f t="shared" ca="1" si="217"/>
        <v>1</v>
      </c>
      <c r="Y302" s="207">
        <f t="shared" ca="1" si="218"/>
        <v>1</v>
      </c>
      <c r="Z302" s="207" t="str">
        <f t="shared" ca="1" si="245"/>
        <v>,0</v>
      </c>
      <c r="AA302" s="208" t="str">
        <f t="shared" ca="1" si="219"/>
        <v>F0</v>
      </c>
    </row>
    <row r="303" spans="1:27" s="209" customFormat="1" ht="15" customHeight="1" thickBot="1">
      <c r="A303" s="411" t="s">
        <v>283</v>
      </c>
      <c r="B303" s="412"/>
      <c r="C303" s="413" t="str">
        <f>IF(((E303&gt;-1)*AND(E303&lt;101)),"","Percentage must be between 0 and 100.00--&gt;")</f>
        <v/>
      </c>
      <c r="D303" s="414"/>
      <c r="E303" s="275">
        <f>'Survey Questionnaire'!F92</f>
        <v>0</v>
      </c>
      <c r="F303" s="202" t="s">
        <v>42</v>
      </c>
      <c r="G303" s="205" t="s">
        <v>28</v>
      </c>
      <c r="H303" s="276">
        <f t="shared" si="250"/>
        <v>0</v>
      </c>
      <c r="I303" s="206" t="s">
        <v>27</v>
      </c>
      <c r="J303" s="206" t="str">
        <f t="shared" si="248"/>
        <v/>
      </c>
      <c r="K303" s="206" t="str">
        <f t="shared" si="249"/>
        <v/>
      </c>
      <c r="L303" s="206"/>
      <c r="M303" s="206"/>
      <c r="N303" s="206"/>
      <c r="O303" s="206"/>
      <c r="P303" s="207">
        <f t="shared" ca="1" si="235"/>
        <v>1</v>
      </c>
      <c r="Q303" s="207">
        <f t="shared" ca="1" si="236"/>
        <v>1</v>
      </c>
      <c r="R303" s="207">
        <f t="shared" ca="1" si="237"/>
        <v>1</v>
      </c>
      <c r="S303" s="207">
        <f t="shared" ca="1" si="238"/>
        <v>1</v>
      </c>
      <c r="T303" s="207">
        <f t="shared" ca="1" si="239"/>
        <v>0</v>
      </c>
      <c r="U303" s="207">
        <f t="shared" ca="1" si="214"/>
        <v>1</v>
      </c>
      <c r="V303" s="207">
        <f t="shared" ca="1" si="215"/>
        <v>1</v>
      </c>
      <c r="W303" s="207">
        <f t="shared" ca="1" si="216"/>
        <v>1</v>
      </c>
      <c r="X303" s="207">
        <f t="shared" ca="1" si="217"/>
        <v>1</v>
      </c>
      <c r="Y303" s="207">
        <f t="shared" ca="1" si="218"/>
        <v>1</v>
      </c>
      <c r="Z303" s="207" t="str">
        <f t="shared" ca="1" si="245"/>
        <v>F2</v>
      </c>
      <c r="AA303" s="208" t="str">
        <f t="shared" ca="1" si="219"/>
        <v>F2</v>
      </c>
    </row>
    <row r="304" spans="1:27" s="209" customFormat="1" ht="15" customHeight="1" thickBot="1">
      <c r="A304" s="411" t="s">
        <v>284</v>
      </c>
      <c r="B304" s="412"/>
      <c r="C304" s="413" t="str">
        <f>IF(((E304&gt;-1)*AND(E304&lt;101)),"","Percentage must be between 0 and 100.00--&gt;")</f>
        <v/>
      </c>
      <c r="D304" s="414"/>
      <c r="E304" s="275">
        <f>'Survey Questionnaire'!F93</f>
        <v>0</v>
      </c>
      <c r="F304" s="202" t="s">
        <v>42</v>
      </c>
      <c r="G304" s="205" t="s">
        <v>28</v>
      </c>
      <c r="H304" s="276">
        <f t="shared" si="250"/>
        <v>0</v>
      </c>
      <c r="I304" s="206" t="s">
        <v>27</v>
      </c>
      <c r="J304" s="206" t="str">
        <f t="shared" si="248"/>
        <v/>
      </c>
      <c r="K304" s="206" t="str">
        <f t="shared" si="249"/>
        <v/>
      </c>
      <c r="L304" s="206"/>
      <c r="M304" s="206"/>
      <c r="N304" s="206"/>
      <c r="O304" s="206"/>
      <c r="P304" s="207">
        <f t="shared" ca="1" si="235"/>
        <v>1</v>
      </c>
      <c r="Q304" s="207">
        <f t="shared" ca="1" si="236"/>
        <v>1</v>
      </c>
      <c r="R304" s="207">
        <f t="shared" ca="1" si="237"/>
        <v>1</v>
      </c>
      <c r="S304" s="207">
        <f t="shared" ca="1" si="238"/>
        <v>1</v>
      </c>
      <c r="T304" s="207">
        <f t="shared" ca="1" si="239"/>
        <v>0</v>
      </c>
      <c r="U304" s="207">
        <f t="shared" ca="1" si="214"/>
        <v>1</v>
      </c>
      <c r="V304" s="207">
        <f t="shared" ca="1" si="215"/>
        <v>1</v>
      </c>
      <c r="W304" s="207">
        <f t="shared" ca="1" si="216"/>
        <v>1</v>
      </c>
      <c r="X304" s="207">
        <f t="shared" ca="1" si="217"/>
        <v>1</v>
      </c>
      <c r="Y304" s="207">
        <f t="shared" ca="1" si="218"/>
        <v>1</v>
      </c>
      <c r="Z304" s="207" t="str">
        <f t="shared" ca="1" si="245"/>
        <v>F2</v>
      </c>
      <c r="AA304" s="208" t="str">
        <f t="shared" ca="1" si="219"/>
        <v>F2</v>
      </c>
    </row>
    <row r="305" spans="1:27" s="209" customFormat="1" ht="15" customHeight="1" thickBot="1">
      <c r="A305" s="411" t="s">
        <v>285</v>
      </c>
      <c r="B305" s="412"/>
      <c r="C305" s="413" t="str">
        <f>IF(((E305&gt;-1)*AND(E305&lt;101)),"","Percentage must be between 0 and 100.00--&gt;")</f>
        <v/>
      </c>
      <c r="D305" s="414"/>
      <c r="E305" s="275">
        <f>'Survey Questionnaire'!F94</f>
        <v>0</v>
      </c>
      <c r="F305" s="202" t="s">
        <v>42</v>
      </c>
      <c r="G305" s="205" t="s">
        <v>28</v>
      </c>
      <c r="H305" s="276">
        <f t="shared" si="250"/>
        <v>0</v>
      </c>
      <c r="I305" s="206" t="s">
        <v>27</v>
      </c>
      <c r="J305" s="206" t="str">
        <f t="shared" si="248"/>
        <v/>
      </c>
      <c r="K305" s="206" t="str">
        <f t="shared" si="249"/>
        <v/>
      </c>
      <c r="L305" s="206"/>
      <c r="M305" s="206"/>
      <c r="N305" s="206"/>
      <c r="O305" s="206"/>
      <c r="P305" s="207">
        <f t="shared" ca="1" si="235"/>
        <v>1</v>
      </c>
      <c r="Q305" s="207">
        <f t="shared" ca="1" si="236"/>
        <v>1</v>
      </c>
      <c r="R305" s="207">
        <f t="shared" ca="1" si="237"/>
        <v>1</v>
      </c>
      <c r="S305" s="207">
        <f t="shared" ca="1" si="238"/>
        <v>1</v>
      </c>
      <c r="T305" s="207">
        <f t="shared" ca="1" si="239"/>
        <v>0</v>
      </c>
      <c r="U305" s="207">
        <f t="shared" ca="1" si="214"/>
        <v>1</v>
      </c>
      <c r="V305" s="207">
        <f t="shared" ca="1" si="215"/>
        <v>1</v>
      </c>
      <c r="W305" s="207">
        <f t="shared" ca="1" si="216"/>
        <v>1</v>
      </c>
      <c r="X305" s="207">
        <f t="shared" ca="1" si="217"/>
        <v>1</v>
      </c>
      <c r="Y305" s="207">
        <f t="shared" ca="1" si="218"/>
        <v>1</v>
      </c>
      <c r="Z305" s="207" t="str">
        <f t="shared" ca="1" si="245"/>
        <v>F2</v>
      </c>
      <c r="AA305" s="208" t="str">
        <f t="shared" ca="1" si="219"/>
        <v>F2</v>
      </c>
    </row>
    <row r="306" spans="1:27" s="209" customFormat="1" ht="15" customHeight="1" thickBot="1">
      <c r="A306" s="417" t="s">
        <v>286</v>
      </c>
      <c r="B306" s="418"/>
      <c r="C306" s="413" t="str">
        <f>IF(((E306&gt;-1)*AND(E306&lt;201)),"","Percentage overtime must be between 0% and 200.00%--&gt;")</f>
        <v/>
      </c>
      <c r="D306" s="414"/>
      <c r="E306" s="275">
        <f>'Survey Questionnaire'!F95</f>
        <v>0</v>
      </c>
      <c r="F306" s="202" t="s">
        <v>42</v>
      </c>
      <c r="G306" s="205" t="s">
        <v>28</v>
      </c>
      <c r="H306" s="276">
        <f t="shared" si="250"/>
        <v>0</v>
      </c>
      <c r="I306" s="206" t="s">
        <v>27</v>
      </c>
      <c r="J306" s="206" t="str">
        <f t="shared" si="248"/>
        <v/>
      </c>
      <c r="K306" s="206" t="str">
        <f t="shared" si="249"/>
        <v/>
      </c>
      <c r="L306" s="206"/>
      <c r="M306" s="206"/>
      <c r="N306" s="206"/>
      <c r="O306" s="206"/>
      <c r="P306" s="207">
        <f t="shared" ca="1" si="235"/>
        <v>1</v>
      </c>
      <c r="Q306" s="207">
        <f t="shared" ca="1" si="236"/>
        <v>1</v>
      </c>
      <c r="R306" s="207">
        <f t="shared" ca="1" si="237"/>
        <v>1</v>
      </c>
      <c r="S306" s="207">
        <f t="shared" ca="1" si="238"/>
        <v>1</v>
      </c>
      <c r="T306" s="207">
        <f t="shared" ca="1" si="239"/>
        <v>0</v>
      </c>
      <c r="U306" s="207">
        <f t="shared" ca="1" si="214"/>
        <v>1</v>
      </c>
      <c r="V306" s="207">
        <f t="shared" ca="1" si="215"/>
        <v>1</v>
      </c>
      <c r="W306" s="207">
        <f t="shared" ca="1" si="216"/>
        <v>1</v>
      </c>
      <c r="X306" s="207">
        <f t="shared" ca="1" si="217"/>
        <v>1</v>
      </c>
      <c r="Y306" s="207">
        <f t="shared" ca="1" si="218"/>
        <v>1</v>
      </c>
      <c r="Z306" s="207" t="str">
        <f t="shared" ca="1" si="245"/>
        <v>F2</v>
      </c>
      <c r="AA306" s="208" t="str">
        <f t="shared" ca="1" si="219"/>
        <v>F2</v>
      </c>
    </row>
    <row r="307" spans="1:27" s="209" customFormat="1" ht="15" customHeight="1" thickBot="1">
      <c r="A307" s="423" t="s">
        <v>287</v>
      </c>
      <c r="B307" s="424"/>
      <c r="C307" s="425" t="str">
        <f>IF(E307=0,"",IF(E307="Y","",IF(E307="N","","You must answer Y or N--&gt;")))</f>
        <v/>
      </c>
      <c r="D307" s="426"/>
      <c r="E307" s="203">
        <f>'Survey Questionnaire'!F96</f>
        <v>0</v>
      </c>
      <c r="F307" s="202" t="s">
        <v>62</v>
      </c>
      <c r="G307" s="205" t="s">
        <v>28</v>
      </c>
      <c r="H307" s="281" t="str">
        <f>IF(E307="Y",1,IF(E307="N",0,"X"))</f>
        <v>X</v>
      </c>
      <c r="I307" s="206" t="s">
        <v>27</v>
      </c>
      <c r="J307" s="206" t="str">
        <f t="shared" si="248"/>
        <v/>
      </c>
      <c r="K307" s="206" t="str">
        <f t="shared" si="249"/>
        <v/>
      </c>
      <c r="L307" s="206"/>
      <c r="M307" s="206"/>
      <c r="N307" s="206"/>
      <c r="O307" s="206"/>
      <c r="P307" s="207">
        <f t="shared" ca="1" si="235"/>
        <v>1</v>
      </c>
      <c r="Q307" s="207">
        <f t="shared" ca="1" si="236"/>
        <v>1</v>
      </c>
      <c r="R307" s="207">
        <f t="shared" ca="1" si="237"/>
        <v>1</v>
      </c>
      <c r="S307" s="207">
        <f t="shared" ca="1" si="238"/>
        <v>1</v>
      </c>
      <c r="T307" s="207">
        <f t="shared" ca="1" si="239"/>
        <v>0</v>
      </c>
      <c r="U307" s="207">
        <f t="shared" ca="1" si="214"/>
        <v>1</v>
      </c>
      <c r="V307" s="207">
        <f t="shared" ca="1" si="215"/>
        <v>1</v>
      </c>
      <c r="W307" s="207">
        <f t="shared" ca="1" si="216"/>
        <v>1</v>
      </c>
      <c r="X307" s="207">
        <f t="shared" ca="1" si="217"/>
        <v>1</v>
      </c>
      <c r="Y307" s="207">
        <f t="shared" ca="1" si="218"/>
        <v>1</v>
      </c>
      <c r="Z307" s="207" t="str">
        <f t="shared" ca="1" si="245"/>
        <v>F0</v>
      </c>
      <c r="AA307" s="208" t="str">
        <f t="shared" ca="1" si="219"/>
        <v>F0</v>
      </c>
    </row>
    <row r="308" spans="1:27" s="209" customFormat="1" ht="15" customHeight="1" thickBot="1">
      <c r="A308" s="417" t="s">
        <v>288</v>
      </c>
      <c r="B308" s="418"/>
      <c r="C308" s="413" t="str">
        <f>IF(((E308&gt;-1)*AND(E308&lt;1001)),"","Billing rate must be between $0 and $1,000 per hour--&gt;")</f>
        <v/>
      </c>
      <c r="D308" s="414"/>
      <c r="E308" s="203">
        <f>'Survey Questionnaire'!F97</f>
        <v>0</v>
      </c>
      <c r="F308" s="202" t="s">
        <v>112</v>
      </c>
      <c r="G308" s="205" t="s">
        <v>28</v>
      </c>
      <c r="H308" s="263">
        <f>IF(E308="","X",E308)</f>
        <v>0</v>
      </c>
      <c r="I308" s="206" t="s">
        <v>27</v>
      </c>
      <c r="J308" s="206" t="str">
        <f t="shared" si="248"/>
        <v/>
      </c>
      <c r="K308" s="206" t="str">
        <f t="shared" si="249"/>
        <v/>
      </c>
      <c r="L308" s="206"/>
      <c r="M308" s="206"/>
      <c r="N308" s="206"/>
      <c r="O308" s="206"/>
      <c r="P308" s="207">
        <f t="shared" ca="1" si="235"/>
        <v>1</v>
      </c>
      <c r="Q308" s="207">
        <f t="shared" ca="1" si="236"/>
        <v>1</v>
      </c>
      <c r="R308" s="207">
        <f t="shared" ca="1" si="237"/>
        <v>1</v>
      </c>
      <c r="S308" s="207">
        <f t="shared" ca="1" si="238"/>
        <v>1</v>
      </c>
      <c r="T308" s="207">
        <f t="shared" ca="1" si="239"/>
        <v>0</v>
      </c>
      <c r="U308" s="207">
        <f t="shared" ca="1" si="214"/>
        <v>1</v>
      </c>
      <c r="V308" s="207">
        <f t="shared" ca="1" si="215"/>
        <v>1</v>
      </c>
      <c r="W308" s="207">
        <f t="shared" ca="1" si="216"/>
        <v>1</v>
      </c>
      <c r="X308" s="207">
        <f t="shared" ca="1" si="217"/>
        <v>1</v>
      </c>
      <c r="Y308" s="207">
        <f t="shared" ca="1" si="218"/>
        <v>1</v>
      </c>
      <c r="Z308" s="207" t="str">
        <f t="shared" ca="1" si="245"/>
        <v>F0</v>
      </c>
      <c r="AA308" s="208" t="str">
        <f t="shared" ca="1" si="219"/>
        <v>F0</v>
      </c>
    </row>
    <row r="309" spans="1:27" s="209" customFormat="1" ht="15" customHeight="1" thickBot="1">
      <c r="A309" s="417" t="s">
        <v>306</v>
      </c>
      <c r="B309" s="418"/>
      <c r="C309" s="413" t="str">
        <f>IF(((E309&gt;-1)*AND(E309&lt;31)),"","Check for hours vs DAYS error--&gt;")</f>
        <v/>
      </c>
      <c r="D309" s="414"/>
      <c r="E309" s="203">
        <f>'Survey Questionnaire'!F98</f>
        <v>0</v>
      </c>
      <c r="F309" s="202" t="s">
        <v>110</v>
      </c>
      <c r="G309" s="205" t="s">
        <v>28</v>
      </c>
      <c r="H309" s="263">
        <f>IF(E309="","X",E309)</f>
        <v>0</v>
      </c>
      <c r="I309" s="206" t="s">
        <v>27</v>
      </c>
      <c r="J309" s="206" t="str">
        <f t="shared" si="248"/>
        <v/>
      </c>
      <c r="K309" s="206" t="str">
        <f t="shared" si="249"/>
        <v/>
      </c>
      <c r="L309" s="206"/>
      <c r="M309" s="206"/>
      <c r="N309" s="206"/>
      <c r="O309" s="206"/>
      <c r="P309" s="207">
        <f t="shared" ca="1" si="235"/>
        <v>1</v>
      </c>
      <c r="Q309" s="207">
        <f t="shared" ca="1" si="236"/>
        <v>1</v>
      </c>
      <c r="R309" s="207">
        <f t="shared" ca="1" si="237"/>
        <v>1</v>
      </c>
      <c r="S309" s="207">
        <f t="shared" ca="1" si="238"/>
        <v>1</v>
      </c>
      <c r="T309" s="207">
        <f t="shared" ca="1" si="239"/>
        <v>0</v>
      </c>
      <c r="U309" s="207">
        <f t="shared" ca="1" si="214"/>
        <v>1</v>
      </c>
      <c r="V309" s="207">
        <f t="shared" ca="1" si="215"/>
        <v>1</v>
      </c>
      <c r="W309" s="207">
        <f t="shared" ca="1" si="216"/>
        <v>1</v>
      </c>
      <c r="X309" s="207">
        <f t="shared" ca="1" si="217"/>
        <v>1</v>
      </c>
      <c r="Y309" s="207">
        <f t="shared" ca="1" si="218"/>
        <v>1</v>
      </c>
      <c r="Z309" s="207" t="str">
        <f t="shared" ca="1" si="245"/>
        <v>F0</v>
      </c>
      <c r="AA309" s="208" t="str">
        <f t="shared" ca="1" si="219"/>
        <v>F0</v>
      </c>
    </row>
    <row r="310" spans="1:27" s="209" customFormat="1" ht="15" customHeight="1" thickBot="1">
      <c r="A310" s="417" t="s">
        <v>289</v>
      </c>
      <c r="B310" s="418"/>
      <c r="C310" s="413" t="str">
        <f>IF((E309&gt;0)*AND(E310&gt;0),"Cant have vacation when you entered PTO",IF(((E310&gt;-1)*AND(E310&lt;31)),"","Check for hours vs DAYS error--&gt;"))</f>
        <v/>
      </c>
      <c r="D310" s="414"/>
      <c r="E310" s="203">
        <f>'Survey Questionnaire'!F99</f>
        <v>0</v>
      </c>
      <c r="F310" s="202" t="s">
        <v>110</v>
      </c>
      <c r="G310" s="205" t="s">
        <v>28</v>
      </c>
      <c r="H310" s="263">
        <f>IF(E310="","X",E310)</f>
        <v>0</v>
      </c>
      <c r="I310" s="206" t="s">
        <v>27</v>
      </c>
      <c r="J310" s="206" t="str">
        <f t="shared" si="248"/>
        <v/>
      </c>
      <c r="K310" s="206" t="str">
        <f t="shared" si="249"/>
        <v/>
      </c>
      <c r="L310" s="206"/>
      <c r="M310" s="206"/>
      <c r="N310" s="206"/>
      <c r="O310" s="206"/>
      <c r="P310" s="207">
        <f t="shared" ca="1" si="235"/>
        <v>1</v>
      </c>
      <c r="Q310" s="207">
        <f t="shared" ca="1" si="236"/>
        <v>1</v>
      </c>
      <c r="R310" s="207">
        <f t="shared" ca="1" si="237"/>
        <v>1</v>
      </c>
      <c r="S310" s="207">
        <f t="shared" ca="1" si="238"/>
        <v>1</v>
      </c>
      <c r="T310" s="207">
        <f t="shared" ca="1" si="239"/>
        <v>0</v>
      </c>
      <c r="U310" s="207">
        <f t="shared" ca="1" si="214"/>
        <v>1</v>
      </c>
      <c r="V310" s="207">
        <f t="shared" ca="1" si="215"/>
        <v>1</v>
      </c>
      <c r="W310" s="207">
        <f t="shared" ca="1" si="216"/>
        <v>1</v>
      </c>
      <c r="X310" s="207">
        <f t="shared" ca="1" si="217"/>
        <v>1</v>
      </c>
      <c r="Y310" s="207">
        <f t="shared" ca="1" si="218"/>
        <v>1</v>
      </c>
      <c r="Z310" s="207" t="str">
        <f t="shared" ca="1" si="245"/>
        <v>F0</v>
      </c>
      <c r="AA310" s="208" t="str">
        <f t="shared" ca="1" si="219"/>
        <v>F0</v>
      </c>
    </row>
    <row r="311" spans="1:27" s="209" customFormat="1" ht="15" customHeight="1" thickBot="1">
      <c r="A311" s="419" t="s">
        <v>290</v>
      </c>
      <c r="B311" s="420"/>
      <c r="C311" s="413" t="str">
        <f>IF((E309&gt;0)*AND(E311&gt;0),"Cant have sick leave when you entered PTO",IF(((E311&gt;-1)*AND(E311&lt;31)),"","Check for hours vs DAYS error--&gt;"))</f>
        <v/>
      </c>
      <c r="D311" s="414"/>
      <c r="E311" s="203">
        <f>'Survey Questionnaire'!F100</f>
        <v>0</v>
      </c>
      <c r="F311" s="202" t="s">
        <v>110</v>
      </c>
      <c r="G311" s="205" t="s">
        <v>28</v>
      </c>
      <c r="H311" s="263">
        <f>IF(E311="","X",E311)</f>
        <v>0</v>
      </c>
      <c r="I311" s="206" t="s">
        <v>27</v>
      </c>
      <c r="J311" s="206" t="str">
        <f t="shared" si="248"/>
        <v/>
      </c>
      <c r="K311" s="206" t="str">
        <f t="shared" si="249"/>
        <v/>
      </c>
      <c r="L311" s="206"/>
      <c r="M311" s="206"/>
      <c r="N311" s="206"/>
      <c r="O311" s="206"/>
      <c r="P311" s="207">
        <f t="shared" ca="1" si="235"/>
        <v>1</v>
      </c>
      <c r="Q311" s="207">
        <f t="shared" ca="1" si="236"/>
        <v>1</v>
      </c>
      <c r="R311" s="207">
        <f t="shared" ca="1" si="237"/>
        <v>1</v>
      </c>
      <c r="S311" s="207">
        <f t="shared" ca="1" si="238"/>
        <v>1</v>
      </c>
      <c r="T311" s="207">
        <f t="shared" ca="1" si="239"/>
        <v>0</v>
      </c>
      <c r="U311" s="207">
        <f t="shared" ca="1" si="214"/>
        <v>1</v>
      </c>
      <c r="V311" s="207">
        <f t="shared" ca="1" si="215"/>
        <v>1</v>
      </c>
      <c r="W311" s="207">
        <f t="shared" ca="1" si="216"/>
        <v>1</v>
      </c>
      <c r="X311" s="207">
        <f t="shared" ca="1" si="217"/>
        <v>1</v>
      </c>
      <c r="Y311" s="207">
        <f t="shared" ca="1" si="218"/>
        <v>1</v>
      </c>
      <c r="Z311" s="207" t="str">
        <f t="shared" ca="1" si="245"/>
        <v>F0</v>
      </c>
      <c r="AA311" s="208" t="str">
        <f t="shared" ca="1" si="219"/>
        <v>F0</v>
      </c>
    </row>
    <row r="312" spans="1:27" ht="16.5" thickBot="1">
      <c r="A312" s="36"/>
      <c r="B312" s="71"/>
      <c r="C312" s="432"/>
      <c r="D312" s="432"/>
      <c r="E312" s="72"/>
      <c r="F312" s="73"/>
      <c r="P312" s="40">
        <f t="shared" ca="1" si="235"/>
        <v>1</v>
      </c>
      <c r="Q312" s="40">
        <f t="shared" ca="1" si="236"/>
        <v>1</v>
      </c>
      <c r="R312" s="40">
        <f t="shared" ca="1" si="237"/>
        <v>1</v>
      </c>
      <c r="S312" s="40">
        <f t="shared" ca="1" si="238"/>
        <v>1</v>
      </c>
      <c r="T312" s="40">
        <f t="shared" ca="1" si="239"/>
        <v>1</v>
      </c>
      <c r="U312" s="40">
        <f t="shared" ref="U312" ca="1" si="251">CELL("protect",F312)</f>
        <v>1</v>
      </c>
      <c r="V312" s="40">
        <f t="shared" ca="1" si="215"/>
        <v>1</v>
      </c>
      <c r="W312" s="40">
        <f t="shared" ca="1" si="216"/>
        <v>1</v>
      </c>
      <c r="X312" s="40">
        <f t="shared" ca="1" si="217"/>
        <v>1</v>
      </c>
      <c r="Y312" s="40">
        <f t="shared" ca="1" si="218"/>
        <v>1</v>
      </c>
      <c r="Z312" s="40" t="str">
        <f t="shared" ca="1" si="245"/>
        <v>F0</v>
      </c>
      <c r="AA312" s="44" t="str">
        <f t="shared" ca="1" si="219"/>
        <v>F0</v>
      </c>
    </row>
    <row r="313" spans="1:27" ht="20.25" thickTop="1" thickBot="1">
      <c r="A313" s="527" t="s">
        <v>217</v>
      </c>
      <c r="B313" s="528"/>
      <c r="C313" s="528"/>
      <c r="D313" s="528"/>
      <c r="E313" s="68">
        <v>16</v>
      </c>
      <c r="F313" s="64"/>
      <c r="G313" s="45" t="s">
        <v>25</v>
      </c>
      <c r="H313" s="263" t="str">
        <f>IF(SUM(H314:H315)&gt;0,E313,"X")</f>
        <v>X</v>
      </c>
      <c r="I313" s="38" t="s">
        <v>27</v>
      </c>
      <c r="P313" s="40">
        <f t="shared" ca="1" si="235"/>
        <v>1</v>
      </c>
      <c r="Q313" s="40">
        <f t="shared" ca="1" si="236"/>
        <v>1</v>
      </c>
      <c r="R313" s="40">
        <f t="shared" ca="1" si="237"/>
        <v>1</v>
      </c>
      <c r="S313" s="40">
        <f t="shared" ca="1" si="238"/>
        <v>1</v>
      </c>
      <c r="T313" s="40">
        <f t="shared" ca="1" si="239"/>
        <v>1</v>
      </c>
      <c r="U313" s="40">
        <f t="shared" ref="U313:U362" ca="1" si="252">CELL("protect",F313)</f>
        <v>1</v>
      </c>
      <c r="V313" s="40">
        <f t="shared" ref="V313:V363" ca="1" si="253">CELL("protect",G313)</f>
        <v>1</v>
      </c>
      <c r="W313" s="40">
        <f t="shared" ref="W313:W363" ca="1" si="254">CELL("protect",H313)</f>
        <v>1</v>
      </c>
      <c r="X313" s="40">
        <f t="shared" ref="X313:X363" ca="1" si="255">CELL("protect",I313)</f>
        <v>1</v>
      </c>
      <c r="Y313" s="40">
        <f t="shared" ref="Y313:Y363" ca="1" si="256">CELL("protect",J313)</f>
        <v>1</v>
      </c>
      <c r="Z313" s="40" t="str">
        <f t="shared" ca="1" si="245"/>
        <v>G</v>
      </c>
      <c r="AA313" s="44" t="str">
        <f t="shared" ref="AA313:AA363" ca="1" si="257">CELL("format",H313)</f>
        <v>F0</v>
      </c>
    </row>
    <row r="314" spans="1:27" s="209" customFormat="1" ht="15" customHeight="1" thickTop="1" thickBot="1">
      <c r="A314" s="415" t="s">
        <v>230</v>
      </c>
      <c r="B314" s="416"/>
      <c r="C314" s="413" t="str">
        <f>IF(E314&lt;1000000001,"","Can't be over $1,000,000,000--&gt;")</f>
        <v/>
      </c>
      <c r="D314" s="413"/>
      <c r="E314" s="201">
        <f>'Survey Questionnaire'!G86</f>
        <v>0</v>
      </c>
      <c r="F314" s="202" t="s">
        <v>112</v>
      </c>
      <c r="G314" s="205" t="s">
        <v>28</v>
      </c>
      <c r="H314" s="263">
        <f t="shared" ref="H314:H317" si="258">IF(E314="","X",E314)</f>
        <v>0</v>
      </c>
      <c r="I314" s="206" t="s">
        <v>27</v>
      </c>
      <c r="J314" s="206" t="str">
        <f t="shared" ref="J314:J328" si="259">IF(C314="","",1)</f>
        <v/>
      </c>
      <c r="K314" s="206" t="str">
        <f t="shared" ref="K314:K328" si="260">IF(C314="","","&lt;=======")</f>
        <v/>
      </c>
      <c r="L314" s="206"/>
      <c r="M314" s="206"/>
      <c r="N314" s="206"/>
      <c r="O314" s="206"/>
      <c r="P314" s="207">
        <f t="shared" ca="1" si="235"/>
        <v>1</v>
      </c>
      <c r="Q314" s="207">
        <f t="shared" ca="1" si="236"/>
        <v>1</v>
      </c>
      <c r="R314" s="207">
        <f t="shared" ca="1" si="237"/>
        <v>1</v>
      </c>
      <c r="S314" s="207">
        <f t="shared" ca="1" si="238"/>
        <v>1</v>
      </c>
      <c r="T314" s="207">
        <f t="shared" ca="1" si="239"/>
        <v>0</v>
      </c>
      <c r="U314" s="207">
        <f t="shared" ca="1" si="252"/>
        <v>1</v>
      </c>
      <c r="V314" s="207">
        <f t="shared" ca="1" si="253"/>
        <v>1</v>
      </c>
      <c r="W314" s="207">
        <f t="shared" ca="1" si="254"/>
        <v>1</v>
      </c>
      <c r="X314" s="207">
        <f t="shared" ca="1" si="255"/>
        <v>1</v>
      </c>
      <c r="Y314" s="207">
        <f t="shared" ca="1" si="256"/>
        <v>1</v>
      </c>
      <c r="Z314" s="207" t="str">
        <f t="shared" ca="1" si="245"/>
        <v>C0</v>
      </c>
      <c r="AA314" s="208" t="str">
        <f t="shared" ca="1" si="257"/>
        <v>F0</v>
      </c>
    </row>
    <row r="315" spans="1:27" s="209" customFormat="1" ht="15" customHeight="1" thickBot="1">
      <c r="A315" s="411" t="s">
        <v>231</v>
      </c>
      <c r="B315" s="412"/>
      <c r="C315" s="413" t="str">
        <f>IF(E315&lt;1000000001,"","Can't be over $1,000,000,000--&gt;")</f>
        <v/>
      </c>
      <c r="D315" s="413"/>
      <c r="E315" s="201">
        <f>'Survey Questionnaire'!G87</f>
        <v>0</v>
      </c>
      <c r="F315" s="202" t="s">
        <v>112</v>
      </c>
      <c r="G315" s="205" t="s">
        <v>28</v>
      </c>
      <c r="H315" s="263">
        <f t="shared" si="258"/>
        <v>0</v>
      </c>
      <c r="I315" s="206" t="s">
        <v>27</v>
      </c>
      <c r="J315" s="206" t="str">
        <f t="shared" si="259"/>
        <v/>
      </c>
      <c r="K315" s="206" t="str">
        <f t="shared" si="260"/>
        <v/>
      </c>
      <c r="L315" s="206"/>
      <c r="M315" s="206"/>
      <c r="N315" s="206"/>
      <c r="O315" s="206"/>
      <c r="P315" s="207">
        <f t="shared" ca="1" si="235"/>
        <v>1</v>
      </c>
      <c r="Q315" s="207">
        <f t="shared" ca="1" si="236"/>
        <v>1</v>
      </c>
      <c r="R315" s="207">
        <f t="shared" ca="1" si="237"/>
        <v>1</v>
      </c>
      <c r="S315" s="207">
        <f t="shared" ca="1" si="238"/>
        <v>1</v>
      </c>
      <c r="T315" s="207">
        <f t="shared" ca="1" si="239"/>
        <v>0</v>
      </c>
      <c r="U315" s="207">
        <f t="shared" ca="1" si="252"/>
        <v>1</v>
      </c>
      <c r="V315" s="207">
        <f t="shared" ca="1" si="253"/>
        <v>1</v>
      </c>
      <c r="W315" s="207">
        <f t="shared" ca="1" si="254"/>
        <v>1</v>
      </c>
      <c r="X315" s="207">
        <f t="shared" ca="1" si="255"/>
        <v>1</v>
      </c>
      <c r="Y315" s="207">
        <f t="shared" ca="1" si="256"/>
        <v>1</v>
      </c>
      <c r="Z315" s="207" t="str">
        <f t="shared" ca="1" si="245"/>
        <v>C0</v>
      </c>
      <c r="AA315" s="208" t="str">
        <f t="shared" ca="1" si="257"/>
        <v>F0</v>
      </c>
    </row>
    <row r="316" spans="1:27" s="209" customFormat="1" ht="15" customHeight="1" thickBot="1">
      <c r="A316" s="411" t="s">
        <v>279</v>
      </c>
      <c r="B316" s="412"/>
      <c r="C316" s="413" t="str">
        <f>IF(E316&lt;1000000001,"","Can't be over $1,000,000,000--&gt;")</f>
        <v/>
      </c>
      <c r="D316" s="413"/>
      <c r="E316" s="201">
        <f>'Survey Questionnaire'!G88</f>
        <v>0</v>
      </c>
      <c r="F316" s="202" t="s">
        <v>112</v>
      </c>
      <c r="G316" s="205" t="s">
        <v>28</v>
      </c>
      <c r="H316" s="263">
        <f t="shared" si="258"/>
        <v>0</v>
      </c>
      <c r="I316" s="206" t="s">
        <v>27</v>
      </c>
      <c r="J316" s="206" t="str">
        <f t="shared" si="259"/>
        <v/>
      </c>
      <c r="K316" s="206" t="str">
        <f t="shared" si="260"/>
        <v/>
      </c>
      <c r="L316" s="206"/>
      <c r="M316" s="206"/>
      <c r="N316" s="206"/>
      <c r="O316" s="206"/>
      <c r="P316" s="207">
        <f t="shared" ca="1" si="235"/>
        <v>1</v>
      </c>
      <c r="Q316" s="207">
        <f t="shared" ca="1" si="236"/>
        <v>1</v>
      </c>
      <c r="R316" s="207">
        <f t="shared" ca="1" si="237"/>
        <v>1</v>
      </c>
      <c r="S316" s="207">
        <f t="shared" ca="1" si="238"/>
        <v>1</v>
      </c>
      <c r="T316" s="207">
        <f t="shared" ca="1" si="239"/>
        <v>0</v>
      </c>
      <c r="U316" s="207">
        <f t="shared" ca="1" si="252"/>
        <v>1</v>
      </c>
      <c r="V316" s="207">
        <f t="shared" ca="1" si="253"/>
        <v>1</v>
      </c>
      <c r="W316" s="207">
        <f t="shared" ca="1" si="254"/>
        <v>1</v>
      </c>
      <c r="X316" s="207">
        <f t="shared" ca="1" si="255"/>
        <v>1</v>
      </c>
      <c r="Y316" s="207">
        <f t="shared" ca="1" si="256"/>
        <v>1</v>
      </c>
      <c r="Z316" s="207" t="str">
        <f t="shared" ca="1" si="245"/>
        <v>C0</v>
      </c>
      <c r="AA316" s="208" t="str">
        <f t="shared" ca="1" si="257"/>
        <v>F0</v>
      </c>
    </row>
    <row r="317" spans="1:27" s="209" customFormat="1" ht="15" customHeight="1" thickBot="1">
      <c r="A317" s="411" t="s">
        <v>280</v>
      </c>
      <c r="B317" s="412"/>
      <c r="C317" s="413" t="str">
        <f>IF(((E317&gt;-100)*AND(E317&lt;201)),"","Percentage must be between -100% and +200%--&gt;")</f>
        <v/>
      </c>
      <c r="D317" s="414"/>
      <c r="E317" s="275">
        <f>'Survey Questionnaire'!G89</f>
        <v>0</v>
      </c>
      <c r="F317" s="202" t="s">
        <v>42</v>
      </c>
      <c r="G317" s="205" t="s">
        <v>28</v>
      </c>
      <c r="H317" s="276">
        <f t="shared" si="258"/>
        <v>0</v>
      </c>
      <c r="I317" s="206" t="s">
        <v>27</v>
      </c>
      <c r="J317" s="206" t="str">
        <f t="shared" si="259"/>
        <v/>
      </c>
      <c r="K317" s="206" t="str">
        <f t="shared" si="260"/>
        <v/>
      </c>
      <c r="L317" s="206"/>
      <c r="M317" s="206"/>
      <c r="N317" s="206"/>
      <c r="O317" s="206"/>
      <c r="P317" s="207">
        <f t="shared" ca="1" si="235"/>
        <v>1</v>
      </c>
      <c r="Q317" s="207">
        <f t="shared" ca="1" si="236"/>
        <v>1</v>
      </c>
      <c r="R317" s="207">
        <f t="shared" ca="1" si="237"/>
        <v>1</v>
      </c>
      <c r="S317" s="207">
        <f t="shared" ca="1" si="238"/>
        <v>1</v>
      </c>
      <c r="T317" s="207">
        <f t="shared" ca="1" si="239"/>
        <v>0</v>
      </c>
      <c r="U317" s="207">
        <f t="shared" ca="1" si="252"/>
        <v>1</v>
      </c>
      <c r="V317" s="207">
        <f t="shared" ca="1" si="253"/>
        <v>1</v>
      </c>
      <c r="W317" s="207">
        <f t="shared" ca="1" si="254"/>
        <v>1</v>
      </c>
      <c r="X317" s="207">
        <f t="shared" ca="1" si="255"/>
        <v>1</v>
      </c>
      <c r="Y317" s="207">
        <f t="shared" ca="1" si="256"/>
        <v>1</v>
      </c>
      <c r="Z317" s="207" t="str">
        <f t="shared" ca="1" si="245"/>
        <v>F2</v>
      </c>
      <c r="AA317" s="208" t="str">
        <f t="shared" ca="1" si="257"/>
        <v>F2</v>
      </c>
    </row>
    <row r="318" spans="1:27" s="209" customFormat="1" ht="15" customHeight="1" thickBot="1">
      <c r="A318" s="411" t="s">
        <v>281</v>
      </c>
      <c r="B318" s="412"/>
      <c r="C318" s="413" t="str">
        <f>IF(E314+E315=0,"",IF(E318&lt;1,"Please enter the number of people with this title here--&gt;",IF(E318&gt;E$8,"Can't be more than the "&amp;E$8&amp;" you reported as total staff--&gt;","")))</f>
        <v/>
      </c>
      <c r="D318" s="414"/>
      <c r="E318" s="204">
        <f>'Survey Questionnaire'!G90</f>
        <v>0</v>
      </c>
      <c r="F318" s="202" t="s">
        <v>109</v>
      </c>
      <c r="G318" s="205" t="s">
        <v>28</v>
      </c>
      <c r="H318" s="263" t="str">
        <f>IF(OR(E318="", E318=0),"X",E318)</f>
        <v>X</v>
      </c>
      <c r="I318" s="206" t="s">
        <v>27</v>
      </c>
      <c r="J318" s="206" t="str">
        <f t="shared" si="259"/>
        <v/>
      </c>
      <c r="K318" s="206" t="str">
        <f t="shared" si="260"/>
        <v/>
      </c>
      <c r="L318" s="206"/>
      <c r="M318" s="206"/>
      <c r="N318" s="206"/>
      <c r="O318" s="206"/>
      <c r="P318" s="207">
        <f t="shared" ca="1" si="235"/>
        <v>1</v>
      </c>
      <c r="Q318" s="207">
        <f t="shared" ca="1" si="236"/>
        <v>1</v>
      </c>
      <c r="R318" s="207">
        <f t="shared" ca="1" si="237"/>
        <v>1</v>
      </c>
      <c r="S318" s="207">
        <f t="shared" ca="1" si="238"/>
        <v>1</v>
      </c>
      <c r="T318" s="207">
        <f t="shared" ca="1" si="239"/>
        <v>0</v>
      </c>
      <c r="U318" s="207">
        <f t="shared" ca="1" si="252"/>
        <v>1</v>
      </c>
      <c r="V318" s="207">
        <f t="shared" ca="1" si="253"/>
        <v>1</v>
      </c>
      <c r="W318" s="207">
        <f t="shared" ca="1" si="254"/>
        <v>1</v>
      </c>
      <c r="X318" s="207">
        <f t="shared" ca="1" si="255"/>
        <v>1</v>
      </c>
      <c r="Y318" s="207">
        <f t="shared" ca="1" si="256"/>
        <v>1</v>
      </c>
      <c r="Z318" s="207" t="str">
        <f t="shared" ca="1" si="245"/>
        <v>,0</v>
      </c>
      <c r="AA318" s="208" t="str">
        <f t="shared" ca="1" si="257"/>
        <v>F0</v>
      </c>
    </row>
    <row r="319" spans="1:27" s="209" customFormat="1" ht="15" customHeight="1" thickBot="1">
      <c r="A319" s="411" t="s">
        <v>282</v>
      </c>
      <c r="B319" s="412"/>
      <c r="C319" s="413" t="str">
        <f>IF(E319&gt;E318,"Can't be more than the "&amp;E318&amp;" people with this title--&gt;","")</f>
        <v/>
      </c>
      <c r="D319" s="414"/>
      <c r="E319" s="204">
        <f>'Survey Questionnaire'!G91</f>
        <v>0</v>
      </c>
      <c r="F319" s="202" t="s">
        <v>109</v>
      </c>
      <c r="G319" s="205" t="s">
        <v>28</v>
      </c>
      <c r="H319" s="263">
        <f t="shared" ref="H319:H323" si="261">IF(E319="","X",E319)</f>
        <v>0</v>
      </c>
      <c r="I319" s="206" t="s">
        <v>27</v>
      </c>
      <c r="J319" s="206" t="str">
        <f t="shared" si="259"/>
        <v/>
      </c>
      <c r="K319" s="206" t="str">
        <f t="shared" si="260"/>
        <v/>
      </c>
      <c r="L319" s="206"/>
      <c r="M319" s="206"/>
      <c r="N319" s="206"/>
      <c r="O319" s="206"/>
      <c r="P319" s="207">
        <f t="shared" ca="1" si="235"/>
        <v>1</v>
      </c>
      <c r="Q319" s="207">
        <f t="shared" ca="1" si="236"/>
        <v>1</v>
      </c>
      <c r="R319" s="207">
        <f t="shared" ca="1" si="237"/>
        <v>1</v>
      </c>
      <c r="S319" s="207">
        <f t="shared" ca="1" si="238"/>
        <v>1</v>
      </c>
      <c r="T319" s="207">
        <f t="shared" ca="1" si="239"/>
        <v>0</v>
      </c>
      <c r="U319" s="207">
        <f t="shared" ca="1" si="252"/>
        <v>1</v>
      </c>
      <c r="V319" s="207">
        <f t="shared" ca="1" si="253"/>
        <v>1</v>
      </c>
      <c r="W319" s="207">
        <f t="shared" ca="1" si="254"/>
        <v>1</v>
      </c>
      <c r="X319" s="207">
        <f t="shared" ca="1" si="255"/>
        <v>1</v>
      </c>
      <c r="Y319" s="207">
        <f t="shared" ca="1" si="256"/>
        <v>1</v>
      </c>
      <c r="Z319" s="207" t="str">
        <f t="shared" ca="1" si="245"/>
        <v>,0</v>
      </c>
      <c r="AA319" s="208" t="str">
        <f t="shared" ca="1" si="257"/>
        <v>F0</v>
      </c>
    </row>
    <row r="320" spans="1:27" s="209" customFormat="1" ht="15" customHeight="1" thickBot="1">
      <c r="A320" s="411" t="s">
        <v>283</v>
      </c>
      <c r="B320" s="412"/>
      <c r="C320" s="413" t="str">
        <f>IF(((E320&gt;-1)*AND(E320&lt;101)),"","Percentage must be between 0 and 100.00--&gt;")</f>
        <v/>
      </c>
      <c r="D320" s="414"/>
      <c r="E320" s="275">
        <f>'Survey Questionnaire'!G92</f>
        <v>0</v>
      </c>
      <c r="F320" s="202" t="s">
        <v>42</v>
      </c>
      <c r="G320" s="205" t="s">
        <v>28</v>
      </c>
      <c r="H320" s="276">
        <f t="shared" si="261"/>
        <v>0</v>
      </c>
      <c r="I320" s="206" t="s">
        <v>27</v>
      </c>
      <c r="J320" s="206" t="str">
        <f t="shared" si="259"/>
        <v/>
      </c>
      <c r="K320" s="206" t="str">
        <f t="shared" si="260"/>
        <v/>
      </c>
      <c r="L320" s="206"/>
      <c r="M320" s="206"/>
      <c r="N320" s="206"/>
      <c r="O320" s="206"/>
      <c r="P320" s="207">
        <f t="shared" ca="1" si="235"/>
        <v>1</v>
      </c>
      <c r="Q320" s="207">
        <f t="shared" ca="1" si="236"/>
        <v>1</v>
      </c>
      <c r="R320" s="207">
        <f t="shared" ca="1" si="237"/>
        <v>1</v>
      </c>
      <c r="S320" s="207">
        <f t="shared" ca="1" si="238"/>
        <v>1</v>
      </c>
      <c r="T320" s="207">
        <f t="shared" ca="1" si="239"/>
        <v>0</v>
      </c>
      <c r="U320" s="207">
        <f t="shared" ca="1" si="252"/>
        <v>1</v>
      </c>
      <c r="V320" s="207">
        <f t="shared" ca="1" si="253"/>
        <v>1</v>
      </c>
      <c r="W320" s="207">
        <f t="shared" ca="1" si="254"/>
        <v>1</v>
      </c>
      <c r="X320" s="207">
        <f t="shared" ca="1" si="255"/>
        <v>1</v>
      </c>
      <c r="Y320" s="207">
        <f t="shared" ca="1" si="256"/>
        <v>1</v>
      </c>
      <c r="Z320" s="207" t="str">
        <f t="shared" ca="1" si="245"/>
        <v>F2</v>
      </c>
      <c r="AA320" s="208" t="str">
        <f t="shared" ca="1" si="257"/>
        <v>F2</v>
      </c>
    </row>
    <row r="321" spans="1:27" s="209" customFormat="1" ht="15" customHeight="1" thickBot="1">
      <c r="A321" s="411" t="s">
        <v>284</v>
      </c>
      <c r="B321" s="412"/>
      <c r="C321" s="413" t="str">
        <f>IF(((E321&gt;-1)*AND(E321&lt;101)),"","Percentage must be between 0 and 100.00--&gt;")</f>
        <v/>
      </c>
      <c r="D321" s="414"/>
      <c r="E321" s="275">
        <f>'Survey Questionnaire'!G93</f>
        <v>0</v>
      </c>
      <c r="F321" s="202" t="s">
        <v>42</v>
      </c>
      <c r="G321" s="205" t="s">
        <v>28</v>
      </c>
      <c r="H321" s="276">
        <f t="shared" si="261"/>
        <v>0</v>
      </c>
      <c r="I321" s="206" t="s">
        <v>27</v>
      </c>
      <c r="J321" s="206" t="str">
        <f t="shared" si="259"/>
        <v/>
      </c>
      <c r="K321" s="206" t="str">
        <f t="shared" si="260"/>
        <v/>
      </c>
      <c r="L321" s="206"/>
      <c r="M321" s="206"/>
      <c r="N321" s="206"/>
      <c r="O321" s="206"/>
      <c r="P321" s="207">
        <f t="shared" ca="1" si="235"/>
        <v>1</v>
      </c>
      <c r="Q321" s="207">
        <f t="shared" ca="1" si="236"/>
        <v>1</v>
      </c>
      <c r="R321" s="207">
        <f t="shared" ca="1" si="237"/>
        <v>1</v>
      </c>
      <c r="S321" s="207">
        <f t="shared" ca="1" si="238"/>
        <v>1</v>
      </c>
      <c r="T321" s="207">
        <f t="shared" ca="1" si="239"/>
        <v>0</v>
      </c>
      <c r="U321" s="207">
        <f t="shared" ca="1" si="252"/>
        <v>1</v>
      </c>
      <c r="V321" s="207">
        <f t="shared" ca="1" si="253"/>
        <v>1</v>
      </c>
      <c r="W321" s="207">
        <f t="shared" ca="1" si="254"/>
        <v>1</v>
      </c>
      <c r="X321" s="207">
        <f t="shared" ca="1" si="255"/>
        <v>1</v>
      </c>
      <c r="Y321" s="207">
        <f t="shared" ca="1" si="256"/>
        <v>1</v>
      </c>
      <c r="Z321" s="207" t="str">
        <f t="shared" ca="1" si="245"/>
        <v>F2</v>
      </c>
      <c r="AA321" s="208" t="str">
        <f t="shared" ca="1" si="257"/>
        <v>F2</v>
      </c>
    </row>
    <row r="322" spans="1:27" s="209" customFormat="1" ht="15" customHeight="1" thickBot="1">
      <c r="A322" s="411" t="s">
        <v>285</v>
      </c>
      <c r="B322" s="412"/>
      <c r="C322" s="413" t="str">
        <f>IF(((E322&gt;-1)*AND(E322&lt;101)),"","Percentage must be between 0 and 100.00--&gt;")</f>
        <v/>
      </c>
      <c r="D322" s="414"/>
      <c r="E322" s="275">
        <f>'Survey Questionnaire'!G94</f>
        <v>0</v>
      </c>
      <c r="F322" s="202" t="s">
        <v>42</v>
      </c>
      <c r="G322" s="205" t="s">
        <v>28</v>
      </c>
      <c r="H322" s="276">
        <f t="shared" si="261"/>
        <v>0</v>
      </c>
      <c r="I322" s="206" t="s">
        <v>27</v>
      </c>
      <c r="J322" s="206" t="str">
        <f t="shared" si="259"/>
        <v/>
      </c>
      <c r="K322" s="206" t="str">
        <f t="shared" si="260"/>
        <v/>
      </c>
      <c r="L322" s="206"/>
      <c r="M322" s="206"/>
      <c r="N322" s="206"/>
      <c r="O322" s="206"/>
      <c r="P322" s="207">
        <f t="shared" ca="1" si="235"/>
        <v>1</v>
      </c>
      <c r="Q322" s="207">
        <f t="shared" ca="1" si="236"/>
        <v>1</v>
      </c>
      <c r="R322" s="207">
        <f t="shared" ca="1" si="237"/>
        <v>1</v>
      </c>
      <c r="S322" s="207">
        <f t="shared" ca="1" si="238"/>
        <v>1</v>
      </c>
      <c r="T322" s="207">
        <f t="shared" ca="1" si="239"/>
        <v>0</v>
      </c>
      <c r="U322" s="207">
        <f t="shared" ca="1" si="252"/>
        <v>1</v>
      </c>
      <c r="V322" s="207">
        <f t="shared" ca="1" si="253"/>
        <v>1</v>
      </c>
      <c r="W322" s="207">
        <f t="shared" ca="1" si="254"/>
        <v>1</v>
      </c>
      <c r="X322" s="207">
        <f t="shared" ca="1" si="255"/>
        <v>1</v>
      </c>
      <c r="Y322" s="207">
        <f t="shared" ca="1" si="256"/>
        <v>1</v>
      </c>
      <c r="Z322" s="207" t="str">
        <f t="shared" ca="1" si="245"/>
        <v>F2</v>
      </c>
      <c r="AA322" s="208" t="str">
        <f t="shared" ca="1" si="257"/>
        <v>F2</v>
      </c>
    </row>
    <row r="323" spans="1:27" s="209" customFormat="1" ht="15" customHeight="1" thickBot="1">
      <c r="A323" s="417" t="s">
        <v>286</v>
      </c>
      <c r="B323" s="418"/>
      <c r="C323" s="413" t="str">
        <f>IF(((E323&gt;-1)*AND(E323&lt;201)),"","Percentage overtime must be between 0% and 200.00%--&gt;")</f>
        <v/>
      </c>
      <c r="D323" s="414"/>
      <c r="E323" s="275">
        <f>'Survey Questionnaire'!G95</f>
        <v>0</v>
      </c>
      <c r="F323" s="202" t="s">
        <v>42</v>
      </c>
      <c r="G323" s="205" t="s">
        <v>28</v>
      </c>
      <c r="H323" s="276">
        <f t="shared" si="261"/>
        <v>0</v>
      </c>
      <c r="I323" s="206" t="s">
        <v>27</v>
      </c>
      <c r="J323" s="206" t="str">
        <f t="shared" si="259"/>
        <v/>
      </c>
      <c r="K323" s="206" t="str">
        <f t="shared" si="260"/>
        <v/>
      </c>
      <c r="L323" s="206"/>
      <c r="M323" s="206"/>
      <c r="N323" s="206"/>
      <c r="O323" s="206"/>
      <c r="P323" s="207">
        <f t="shared" ca="1" si="235"/>
        <v>1</v>
      </c>
      <c r="Q323" s="207">
        <f t="shared" ca="1" si="236"/>
        <v>1</v>
      </c>
      <c r="R323" s="207">
        <f t="shared" ca="1" si="237"/>
        <v>1</v>
      </c>
      <c r="S323" s="207">
        <f t="shared" ca="1" si="238"/>
        <v>1</v>
      </c>
      <c r="T323" s="207">
        <f t="shared" ca="1" si="239"/>
        <v>0</v>
      </c>
      <c r="U323" s="207">
        <f t="shared" ca="1" si="252"/>
        <v>1</v>
      </c>
      <c r="V323" s="207">
        <f t="shared" ca="1" si="253"/>
        <v>1</v>
      </c>
      <c r="W323" s="207">
        <f t="shared" ca="1" si="254"/>
        <v>1</v>
      </c>
      <c r="X323" s="207">
        <f t="shared" ca="1" si="255"/>
        <v>1</v>
      </c>
      <c r="Y323" s="207">
        <f t="shared" ca="1" si="256"/>
        <v>1</v>
      </c>
      <c r="Z323" s="207" t="str">
        <f t="shared" ca="1" si="245"/>
        <v>F2</v>
      </c>
      <c r="AA323" s="208" t="str">
        <f t="shared" ca="1" si="257"/>
        <v>F2</v>
      </c>
    </row>
    <row r="324" spans="1:27" s="209" customFormat="1" ht="15" customHeight="1" thickBot="1">
      <c r="A324" s="423" t="s">
        <v>287</v>
      </c>
      <c r="B324" s="424"/>
      <c r="C324" s="425" t="str">
        <f>IF(E324=0,"",IF(E324="Y","",IF(E324="N","","You must answer Y or N--&gt;")))</f>
        <v/>
      </c>
      <c r="D324" s="426"/>
      <c r="E324" s="203">
        <f>'Survey Questionnaire'!G96</f>
        <v>0</v>
      </c>
      <c r="F324" s="202" t="s">
        <v>62</v>
      </c>
      <c r="G324" s="205" t="s">
        <v>28</v>
      </c>
      <c r="H324" s="281" t="str">
        <f>IF(E324="Y",1,IF(E324="N",0,"X"))</f>
        <v>X</v>
      </c>
      <c r="I324" s="206" t="s">
        <v>27</v>
      </c>
      <c r="J324" s="206" t="str">
        <f t="shared" si="259"/>
        <v/>
      </c>
      <c r="K324" s="206" t="str">
        <f t="shared" si="260"/>
        <v/>
      </c>
      <c r="L324" s="206"/>
      <c r="M324" s="206"/>
      <c r="N324" s="206"/>
      <c r="O324" s="206"/>
      <c r="P324" s="207">
        <f t="shared" ca="1" si="235"/>
        <v>1</v>
      </c>
      <c r="Q324" s="207">
        <f t="shared" ca="1" si="236"/>
        <v>1</v>
      </c>
      <c r="R324" s="207">
        <f t="shared" ca="1" si="237"/>
        <v>1</v>
      </c>
      <c r="S324" s="207">
        <f t="shared" ca="1" si="238"/>
        <v>1</v>
      </c>
      <c r="T324" s="207">
        <f t="shared" ca="1" si="239"/>
        <v>0</v>
      </c>
      <c r="U324" s="207">
        <f t="shared" ca="1" si="252"/>
        <v>1</v>
      </c>
      <c r="V324" s="207">
        <f t="shared" ca="1" si="253"/>
        <v>1</v>
      </c>
      <c r="W324" s="207">
        <f t="shared" ca="1" si="254"/>
        <v>1</v>
      </c>
      <c r="X324" s="207">
        <f t="shared" ca="1" si="255"/>
        <v>1</v>
      </c>
      <c r="Y324" s="207">
        <f t="shared" ca="1" si="256"/>
        <v>1</v>
      </c>
      <c r="Z324" s="207" t="str">
        <f t="shared" ca="1" si="245"/>
        <v>F0</v>
      </c>
      <c r="AA324" s="208" t="str">
        <f t="shared" ca="1" si="257"/>
        <v>F0</v>
      </c>
    </row>
    <row r="325" spans="1:27" s="209" customFormat="1" ht="15" customHeight="1" thickBot="1">
      <c r="A325" s="417" t="s">
        <v>288</v>
      </c>
      <c r="B325" s="418"/>
      <c r="C325" s="413" t="str">
        <f>IF(((E325&gt;-1)*AND(E325&lt;1001)),"","Billing rate must be between $0 and $1,000 per hour--&gt;")</f>
        <v/>
      </c>
      <c r="D325" s="414"/>
      <c r="E325" s="203">
        <f>'Survey Questionnaire'!G97</f>
        <v>0</v>
      </c>
      <c r="F325" s="202" t="s">
        <v>112</v>
      </c>
      <c r="G325" s="205" t="s">
        <v>28</v>
      </c>
      <c r="H325" s="263">
        <f>IF(E325="","X",E325)</f>
        <v>0</v>
      </c>
      <c r="I325" s="206" t="s">
        <v>27</v>
      </c>
      <c r="J325" s="206" t="str">
        <f t="shared" si="259"/>
        <v/>
      </c>
      <c r="K325" s="206" t="str">
        <f t="shared" si="260"/>
        <v/>
      </c>
      <c r="L325" s="206"/>
      <c r="M325" s="206"/>
      <c r="N325" s="206"/>
      <c r="O325" s="206"/>
      <c r="P325" s="207">
        <f t="shared" ca="1" si="235"/>
        <v>1</v>
      </c>
      <c r="Q325" s="207">
        <f t="shared" ca="1" si="236"/>
        <v>1</v>
      </c>
      <c r="R325" s="207">
        <f t="shared" ca="1" si="237"/>
        <v>1</v>
      </c>
      <c r="S325" s="207">
        <f t="shared" ca="1" si="238"/>
        <v>1</v>
      </c>
      <c r="T325" s="207">
        <f t="shared" ca="1" si="239"/>
        <v>0</v>
      </c>
      <c r="U325" s="207">
        <f t="shared" ca="1" si="252"/>
        <v>1</v>
      </c>
      <c r="V325" s="207">
        <f t="shared" ca="1" si="253"/>
        <v>1</v>
      </c>
      <c r="W325" s="207">
        <f t="shared" ca="1" si="254"/>
        <v>1</v>
      </c>
      <c r="X325" s="207">
        <f t="shared" ca="1" si="255"/>
        <v>1</v>
      </c>
      <c r="Y325" s="207">
        <f t="shared" ca="1" si="256"/>
        <v>1</v>
      </c>
      <c r="Z325" s="207" t="str">
        <f t="shared" ca="1" si="245"/>
        <v>F0</v>
      </c>
      <c r="AA325" s="208" t="str">
        <f t="shared" ca="1" si="257"/>
        <v>F0</v>
      </c>
    </row>
    <row r="326" spans="1:27" s="209" customFormat="1" ht="15" customHeight="1" thickBot="1">
      <c r="A326" s="417" t="s">
        <v>306</v>
      </c>
      <c r="B326" s="418"/>
      <c r="C326" s="413" t="str">
        <f>IF(((E326&gt;-1)*AND(E326&lt;31)),"","Check for hours vs DAYS error--&gt;")</f>
        <v/>
      </c>
      <c r="D326" s="414"/>
      <c r="E326" s="203">
        <f>'Survey Questionnaire'!G98</f>
        <v>0</v>
      </c>
      <c r="F326" s="202" t="s">
        <v>110</v>
      </c>
      <c r="G326" s="205" t="s">
        <v>28</v>
      </c>
      <c r="H326" s="263">
        <f>IF(E326="","X",E326)</f>
        <v>0</v>
      </c>
      <c r="I326" s="206" t="s">
        <v>27</v>
      </c>
      <c r="J326" s="206" t="str">
        <f t="shared" si="259"/>
        <v/>
      </c>
      <c r="K326" s="206" t="str">
        <f t="shared" si="260"/>
        <v/>
      </c>
      <c r="L326" s="206"/>
      <c r="M326" s="206"/>
      <c r="N326" s="206"/>
      <c r="O326" s="206"/>
      <c r="P326" s="207">
        <f t="shared" ca="1" si="235"/>
        <v>1</v>
      </c>
      <c r="Q326" s="207">
        <f t="shared" ca="1" si="236"/>
        <v>1</v>
      </c>
      <c r="R326" s="207">
        <f t="shared" ca="1" si="237"/>
        <v>1</v>
      </c>
      <c r="S326" s="207">
        <f t="shared" ca="1" si="238"/>
        <v>1</v>
      </c>
      <c r="T326" s="207">
        <f t="shared" ca="1" si="239"/>
        <v>0</v>
      </c>
      <c r="U326" s="207">
        <f t="shared" ca="1" si="252"/>
        <v>1</v>
      </c>
      <c r="V326" s="207">
        <f t="shared" ca="1" si="253"/>
        <v>1</v>
      </c>
      <c r="W326" s="207">
        <f t="shared" ca="1" si="254"/>
        <v>1</v>
      </c>
      <c r="X326" s="207">
        <f t="shared" ca="1" si="255"/>
        <v>1</v>
      </c>
      <c r="Y326" s="207">
        <f t="shared" ca="1" si="256"/>
        <v>1</v>
      </c>
      <c r="Z326" s="207" t="str">
        <f t="shared" ca="1" si="245"/>
        <v>F0</v>
      </c>
      <c r="AA326" s="208" t="str">
        <f t="shared" ca="1" si="257"/>
        <v>F0</v>
      </c>
    </row>
    <row r="327" spans="1:27" s="209" customFormat="1" ht="15" customHeight="1" thickBot="1">
      <c r="A327" s="417" t="s">
        <v>289</v>
      </c>
      <c r="B327" s="418"/>
      <c r="C327" s="413" t="str">
        <f>IF((E326&gt;0)*AND(E327&gt;0),"Cant have vacation when you entered PTO",IF(((E327&gt;-1)*AND(E327&lt;31)),"","Check for hours vs DAYS error--&gt;"))</f>
        <v/>
      </c>
      <c r="D327" s="414"/>
      <c r="E327" s="203">
        <f>'Survey Questionnaire'!G99</f>
        <v>0</v>
      </c>
      <c r="F327" s="202" t="s">
        <v>110</v>
      </c>
      <c r="G327" s="205" t="s">
        <v>28</v>
      </c>
      <c r="H327" s="263">
        <f>IF(E327="","X",E327)</f>
        <v>0</v>
      </c>
      <c r="I327" s="206" t="s">
        <v>27</v>
      </c>
      <c r="J327" s="206" t="str">
        <f t="shared" si="259"/>
        <v/>
      </c>
      <c r="K327" s="206" t="str">
        <f t="shared" si="260"/>
        <v/>
      </c>
      <c r="L327" s="206"/>
      <c r="M327" s="206"/>
      <c r="N327" s="206"/>
      <c r="O327" s="206"/>
      <c r="P327" s="207">
        <f t="shared" ca="1" si="235"/>
        <v>1</v>
      </c>
      <c r="Q327" s="207">
        <f t="shared" ca="1" si="236"/>
        <v>1</v>
      </c>
      <c r="R327" s="207">
        <f t="shared" ca="1" si="237"/>
        <v>1</v>
      </c>
      <c r="S327" s="207">
        <f t="shared" ca="1" si="238"/>
        <v>1</v>
      </c>
      <c r="T327" s="207">
        <f t="shared" ca="1" si="239"/>
        <v>0</v>
      </c>
      <c r="U327" s="207">
        <f t="shared" ca="1" si="252"/>
        <v>1</v>
      </c>
      <c r="V327" s="207">
        <f t="shared" ca="1" si="253"/>
        <v>1</v>
      </c>
      <c r="W327" s="207">
        <f t="shared" ca="1" si="254"/>
        <v>1</v>
      </c>
      <c r="X327" s="207">
        <f t="shared" ca="1" si="255"/>
        <v>1</v>
      </c>
      <c r="Y327" s="207">
        <f t="shared" ca="1" si="256"/>
        <v>1</v>
      </c>
      <c r="Z327" s="207" t="str">
        <f t="shared" ca="1" si="245"/>
        <v>F0</v>
      </c>
      <c r="AA327" s="208" t="str">
        <f t="shared" ca="1" si="257"/>
        <v>F0</v>
      </c>
    </row>
    <row r="328" spans="1:27" s="209" customFormat="1" ht="15" customHeight="1" thickBot="1">
      <c r="A328" s="419" t="s">
        <v>290</v>
      </c>
      <c r="B328" s="420"/>
      <c r="C328" s="413" t="str">
        <f>IF((E326&gt;0)*AND(E328&gt;0),"Cant have sick leave when you entered PTO",IF(((E328&gt;-1)*AND(E328&lt;31)),"","Check for hours vs DAYS error--&gt;"))</f>
        <v/>
      </c>
      <c r="D328" s="414"/>
      <c r="E328" s="203">
        <f>'Survey Questionnaire'!G100</f>
        <v>0</v>
      </c>
      <c r="F328" s="202" t="s">
        <v>110</v>
      </c>
      <c r="G328" s="205" t="s">
        <v>28</v>
      </c>
      <c r="H328" s="263">
        <f>IF(E328="","X",E328)</f>
        <v>0</v>
      </c>
      <c r="I328" s="206" t="s">
        <v>27</v>
      </c>
      <c r="J328" s="206" t="str">
        <f t="shared" si="259"/>
        <v/>
      </c>
      <c r="K328" s="206" t="str">
        <f t="shared" si="260"/>
        <v/>
      </c>
      <c r="L328" s="206"/>
      <c r="M328" s="206"/>
      <c r="N328" s="206"/>
      <c r="O328" s="206"/>
      <c r="P328" s="207">
        <f t="shared" ca="1" si="235"/>
        <v>1</v>
      </c>
      <c r="Q328" s="207">
        <f t="shared" ca="1" si="236"/>
        <v>1</v>
      </c>
      <c r="R328" s="207">
        <f t="shared" ca="1" si="237"/>
        <v>1</v>
      </c>
      <c r="S328" s="207">
        <f t="shared" ca="1" si="238"/>
        <v>1</v>
      </c>
      <c r="T328" s="207">
        <f t="shared" ca="1" si="239"/>
        <v>0</v>
      </c>
      <c r="U328" s="207">
        <f t="shared" ca="1" si="252"/>
        <v>1</v>
      </c>
      <c r="V328" s="207">
        <f t="shared" ca="1" si="253"/>
        <v>1</v>
      </c>
      <c r="W328" s="207">
        <f t="shared" ca="1" si="254"/>
        <v>1</v>
      </c>
      <c r="X328" s="207">
        <f t="shared" ca="1" si="255"/>
        <v>1</v>
      </c>
      <c r="Y328" s="207">
        <f t="shared" ca="1" si="256"/>
        <v>1</v>
      </c>
      <c r="Z328" s="207" t="str">
        <f t="shared" ca="1" si="245"/>
        <v>F0</v>
      </c>
      <c r="AA328" s="208" t="str">
        <f t="shared" ca="1" si="257"/>
        <v>F0</v>
      </c>
    </row>
    <row r="329" spans="1:27" ht="16.5" thickBot="1">
      <c r="A329" s="36"/>
      <c r="B329" s="71"/>
      <c r="C329" s="432"/>
      <c r="D329" s="432"/>
      <c r="E329" s="72"/>
      <c r="F329" s="73"/>
      <c r="P329" s="40">
        <f t="shared" ca="1" si="235"/>
        <v>1</v>
      </c>
      <c r="Q329" s="40">
        <f t="shared" ca="1" si="236"/>
        <v>1</v>
      </c>
      <c r="R329" s="40">
        <f t="shared" ca="1" si="237"/>
        <v>1</v>
      </c>
      <c r="S329" s="40">
        <f t="shared" ca="1" si="238"/>
        <v>1</v>
      </c>
      <c r="T329" s="40">
        <f t="shared" ca="1" si="239"/>
        <v>1</v>
      </c>
      <c r="U329" s="40">
        <f t="shared" ref="U329" ca="1" si="262">CELL("protect",F329)</f>
        <v>1</v>
      </c>
      <c r="V329" s="40">
        <f t="shared" ca="1" si="253"/>
        <v>1</v>
      </c>
      <c r="W329" s="40">
        <f t="shared" ca="1" si="254"/>
        <v>1</v>
      </c>
      <c r="X329" s="40">
        <f t="shared" ca="1" si="255"/>
        <v>1</v>
      </c>
      <c r="Y329" s="40">
        <f t="shared" ca="1" si="256"/>
        <v>1</v>
      </c>
      <c r="Z329" s="40" t="str">
        <f t="shared" ca="1" si="245"/>
        <v>F0</v>
      </c>
      <c r="AA329" s="44" t="str">
        <f t="shared" ca="1" si="257"/>
        <v>F0</v>
      </c>
    </row>
    <row r="330" spans="1:27" ht="20.25" thickTop="1" thickBot="1">
      <c r="A330" s="527" t="s">
        <v>245</v>
      </c>
      <c r="B330" s="528"/>
      <c r="C330" s="528"/>
      <c r="D330" s="528"/>
      <c r="E330" s="68">
        <v>17</v>
      </c>
      <c r="F330" s="64"/>
      <c r="G330" s="45" t="s">
        <v>25</v>
      </c>
      <c r="H330" s="263" t="str">
        <f>IF(SUM(H331:H332)&gt;0,E330,"X")</f>
        <v>X</v>
      </c>
      <c r="I330" s="38" t="s">
        <v>27</v>
      </c>
      <c r="P330" s="40">
        <f t="shared" ca="1" si="235"/>
        <v>1</v>
      </c>
      <c r="Q330" s="40">
        <f t="shared" ca="1" si="236"/>
        <v>1</v>
      </c>
      <c r="R330" s="40">
        <f t="shared" ca="1" si="237"/>
        <v>1</v>
      </c>
      <c r="S330" s="40">
        <f t="shared" ca="1" si="238"/>
        <v>1</v>
      </c>
      <c r="T330" s="40">
        <f t="shared" ca="1" si="239"/>
        <v>1</v>
      </c>
      <c r="U330" s="40">
        <f t="shared" ca="1" si="252"/>
        <v>1</v>
      </c>
      <c r="V330" s="40">
        <f t="shared" ca="1" si="253"/>
        <v>1</v>
      </c>
      <c r="W330" s="40">
        <f t="shared" ca="1" si="254"/>
        <v>1</v>
      </c>
      <c r="X330" s="40">
        <f t="shared" ca="1" si="255"/>
        <v>1</v>
      </c>
      <c r="Y330" s="40">
        <f t="shared" ca="1" si="256"/>
        <v>1</v>
      </c>
      <c r="Z330" s="40" t="str">
        <f t="shared" ca="1" si="245"/>
        <v>G</v>
      </c>
      <c r="AA330" s="44" t="str">
        <f t="shared" ca="1" si="257"/>
        <v>F0</v>
      </c>
    </row>
    <row r="331" spans="1:27" s="209" customFormat="1" ht="15" customHeight="1" thickTop="1" thickBot="1">
      <c r="A331" s="415" t="s">
        <v>230</v>
      </c>
      <c r="B331" s="416"/>
      <c r="C331" s="413" t="str">
        <f>IF(E331&lt;1000000001,"","Can't be over $1,000,000,000--&gt;")</f>
        <v/>
      </c>
      <c r="D331" s="413"/>
      <c r="E331" s="201">
        <f>'Survey Questionnaire'!H86</f>
        <v>0</v>
      </c>
      <c r="F331" s="202" t="s">
        <v>112</v>
      </c>
      <c r="G331" s="205" t="s">
        <v>28</v>
      </c>
      <c r="H331" s="263">
        <f t="shared" ref="H331:H334" si="263">IF(E331="","X",E331)</f>
        <v>0</v>
      </c>
      <c r="I331" s="206" t="s">
        <v>27</v>
      </c>
      <c r="J331" s="206" t="str">
        <f t="shared" ref="J331:J345" si="264">IF(C331="","",1)</f>
        <v/>
      </c>
      <c r="K331" s="206" t="str">
        <f t="shared" ref="K331:K345" si="265">IF(C331="","","&lt;=======")</f>
        <v/>
      </c>
      <c r="L331" s="206"/>
      <c r="M331" s="206"/>
      <c r="N331" s="206"/>
      <c r="O331" s="206"/>
      <c r="P331" s="207">
        <f t="shared" ca="1" si="235"/>
        <v>1</v>
      </c>
      <c r="Q331" s="207">
        <f t="shared" ca="1" si="236"/>
        <v>1</v>
      </c>
      <c r="R331" s="207">
        <f t="shared" ca="1" si="237"/>
        <v>1</v>
      </c>
      <c r="S331" s="207">
        <f t="shared" ca="1" si="238"/>
        <v>1</v>
      </c>
      <c r="T331" s="207">
        <f t="shared" ca="1" si="239"/>
        <v>0</v>
      </c>
      <c r="U331" s="207">
        <f t="shared" ca="1" si="252"/>
        <v>1</v>
      </c>
      <c r="V331" s="207">
        <f t="shared" ca="1" si="253"/>
        <v>1</v>
      </c>
      <c r="W331" s="207">
        <f t="shared" ca="1" si="254"/>
        <v>1</v>
      </c>
      <c r="X331" s="207">
        <f t="shared" ca="1" si="255"/>
        <v>1</v>
      </c>
      <c r="Y331" s="207">
        <f t="shared" ca="1" si="256"/>
        <v>1</v>
      </c>
      <c r="Z331" s="207" t="str">
        <f t="shared" ca="1" si="245"/>
        <v>C0</v>
      </c>
      <c r="AA331" s="208" t="str">
        <f t="shared" ca="1" si="257"/>
        <v>F0</v>
      </c>
    </row>
    <row r="332" spans="1:27" s="209" customFormat="1" ht="15" customHeight="1" thickBot="1">
      <c r="A332" s="411" t="s">
        <v>231</v>
      </c>
      <c r="B332" s="412"/>
      <c r="C332" s="413" t="str">
        <f>IF(E332&lt;1000000001,"","Can't be over $1,000,000,000--&gt;")</f>
        <v/>
      </c>
      <c r="D332" s="413"/>
      <c r="E332" s="201">
        <f>'Survey Questionnaire'!H87</f>
        <v>0</v>
      </c>
      <c r="F332" s="202" t="s">
        <v>112</v>
      </c>
      <c r="G332" s="205" t="s">
        <v>28</v>
      </c>
      <c r="H332" s="263">
        <f t="shared" si="263"/>
        <v>0</v>
      </c>
      <c r="I332" s="206" t="s">
        <v>27</v>
      </c>
      <c r="J332" s="206" t="str">
        <f t="shared" si="264"/>
        <v/>
      </c>
      <c r="K332" s="206" t="str">
        <f t="shared" si="265"/>
        <v/>
      </c>
      <c r="L332" s="206"/>
      <c r="M332" s="206"/>
      <c r="N332" s="206"/>
      <c r="O332" s="206"/>
      <c r="P332" s="207">
        <f t="shared" ca="1" si="235"/>
        <v>1</v>
      </c>
      <c r="Q332" s="207">
        <f t="shared" ca="1" si="236"/>
        <v>1</v>
      </c>
      <c r="R332" s="207">
        <f t="shared" ca="1" si="237"/>
        <v>1</v>
      </c>
      <c r="S332" s="207">
        <f t="shared" ca="1" si="238"/>
        <v>1</v>
      </c>
      <c r="T332" s="207">
        <f t="shared" ca="1" si="239"/>
        <v>0</v>
      </c>
      <c r="U332" s="207">
        <f t="shared" ca="1" si="252"/>
        <v>1</v>
      </c>
      <c r="V332" s="207">
        <f t="shared" ca="1" si="253"/>
        <v>1</v>
      </c>
      <c r="W332" s="207">
        <f t="shared" ca="1" si="254"/>
        <v>1</v>
      </c>
      <c r="X332" s="207">
        <f t="shared" ca="1" si="255"/>
        <v>1</v>
      </c>
      <c r="Y332" s="207">
        <f t="shared" ca="1" si="256"/>
        <v>1</v>
      </c>
      <c r="Z332" s="207" t="str">
        <f t="shared" ca="1" si="245"/>
        <v>C0</v>
      </c>
      <c r="AA332" s="208" t="str">
        <f t="shared" ca="1" si="257"/>
        <v>F0</v>
      </c>
    </row>
    <row r="333" spans="1:27" s="209" customFormat="1" ht="15" customHeight="1" thickBot="1">
      <c r="A333" s="411" t="s">
        <v>279</v>
      </c>
      <c r="B333" s="412"/>
      <c r="C333" s="413" t="str">
        <f>IF(E333&lt;1000000001,"","Can't be over $1,000,000,000--&gt;")</f>
        <v/>
      </c>
      <c r="D333" s="413"/>
      <c r="E333" s="201">
        <f>'Survey Questionnaire'!H88</f>
        <v>0</v>
      </c>
      <c r="F333" s="202" t="s">
        <v>112</v>
      </c>
      <c r="G333" s="205" t="s">
        <v>28</v>
      </c>
      <c r="H333" s="263">
        <f t="shared" si="263"/>
        <v>0</v>
      </c>
      <c r="I333" s="206" t="s">
        <v>27</v>
      </c>
      <c r="J333" s="206" t="str">
        <f t="shared" si="264"/>
        <v/>
      </c>
      <c r="K333" s="206" t="str">
        <f t="shared" si="265"/>
        <v/>
      </c>
      <c r="L333" s="206"/>
      <c r="M333" s="206"/>
      <c r="N333" s="206"/>
      <c r="O333" s="206"/>
      <c r="P333" s="207">
        <f t="shared" ca="1" si="235"/>
        <v>1</v>
      </c>
      <c r="Q333" s="207">
        <f t="shared" ca="1" si="236"/>
        <v>1</v>
      </c>
      <c r="R333" s="207">
        <f t="shared" ca="1" si="237"/>
        <v>1</v>
      </c>
      <c r="S333" s="207">
        <f t="shared" ca="1" si="238"/>
        <v>1</v>
      </c>
      <c r="T333" s="207">
        <f t="shared" ca="1" si="239"/>
        <v>0</v>
      </c>
      <c r="U333" s="207">
        <f t="shared" ca="1" si="252"/>
        <v>1</v>
      </c>
      <c r="V333" s="207">
        <f t="shared" ca="1" si="253"/>
        <v>1</v>
      </c>
      <c r="W333" s="207">
        <f t="shared" ca="1" si="254"/>
        <v>1</v>
      </c>
      <c r="X333" s="207">
        <f t="shared" ca="1" si="255"/>
        <v>1</v>
      </c>
      <c r="Y333" s="207">
        <f t="shared" ca="1" si="256"/>
        <v>1</v>
      </c>
      <c r="Z333" s="207" t="str">
        <f t="shared" ca="1" si="245"/>
        <v>C0</v>
      </c>
      <c r="AA333" s="208" t="str">
        <f t="shared" ca="1" si="257"/>
        <v>F0</v>
      </c>
    </row>
    <row r="334" spans="1:27" s="209" customFormat="1" ht="15" customHeight="1" thickBot="1">
      <c r="A334" s="411" t="s">
        <v>280</v>
      </c>
      <c r="B334" s="412"/>
      <c r="C334" s="413" t="str">
        <f>IF(((E334&gt;-100)*AND(E334&lt;201)),"","Percentage must be between -100% and +200%--&gt;")</f>
        <v/>
      </c>
      <c r="D334" s="414"/>
      <c r="E334" s="275">
        <f>'Survey Questionnaire'!H89</f>
        <v>0</v>
      </c>
      <c r="F334" s="202" t="s">
        <v>42</v>
      </c>
      <c r="G334" s="205" t="s">
        <v>28</v>
      </c>
      <c r="H334" s="276">
        <f t="shared" si="263"/>
        <v>0</v>
      </c>
      <c r="I334" s="206" t="s">
        <v>27</v>
      </c>
      <c r="J334" s="206" t="str">
        <f t="shared" si="264"/>
        <v/>
      </c>
      <c r="K334" s="206" t="str">
        <f t="shared" si="265"/>
        <v/>
      </c>
      <c r="L334" s="206"/>
      <c r="M334" s="206"/>
      <c r="N334" s="206"/>
      <c r="O334" s="206"/>
      <c r="P334" s="207">
        <f t="shared" ca="1" si="235"/>
        <v>1</v>
      </c>
      <c r="Q334" s="207">
        <f t="shared" ca="1" si="236"/>
        <v>1</v>
      </c>
      <c r="R334" s="207">
        <f t="shared" ca="1" si="237"/>
        <v>1</v>
      </c>
      <c r="S334" s="207">
        <f t="shared" ca="1" si="238"/>
        <v>1</v>
      </c>
      <c r="T334" s="207">
        <f t="shared" ca="1" si="239"/>
        <v>0</v>
      </c>
      <c r="U334" s="207">
        <f t="shared" ca="1" si="252"/>
        <v>1</v>
      </c>
      <c r="V334" s="207">
        <f t="shared" ca="1" si="253"/>
        <v>1</v>
      </c>
      <c r="W334" s="207">
        <f t="shared" ca="1" si="254"/>
        <v>1</v>
      </c>
      <c r="X334" s="207">
        <f t="shared" ca="1" si="255"/>
        <v>1</v>
      </c>
      <c r="Y334" s="207">
        <f t="shared" ca="1" si="256"/>
        <v>1</v>
      </c>
      <c r="Z334" s="207" t="str">
        <f t="shared" ca="1" si="245"/>
        <v>F2</v>
      </c>
      <c r="AA334" s="208" t="str">
        <f t="shared" ca="1" si="257"/>
        <v>F2</v>
      </c>
    </row>
    <row r="335" spans="1:27" s="209" customFormat="1" ht="15" customHeight="1" thickBot="1">
      <c r="A335" s="411" t="s">
        <v>281</v>
      </c>
      <c r="B335" s="412"/>
      <c r="C335" s="413" t="str">
        <f>IF(E331+E332=0,"",IF(E335&lt;1,"Please enter the number of people with this title here--&gt;",IF(E335&gt;E$8,"Can't be more than the "&amp;E$8&amp;" you reported as total staff--&gt;","")))</f>
        <v/>
      </c>
      <c r="D335" s="414"/>
      <c r="E335" s="204">
        <f>'Survey Questionnaire'!H90</f>
        <v>0</v>
      </c>
      <c r="F335" s="202" t="s">
        <v>109</v>
      </c>
      <c r="G335" s="205" t="s">
        <v>28</v>
      </c>
      <c r="H335" s="263" t="str">
        <f>IF(OR(E335="", E335=0),"X",E335)</f>
        <v>X</v>
      </c>
      <c r="I335" s="206" t="s">
        <v>27</v>
      </c>
      <c r="J335" s="206" t="str">
        <f t="shared" si="264"/>
        <v/>
      </c>
      <c r="K335" s="206" t="str">
        <f t="shared" si="265"/>
        <v/>
      </c>
      <c r="L335" s="206"/>
      <c r="M335" s="206"/>
      <c r="N335" s="206"/>
      <c r="O335" s="206"/>
      <c r="P335" s="207">
        <f t="shared" ca="1" si="235"/>
        <v>1</v>
      </c>
      <c r="Q335" s="207">
        <f t="shared" ca="1" si="236"/>
        <v>1</v>
      </c>
      <c r="R335" s="207">
        <f t="shared" ca="1" si="237"/>
        <v>1</v>
      </c>
      <c r="S335" s="207">
        <f t="shared" ca="1" si="238"/>
        <v>1</v>
      </c>
      <c r="T335" s="207">
        <f t="shared" ca="1" si="239"/>
        <v>0</v>
      </c>
      <c r="U335" s="207">
        <f t="shared" ca="1" si="252"/>
        <v>1</v>
      </c>
      <c r="V335" s="207">
        <f t="shared" ca="1" si="253"/>
        <v>1</v>
      </c>
      <c r="W335" s="207">
        <f t="shared" ca="1" si="254"/>
        <v>1</v>
      </c>
      <c r="X335" s="207">
        <f t="shared" ca="1" si="255"/>
        <v>1</v>
      </c>
      <c r="Y335" s="207">
        <f t="shared" ca="1" si="256"/>
        <v>1</v>
      </c>
      <c r="Z335" s="207" t="str">
        <f t="shared" ca="1" si="245"/>
        <v>,0</v>
      </c>
      <c r="AA335" s="208" t="str">
        <f t="shared" ca="1" si="257"/>
        <v>F0</v>
      </c>
    </row>
    <row r="336" spans="1:27" s="209" customFormat="1" ht="15" customHeight="1" thickBot="1">
      <c r="A336" s="411" t="s">
        <v>282</v>
      </c>
      <c r="B336" s="412"/>
      <c r="C336" s="413" t="str">
        <f>IF(E336&gt;E335,"Can't be more than the "&amp;E335&amp;" people with this title--&gt;","")</f>
        <v/>
      </c>
      <c r="D336" s="414"/>
      <c r="E336" s="204">
        <f>'Survey Questionnaire'!H91</f>
        <v>0</v>
      </c>
      <c r="F336" s="202" t="s">
        <v>109</v>
      </c>
      <c r="G336" s="205" t="s">
        <v>28</v>
      </c>
      <c r="H336" s="263">
        <f t="shared" ref="H336:H340" si="266">IF(E336="","X",E336)</f>
        <v>0</v>
      </c>
      <c r="I336" s="206" t="s">
        <v>27</v>
      </c>
      <c r="J336" s="206" t="str">
        <f t="shared" si="264"/>
        <v/>
      </c>
      <c r="K336" s="206" t="str">
        <f t="shared" si="265"/>
        <v/>
      </c>
      <c r="L336" s="206"/>
      <c r="M336" s="206"/>
      <c r="N336" s="206"/>
      <c r="O336" s="206"/>
      <c r="P336" s="207">
        <f t="shared" ca="1" si="235"/>
        <v>1</v>
      </c>
      <c r="Q336" s="207">
        <f t="shared" ca="1" si="236"/>
        <v>1</v>
      </c>
      <c r="R336" s="207">
        <f t="shared" ca="1" si="237"/>
        <v>1</v>
      </c>
      <c r="S336" s="207">
        <f t="shared" ca="1" si="238"/>
        <v>1</v>
      </c>
      <c r="T336" s="207">
        <f t="shared" ca="1" si="239"/>
        <v>0</v>
      </c>
      <c r="U336" s="207">
        <f t="shared" ca="1" si="252"/>
        <v>1</v>
      </c>
      <c r="V336" s="207">
        <f t="shared" ca="1" si="253"/>
        <v>1</v>
      </c>
      <c r="W336" s="207">
        <f t="shared" ca="1" si="254"/>
        <v>1</v>
      </c>
      <c r="X336" s="207">
        <f t="shared" ca="1" si="255"/>
        <v>1</v>
      </c>
      <c r="Y336" s="207">
        <f t="shared" ca="1" si="256"/>
        <v>1</v>
      </c>
      <c r="Z336" s="207" t="str">
        <f t="shared" ca="1" si="245"/>
        <v>,0</v>
      </c>
      <c r="AA336" s="208" t="str">
        <f t="shared" ca="1" si="257"/>
        <v>F0</v>
      </c>
    </row>
    <row r="337" spans="1:27" s="209" customFormat="1" ht="15" customHeight="1" thickBot="1">
      <c r="A337" s="411" t="s">
        <v>283</v>
      </c>
      <c r="B337" s="412"/>
      <c r="C337" s="413" t="str">
        <f>IF(((E337&gt;-1)*AND(E337&lt;101)),"","Percentage must be between 0 and 100.00--&gt;")</f>
        <v/>
      </c>
      <c r="D337" s="414"/>
      <c r="E337" s="275">
        <f>'Survey Questionnaire'!H92</f>
        <v>0</v>
      </c>
      <c r="F337" s="202" t="s">
        <v>42</v>
      </c>
      <c r="G337" s="205" t="s">
        <v>28</v>
      </c>
      <c r="H337" s="276">
        <f t="shared" si="266"/>
        <v>0</v>
      </c>
      <c r="I337" s="206" t="s">
        <v>27</v>
      </c>
      <c r="J337" s="206" t="str">
        <f t="shared" si="264"/>
        <v/>
      </c>
      <c r="K337" s="206" t="str">
        <f t="shared" si="265"/>
        <v/>
      </c>
      <c r="L337" s="206"/>
      <c r="M337" s="206"/>
      <c r="N337" s="206"/>
      <c r="O337" s="206"/>
      <c r="P337" s="207">
        <f t="shared" ca="1" si="235"/>
        <v>1</v>
      </c>
      <c r="Q337" s="207">
        <f t="shared" ca="1" si="236"/>
        <v>1</v>
      </c>
      <c r="R337" s="207">
        <f t="shared" ca="1" si="237"/>
        <v>1</v>
      </c>
      <c r="S337" s="207">
        <f t="shared" ca="1" si="238"/>
        <v>1</v>
      </c>
      <c r="T337" s="207">
        <f t="shared" ca="1" si="239"/>
        <v>0</v>
      </c>
      <c r="U337" s="207">
        <f t="shared" ca="1" si="252"/>
        <v>1</v>
      </c>
      <c r="V337" s="207">
        <f t="shared" ca="1" si="253"/>
        <v>1</v>
      </c>
      <c r="W337" s="207">
        <f t="shared" ca="1" si="254"/>
        <v>1</v>
      </c>
      <c r="X337" s="207">
        <f t="shared" ca="1" si="255"/>
        <v>1</v>
      </c>
      <c r="Y337" s="207">
        <f t="shared" ca="1" si="256"/>
        <v>1</v>
      </c>
      <c r="Z337" s="207" t="str">
        <f t="shared" ca="1" si="245"/>
        <v>F2</v>
      </c>
      <c r="AA337" s="208" t="str">
        <f t="shared" ca="1" si="257"/>
        <v>F2</v>
      </c>
    </row>
    <row r="338" spans="1:27" s="209" customFormat="1" ht="15" customHeight="1" thickBot="1">
      <c r="A338" s="411" t="s">
        <v>284</v>
      </c>
      <c r="B338" s="412"/>
      <c r="C338" s="413" t="str">
        <f>IF(((E338&gt;-1)*AND(E338&lt;101)),"","Percentage must be between 0 and 100.00--&gt;")</f>
        <v/>
      </c>
      <c r="D338" s="414"/>
      <c r="E338" s="275">
        <f>'Survey Questionnaire'!H93</f>
        <v>0</v>
      </c>
      <c r="F338" s="202" t="s">
        <v>42</v>
      </c>
      <c r="G338" s="205" t="s">
        <v>28</v>
      </c>
      <c r="H338" s="276">
        <f t="shared" si="266"/>
        <v>0</v>
      </c>
      <c r="I338" s="206" t="s">
        <v>27</v>
      </c>
      <c r="J338" s="206" t="str">
        <f t="shared" si="264"/>
        <v/>
      </c>
      <c r="K338" s="206" t="str">
        <f t="shared" si="265"/>
        <v/>
      </c>
      <c r="L338" s="206"/>
      <c r="M338" s="206"/>
      <c r="N338" s="206"/>
      <c r="O338" s="206"/>
      <c r="P338" s="207">
        <f t="shared" ca="1" si="235"/>
        <v>1</v>
      </c>
      <c r="Q338" s="207">
        <f t="shared" ca="1" si="236"/>
        <v>1</v>
      </c>
      <c r="R338" s="207">
        <f t="shared" ca="1" si="237"/>
        <v>1</v>
      </c>
      <c r="S338" s="207">
        <f t="shared" ca="1" si="238"/>
        <v>1</v>
      </c>
      <c r="T338" s="207">
        <f t="shared" ca="1" si="239"/>
        <v>0</v>
      </c>
      <c r="U338" s="207">
        <f t="shared" ca="1" si="252"/>
        <v>1</v>
      </c>
      <c r="V338" s="207">
        <f t="shared" ca="1" si="253"/>
        <v>1</v>
      </c>
      <c r="W338" s="207">
        <f t="shared" ca="1" si="254"/>
        <v>1</v>
      </c>
      <c r="X338" s="207">
        <f t="shared" ca="1" si="255"/>
        <v>1</v>
      </c>
      <c r="Y338" s="207">
        <f t="shared" ca="1" si="256"/>
        <v>1</v>
      </c>
      <c r="Z338" s="207" t="str">
        <f t="shared" ca="1" si="245"/>
        <v>F2</v>
      </c>
      <c r="AA338" s="208" t="str">
        <f t="shared" ca="1" si="257"/>
        <v>F2</v>
      </c>
    </row>
    <row r="339" spans="1:27" s="209" customFormat="1" ht="15" customHeight="1" thickBot="1">
      <c r="A339" s="411" t="s">
        <v>285</v>
      </c>
      <c r="B339" s="412"/>
      <c r="C339" s="413" t="str">
        <f>IF(((E339&gt;-1)*AND(E339&lt;101)),"","Percentage must be between 0 and 100.00--&gt;")</f>
        <v/>
      </c>
      <c r="D339" s="414"/>
      <c r="E339" s="275">
        <f>'Survey Questionnaire'!H94</f>
        <v>0</v>
      </c>
      <c r="F339" s="202" t="s">
        <v>42</v>
      </c>
      <c r="G339" s="205" t="s">
        <v>28</v>
      </c>
      <c r="H339" s="276">
        <f t="shared" si="266"/>
        <v>0</v>
      </c>
      <c r="I339" s="206" t="s">
        <v>27</v>
      </c>
      <c r="J339" s="206" t="str">
        <f t="shared" si="264"/>
        <v/>
      </c>
      <c r="K339" s="206" t="str">
        <f t="shared" si="265"/>
        <v/>
      </c>
      <c r="L339" s="206"/>
      <c r="M339" s="206"/>
      <c r="N339" s="206"/>
      <c r="O339" s="206"/>
      <c r="P339" s="207">
        <f t="shared" ca="1" si="235"/>
        <v>1</v>
      </c>
      <c r="Q339" s="207">
        <f t="shared" ca="1" si="236"/>
        <v>1</v>
      </c>
      <c r="R339" s="207">
        <f t="shared" ca="1" si="237"/>
        <v>1</v>
      </c>
      <c r="S339" s="207">
        <f t="shared" ca="1" si="238"/>
        <v>1</v>
      </c>
      <c r="T339" s="207">
        <f t="shared" ca="1" si="239"/>
        <v>0</v>
      </c>
      <c r="U339" s="207">
        <f t="shared" ca="1" si="252"/>
        <v>1</v>
      </c>
      <c r="V339" s="207">
        <f t="shared" ca="1" si="253"/>
        <v>1</v>
      </c>
      <c r="W339" s="207">
        <f t="shared" ca="1" si="254"/>
        <v>1</v>
      </c>
      <c r="X339" s="207">
        <f t="shared" ca="1" si="255"/>
        <v>1</v>
      </c>
      <c r="Y339" s="207">
        <f t="shared" ca="1" si="256"/>
        <v>1</v>
      </c>
      <c r="Z339" s="207" t="str">
        <f t="shared" ca="1" si="245"/>
        <v>F2</v>
      </c>
      <c r="AA339" s="208" t="str">
        <f t="shared" ca="1" si="257"/>
        <v>F2</v>
      </c>
    </row>
    <row r="340" spans="1:27" s="209" customFormat="1" ht="15" customHeight="1" thickBot="1">
      <c r="A340" s="417" t="s">
        <v>286</v>
      </c>
      <c r="B340" s="418"/>
      <c r="C340" s="413" t="str">
        <f>IF(((E340&gt;-1)*AND(E340&lt;201)),"","Percentage overtime must be between 0% and 200.00%--&gt;")</f>
        <v/>
      </c>
      <c r="D340" s="414"/>
      <c r="E340" s="275">
        <f>'Survey Questionnaire'!H95</f>
        <v>0</v>
      </c>
      <c r="F340" s="202" t="s">
        <v>42</v>
      </c>
      <c r="G340" s="205" t="s">
        <v>28</v>
      </c>
      <c r="H340" s="276">
        <f t="shared" si="266"/>
        <v>0</v>
      </c>
      <c r="I340" s="206" t="s">
        <v>27</v>
      </c>
      <c r="J340" s="206" t="str">
        <f t="shared" si="264"/>
        <v/>
      </c>
      <c r="K340" s="206" t="str">
        <f t="shared" si="265"/>
        <v/>
      </c>
      <c r="L340" s="206"/>
      <c r="M340" s="206"/>
      <c r="N340" s="206"/>
      <c r="O340" s="206"/>
      <c r="P340" s="207">
        <f t="shared" ca="1" si="235"/>
        <v>1</v>
      </c>
      <c r="Q340" s="207">
        <f t="shared" ca="1" si="236"/>
        <v>1</v>
      </c>
      <c r="R340" s="207">
        <f t="shared" ca="1" si="237"/>
        <v>1</v>
      </c>
      <c r="S340" s="207">
        <f t="shared" ca="1" si="238"/>
        <v>1</v>
      </c>
      <c r="T340" s="207">
        <f t="shared" ca="1" si="239"/>
        <v>0</v>
      </c>
      <c r="U340" s="207">
        <f t="shared" ca="1" si="252"/>
        <v>1</v>
      </c>
      <c r="V340" s="207">
        <f t="shared" ca="1" si="253"/>
        <v>1</v>
      </c>
      <c r="W340" s="207">
        <f t="shared" ca="1" si="254"/>
        <v>1</v>
      </c>
      <c r="X340" s="207">
        <f t="shared" ca="1" si="255"/>
        <v>1</v>
      </c>
      <c r="Y340" s="207">
        <f t="shared" ca="1" si="256"/>
        <v>1</v>
      </c>
      <c r="Z340" s="207" t="str">
        <f t="shared" ca="1" si="245"/>
        <v>F2</v>
      </c>
      <c r="AA340" s="208" t="str">
        <f t="shared" ca="1" si="257"/>
        <v>F2</v>
      </c>
    </row>
    <row r="341" spans="1:27" s="209" customFormat="1" ht="15" customHeight="1" thickBot="1">
      <c r="A341" s="423" t="s">
        <v>287</v>
      </c>
      <c r="B341" s="424"/>
      <c r="C341" s="425" t="str">
        <f>IF(E341=0,"",IF(E341="Y","",IF(E341="N","","You must answer Y or N--&gt;")))</f>
        <v/>
      </c>
      <c r="D341" s="426"/>
      <c r="E341" s="203">
        <f>'Survey Questionnaire'!H96</f>
        <v>0</v>
      </c>
      <c r="F341" s="202" t="s">
        <v>62</v>
      </c>
      <c r="G341" s="205" t="s">
        <v>28</v>
      </c>
      <c r="H341" s="281" t="str">
        <f>IF(E341="Y",1,IF(E341="N",0,"X"))</f>
        <v>X</v>
      </c>
      <c r="I341" s="206" t="s">
        <v>27</v>
      </c>
      <c r="J341" s="206" t="str">
        <f t="shared" si="264"/>
        <v/>
      </c>
      <c r="K341" s="206" t="str">
        <f t="shared" si="265"/>
        <v/>
      </c>
      <c r="L341" s="206"/>
      <c r="M341" s="206"/>
      <c r="N341" s="206"/>
      <c r="O341" s="206"/>
      <c r="P341" s="207">
        <f t="shared" ca="1" si="235"/>
        <v>1</v>
      </c>
      <c r="Q341" s="207">
        <f t="shared" ca="1" si="236"/>
        <v>1</v>
      </c>
      <c r="R341" s="207">
        <f t="shared" ca="1" si="237"/>
        <v>1</v>
      </c>
      <c r="S341" s="207">
        <f t="shared" ca="1" si="238"/>
        <v>1</v>
      </c>
      <c r="T341" s="207">
        <f t="shared" ca="1" si="239"/>
        <v>0</v>
      </c>
      <c r="U341" s="207">
        <f t="shared" ca="1" si="252"/>
        <v>1</v>
      </c>
      <c r="V341" s="207">
        <f t="shared" ca="1" si="253"/>
        <v>1</v>
      </c>
      <c r="W341" s="207">
        <f t="shared" ca="1" si="254"/>
        <v>1</v>
      </c>
      <c r="X341" s="207">
        <f t="shared" ca="1" si="255"/>
        <v>1</v>
      </c>
      <c r="Y341" s="207">
        <f t="shared" ca="1" si="256"/>
        <v>1</v>
      </c>
      <c r="Z341" s="207" t="str">
        <f t="shared" ca="1" si="245"/>
        <v>F0</v>
      </c>
      <c r="AA341" s="208" t="str">
        <f t="shared" ca="1" si="257"/>
        <v>F0</v>
      </c>
    </row>
    <row r="342" spans="1:27" s="209" customFormat="1" ht="15" customHeight="1" thickBot="1">
      <c r="A342" s="417" t="s">
        <v>288</v>
      </c>
      <c r="B342" s="418"/>
      <c r="C342" s="413" t="str">
        <f>IF(((E342&gt;-1)*AND(E342&lt;1001)),"","Billing rate must be between $0 and $1,000 per hour--&gt;")</f>
        <v/>
      </c>
      <c r="D342" s="414"/>
      <c r="E342" s="203">
        <f>'Survey Questionnaire'!H97</f>
        <v>0</v>
      </c>
      <c r="F342" s="202" t="s">
        <v>112</v>
      </c>
      <c r="G342" s="205" t="s">
        <v>28</v>
      </c>
      <c r="H342" s="263">
        <f>IF(E342="","X",E342)</f>
        <v>0</v>
      </c>
      <c r="I342" s="206" t="s">
        <v>27</v>
      </c>
      <c r="J342" s="206" t="str">
        <f t="shared" si="264"/>
        <v/>
      </c>
      <c r="K342" s="206" t="str">
        <f t="shared" si="265"/>
        <v/>
      </c>
      <c r="L342" s="206"/>
      <c r="M342" s="206"/>
      <c r="N342" s="206"/>
      <c r="O342" s="206"/>
      <c r="P342" s="207">
        <f t="shared" ca="1" si="235"/>
        <v>1</v>
      </c>
      <c r="Q342" s="207">
        <f t="shared" ca="1" si="236"/>
        <v>1</v>
      </c>
      <c r="R342" s="207">
        <f t="shared" ca="1" si="237"/>
        <v>1</v>
      </c>
      <c r="S342" s="207">
        <f t="shared" ca="1" si="238"/>
        <v>1</v>
      </c>
      <c r="T342" s="207">
        <f t="shared" ca="1" si="239"/>
        <v>0</v>
      </c>
      <c r="U342" s="207">
        <f t="shared" ca="1" si="252"/>
        <v>1</v>
      </c>
      <c r="V342" s="207">
        <f t="shared" ca="1" si="253"/>
        <v>1</v>
      </c>
      <c r="W342" s="207">
        <f t="shared" ca="1" si="254"/>
        <v>1</v>
      </c>
      <c r="X342" s="207">
        <f t="shared" ca="1" si="255"/>
        <v>1</v>
      </c>
      <c r="Y342" s="207">
        <f t="shared" ca="1" si="256"/>
        <v>1</v>
      </c>
      <c r="Z342" s="207" t="str">
        <f t="shared" ca="1" si="245"/>
        <v>F0</v>
      </c>
      <c r="AA342" s="208" t="str">
        <f t="shared" ca="1" si="257"/>
        <v>F0</v>
      </c>
    </row>
    <row r="343" spans="1:27" s="209" customFormat="1" ht="15" customHeight="1" thickBot="1">
      <c r="A343" s="417" t="s">
        <v>306</v>
      </c>
      <c r="B343" s="418"/>
      <c r="C343" s="413" t="str">
        <f>IF(((E343&gt;-1)*AND(E343&lt;31)),"","Check for hours vs DAYS error--&gt;")</f>
        <v/>
      </c>
      <c r="D343" s="414"/>
      <c r="E343" s="203">
        <f>'Survey Questionnaire'!H98</f>
        <v>0</v>
      </c>
      <c r="F343" s="202" t="s">
        <v>110</v>
      </c>
      <c r="G343" s="205" t="s">
        <v>28</v>
      </c>
      <c r="H343" s="263">
        <f>IF(E343="","X",E343)</f>
        <v>0</v>
      </c>
      <c r="I343" s="206" t="s">
        <v>27</v>
      </c>
      <c r="J343" s="206" t="str">
        <f t="shared" si="264"/>
        <v/>
      </c>
      <c r="K343" s="206" t="str">
        <f t="shared" si="265"/>
        <v/>
      </c>
      <c r="L343" s="206"/>
      <c r="M343" s="206"/>
      <c r="N343" s="206"/>
      <c r="O343" s="206"/>
      <c r="P343" s="207">
        <f t="shared" ca="1" si="235"/>
        <v>1</v>
      </c>
      <c r="Q343" s="207">
        <f t="shared" ca="1" si="236"/>
        <v>1</v>
      </c>
      <c r="R343" s="207">
        <f t="shared" ca="1" si="237"/>
        <v>1</v>
      </c>
      <c r="S343" s="207">
        <f t="shared" ca="1" si="238"/>
        <v>1</v>
      </c>
      <c r="T343" s="207">
        <f t="shared" ca="1" si="239"/>
        <v>0</v>
      </c>
      <c r="U343" s="207">
        <f t="shared" ca="1" si="252"/>
        <v>1</v>
      </c>
      <c r="V343" s="207">
        <f t="shared" ca="1" si="253"/>
        <v>1</v>
      </c>
      <c r="W343" s="207">
        <f t="shared" ca="1" si="254"/>
        <v>1</v>
      </c>
      <c r="X343" s="207">
        <f t="shared" ca="1" si="255"/>
        <v>1</v>
      </c>
      <c r="Y343" s="207">
        <f t="shared" ca="1" si="256"/>
        <v>1</v>
      </c>
      <c r="Z343" s="207" t="str">
        <f t="shared" ca="1" si="245"/>
        <v>F0</v>
      </c>
      <c r="AA343" s="208" t="str">
        <f t="shared" ca="1" si="257"/>
        <v>F0</v>
      </c>
    </row>
    <row r="344" spans="1:27" s="209" customFormat="1" ht="15" customHeight="1" thickBot="1">
      <c r="A344" s="417" t="s">
        <v>289</v>
      </c>
      <c r="B344" s="418"/>
      <c r="C344" s="413" t="str">
        <f>IF((E343&gt;0)*AND(E344&gt;0),"Cant have vacation when you entered PTO",IF(((E344&gt;-1)*AND(E344&lt;31)),"","Check for hours vs DAYS error--&gt;"))</f>
        <v/>
      </c>
      <c r="D344" s="414"/>
      <c r="E344" s="203">
        <f>'Survey Questionnaire'!H99</f>
        <v>0</v>
      </c>
      <c r="F344" s="202" t="s">
        <v>110</v>
      </c>
      <c r="G344" s="205" t="s">
        <v>28</v>
      </c>
      <c r="H344" s="263">
        <f>IF(E344="","X",E344)</f>
        <v>0</v>
      </c>
      <c r="I344" s="206" t="s">
        <v>27</v>
      </c>
      <c r="J344" s="206" t="str">
        <f t="shared" si="264"/>
        <v/>
      </c>
      <c r="K344" s="206" t="str">
        <f t="shared" si="265"/>
        <v/>
      </c>
      <c r="L344" s="206"/>
      <c r="M344" s="206"/>
      <c r="N344" s="206"/>
      <c r="O344" s="206"/>
      <c r="P344" s="207">
        <f t="shared" ca="1" si="235"/>
        <v>1</v>
      </c>
      <c r="Q344" s="207">
        <f t="shared" ca="1" si="236"/>
        <v>1</v>
      </c>
      <c r="R344" s="207">
        <f t="shared" ca="1" si="237"/>
        <v>1</v>
      </c>
      <c r="S344" s="207">
        <f t="shared" ca="1" si="238"/>
        <v>1</v>
      </c>
      <c r="T344" s="207">
        <f t="shared" ca="1" si="239"/>
        <v>0</v>
      </c>
      <c r="U344" s="207">
        <f t="shared" ca="1" si="252"/>
        <v>1</v>
      </c>
      <c r="V344" s="207">
        <f t="shared" ca="1" si="253"/>
        <v>1</v>
      </c>
      <c r="W344" s="207">
        <f t="shared" ca="1" si="254"/>
        <v>1</v>
      </c>
      <c r="X344" s="207">
        <f t="shared" ca="1" si="255"/>
        <v>1</v>
      </c>
      <c r="Y344" s="207">
        <f t="shared" ca="1" si="256"/>
        <v>1</v>
      </c>
      <c r="Z344" s="207" t="str">
        <f t="shared" ca="1" si="245"/>
        <v>F0</v>
      </c>
      <c r="AA344" s="208" t="str">
        <f t="shared" ca="1" si="257"/>
        <v>F0</v>
      </c>
    </row>
    <row r="345" spans="1:27" s="209" customFormat="1" ht="15" customHeight="1" thickBot="1">
      <c r="A345" s="419" t="s">
        <v>290</v>
      </c>
      <c r="B345" s="420"/>
      <c r="C345" s="413" t="str">
        <f>IF((E343&gt;0)*AND(E345&gt;0),"Cant have sick leave when you entered PTO",IF(((E345&gt;-1)*AND(E345&lt;31)),"","Check for hours vs DAYS error--&gt;"))</f>
        <v/>
      </c>
      <c r="D345" s="414"/>
      <c r="E345" s="203">
        <f>'Survey Questionnaire'!H100</f>
        <v>0</v>
      </c>
      <c r="F345" s="202" t="s">
        <v>110</v>
      </c>
      <c r="G345" s="205" t="s">
        <v>28</v>
      </c>
      <c r="H345" s="263">
        <f>IF(E345="","X",E345)</f>
        <v>0</v>
      </c>
      <c r="I345" s="206" t="s">
        <v>27</v>
      </c>
      <c r="J345" s="206" t="str">
        <f t="shared" si="264"/>
        <v/>
      </c>
      <c r="K345" s="206" t="str">
        <f t="shared" si="265"/>
        <v/>
      </c>
      <c r="L345" s="206"/>
      <c r="M345" s="206"/>
      <c r="N345" s="206"/>
      <c r="O345" s="206"/>
      <c r="P345" s="207">
        <f t="shared" ca="1" si="235"/>
        <v>1</v>
      </c>
      <c r="Q345" s="207">
        <f t="shared" ca="1" si="236"/>
        <v>1</v>
      </c>
      <c r="R345" s="207">
        <f t="shared" ca="1" si="237"/>
        <v>1</v>
      </c>
      <c r="S345" s="207">
        <f t="shared" ca="1" si="238"/>
        <v>1</v>
      </c>
      <c r="T345" s="207">
        <f t="shared" ca="1" si="239"/>
        <v>0</v>
      </c>
      <c r="U345" s="207">
        <f t="shared" ca="1" si="252"/>
        <v>1</v>
      </c>
      <c r="V345" s="207">
        <f t="shared" ca="1" si="253"/>
        <v>1</v>
      </c>
      <c r="W345" s="207">
        <f t="shared" ca="1" si="254"/>
        <v>1</v>
      </c>
      <c r="X345" s="207">
        <f t="shared" ca="1" si="255"/>
        <v>1</v>
      </c>
      <c r="Y345" s="207">
        <f t="shared" ca="1" si="256"/>
        <v>1</v>
      </c>
      <c r="Z345" s="207" t="str">
        <f t="shared" ca="1" si="245"/>
        <v>F0</v>
      </c>
      <c r="AA345" s="208" t="str">
        <f t="shared" ca="1" si="257"/>
        <v>F0</v>
      </c>
    </row>
    <row r="346" spans="1:27" ht="16.5" thickBot="1">
      <c r="A346" s="36"/>
      <c r="B346" s="71"/>
      <c r="C346" s="432"/>
      <c r="D346" s="432"/>
      <c r="E346" s="72"/>
      <c r="F346" s="73"/>
      <c r="P346" s="40">
        <f t="shared" ca="1" si="235"/>
        <v>1</v>
      </c>
      <c r="Q346" s="40">
        <f t="shared" ca="1" si="236"/>
        <v>1</v>
      </c>
      <c r="R346" s="40">
        <f t="shared" ca="1" si="237"/>
        <v>1</v>
      </c>
      <c r="S346" s="40">
        <f t="shared" ca="1" si="238"/>
        <v>1</v>
      </c>
      <c r="T346" s="40">
        <f t="shared" ca="1" si="239"/>
        <v>1</v>
      </c>
      <c r="U346" s="40">
        <f t="shared" ref="U346" ca="1" si="267">CELL("protect",F346)</f>
        <v>1</v>
      </c>
      <c r="V346" s="40">
        <f t="shared" ref="V346" ca="1" si="268">CELL("protect",G346)</f>
        <v>1</v>
      </c>
      <c r="W346" s="40">
        <f t="shared" ref="W346" ca="1" si="269">CELL("protect",H346)</f>
        <v>1</v>
      </c>
      <c r="X346" s="40">
        <f t="shared" ref="X346" ca="1" si="270">CELL("protect",I346)</f>
        <v>1</v>
      </c>
      <c r="Y346" s="40">
        <f t="shared" ref="Y346" ca="1" si="271">CELL("protect",J346)</f>
        <v>1</v>
      </c>
      <c r="Z346" s="40" t="str">
        <f t="shared" ca="1" si="245"/>
        <v>F0</v>
      </c>
      <c r="AA346" s="44" t="str">
        <f t="shared" ref="AA346" ca="1" si="272">CELL("format",H346)</f>
        <v>F0</v>
      </c>
    </row>
    <row r="347" spans="1:27" ht="20.25" thickTop="1" thickBot="1">
      <c r="A347" s="527" t="s">
        <v>218</v>
      </c>
      <c r="B347" s="528"/>
      <c r="C347" s="528"/>
      <c r="D347" s="528"/>
      <c r="E347" s="68">
        <v>18</v>
      </c>
      <c r="F347" s="64"/>
      <c r="G347" s="45" t="s">
        <v>25</v>
      </c>
      <c r="H347" s="263" t="str">
        <f>IF(SUM(H348:H349)&gt;0,E347,"X")</f>
        <v>X</v>
      </c>
      <c r="I347" s="38" t="s">
        <v>27</v>
      </c>
      <c r="P347" s="40">
        <f t="shared" ca="1" si="235"/>
        <v>1</v>
      </c>
      <c r="Q347" s="40">
        <f t="shared" ca="1" si="236"/>
        <v>1</v>
      </c>
      <c r="R347" s="40">
        <f t="shared" ca="1" si="237"/>
        <v>1</v>
      </c>
      <c r="S347" s="40">
        <f t="shared" ca="1" si="238"/>
        <v>1</v>
      </c>
      <c r="T347" s="40">
        <f t="shared" ca="1" si="239"/>
        <v>1</v>
      </c>
      <c r="U347" s="40">
        <f t="shared" ca="1" si="252"/>
        <v>1</v>
      </c>
      <c r="V347" s="40">
        <f t="shared" ca="1" si="253"/>
        <v>1</v>
      </c>
      <c r="W347" s="40">
        <f t="shared" ca="1" si="254"/>
        <v>1</v>
      </c>
      <c r="X347" s="40">
        <f t="shared" ca="1" si="255"/>
        <v>1</v>
      </c>
      <c r="Y347" s="40">
        <f t="shared" ca="1" si="256"/>
        <v>1</v>
      </c>
      <c r="Z347" s="40" t="str">
        <f t="shared" ca="1" si="245"/>
        <v>G</v>
      </c>
      <c r="AA347" s="44" t="str">
        <f t="shared" ca="1" si="257"/>
        <v>F0</v>
      </c>
    </row>
    <row r="348" spans="1:27" s="209" customFormat="1" ht="15" customHeight="1" thickTop="1" thickBot="1">
      <c r="A348" s="415" t="s">
        <v>230</v>
      </c>
      <c r="B348" s="416"/>
      <c r="C348" s="413" t="str">
        <f>IF(E348&lt;1000000001,"","Can't be over $1,000,000,000--&gt;")</f>
        <v/>
      </c>
      <c r="D348" s="413"/>
      <c r="E348" s="201">
        <f>'Survey Questionnaire'!I86</f>
        <v>0</v>
      </c>
      <c r="F348" s="202" t="s">
        <v>112</v>
      </c>
      <c r="G348" s="205" t="s">
        <v>28</v>
      </c>
      <c r="H348" s="263">
        <f t="shared" ref="H348:H351" si="273">IF(E348="","X",E348)</f>
        <v>0</v>
      </c>
      <c r="I348" s="206" t="s">
        <v>27</v>
      </c>
      <c r="J348" s="206" t="str">
        <f t="shared" ref="J348:J362" si="274">IF(C348="","",1)</f>
        <v/>
      </c>
      <c r="K348" s="206" t="str">
        <f t="shared" ref="K348:K362" si="275">IF(C348="","","&lt;=======")</f>
        <v/>
      </c>
      <c r="L348" s="206"/>
      <c r="M348" s="206"/>
      <c r="N348" s="206"/>
      <c r="O348" s="206"/>
      <c r="P348" s="207">
        <f t="shared" ca="1" si="235"/>
        <v>1</v>
      </c>
      <c r="Q348" s="207">
        <f t="shared" ca="1" si="236"/>
        <v>1</v>
      </c>
      <c r="R348" s="207">
        <f t="shared" ca="1" si="237"/>
        <v>1</v>
      </c>
      <c r="S348" s="207">
        <f t="shared" ca="1" si="238"/>
        <v>1</v>
      </c>
      <c r="T348" s="207">
        <f t="shared" ca="1" si="239"/>
        <v>0</v>
      </c>
      <c r="U348" s="207">
        <f t="shared" ca="1" si="252"/>
        <v>1</v>
      </c>
      <c r="V348" s="207">
        <f t="shared" ca="1" si="253"/>
        <v>1</v>
      </c>
      <c r="W348" s="207">
        <f t="shared" ca="1" si="254"/>
        <v>1</v>
      </c>
      <c r="X348" s="207">
        <f t="shared" ca="1" si="255"/>
        <v>1</v>
      </c>
      <c r="Y348" s="207">
        <f t="shared" ca="1" si="256"/>
        <v>1</v>
      </c>
      <c r="Z348" s="207" t="str">
        <f t="shared" ca="1" si="245"/>
        <v>C0</v>
      </c>
      <c r="AA348" s="208" t="str">
        <f t="shared" ca="1" si="257"/>
        <v>F0</v>
      </c>
    </row>
    <row r="349" spans="1:27" s="209" customFormat="1" ht="15" customHeight="1" thickBot="1">
      <c r="A349" s="411" t="s">
        <v>231</v>
      </c>
      <c r="B349" s="412"/>
      <c r="C349" s="413" t="str">
        <f>IF(E349&lt;1000000001,"","Can't be over $1,000,000,000--&gt;")</f>
        <v/>
      </c>
      <c r="D349" s="413"/>
      <c r="E349" s="201">
        <f>'Survey Questionnaire'!I87</f>
        <v>0</v>
      </c>
      <c r="F349" s="202" t="s">
        <v>112</v>
      </c>
      <c r="G349" s="205" t="s">
        <v>28</v>
      </c>
      <c r="H349" s="263">
        <f t="shared" si="273"/>
        <v>0</v>
      </c>
      <c r="I349" s="206" t="s">
        <v>27</v>
      </c>
      <c r="J349" s="206" t="str">
        <f t="shared" si="274"/>
        <v/>
      </c>
      <c r="K349" s="206" t="str">
        <f t="shared" si="275"/>
        <v/>
      </c>
      <c r="L349" s="206"/>
      <c r="M349" s="206"/>
      <c r="N349" s="206"/>
      <c r="O349" s="206"/>
      <c r="P349" s="207">
        <f t="shared" ca="1" si="235"/>
        <v>1</v>
      </c>
      <c r="Q349" s="207">
        <f t="shared" ca="1" si="236"/>
        <v>1</v>
      </c>
      <c r="R349" s="207">
        <f t="shared" ca="1" si="237"/>
        <v>1</v>
      </c>
      <c r="S349" s="207">
        <f t="shared" ca="1" si="238"/>
        <v>1</v>
      </c>
      <c r="T349" s="207">
        <f t="shared" ca="1" si="239"/>
        <v>0</v>
      </c>
      <c r="U349" s="207">
        <f t="shared" ca="1" si="252"/>
        <v>1</v>
      </c>
      <c r="V349" s="207">
        <f t="shared" ca="1" si="253"/>
        <v>1</v>
      </c>
      <c r="W349" s="207">
        <f t="shared" ca="1" si="254"/>
        <v>1</v>
      </c>
      <c r="X349" s="207">
        <f t="shared" ca="1" si="255"/>
        <v>1</v>
      </c>
      <c r="Y349" s="207">
        <f t="shared" ca="1" si="256"/>
        <v>1</v>
      </c>
      <c r="Z349" s="207" t="str">
        <f t="shared" ca="1" si="245"/>
        <v>C0</v>
      </c>
      <c r="AA349" s="208" t="str">
        <f t="shared" ca="1" si="257"/>
        <v>F0</v>
      </c>
    </row>
    <row r="350" spans="1:27" s="209" customFormat="1" ht="15" customHeight="1" thickBot="1">
      <c r="A350" s="411" t="s">
        <v>279</v>
      </c>
      <c r="B350" s="412"/>
      <c r="C350" s="413" t="str">
        <f>IF(E350&lt;1000000001,"","Can't be over $1,000,000,000--&gt;")</f>
        <v/>
      </c>
      <c r="D350" s="413"/>
      <c r="E350" s="201">
        <f>'Survey Questionnaire'!I88</f>
        <v>0</v>
      </c>
      <c r="F350" s="202" t="s">
        <v>112</v>
      </c>
      <c r="G350" s="205" t="s">
        <v>28</v>
      </c>
      <c r="H350" s="263">
        <f t="shared" si="273"/>
        <v>0</v>
      </c>
      <c r="I350" s="206" t="s">
        <v>27</v>
      </c>
      <c r="J350" s="206" t="str">
        <f t="shared" si="274"/>
        <v/>
      </c>
      <c r="K350" s="206" t="str">
        <f t="shared" si="275"/>
        <v/>
      </c>
      <c r="L350" s="206"/>
      <c r="M350" s="206"/>
      <c r="N350" s="206"/>
      <c r="O350" s="206"/>
      <c r="P350" s="207">
        <f t="shared" ca="1" si="235"/>
        <v>1</v>
      </c>
      <c r="Q350" s="207">
        <f t="shared" ca="1" si="236"/>
        <v>1</v>
      </c>
      <c r="R350" s="207">
        <f t="shared" ca="1" si="237"/>
        <v>1</v>
      </c>
      <c r="S350" s="207">
        <f t="shared" ca="1" si="238"/>
        <v>1</v>
      </c>
      <c r="T350" s="207">
        <f t="shared" ca="1" si="239"/>
        <v>0</v>
      </c>
      <c r="U350" s="207">
        <f t="shared" ca="1" si="252"/>
        <v>1</v>
      </c>
      <c r="V350" s="207">
        <f t="shared" ca="1" si="253"/>
        <v>1</v>
      </c>
      <c r="W350" s="207">
        <f t="shared" ca="1" si="254"/>
        <v>1</v>
      </c>
      <c r="X350" s="207">
        <f t="shared" ca="1" si="255"/>
        <v>1</v>
      </c>
      <c r="Y350" s="207">
        <f t="shared" ca="1" si="256"/>
        <v>1</v>
      </c>
      <c r="Z350" s="207" t="str">
        <f t="shared" ca="1" si="245"/>
        <v>C0</v>
      </c>
      <c r="AA350" s="208" t="str">
        <f t="shared" ca="1" si="257"/>
        <v>F0</v>
      </c>
    </row>
    <row r="351" spans="1:27" s="209" customFormat="1" ht="15" customHeight="1" thickBot="1">
      <c r="A351" s="411" t="s">
        <v>280</v>
      </c>
      <c r="B351" s="412"/>
      <c r="C351" s="413" t="str">
        <f>IF(((E351&gt;-100)*AND(E351&lt;201)),"","Percentage must be between -100% and +200%--&gt;")</f>
        <v/>
      </c>
      <c r="D351" s="414"/>
      <c r="E351" s="275">
        <f>'Survey Questionnaire'!I89</f>
        <v>0</v>
      </c>
      <c r="F351" s="202" t="s">
        <v>42</v>
      </c>
      <c r="G351" s="205" t="s">
        <v>28</v>
      </c>
      <c r="H351" s="276">
        <f t="shared" si="273"/>
        <v>0</v>
      </c>
      <c r="I351" s="206" t="s">
        <v>27</v>
      </c>
      <c r="J351" s="206" t="str">
        <f t="shared" si="274"/>
        <v/>
      </c>
      <c r="K351" s="206" t="str">
        <f t="shared" si="275"/>
        <v/>
      </c>
      <c r="L351" s="206"/>
      <c r="M351" s="206"/>
      <c r="N351" s="206"/>
      <c r="O351" s="206"/>
      <c r="P351" s="207">
        <f t="shared" ca="1" si="235"/>
        <v>1</v>
      </c>
      <c r="Q351" s="207">
        <f t="shared" ca="1" si="236"/>
        <v>1</v>
      </c>
      <c r="R351" s="207">
        <f t="shared" ca="1" si="237"/>
        <v>1</v>
      </c>
      <c r="S351" s="207">
        <f t="shared" ca="1" si="238"/>
        <v>1</v>
      </c>
      <c r="T351" s="207">
        <f t="shared" ca="1" si="239"/>
        <v>0</v>
      </c>
      <c r="U351" s="207">
        <f t="shared" ca="1" si="252"/>
        <v>1</v>
      </c>
      <c r="V351" s="207">
        <f t="shared" ca="1" si="253"/>
        <v>1</v>
      </c>
      <c r="W351" s="207">
        <f t="shared" ca="1" si="254"/>
        <v>1</v>
      </c>
      <c r="X351" s="207">
        <f t="shared" ca="1" si="255"/>
        <v>1</v>
      </c>
      <c r="Y351" s="207">
        <f t="shared" ca="1" si="256"/>
        <v>1</v>
      </c>
      <c r="Z351" s="207" t="str">
        <f t="shared" ca="1" si="245"/>
        <v>F2</v>
      </c>
      <c r="AA351" s="208" t="str">
        <f t="shared" ca="1" si="257"/>
        <v>F2</v>
      </c>
    </row>
    <row r="352" spans="1:27" s="209" customFormat="1" ht="15" customHeight="1" thickBot="1">
      <c r="A352" s="411" t="s">
        <v>281</v>
      </c>
      <c r="B352" s="412"/>
      <c r="C352" s="413" t="str">
        <f>IF(E348+E349=0,"",IF(E352&lt;1,"Please enter the number of people with this title here--&gt;",IF(E352&gt;E$8,"Can't be more than the "&amp;E$8&amp;" you reported as total staff--&gt;","")))</f>
        <v/>
      </c>
      <c r="D352" s="414"/>
      <c r="E352" s="204">
        <f>'Survey Questionnaire'!I90</f>
        <v>0</v>
      </c>
      <c r="F352" s="202" t="s">
        <v>109</v>
      </c>
      <c r="G352" s="205" t="s">
        <v>28</v>
      </c>
      <c r="H352" s="263" t="str">
        <f>IF(OR(E352="", E352=0),"X",E352)</f>
        <v>X</v>
      </c>
      <c r="I352" s="206" t="s">
        <v>27</v>
      </c>
      <c r="J352" s="206" t="str">
        <f t="shared" si="274"/>
        <v/>
      </c>
      <c r="K352" s="206" t="str">
        <f t="shared" si="275"/>
        <v/>
      </c>
      <c r="L352" s="206"/>
      <c r="M352" s="206"/>
      <c r="N352" s="206"/>
      <c r="O352" s="206"/>
      <c r="P352" s="207">
        <f t="shared" ca="1" si="235"/>
        <v>1</v>
      </c>
      <c r="Q352" s="207">
        <f t="shared" ca="1" si="236"/>
        <v>1</v>
      </c>
      <c r="R352" s="207">
        <f t="shared" ca="1" si="237"/>
        <v>1</v>
      </c>
      <c r="S352" s="207">
        <f t="shared" ca="1" si="238"/>
        <v>1</v>
      </c>
      <c r="T352" s="207">
        <f t="shared" ca="1" si="239"/>
        <v>0</v>
      </c>
      <c r="U352" s="207">
        <f t="shared" ca="1" si="252"/>
        <v>1</v>
      </c>
      <c r="V352" s="207">
        <f t="shared" ca="1" si="253"/>
        <v>1</v>
      </c>
      <c r="W352" s="207">
        <f t="shared" ca="1" si="254"/>
        <v>1</v>
      </c>
      <c r="X352" s="207">
        <f t="shared" ca="1" si="255"/>
        <v>1</v>
      </c>
      <c r="Y352" s="207">
        <f t="shared" ca="1" si="256"/>
        <v>1</v>
      </c>
      <c r="Z352" s="207" t="str">
        <f t="shared" ca="1" si="245"/>
        <v>,0</v>
      </c>
      <c r="AA352" s="208" t="str">
        <f t="shared" ca="1" si="257"/>
        <v>F0</v>
      </c>
    </row>
    <row r="353" spans="1:27" s="209" customFormat="1" ht="15" customHeight="1" thickBot="1">
      <c r="A353" s="411" t="s">
        <v>282</v>
      </c>
      <c r="B353" s="412"/>
      <c r="C353" s="413" t="str">
        <f>IF(E353&gt;E352,"Can't be more than the "&amp;E352&amp;" people with this title--&gt;","")</f>
        <v/>
      </c>
      <c r="D353" s="414"/>
      <c r="E353" s="204">
        <f>'Survey Questionnaire'!I91</f>
        <v>0</v>
      </c>
      <c r="F353" s="202" t="s">
        <v>109</v>
      </c>
      <c r="G353" s="205" t="s">
        <v>28</v>
      </c>
      <c r="H353" s="263">
        <f t="shared" ref="H353:H357" si="276">IF(E353="","X",E353)</f>
        <v>0</v>
      </c>
      <c r="I353" s="206" t="s">
        <v>27</v>
      </c>
      <c r="J353" s="206" t="str">
        <f t="shared" si="274"/>
        <v/>
      </c>
      <c r="K353" s="206" t="str">
        <f t="shared" si="275"/>
        <v/>
      </c>
      <c r="L353" s="206"/>
      <c r="M353" s="206"/>
      <c r="N353" s="206"/>
      <c r="O353" s="206"/>
      <c r="P353" s="207">
        <f t="shared" ca="1" si="235"/>
        <v>1</v>
      </c>
      <c r="Q353" s="207">
        <f t="shared" ca="1" si="236"/>
        <v>1</v>
      </c>
      <c r="R353" s="207">
        <f t="shared" ca="1" si="237"/>
        <v>1</v>
      </c>
      <c r="S353" s="207">
        <f t="shared" ca="1" si="238"/>
        <v>1</v>
      </c>
      <c r="T353" s="207">
        <f t="shared" ca="1" si="239"/>
        <v>0</v>
      </c>
      <c r="U353" s="207">
        <f t="shared" ca="1" si="252"/>
        <v>1</v>
      </c>
      <c r="V353" s="207">
        <f t="shared" ca="1" si="253"/>
        <v>1</v>
      </c>
      <c r="W353" s="207">
        <f t="shared" ca="1" si="254"/>
        <v>1</v>
      </c>
      <c r="X353" s="207">
        <f t="shared" ca="1" si="255"/>
        <v>1</v>
      </c>
      <c r="Y353" s="207">
        <f t="shared" ca="1" si="256"/>
        <v>1</v>
      </c>
      <c r="Z353" s="207" t="str">
        <f t="shared" ca="1" si="245"/>
        <v>,0</v>
      </c>
      <c r="AA353" s="208" t="str">
        <f t="shared" ca="1" si="257"/>
        <v>F0</v>
      </c>
    </row>
    <row r="354" spans="1:27" s="209" customFormat="1" ht="15" customHeight="1" thickBot="1">
      <c r="A354" s="411" t="s">
        <v>283</v>
      </c>
      <c r="B354" s="412"/>
      <c r="C354" s="413" t="str">
        <f>IF(((E354&gt;-1)*AND(E354&lt;101)),"","Percentage must be between 0 and 100.00--&gt;")</f>
        <v/>
      </c>
      <c r="D354" s="414"/>
      <c r="E354" s="275">
        <f>'Survey Questionnaire'!I92</f>
        <v>0</v>
      </c>
      <c r="F354" s="202" t="s">
        <v>42</v>
      </c>
      <c r="G354" s="205" t="s">
        <v>28</v>
      </c>
      <c r="H354" s="276">
        <f t="shared" si="276"/>
        <v>0</v>
      </c>
      <c r="I354" s="206" t="s">
        <v>27</v>
      </c>
      <c r="J354" s="206" t="str">
        <f t="shared" si="274"/>
        <v/>
      </c>
      <c r="K354" s="206" t="str">
        <f t="shared" si="275"/>
        <v/>
      </c>
      <c r="L354" s="206"/>
      <c r="M354" s="206"/>
      <c r="N354" s="206"/>
      <c r="O354" s="206"/>
      <c r="P354" s="207">
        <f t="shared" ca="1" si="235"/>
        <v>1</v>
      </c>
      <c r="Q354" s="207">
        <f t="shared" ca="1" si="236"/>
        <v>1</v>
      </c>
      <c r="R354" s="207">
        <f t="shared" ca="1" si="237"/>
        <v>1</v>
      </c>
      <c r="S354" s="207">
        <f t="shared" ca="1" si="238"/>
        <v>1</v>
      </c>
      <c r="T354" s="207">
        <f t="shared" ca="1" si="239"/>
        <v>0</v>
      </c>
      <c r="U354" s="207">
        <f t="shared" ca="1" si="252"/>
        <v>1</v>
      </c>
      <c r="V354" s="207">
        <f t="shared" ca="1" si="253"/>
        <v>1</v>
      </c>
      <c r="W354" s="207">
        <f t="shared" ca="1" si="254"/>
        <v>1</v>
      </c>
      <c r="X354" s="207">
        <f t="shared" ca="1" si="255"/>
        <v>1</v>
      </c>
      <c r="Y354" s="207">
        <f t="shared" ca="1" si="256"/>
        <v>1</v>
      </c>
      <c r="Z354" s="207" t="str">
        <f t="shared" ca="1" si="245"/>
        <v>F2</v>
      </c>
      <c r="AA354" s="208" t="str">
        <f t="shared" ca="1" si="257"/>
        <v>F2</v>
      </c>
    </row>
    <row r="355" spans="1:27" s="209" customFormat="1" ht="15" customHeight="1" thickBot="1">
      <c r="A355" s="411" t="s">
        <v>284</v>
      </c>
      <c r="B355" s="412"/>
      <c r="C355" s="413" t="str">
        <f>IF(((E355&gt;-1)*AND(E355&lt;101)),"","Percentage must be between 0 and 100.00--&gt;")</f>
        <v/>
      </c>
      <c r="D355" s="414"/>
      <c r="E355" s="275">
        <f>'Survey Questionnaire'!I93</f>
        <v>0</v>
      </c>
      <c r="F355" s="202" t="s">
        <v>42</v>
      </c>
      <c r="G355" s="205" t="s">
        <v>28</v>
      </c>
      <c r="H355" s="276">
        <f t="shared" si="276"/>
        <v>0</v>
      </c>
      <c r="I355" s="206" t="s">
        <v>27</v>
      </c>
      <c r="J355" s="206" t="str">
        <f t="shared" si="274"/>
        <v/>
      </c>
      <c r="K355" s="206" t="str">
        <f t="shared" si="275"/>
        <v/>
      </c>
      <c r="L355" s="206"/>
      <c r="M355" s="206"/>
      <c r="N355" s="206"/>
      <c r="O355" s="206"/>
      <c r="P355" s="207">
        <f t="shared" ca="1" si="235"/>
        <v>1</v>
      </c>
      <c r="Q355" s="207">
        <f t="shared" ca="1" si="236"/>
        <v>1</v>
      </c>
      <c r="R355" s="207">
        <f t="shared" ca="1" si="237"/>
        <v>1</v>
      </c>
      <c r="S355" s="207">
        <f t="shared" ca="1" si="238"/>
        <v>1</v>
      </c>
      <c r="T355" s="207">
        <f t="shared" ca="1" si="239"/>
        <v>0</v>
      </c>
      <c r="U355" s="207">
        <f t="shared" ca="1" si="252"/>
        <v>1</v>
      </c>
      <c r="V355" s="207">
        <f t="shared" ca="1" si="253"/>
        <v>1</v>
      </c>
      <c r="W355" s="207">
        <f t="shared" ca="1" si="254"/>
        <v>1</v>
      </c>
      <c r="X355" s="207">
        <f t="shared" ca="1" si="255"/>
        <v>1</v>
      </c>
      <c r="Y355" s="207">
        <f t="shared" ca="1" si="256"/>
        <v>1</v>
      </c>
      <c r="Z355" s="207" t="str">
        <f t="shared" ca="1" si="245"/>
        <v>F2</v>
      </c>
      <c r="AA355" s="208" t="str">
        <f t="shared" ca="1" si="257"/>
        <v>F2</v>
      </c>
    </row>
    <row r="356" spans="1:27" s="209" customFormat="1" ht="15" customHeight="1" thickBot="1">
      <c r="A356" s="411" t="s">
        <v>285</v>
      </c>
      <c r="B356" s="412"/>
      <c r="C356" s="413" t="str">
        <f>IF(((E356&gt;-1)*AND(E356&lt;101)),"","Percentage must be between 0 and 100.00--&gt;")</f>
        <v/>
      </c>
      <c r="D356" s="414"/>
      <c r="E356" s="275">
        <f>'Survey Questionnaire'!I94</f>
        <v>0</v>
      </c>
      <c r="F356" s="202" t="s">
        <v>42</v>
      </c>
      <c r="G356" s="205" t="s">
        <v>28</v>
      </c>
      <c r="H356" s="276">
        <f t="shared" si="276"/>
        <v>0</v>
      </c>
      <c r="I356" s="206" t="s">
        <v>27</v>
      </c>
      <c r="J356" s="206" t="str">
        <f t="shared" si="274"/>
        <v/>
      </c>
      <c r="K356" s="206" t="str">
        <f t="shared" si="275"/>
        <v/>
      </c>
      <c r="L356" s="206"/>
      <c r="M356" s="206"/>
      <c r="N356" s="206"/>
      <c r="O356" s="206"/>
      <c r="P356" s="207">
        <f t="shared" ca="1" si="235"/>
        <v>1</v>
      </c>
      <c r="Q356" s="207">
        <f t="shared" ca="1" si="236"/>
        <v>1</v>
      </c>
      <c r="R356" s="207">
        <f t="shared" ca="1" si="237"/>
        <v>1</v>
      </c>
      <c r="S356" s="207">
        <f t="shared" ca="1" si="238"/>
        <v>1</v>
      </c>
      <c r="T356" s="207">
        <f t="shared" ca="1" si="239"/>
        <v>0</v>
      </c>
      <c r="U356" s="207">
        <f t="shared" ca="1" si="252"/>
        <v>1</v>
      </c>
      <c r="V356" s="207">
        <f t="shared" ca="1" si="253"/>
        <v>1</v>
      </c>
      <c r="W356" s="207">
        <f t="shared" ca="1" si="254"/>
        <v>1</v>
      </c>
      <c r="X356" s="207">
        <f t="shared" ca="1" si="255"/>
        <v>1</v>
      </c>
      <c r="Y356" s="207">
        <f t="shared" ca="1" si="256"/>
        <v>1</v>
      </c>
      <c r="Z356" s="207" t="str">
        <f t="shared" ca="1" si="245"/>
        <v>F2</v>
      </c>
      <c r="AA356" s="208" t="str">
        <f t="shared" ca="1" si="257"/>
        <v>F2</v>
      </c>
    </row>
    <row r="357" spans="1:27" s="209" customFormat="1" ht="15" customHeight="1" thickBot="1">
      <c r="A357" s="417" t="s">
        <v>286</v>
      </c>
      <c r="B357" s="418"/>
      <c r="C357" s="413" t="str">
        <f>IF(((E357&gt;-1)*AND(E357&lt;201)),"","Percentage overtime must be between 0% and 200.00%--&gt;")</f>
        <v/>
      </c>
      <c r="D357" s="414"/>
      <c r="E357" s="275">
        <f>'Survey Questionnaire'!I95</f>
        <v>0</v>
      </c>
      <c r="F357" s="202" t="s">
        <v>42</v>
      </c>
      <c r="G357" s="205" t="s">
        <v>28</v>
      </c>
      <c r="H357" s="276">
        <f t="shared" si="276"/>
        <v>0</v>
      </c>
      <c r="I357" s="206" t="s">
        <v>27</v>
      </c>
      <c r="J357" s="206" t="str">
        <f t="shared" si="274"/>
        <v/>
      </c>
      <c r="K357" s="206" t="str">
        <f t="shared" si="275"/>
        <v/>
      </c>
      <c r="L357" s="206"/>
      <c r="M357" s="206"/>
      <c r="N357" s="206"/>
      <c r="O357" s="206"/>
      <c r="P357" s="207">
        <f t="shared" ca="1" si="235"/>
        <v>1</v>
      </c>
      <c r="Q357" s="207">
        <f t="shared" ca="1" si="236"/>
        <v>1</v>
      </c>
      <c r="R357" s="207">
        <f t="shared" ca="1" si="237"/>
        <v>1</v>
      </c>
      <c r="S357" s="207">
        <f t="shared" ca="1" si="238"/>
        <v>1</v>
      </c>
      <c r="T357" s="207">
        <f t="shared" ca="1" si="239"/>
        <v>0</v>
      </c>
      <c r="U357" s="207">
        <f t="shared" ca="1" si="252"/>
        <v>1</v>
      </c>
      <c r="V357" s="207">
        <f t="shared" ca="1" si="253"/>
        <v>1</v>
      </c>
      <c r="W357" s="207">
        <f t="shared" ca="1" si="254"/>
        <v>1</v>
      </c>
      <c r="X357" s="207">
        <f t="shared" ca="1" si="255"/>
        <v>1</v>
      </c>
      <c r="Y357" s="207">
        <f t="shared" ca="1" si="256"/>
        <v>1</v>
      </c>
      <c r="Z357" s="207" t="str">
        <f t="shared" ref="Z357:Z362" ca="1" si="277">CELL("format",E357)</f>
        <v>F2</v>
      </c>
      <c r="AA357" s="208" t="str">
        <f t="shared" ca="1" si="257"/>
        <v>F2</v>
      </c>
    </row>
    <row r="358" spans="1:27" s="209" customFormat="1" ht="15" customHeight="1" thickBot="1">
      <c r="A358" s="423" t="s">
        <v>287</v>
      </c>
      <c r="B358" s="424"/>
      <c r="C358" s="425" t="str">
        <f>IF(E358=0,"",IF(E358="Y","",IF(E358="N","","You must answer Y or N--&gt;")))</f>
        <v/>
      </c>
      <c r="D358" s="426"/>
      <c r="E358" s="203">
        <f>'Survey Questionnaire'!I96</f>
        <v>0</v>
      </c>
      <c r="F358" s="202" t="s">
        <v>62</v>
      </c>
      <c r="G358" s="205" t="s">
        <v>28</v>
      </c>
      <c r="H358" s="281" t="str">
        <f>IF(E358="Y",1,IF(E358="N",0,"X"))</f>
        <v>X</v>
      </c>
      <c r="I358" s="206" t="s">
        <v>27</v>
      </c>
      <c r="J358" s="206" t="str">
        <f t="shared" si="274"/>
        <v/>
      </c>
      <c r="K358" s="206" t="str">
        <f t="shared" si="275"/>
        <v/>
      </c>
      <c r="L358" s="206"/>
      <c r="M358" s="206"/>
      <c r="N358" s="206"/>
      <c r="O358" s="206"/>
      <c r="P358" s="207">
        <f t="shared" ca="1" si="235"/>
        <v>1</v>
      </c>
      <c r="Q358" s="207">
        <f t="shared" ca="1" si="236"/>
        <v>1</v>
      </c>
      <c r="R358" s="207">
        <f t="shared" ca="1" si="237"/>
        <v>1</v>
      </c>
      <c r="S358" s="207">
        <f t="shared" ca="1" si="238"/>
        <v>1</v>
      </c>
      <c r="T358" s="207">
        <f t="shared" ca="1" si="239"/>
        <v>0</v>
      </c>
      <c r="U358" s="207">
        <f t="shared" ca="1" si="252"/>
        <v>1</v>
      </c>
      <c r="V358" s="207">
        <f t="shared" ca="1" si="253"/>
        <v>1</v>
      </c>
      <c r="W358" s="207">
        <f t="shared" ca="1" si="254"/>
        <v>1</v>
      </c>
      <c r="X358" s="207">
        <f t="shared" ca="1" si="255"/>
        <v>1</v>
      </c>
      <c r="Y358" s="207">
        <f t="shared" ca="1" si="256"/>
        <v>1</v>
      </c>
      <c r="Z358" s="207" t="str">
        <f t="shared" ca="1" si="277"/>
        <v>F0</v>
      </c>
      <c r="AA358" s="208" t="str">
        <f t="shared" ca="1" si="257"/>
        <v>F0</v>
      </c>
    </row>
    <row r="359" spans="1:27" s="209" customFormat="1" ht="15" customHeight="1" thickBot="1">
      <c r="A359" s="417" t="s">
        <v>288</v>
      </c>
      <c r="B359" s="418"/>
      <c r="C359" s="413" t="str">
        <f>IF(((E359&gt;-1)*AND(E359&lt;1001)),"","Billing rate must be between $0 and $1,000 per hour--&gt;")</f>
        <v/>
      </c>
      <c r="D359" s="414"/>
      <c r="E359" s="203">
        <f>'Survey Questionnaire'!I97</f>
        <v>0</v>
      </c>
      <c r="F359" s="202" t="s">
        <v>112</v>
      </c>
      <c r="G359" s="205" t="s">
        <v>28</v>
      </c>
      <c r="H359" s="263">
        <f>IF(E359="","X",E359)</f>
        <v>0</v>
      </c>
      <c r="I359" s="206" t="s">
        <v>27</v>
      </c>
      <c r="J359" s="206" t="str">
        <f t="shared" si="274"/>
        <v/>
      </c>
      <c r="K359" s="206" t="str">
        <f t="shared" si="275"/>
        <v/>
      </c>
      <c r="L359" s="206"/>
      <c r="M359" s="206"/>
      <c r="N359" s="206"/>
      <c r="O359" s="206"/>
      <c r="P359" s="207">
        <f t="shared" ca="1" si="235"/>
        <v>1</v>
      </c>
      <c r="Q359" s="207">
        <f t="shared" ca="1" si="236"/>
        <v>1</v>
      </c>
      <c r="R359" s="207">
        <f t="shared" ca="1" si="237"/>
        <v>1</v>
      </c>
      <c r="S359" s="207">
        <f t="shared" ca="1" si="238"/>
        <v>1</v>
      </c>
      <c r="T359" s="207">
        <f t="shared" ca="1" si="239"/>
        <v>0</v>
      </c>
      <c r="U359" s="207">
        <f t="shared" ca="1" si="252"/>
        <v>1</v>
      </c>
      <c r="V359" s="207">
        <f t="shared" ca="1" si="253"/>
        <v>1</v>
      </c>
      <c r="W359" s="207">
        <f t="shared" ca="1" si="254"/>
        <v>1</v>
      </c>
      <c r="X359" s="207">
        <f t="shared" ca="1" si="255"/>
        <v>1</v>
      </c>
      <c r="Y359" s="207">
        <f t="shared" ca="1" si="256"/>
        <v>1</v>
      </c>
      <c r="Z359" s="207" t="str">
        <f t="shared" ca="1" si="277"/>
        <v>F0</v>
      </c>
      <c r="AA359" s="208" t="str">
        <f t="shared" ca="1" si="257"/>
        <v>F0</v>
      </c>
    </row>
    <row r="360" spans="1:27" s="209" customFormat="1" ht="15" customHeight="1" thickBot="1">
      <c r="A360" s="417" t="s">
        <v>306</v>
      </c>
      <c r="B360" s="418"/>
      <c r="C360" s="413" t="str">
        <f>IF(((E360&gt;-1)*AND(E360&lt;31)),"","Check for hours vs DAYS error--&gt;")</f>
        <v/>
      </c>
      <c r="D360" s="414"/>
      <c r="E360" s="203">
        <f>'Survey Questionnaire'!I98</f>
        <v>0</v>
      </c>
      <c r="F360" s="202" t="s">
        <v>110</v>
      </c>
      <c r="G360" s="205" t="s">
        <v>28</v>
      </c>
      <c r="H360" s="263">
        <f>IF(E360="","X",E360)</f>
        <v>0</v>
      </c>
      <c r="I360" s="206" t="s">
        <v>27</v>
      </c>
      <c r="J360" s="206" t="str">
        <f t="shared" si="274"/>
        <v/>
      </c>
      <c r="K360" s="206" t="str">
        <f t="shared" si="275"/>
        <v/>
      </c>
      <c r="L360" s="206"/>
      <c r="M360" s="206"/>
      <c r="N360" s="206"/>
      <c r="O360" s="206"/>
      <c r="P360" s="207">
        <f t="shared" ref="P360:P362" ca="1" si="278">CELL("protect",A360)</f>
        <v>1</v>
      </c>
      <c r="Q360" s="207">
        <f t="shared" ref="Q360:Q362" ca="1" si="279">CELL("protect",B360)</f>
        <v>1</v>
      </c>
      <c r="R360" s="207">
        <f t="shared" ca="1" si="237"/>
        <v>1</v>
      </c>
      <c r="S360" s="207">
        <f t="shared" ref="S360:S362" ca="1" si="280">CELL("protect",D360)</f>
        <v>1</v>
      </c>
      <c r="T360" s="207">
        <f t="shared" ref="T360:T362" ca="1" si="281">CELL("protect",E360)</f>
        <v>0</v>
      </c>
      <c r="U360" s="207">
        <f t="shared" ca="1" si="252"/>
        <v>1</v>
      </c>
      <c r="V360" s="207">
        <f t="shared" ca="1" si="253"/>
        <v>1</v>
      </c>
      <c r="W360" s="207">
        <f t="shared" ca="1" si="254"/>
        <v>1</v>
      </c>
      <c r="X360" s="207">
        <f t="shared" ca="1" si="255"/>
        <v>1</v>
      </c>
      <c r="Y360" s="207">
        <f t="shared" ca="1" si="256"/>
        <v>1</v>
      </c>
      <c r="Z360" s="207" t="str">
        <f t="shared" ca="1" si="277"/>
        <v>F0</v>
      </c>
      <c r="AA360" s="208" t="str">
        <f t="shared" ca="1" si="257"/>
        <v>F0</v>
      </c>
    </row>
    <row r="361" spans="1:27" s="209" customFormat="1" ht="15" customHeight="1" thickBot="1">
      <c r="A361" s="417" t="s">
        <v>289</v>
      </c>
      <c r="B361" s="418"/>
      <c r="C361" s="413" t="str">
        <f>IF((E360&gt;0)*AND(E361&gt;0),"Cant have vacation when you entered PTO",IF(((E361&gt;-1)*AND(E361&lt;31)),"","Check for hours vs DAYS error--&gt;"))</f>
        <v/>
      </c>
      <c r="D361" s="414"/>
      <c r="E361" s="203">
        <f>'Survey Questionnaire'!I99</f>
        <v>0</v>
      </c>
      <c r="F361" s="202" t="s">
        <v>110</v>
      </c>
      <c r="G361" s="205" t="s">
        <v>28</v>
      </c>
      <c r="H361" s="263">
        <f>IF(E361="","X",E361)</f>
        <v>0</v>
      </c>
      <c r="I361" s="206" t="s">
        <v>27</v>
      </c>
      <c r="J361" s="206" t="str">
        <f t="shared" si="274"/>
        <v/>
      </c>
      <c r="K361" s="206" t="str">
        <f t="shared" si="275"/>
        <v/>
      </c>
      <c r="L361" s="206"/>
      <c r="M361" s="206"/>
      <c r="N361" s="206"/>
      <c r="O361" s="206"/>
      <c r="P361" s="207">
        <f t="shared" ca="1" si="278"/>
        <v>1</v>
      </c>
      <c r="Q361" s="207">
        <f t="shared" ca="1" si="279"/>
        <v>1</v>
      </c>
      <c r="R361" s="207">
        <f t="shared" ref="R361:R362" ca="1" si="282">CELL("protect",C361)</f>
        <v>1</v>
      </c>
      <c r="S361" s="207">
        <f t="shared" ca="1" si="280"/>
        <v>1</v>
      </c>
      <c r="T361" s="207">
        <f t="shared" ca="1" si="281"/>
        <v>0</v>
      </c>
      <c r="U361" s="207">
        <f t="shared" ca="1" si="252"/>
        <v>1</v>
      </c>
      <c r="V361" s="207">
        <f t="shared" ca="1" si="253"/>
        <v>1</v>
      </c>
      <c r="W361" s="207">
        <f t="shared" ca="1" si="254"/>
        <v>1</v>
      </c>
      <c r="X361" s="207">
        <f t="shared" ca="1" si="255"/>
        <v>1</v>
      </c>
      <c r="Y361" s="207">
        <f t="shared" ca="1" si="256"/>
        <v>1</v>
      </c>
      <c r="Z361" s="207" t="str">
        <f t="shared" ca="1" si="277"/>
        <v>F0</v>
      </c>
      <c r="AA361" s="208" t="str">
        <f t="shared" ca="1" si="257"/>
        <v>F0</v>
      </c>
    </row>
    <row r="362" spans="1:27" s="209" customFormat="1" ht="15" customHeight="1" thickBot="1">
      <c r="A362" s="419" t="s">
        <v>290</v>
      </c>
      <c r="B362" s="420"/>
      <c r="C362" s="413" t="str">
        <f>IF((E360&gt;0)*AND(E362&gt;0),"Cant have sick leave when you entered PTO",IF(((E362&gt;-1)*AND(E362&lt;31)),"","Check for hours vs DAYS error--&gt;"))</f>
        <v/>
      </c>
      <c r="D362" s="414"/>
      <c r="E362" s="203">
        <f>'Survey Questionnaire'!I100</f>
        <v>0</v>
      </c>
      <c r="F362" s="202" t="s">
        <v>110</v>
      </c>
      <c r="G362" s="205" t="s">
        <v>28</v>
      </c>
      <c r="H362" s="263">
        <f>IF(E362="","X",E362)</f>
        <v>0</v>
      </c>
      <c r="I362" s="206" t="s">
        <v>27</v>
      </c>
      <c r="J362" s="206" t="str">
        <f t="shared" si="274"/>
        <v/>
      </c>
      <c r="K362" s="206" t="str">
        <f t="shared" si="275"/>
        <v/>
      </c>
      <c r="L362" s="206"/>
      <c r="M362" s="206"/>
      <c r="N362" s="206"/>
      <c r="O362" s="206"/>
      <c r="P362" s="207">
        <f t="shared" ca="1" si="278"/>
        <v>1</v>
      </c>
      <c r="Q362" s="207">
        <f t="shared" ca="1" si="279"/>
        <v>1</v>
      </c>
      <c r="R362" s="207">
        <f t="shared" ca="1" si="282"/>
        <v>1</v>
      </c>
      <c r="S362" s="207">
        <f t="shared" ca="1" si="280"/>
        <v>1</v>
      </c>
      <c r="T362" s="207">
        <f t="shared" ca="1" si="281"/>
        <v>0</v>
      </c>
      <c r="U362" s="207">
        <f t="shared" ca="1" si="252"/>
        <v>1</v>
      </c>
      <c r="V362" s="207">
        <f t="shared" ca="1" si="253"/>
        <v>1</v>
      </c>
      <c r="W362" s="207">
        <f t="shared" ca="1" si="254"/>
        <v>1</v>
      </c>
      <c r="X362" s="207">
        <f t="shared" ca="1" si="255"/>
        <v>1</v>
      </c>
      <c r="Y362" s="207">
        <f t="shared" ca="1" si="256"/>
        <v>1</v>
      </c>
      <c r="Z362" s="207" t="str">
        <f t="shared" ca="1" si="277"/>
        <v>F0</v>
      </c>
      <c r="AA362" s="208" t="str">
        <f t="shared" ca="1" si="257"/>
        <v>F0</v>
      </c>
    </row>
    <row r="363" spans="1:27" ht="16.5" thickBot="1">
      <c r="A363" s="36"/>
      <c r="B363" s="71"/>
      <c r="C363" s="432"/>
      <c r="D363" s="432"/>
      <c r="E363" s="72"/>
      <c r="F363" s="73"/>
      <c r="P363" s="40">
        <f t="shared" ref="P363:P431" ca="1" si="283">CELL("protect",A363)</f>
        <v>1</v>
      </c>
      <c r="Q363" s="40">
        <f t="shared" ref="Q363:Q431" ca="1" si="284">CELL("protect",B363)</f>
        <v>1</v>
      </c>
      <c r="R363" s="40">
        <f t="shared" ref="R363:R432" ca="1" si="285">CELL("protect",C363)</f>
        <v>1</v>
      </c>
      <c r="S363" s="40">
        <f t="shared" ref="S363:S431" ca="1" si="286">CELL("protect",D363)</f>
        <v>1</v>
      </c>
      <c r="T363" s="40">
        <f t="shared" ref="T363:T431" ca="1" si="287">CELL("protect",E363)</f>
        <v>1</v>
      </c>
      <c r="U363" s="40">
        <f t="shared" ref="U363" ca="1" si="288">CELL("protect",F363)</f>
        <v>1</v>
      </c>
      <c r="V363" s="40">
        <f t="shared" ca="1" si="253"/>
        <v>1</v>
      </c>
      <c r="W363" s="40">
        <f t="shared" ca="1" si="254"/>
        <v>1</v>
      </c>
      <c r="X363" s="40">
        <f t="shared" ca="1" si="255"/>
        <v>1</v>
      </c>
      <c r="Y363" s="40">
        <f t="shared" ca="1" si="256"/>
        <v>1</v>
      </c>
      <c r="Z363" s="40" t="str">
        <f t="shared" ref="Z363:Z428" ca="1" si="289">CELL("format",E363)</f>
        <v>F0</v>
      </c>
      <c r="AA363" s="44" t="str">
        <f t="shared" ca="1" si="257"/>
        <v>F0</v>
      </c>
    </row>
    <row r="364" spans="1:27" ht="20.25" thickTop="1" thickBot="1">
      <c r="A364" s="527" t="s">
        <v>95</v>
      </c>
      <c r="B364" s="528"/>
      <c r="C364" s="528"/>
      <c r="D364" s="528"/>
      <c r="E364" s="68">
        <v>19</v>
      </c>
      <c r="F364" s="64"/>
      <c r="G364" s="45" t="s">
        <v>25</v>
      </c>
      <c r="H364" s="263" t="str">
        <f>IF(SUM(H365:H366)&gt;0,E364,"X")</f>
        <v>X</v>
      </c>
      <c r="I364" s="38" t="s">
        <v>27</v>
      </c>
      <c r="P364" s="40">
        <f t="shared" ca="1" si="283"/>
        <v>1</v>
      </c>
      <c r="Q364" s="40">
        <f t="shared" ca="1" si="284"/>
        <v>1</v>
      </c>
      <c r="R364" s="40">
        <f t="shared" ca="1" si="285"/>
        <v>1</v>
      </c>
      <c r="S364" s="40">
        <f t="shared" ca="1" si="286"/>
        <v>1</v>
      </c>
      <c r="T364" s="40">
        <f t="shared" ca="1" si="287"/>
        <v>1</v>
      </c>
      <c r="U364" s="40">
        <f t="shared" ref="U364:U413" ca="1" si="290">CELL("protect",F364)</f>
        <v>1</v>
      </c>
      <c r="V364" s="40">
        <f t="shared" ref="V364:V414" ca="1" si="291">CELL("protect",G364)</f>
        <v>1</v>
      </c>
      <c r="W364" s="40">
        <f t="shared" ref="W364:W414" ca="1" si="292">CELL("protect",H364)</f>
        <v>1</v>
      </c>
      <c r="X364" s="40">
        <f t="shared" ref="X364:X414" ca="1" si="293">CELL("protect",I364)</f>
        <v>1</v>
      </c>
      <c r="Y364" s="40">
        <f t="shared" ref="Y364:Y414" ca="1" si="294">CELL("protect",J364)</f>
        <v>1</v>
      </c>
      <c r="Z364" s="40" t="str">
        <f t="shared" ca="1" si="289"/>
        <v>G</v>
      </c>
      <c r="AA364" s="44" t="str">
        <f t="shared" ref="AA364:AA414" ca="1" si="295">CELL("format",H364)</f>
        <v>F0</v>
      </c>
    </row>
    <row r="365" spans="1:27" s="209" customFormat="1" ht="15" customHeight="1" thickTop="1" thickBot="1">
      <c r="A365" s="415" t="s">
        <v>230</v>
      </c>
      <c r="B365" s="416"/>
      <c r="C365" s="413" t="str">
        <f>IF(E365&lt;1000000001,"","Can't be over $1,000,000,000--&gt;")</f>
        <v/>
      </c>
      <c r="D365" s="413"/>
      <c r="E365" s="201">
        <f>'Survey Questionnaire'!J86</f>
        <v>0</v>
      </c>
      <c r="F365" s="202" t="s">
        <v>112</v>
      </c>
      <c r="G365" s="205" t="s">
        <v>28</v>
      </c>
      <c r="H365" s="263">
        <f t="shared" ref="H365:H368" si="296">IF(E365="","X",E365)</f>
        <v>0</v>
      </c>
      <c r="I365" s="206" t="s">
        <v>27</v>
      </c>
      <c r="J365" s="206" t="str">
        <f t="shared" ref="J365:J379" si="297">IF(C365="","",1)</f>
        <v/>
      </c>
      <c r="K365" s="206" t="str">
        <f t="shared" ref="K365:K379" si="298">IF(C365="","","&lt;=======")</f>
        <v/>
      </c>
      <c r="L365" s="206"/>
      <c r="M365" s="206"/>
      <c r="N365" s="206"/>
      <c r="O365" s="206"/>
      <c r="P365" s="207">
        <f t="shared" ca="1" si="283"/>
        <v>1</v>
      </c>
      <c r="Q365" s="207">
        <f t="shared" ca="1" si="284"/>
        <v>1</v>
      </c>
      <c r="R365" s="207">
        <f t="shared" ca="1" si="285"/>
        <v>1</v>
      </c>
      <c r="S365" s="207">
        <f t="shared" ca="1" si="286"/>
        <v>1</v>
      </c>
      <c r="T365" s="207">
        <f t="shared" ca="1" si="287"/>
        <v>0</v>
      </c>
      <c r="U365" s="207">
        <f t="shared" ca="1" si="290"/>
        <v>1</v>
      </c>
      <c r="V365" s="207">
        <f t="shared" ca="1" si="291"/>
        <v>1</v>
      </c>
      <c r="W365" s="207">
        <f t="shared" ca="1" si="292"/>
        <v>1</v>
      </c>
      <c r="X365" s="207">
        <f t="shared" ca="1" si="293"/>
        <v>1</v>
      </c>
      <c r="Y365" s="207">
        <f t="shared" ca="1" si="294"/>
        <v>1</v>
      </c>
      <c r="Z365" s="207" t="str">
        <f t="shared" ca="1" si="289"/>
        <v>C0</v>
      </c>
      <c r="AA365" s="208" t="str">
        <f t="shared" ca="1" si="295"/>
        <v>F0</v>
      </c>
    </row>
    <row r="366" spans="1:27" s="209" customFormat="1" ht="15" customHeight="1" thickBot="1">
      <c r="A366" s="411" t="s">
        <v>231</v>
      </c>
      <c r="B366" s="412"/>
      <c r="C366" s="413" t="str">
        <f>IF(E366&lt;1000000001,"","Can't be over $1,000,000,000--&gt;")</f>
        <v/>
      </c>
      <c r="D366" s="413"/>
      <c r="E366" s="201">
        <f>'Survey Questionnaire'!J87</f>
        <v>0</v>
      </c>
      <c r="F366" s="202" t="s">
        <v>112</v>
      </c>
      <c r="G366" s="205" t="s">
        <v>28</v>
      </c>
      <c r="H366" s="263">
        <f t="shared" si="296"/>
        <v>0</v>
      </c>
      <c r="I366" s="206" t="s">
        <v>27</v>
      </c>
      <c r="J366" s="206" t="str">
        <f t="shared" si="297"/>
        <v/>
      </c>
      <c r="K366" s="206" t="str">
        <f t="shared" si="298"/>
        <v/>
      </c>
      <c r="L366" s="206"/>
      <c r="M366" s="206"/>
      <c r="N366" s="206"/>
      <c r="O366" s="206"/>
      <c r="P366" s="207">
        <f t="shared" ca="1" si="283"/>
        <v>1</v>
      </c>
      <c r="Q366" s="207">
        <f t="shared" ca="1" si="284"/>
        <v>1</v>
      </c>
      <c r="R366" s="207">
        <f t="shared" ca="1" si="285"/>
        <v>1</v>
      </c>
      <c r="S366" s="207">
        <f t="shared" ca="1" si="286"/>
        <v>1</v>
      </c>
      <c r="T366" s="207">
        <f t="shared" ca="1" si="287"/>
        <v>0</v>
      </c>
      <c r="U366" s="207">
        <f t="shared" ca="1" si="290"/>
        <v>1</v>
      </c>
      <c r="V366" s="207">
        <f t="shared" ca="1" si="291"/>
        <v>1</v>
      </c>
      <c r="W366" s="207">
        <f t="shared" ca="1" si="292"/>
        <v>1</v>
      </c>
      <c r="X366" s="207">
        <f t="shared" ca="1" si="293"/>
        <v>1</v>
      </c>
      <c r="Y366" s="207">
        <f t="shared" ca="1" si="294"/>
        <v>1</v>
      </c>
      <c r="Z366" s="207" t="str">
        <f t="shared" ca="1" si="289"/>
        <v>C0</v>
      </c>
      <c r="AA366" s="208" t="str">
        <f t="shared" ca="1" si="295"/>
        <v>F0</v>
      </c>
    </row>
    <row r="367" spans="1:27" s="209" customFormat="1" ht="15" customHeight="1" thickBot="1">
      <c r="A367" s="411" t="s">
        <v>279</v>
      </c>
      <c r="B367" s="412"/>
      <c r="C367" s="413" t="str">
        <f>IF(E367&lt;1000000001,"","Can't be over $1,000,000,000--&gt;")</f>
        <v/>
      </c>
      <c r="D367" s="413"/>
      <c r="E367" s="201">
        <f>'Survey Questionnaire'!J88</f>
        <v>0</v>
      </c>
      <c r="F367" s="202" t="s">
        <v>112</v>
      </c>
      <c r="G367" s="205" t="s">
        <v>28</v>
      </c>
      <c r="H367" s="263">
        <f t="shared" si="296"/>
        <v>0</v>
      </c>
      <c r="I367" s="206" t="s">
        <v>27</v>
      </c>
      <c r="J367" s="206" t="str">
        <f t="shared" si="297"/>
        <v/>
      </c>
      <c r="K367" s="206" t="str">
        <f t="shared" si="298"/>
        <v/>
      </c>
      <c r="L367" s="206"/>
      <c r="M367" s="206"/>
      <c r="N367" s="206"/>
      <c r="O367" s="206"/>
      <c r="P367" s="207">
        <f t="shared" ca="1" si="283"/>
        <v>1</v>
      </c>
      <c r="Q367" s="207">
        <f t="shared" ca="1" si="284"/>
        <v>1</v>
      </c>
      <c r="R367" s="207">
        <f t="shared" ca="1" si="285"/>
        <v>1</v>
      </c>
      <c r="S367" s="207">
        <f t="shared" ca="1" si="286"/>
        <v>1</v>
      </c>
      <c r="T367" s="207">
        <f t="shared" ca="1" si="287"/>
        <v>0</v>
      </c>
      <c r="U367" s="207">
        <f t="shared" ca="1" si="290"/>
        <v>1</v>
      </c>
      <c r="V367" s="207">
        <f t="shared" ca="1" si="291"/>
        <v>1</v>
      </c>
      <c r="W367" s="207">
        <f t="shared" ca="1" si="292"/>
        <v>1</v>
      </c>
      <c r="X367" s="207">
        <f t="shared" ca="1" si="293"/>
        <v>1</v>
      </c>
      <c r="Y367" s="207">
        <f t="shared" ca="1" si="294"/>
        <v>1</v>
      </c>
      <c r="Z367" s="207" t="str">
        <f t="shared" ca="1" si="289"/>
        <v>C0</v>
      </c>
      <c r="AA367" s="208" t="str">
        <f t="shared" ca="1" si="295"/>
        <v>F0</v>
      </c>
    </row>
    <row r="368" spans="1:27" s="209" customFormat="1" ht="15" customHeight="1" thickBot="1">
      <c r="A368" s="411" t="s">
        <v>280</v>
      </c>
      <c r="B368" s="412"/>
      <c r="C368" s="413" t="str">
        <f>IF(((E368&gt;-100)*AND(E368&lt;201)),"","Percentage must be between -100% and +200%--&gt;")</f>
        <v/>
      </c>
      <c r="D368" s="414"/>
      <c r="E368" s="275">
        <f>'Survey Questionnaire'!J89</f>
        <v>0</v>
      </c>
      <c r="F368" s="202" t="s">
        <v>42</v>
      </c>
      <c r="G368" s="205" t="s">
        <v>28</v>
      </c>
      <c r="H368" s="276">
        <f t="shared" si="296"/>
        <v>0</v>
      </c>
      <c r="I368" s="206" t="s">
        <v>27</v>
      </c>
      <c r="J368" s="206" t="str">
        <f t="shared" si="297"/>
        <v/>
      </c>
      <c r="K368" s="206" t="str">
        <f t="shared" si="298"/>
        <v/>
      </c>
      <c r="L368" s="206"/>
      <c r="M368" s="206"/>
      <c r="N368" s="206"/>
      <c r="O368" s="206"/>
      <c r="P368" s="207">
        <f t="shared" ca="1" si="283"/>
        <v>1</v>
      </c>
      <c r="Q368" s="207">
        <f t="shared" ca="1" si="284"/>
        <v>1</v>
      </c>
      <c r="R368" s="207">
        <f t="shared" ca="1" si="285"/>
        <v>1</v>
      </c>
      <c r="S368" s="207">
        <f t="shared" ca="1" si="286"/>
        <v>1</v>
      </c>
      <c r="T368" s="207">
        <f t="shared" ca="1" si="287"/>
        <v>0</v>
      </c>
      <c r="U368" s="207">
        <f t="shared" ca="1" si="290"/>
        <v>1</v>
      </c>
      <c r="V368" s="207">
        <f t="shared" ca="1" si="291"/>
        <v>1</v>
      </c>
      <c r="W368" s="207">
        <f t="shared" ca="1" si="292"/>
        <v>1</v>
      </c>
      <c r="X368" s="207">
        <f t="shared" ca="1" si="293"/>
        <v>1</v>
      </c>
      <c r="Y368" s="207">
        <f t="shared" ca="1" si="294"/>
        <v>1</v>
      </c>
      <c r="Z368" s="207" t="str">
        <f t="shared" ca="1" si="289"/>
        <v>F2</v>
      </c>
      <c r="AA368" s="208" t="str">
        <f t="shared" ca="1" si="295"/>
        <v>F2</v>
      </c>
    </row>
    <row r="369" spans="1:27" s="209" customFormat="1" ht="15" customHeight="1" thickBot="1">
      <c r="A369" s="411" t="s">
        <v>281</v>
      </c>
      <c r="B369" s="412"/>
      <c r="C369" s="413" t="str">
        <f>IF(E365+E366=0,"",IF(E369&lt;1,"Please enter the number of people with this title here--&gt;",IF(E369&gt;E$8,"Can't be more than the "&amp;E$8&amp;" you reported as total staff--&gt;","")))</f>
        <v/>
      </c>
      <c r="D369" s="414"/>
      <c r="E369" s="204">
        <f>'Survey Questionnaire'!J90</f>
        <v>0</v>
      </c>
      <c r="F369" s="202" t="s">
        <v>109</v>
      </c>
      <c r="G369" s="205" t="s">
        <v>28</v>
      </c>
      <c r="H369" s="263" t="str">
        <f>IF(OR(E369="", E369=0),"X",E369)</f>
        <v>X</v>
      </c>
      <c r="I369" s="206" t="s">
        <v>27</v>
      </c>
      <c r="J369" s="206" t="str">
        <f t="shared" si="297"/>
        <v/>
      </c>
      <c r="K369" s="206" t="str">
        <f t="shared" si="298"/>
        <v/>
      </c>
      <c r="L369" s="206"/>
      <c r="M369" s="206"/>
      <c r="N369" s="206"/>
      <c r="O369" s="206"/>
      <c r="P369" s="207">
        <f t="shared" ca="1" si="283"/>
        <v>1</v>
      </c>
      <c r="Q369" s="207">
        <f t="shared" ca="1" si="284"/>
        <v>1</v>
      </c>
      <c r="R369" s="207">
        <f t="shared" ca="1" si="285"/>
        <v>1</v>
      </c>
      <c r="S369" s="207">
        <f t="shared" ca="1" si="286"/>
        <v>1</v>
      </c>
      <c r="T369" s="207">
        <f t="shared" ca="1" si="287"/>
        <v>0</v>
      </c>
      <c r="U369" s="207">
        <f t="shared" ca="1" si="290"/>
        <v>1</v>
      </c>
      <c r="V369" s="207">
        <f t="shared" ca="1" si="291"/>
        <v>1</v>
      </c>
      <c r="W369" s="207">
        <f t="shared" ca="1" si="292"/>
        <v>1</v>
      </c>
      <c r="X369" s="207">
        <f t="shared" ca="1" si="293"/>
        <v>1</v>
      </c>
      <c r="Y369" s="207">
        <f t="shared" ca="1" si="294"/>
        <v>1</v>
      </c>
      <c r="Z369" s="207" t="str">
        <f t="shared" ca="1" si="289"/>
        <v>,0</v>
      </c>
      <c r="AA369" s="208" t="str">
        <f t="shared" ca="1" si="295"/>
        <v>F0</v>
      </c>
    </row>
    <row r="370" spans="1:27" s="209" customFormat="1" ht="15" customHeight="1" thickBot="1">
      <c r="A370" s="411" t="s">
        <v>282</v>
      </c>
      <c r="B370" s="412"/>
      <c r="C370" s="413" t="str">
        <f>IF(E370&gt;E369,"Can't be more than the "&amp;E369&amp;" people with this title--&gt;","")</f>
        <v/>
      </c>
      <c r="D370" s="414"/>
      <c r="E370" s="204">
        <f>'Survey Questionnaire'!J91</f>
        <v>0</v>
      </c>
      <c r="F370" s="202" t="s">
        <v>109</v>
      </c>
      <c r="G370" s="205" t="s">
        <v>28</v>
      </c>
      <c r="H370" s="263">
        <f t="shared" ref="H370:H374" si="299">IF(E370="","X",E370)</f>
        <v>0</v>
      </c>
      <c r="I370" s="206" t="s">
        <v>27</v>
      </c>
      <c r="J370" s="206" t="str">
        <f t="shared" si="297"/>
        <v/>
      </c>
      <c r="K370" s="206" t="str">
        <f t="shared" si="298"/>
        <v/>
      </c>
      <c r="L370" s="206"/>
      <c r="M370" s="206"/>
      <c r="N370" s="206"/>
      <c r="O370" s="206"/>
      <c r="P370" s="207">
        <f t="shared" ca="1" si="283"/>
        <v>1</v>
      </c>
      <c r="Q370" s="207">
        <f t="shared" ca="1" si="284"/>
        <v>1</v>
      </c>
      <c r="R370" s="207">
        <f t="shared" ca="1" si="285"/>
        <v>1</v>
      </c>
      <c r="S370" s="207">
        <f t="shared" ca="1" si="286"/>
        <v>1</v>
      </c>
      <c r="T370" s="207">
        <f t="shared" ca="1" si="287"/>
        <v>0</v>
      </c>
      <c r="U370" s="207">
        <f t="shared" ca="1" si="290"/>
        <v>1</v>
      </c>
      <c r="V370" s="207">
        <f t="shared" ca="1" si="291"/>
        <v>1</v>
      </c>
      <c r="W370" s="207">
        <f t="shared" ca="1" si="292"/>
        <v>1</v>
      </c>
      <c r="X370" s="207">
        <f t="shared" ca="1" si="293"/>
        <v>1</v>
      </c>
      <c r="Y370" s="207">
        <f t="shared" ca="1" si="294"/>
        <v>1</v>
      </c>
      <c r="Z370" s="207" t="str">
        <f t="shared" ca="1" si="289"/>
        <v>,0</v>
      </c>
      <c r="AA370" s="208" t="str">
        <f t="shared" ca="1" si="295"/>
        <v>F0</v>
      </c>
    </row>
    <row r="371" spans="1:27" s="209" customFormat="1" ht="15" customHeight="1" thickBot="1">
      <c r="A371" s="411" t="s">
        <v>283</v>
      </c>
      <c r="B371" s="412"/>
      <c r="C371" s="413" t="str">
        <f>IF(((E371&gt;-1)*AND(E371&lt;101)),"","Percentage must be between 0 and 100.00--&gt;")</f>
        <v/>
      </c>
      <c r="D371" s="414"/>
      <c r="E371" s="275">
        <f>'Survey Questionnaire'!J92</f>
        <v>0</v>
      </c>
      <c r="F371" s="202" t="s">
        <v>42</v>
      </c>
      <c r="G371" s="205" t="s">
        <v>28</v>
      </c>
      <c r="H371" s="276">
        <f t="shared" si="299"/>
        <v>0</v>
      </c>
      <c r="I371" s="206" t="s">
        <v>27</v>
      </c>
      <c r="J371" s="206" t="str">
        <f t="shared" si="297"/>
        <v/>
      </c>
      <c r="K371" s="206" t="str">
        <f t="shared" si="298"/>
        <v/>
      </c>
      <c r="L371" s="206"/>
      <c r="M371" s="206"/>
      <c r="N371" s="206"/>
      <c r="O371" s="206"/>
      <c r="P371" s="207">
        <f t="shared" ca="1" si="283"/>
        <v>1</v>
      </c>
      <c r="Q371" s="207">
        <f t="shared" ca="1" si="284"/>
        <v>1</v>
      </c>
      <c r="R371" s="207">
        <f t="shared" ca="1" si="285"/>
        <v>1</v>
      </c>
      <c r="S371" s="207">
        <f t="shared" ca="1" si="286"/>
        <v>1</v>
      </c>
      <c r="T371" s="207">
        <f t="shared" ca="1" si="287"/>
        <v>0</v>
      </c>
      <c r="U371" s="207">
        <f t="shared" ca="1" si="290"/>
        <v>1</v>
      </c>
      <c r="V371" s="207">
        <f t="shared" ca="1" si="291"/>
        <v>1</v>
      </c>
      <c r="W371" s="207">
        <f t="shared" ca="1" si="292"/>
        <v>1</v>
      </c>
      <c r="X371" s="207">
        <f t="shared" ca="1" si="293"/>
        <v>1</v>
      </c>
      <c r="Y371" s="207">
        <f t="shared" ca="1" si="294"/>
        <v>1</v>
      </c>
      <c r="Z371" s="207" t="str">
        <f t="shared" ca="1" si="289"/>
        <v>F2</v>
      </c>
      <c r="AA371" s="208" t="str">
        <f t="shared" ca="1" si="295"/>
        <v>F2</v>
      </c>
    </row>
    <row r="372" spans="1:27" s="209" customFormat="1" ht="15" customHeight="1" thickBot="1">
      <c r="A372" s="411" t="s">
        <v>284</v>
      </c>
      <c r="B372" s="412"/>
      <c r="C372" s="413" t="str">
        <f>IF(((E372&gt;-1)*AND(E372&lt;101)),"","Percentage must be between 0 and 100.00--&gt;")</f>
        <v/>
      </c>
      <c r="D372" s="414"/>
      <c r="E372" s="275">
        <f>'Survey Questionnaire'!J93</f>
        <v>0</v>
      </c>
      <c r="F372" s="202" t="s">
        <v>42</v>
      </c>
      <c r="G372" s="205" t="s">
        <v>28</v>
      </c>
      <c r="H372" s="276">
        <f t="shared" si="299"/>
        <v>0</v>
      </c>
      <c r="I372" s="206" t="s">
        <v>27</v>
      </c>
      <c r="J372" s="206" t="str">
        <f t="shared" si="297"/>
        <v/>
      </c>
      <c r="K372" s="206" t="str">
        <f t="shared" si="298"/>
        <v/>
      </c>
      <c r="L372" s="206"/>
      <c r="M372" s="206"/>
      <c r="N372" s="206"/>
      <c r="O372" s="206"/>
      <c r="P372" s="207">
        <f t="shared" ca="1" si="283"/>
        <v>1</v>
      </c>
      <c r="Q372" s="207">
        <f t="shared" ca="1" si="284"/>
        <v>1</v>
      </c>
      <c r="R372" s="207">
        <f t="shared" ca="1" si="285"/>
        <v>1</v>
      </c>
      <c r="S372" s="207">
        <f t="shared" ca="1" si="286"/>
        <v>1</v>
      </c>
      <c r="T372" s="207">
        <f t="shared" ca="1" si="287"/>
        <v>0</v>
      </c>
      <c r="U372" s="207">
        <f t="shared" ca="1" si="290"/>
        <v>1</v>
      </c>
      <c r="V372" s="207">
        <f t="shared" ca="1" si="291"/>
        <v>1</v>
      </c>
      <c r="W372" s="207">
        <f t="shared" ca="1" si="292"/>
        <v>1</v>
      </c>
      <c r="X372" s="207">
        <f t="shared" ca="1" si="293"/>
        <v>1</v>
      </c>
      <c r="Y372" s="207">
        <f t="shared" ca="1" si="294"/>
        <v>1</v>
      </c>
      <c r="Z372" s="207" t="str">
        <f t="shared" ca="1" si="289"/>
        <v>F2</v>
      </c>
      <c r="AA372" s="208" t="str">
        <f t="shared" ca="1" si="295"/>
        <v>F2</v>
      </c>
    </row>
    <row r="373" spans="1:27" s="209" customFormat="1" ht="15" customHeight="1" thickBot="1">
      <c r="A373" s="411" t="s">
        <v>285</v>
      </c>
      <c r="B373" s="412"/>
      <c r="C373" s="413" t="str">
        <f>IF(((E373&gt;-1)*AND(E373&lt;101)),"","Percentage must be between 0 and 100.00--&gt;")</f>
        <v/>
      </c>
      <c r="D373" s="414"/>
      <c r="E373" s="275">
        <f>'Survey Questionnaire'!J94</f>
        <v>0</v>
      </c>
      <c r="F373" s="202" t="s">
        <v>42</v>
      </c>
      <c r="G373" s="205" t="s">
        <v>28</v>
      </c>
      <c r="H373" s="276">
        <f t="shared" si="299"/>
        <v>0</v>
      </c>
      <c r="I373" s="206" t="s">
        <v>27</v>
      </c>
      <c r="J373" s="206" t="str">
        <f t="shared" si="297"/>
        <v/>
      </c>
      <c r="K373" s="206" t="str">
        <f t="shared" si="298"/>
        <v/>
      </c>
      <c r="L373" s="206"/>
      <c r="M373" s="206"/>
      <c r="N373" s="206"/>
      <c r="O373" s="206"/>
      <c r="P373" s="207">
        <f t="shared" ca="1" si="283"/>
        <v>1</v>
      </c>
      <c r="Q373" s="207">
        <f t="shared" ca="1" si="284"/>
        <v>1</v>
      </c>
      <c r="R373" s="207">
        <f t="shared" ca="1" si="285"/>
        <v>1</v>
      </c>
      <c r="S373" s="207">
        <f t="shared" ca="1" si="286"/>
        <v>1</v>
      </c>
      <c r="T373" s="207">
        <f t="shared" ca="1" si="287"/>
        <v>0</v>
      </c>
      <c r="U373" s="207">
        <f t="shared" ca="1" si="290"/>
        <v>1</v>
      </c>
      <c r="V373" s="207">
        <f t="shared" ca="1" si="291"/>
        <v>1</v>
      </c>
      <c r="W373" s="207">
        <f t="shared" ca="1" si="292"/>
        <v>1</v>
      </c>
      <c r="X373" s="207">
        <f t="shared" ca="1" si="293"/>
        <v>1</v>
      </c>
      <c r="Y373" s="207">
        <f t="shared" ca="1" si="294"/>
        <v>1</v>
      </c>
      <c r="Z373" s="207" t="str">
        <f t="shared" ca="1" si="289"/>
        <v>F2</v>
      </c>
      <c r="AA373" s="208" t="str">
        <f t="shared" ca="1" si="295"/>
        <v>F2</v>
      </c>
    </row>
    <row r="374" spans="1:27" s="209" customFormat="1" ht="15" customHeight="1" thickBot="1">
      <c r="A374" s="417" t="s">
        <v>286</v>
      </c>
      <c r="B374" s="418"/>
      <c r="C374" s="413" t="str">
        <f>IF(((E374&gt;-1)*AND(E374&lt;201)),"","Percentage overtime must be between 0% and 200.00%--&gt;")</f>
        <v/>
      </c>
      <c r="D374" s="414"/>
      <c r="E374" s="275">
        <f>'Survey Questionnaire'!J95</f>
        <v>0</v>
      </c>
      <c r="F374" s="202" t="s">
        <v>42</v>
      </c>
      <c r="G374" s="205" t="s">
        <v>28</v>
      </c>
      <c r="H374" s="276">
        <f t="shared" si="299"/>
        <v>0</v>
      </c>
      <c r="I374" s="206" t="s">
        <v>27</v>
      </c>
      <c r="J374" s="206" t="str">
        <f t="shared" si="297"/>
        <v/>
      </c>
      <c r="K374" s="206" t="str">
        <f t="shared" si="298"/>
        <v/>
      </c>
      <c r="L374" s="206"/>
      <c r="M374" s="206"/>
      <c r="N374" s="206"/>
      <c r="O374" s="206"/>
      <c r="P374" s="207">
        <f t="shared" ca="1" si="283"/>
        <v>1</v>
      </c>
      <c r="Q374" s="207">
        <f t="shared" ca="1" si="284"/>
        <v>1</v>
      </c>
      <c r="R374" s="207">
        <f t="shared" ca="1" si="285"/>
        <v>1</v>
      </c>
      <c r="S374" s="207">
        <f t="shared" ca="1" si="286"/>
        <v>1</v>
      </c>
      <c r="T374" s="207">
        <f t="shared" ca="1" si="287"/>
        <v>0</v>
      </c>
      <c r="U374" s="207">
        <f t="shared" ca="1" si="290"/>
        <v>1</v>
      </c>
      <c r="V374" s="207">
        <f t="shared" ca="1" si="291"/>
        <v>1</v>
      </c>
      <c r="W374" s="207">
        <f t="shared" ca="1" si="292"/>
        <v>1</v>
      </c>
      <c r="X374" s="207">
        <f t="shared" ca="1" si="293"/>
        <v>1</v>
      </c>
      <c r="Y374" s="207">
        <f t="shared" ca="1" si="294"/>
        <v>1</v>
      </c>
      <c r="Z374" s="207" t="str">
        <f t="shared" ca="1" si="289"/>
        <v>F2</v>
      </c>
      <c r="AA374" s="208" t="str">
        <f t="shared" ca="1" si="295"/>
        <v>F2</v>
      </c>
    </row>
    <row r="375" spans="1:27" s="209" customFormat="1" ht="15" customHeight="1" thickBot="1">
      <c r="A375" s="423" t="s">
        <v>287</v>
      </c>
      <c r="B375" s="424"/>
      <c r="C375" s="425" t="str">
        <f>IF(E375=0,"",IF(E375="Y","",IF(E375="N","","You must answer Y or N--&gt;")))</f>
        <v/>
      </c>
      <c r="D375" s="426"/>
      <c r="E375" s="203">
        <f>'Survey Questionnaire'!J96</f>
        <v>0</v>
      </c>
      <c r="F375" s="202" t="s">
        <v>62</v>
      </c>
      <c r="G375" s="205" t="s">
        <v>28</v>
      </c>
      <c r="H375" s="281" t="str">
        <f>IF(E375="Y",1,IF(E375="N",0,"X"))</f>
        <v>X</v>
      </c>
      <c r="I375" s="206" t="s">
        <v>27</v>
      </c>
      <c r="J375" s="206" t="str">
        <f t="shared" si="297"/>
        <v/>
      </c>
      <c r="K375" s="206" t="str">
        <f t="shared" si="298"/>
        <v/>
      </c>
      <c r="L375" s="206"/>
      <c r="M375" s="206"/>
      <c r="N375" s="206"/>
      <c r="O375" s="206"/>
      <c r="P375" s="207">
        <f t="shared" ca="1" si="283"/>
        <v>1</v>
      </c>
      <c r="Q375" s="207">
        <f t="shared" ca="1" si="284"/>
        <v>1</v>
      </c>
      <c r="R375" s="207">
        <f t="shared" ca="1" si="285"/>
        <v>1</v>
      </c>
      <c r="S375" s="207">
        <f t="shared" ca="1" si="286"/>
        <v>1</v>
      </c>
      <c r="T375" s="207">
        <f t="shared" ca="1" si="287"/>
        <v>0</v>
      </c>
      <c r="U375" s="207">
        <f t="shared" ca="1" si="290"/>
        <v>1</v>
      </c>
      <c r="V375" s="207">
        <f t="shared" ca="1" si="291"/>
        <v>1</v>
      </c>
      <c r="W375" s="207">
        <f t="shared" ca="1" si="292"/>
        <v>1</v>
      </c>
      <c r="X375" s="207">
        <f t="shared" ca="1" si="293"/>
        <v>1</v>
      </c>
      <c r="Y375" s="207">
        <f t="shared" ca="1" si="294"/>
        <v>1</v>
      </c>
      <c r="Z375" s="207" t="str">
        <f t="shared" ca="1" si="289"/>
        <v>F0</v>
      </c>
      <c r="AA375" s="208" t="str">
        <f t="shared" ca="1" si="295"/>
        <v>F0</v>
      </c>
    </row>
    <row r="376" spans="1:27" s="209" customFormat="1" ht="15" customHeight="1" thickBot="1">
      <c r="A376" s="417" t="s">
        <v>288</v>
      </c>
      <c r="B376" s="418"/>
      <c r="C376" s="413" t="str">
        <f>IF(((E376&gt;-1)*AND(E376&lt;1001)),"","Billing rate must be between $0 and $1,000 per hour--&gt;")</f>
        <v/>
      </c>
      <c r="D376" s="414"/>
      <c r="E376" s="203">
        <f>'Survey Questionnaire'!J97</f>
        <v>0</v>
      </c>
      <c r="F376" s="202" t="s">
        <v>112</v>
      </c>
      <c r="G376" s="205" t="s">
        <v>28</v>
      </c>
      <c r="H376" s="263">
        <f>IF(E376="","X",E376)</f>
        <v>0</v>
      </c>
      <c r="I376" s="206" t="s">
        <v>27</v>
      </c>
      <c r="J376" s="206" t="str">
        <f t="shared" si="297"/>
        <v/>
      </c>
      <c r="K376" s="206" t="str">
        <f t="shared" si="298"/>
        <v/>
      </c>
      <c r="L376" s="206"/>
      <c r="M376" s="206"/>
      <c r="N376" s="206"/>
      <c r="O376" s="206"/>
      <c r="P376" s="207">
        <f t="shared" ca="1" si="283"/>
        <v>1</v>
      </c>
      <c r="Q376" s="207">
        <f t="shared" ca="1" si="284"/>
        <v>1</v>
      </c>
      <c r="R376" s="207">
        <f t="shared" ca="1" si="285"/>
        <v>1</v>
      </c>
      <c r="S376" s="207">
        <f t="shared" ca="1" si="286"/>
        <v>1</v>
      </c>
      <c r="T376" s="207">
        <f t="shared" ca="1" si="287"/>
        <v>0</v>
      </c>
      <c r="U376" s="207">
        <f t="shared" ca="1" si="290"/>
        <v>1</v>
      </c>
      <c r="V376" s="207">
        <f t="shared" ca="1" si="291"/>
        <v>1</v>
      </c>
      <c r="W376" s="207">
        <f t="shared" ca="1" si="292"/>
        <v>1</v>
      </c>
      <c r="X376" s="207">
        <f t="shared" ca="1" si="293"/>
        <v>1</v>
      </c>
      <c r="Y376" s="207">
        <f t="shared" ca="1" si="294"/>
        <v>1</v>
      </c>
      <c r="Z376" s="207" t="str">
        <f t="shared" ca="1" si="289"/>
        <v>F0</v>
      </c>
      <c r="AA376" s="208" t="str">
        <f t="shared" ca="1" si="295"/>
        <v>F0</v>
      </c>
    </row>
    <row r="377" spans="1:27" s="209" customFormat="1" ht="15" customHeight="1" thickBot="1">
      <c r="A377" s="417" t="s">
        <v>306</v>
      </c>
      <c r="B377" s="418"/>
      <c r="C377" s="413" t="str">
        <f>IF(((E377&gt;-1)*AND(E377&lt;31)),"","Check for hours vs DAYS error--&gt;")</f>
        <v/>
      </c>
      <c r="D377" s="414"/>
      <c r="E377" s="203">
        <f>'Survey Questionnaire'!J98</f>
        <v>0</v>
      </c>
      <c r="F377" s="202" t="s">
        <v>110</v>
      </c>
      <c r="G377" s="205" t="s">
        <v>28</v>
      </c>
      <c r="H377" s="263">
        <f>IF(E377="","X",E377)</f>
        <v>0</v>
      </c>
      <c r="I377" s="206" t="s">
        <v>27</v>
      </c>
      <c r="J377" s="206" t="str">
        <f t="shared" si="297"/>
        <v/>
      </c>
      <c r="K377" s="206" t="str">
        <f t="shared" si="298"/>
        <v/>
      </c>
      <c r="L377" s="206"/>
      <c r="M377" s="206"/>
      <c r="N377" s="206"/>
      <c r="O377" s="206"/>
      <c r="P377" s="207">
        <f t="shared" ca="1" si="283"/>
        <v>1</v>
      </c>
      <c r="Q377" s="207">
        <f t="shared" ca="1" si="284"/>
        <v>1</v>
      </c>
      <c r="R377" s="207">
        <f t="shared" ca="1" si="285"/>
        <v>1</v>
      </c>
      <c r="S377" s="207">
        <f t="shared" ca="1" si="286"/>
        <v>1</v>
      </c>
      <c r="T377" s="207">
        <f t="shared" ca="1" si="287"/>
        <v>0</v>
      </c>
      <c r="U377" s="207">
        <f t="shared" ca="1" si="290"/>
        <v>1</v>
      </c>
      <c r="V377" s="207">
        <f t="shared" ca="1" si="291"/>
        <v>1</v>
      </c>
      <c r="W377" s="207">
        <f t="shared" ca="1" si="292"/>
        <v>1</v>
      </c>
      <c r="X377" s="207">
        <f t="shared" ca="1" si="293"/>
        <v>1</v>
      </c>
      <c r="Y377" s="207">
        <f t="shared" ca="1" si="294"/>
        <v>1</v>
      </c>
      <c r="Z377" s="207" t="str">
        <f t="shared" ca="1" si="289"/>
        <v>F0</v>
      </c>
      <c r="AA377" s="208" t="str">
        <f t="shared" ca="1" si="295"/>
        <v>F0</v>
      </c>
    </row>
    <row r="378" spans="1:27" s="209" customFormat="1" ht="15" customHeight="1" thickBot="1">
      <c r="A378" s="417" t="s">
        <v>289</v>
      </c>
      <c r="B378" s="418"/>
      <c r="C378" s="413" t="str">
        <f>IF((E377&gt;0)*AND(E378&gt;0),"Cant have vacation when you entered PTO",IF(((E378&gt;-1)*AND(E378&lt;31)),"","Check for hours vs DAYS error--&gt;"))</f>
        <v/>
      </c>
      <c r="D378" s="414"/>
      <c r="E378" s="203">
        <f>'Survey Questionnaire'!J99</f>
        <v>0</v>
      </c>
      <c r="F378" s="202" t="s">
        <v>110</v>
      </c>
      <c r="G378" s="205" t="s">
        <v>28</v>
      </c>
      <c r="H378" s="263">
        <f>IF(E378="","X",E378)</f>
        <v>0</v>
      </c>
      <c r="I378" s="206" t="s">
        <v>27</v>
      </c>
      <c r="J378" s="206" t="str">
        <f t="shared" si="297"/>
        <v/>
      </c>
      <c r="K378" s="206" t="str">
        <f t="shared" si="298"/>
        <v/>
      </c>
      <c r="L378" s="206"/>
      <c r="M378" s="206"/>
      <c r="N378" s="206"/>
      <c r="O378" s="206"/>
      <c r="P378" s="207">
        <f t="shared" ca="1" si="283"/>
        <v>1</v>
      </c>
      <c r="Q378" s="207">
        <f t="shared" ca="1" si="284"/>
        <v>1</v>
      </c>
      <c r="R378" s="207">
        <f t="shared" ca="1" si="285"/>
        <v>1</v>
      </c>
      <c r="S378" s="207">
        <f t="shared" ca="1" si="286"/>
        <v>1</v>
      </c>
      <c r="T378" s="207">
        <f t="shared" ca="1" si="287"/>
        <v>0</v>
      </c>
      <c r="U378" s="207">
        <f t="shared" ca="1" si="290"/>
        <v>1</v>
      </c>
      <c r="V378" s="207">
        <f t="shared" ca="1" si="291"/>
        <v>1</v>
      </c>
      <c r="W378" s="207">
        <f t="shared" ca="1" si="292"/>
        <v>1</v>
      </c>
      <c r="X378" s="207">
        <f t="shared" ca="1" si="293"/>
        <v>1</v>
      </c>
      <c r="Y378" s="207">
        <f t="shared" ca="1" si="294"/>
        <v>1</v>
      </c>
      <c r="Z378" s="207" t="str">
        <f t="shared" ca="1" si="289"/>
        <v>F0</v>
      </c>
      <c r="AA378" s="208" t="str">
        <f t="shared" ca="1" si="295"/>
        <v>F0</v>
      </c>
    </row>
    <row r="379" spans="1:27" s="209" customFormat="1" ht="15" customHeight="1" thickBot="1">
      <c r="A379" s="419" t="s">
        <v>290</v>
      </c>
      <c r="B379" s="420"/>
      <c r="C379" s="413" t="str">
        <f>IF((E377&gt;0)*AND(E379&gt;0),"Cant have sick leave when you entered PTO",IF(((E379&gt;-1)*AND(E379&lt;31)),"","Check for hours vs DAYS error--&gt;"))</f>
        <v/>
      </c>
      <c r="D379" s="414"/>
      <c r="E379" s="203">
        <f>'Survey Questionnaire'!J100</f>
        <v>0</v>
      </c>
      <c r="F379" s="202" t="s">
        <v>110</v>
      </c>
      <c r="G379" s="205" t="s">
        <v>28</v>
      </c>
      <c r="H379" s="263">
        <f>IF(E379="","X",E379)</f>
        <v>0</v>
      </c>
      <c r="I379" s="206" t="s">
        <v>27</v>
      </c>
      <c r="J379" s="206" t="str">
        <f t="shared" si="297"/>
        <v/>
      </c>
      <c r="K379" s="206" t="str">
        <f t="shared" si="298"/>
        <v/>
      </c>
      <c r="L379" s="206"/>
      <c r="M379" s="206"/>
      <c r="N379" s="206"/>
      <c r="O379" s="206"/>
      <c r="P379" s="207">
        <f t="shared" ca="1" si="283"/>
        <v>1</v>
      </c>
      <c r="Q379" s="207">
        <f t="shared" ca="1" si="284"/>
        <v>1</v>
      </c>
      <c r="R379" s="207">
        <f t="shared" ca="1" si="285"/>
        <v>1</v>
      </c>
      <c r="S379" s="207">
        <f t="shared" ca="1" si="286"/>
        <v>1</v>
      </c>
      <c r="T379" s="207">
        <f t="shared" ca="1" si="287"/>
        <v>0</v>
      </c>
      <c r="U379" s="207">
        <f t="shared" ca="1" si="290"/>
        <v>1</v>
      </c>
      <c r="V379" s="207">
        <f t="shared" ca="1" si="291"/>
        <v>1</v>
      </c>
      <c r="W379" s="207">
        <f t="shared" ca="1" si="292"/>
        <v>1</v>
      </c>
      <c r="X379" s="207">
        <f t="shared" ca="1" si="293"/>
        <v>1</v>
      </c>
      <c r="Y379" s="207">
        <f t="shared" ca="1" si="294"/>
        <v>1</v>
      </c>
      <c r="Z379" s="207" t="str">
        <f t="shared" ca="1" si="289"/>
        <v>F0</v>
      </c>
      <c r="AA379" s="208" t="str">
        <f t="shared" ca="1" si="295"/>
        <v>F0</v>
      </c>
    </row>
    <row r="380" spans="1:27" ht="16.5" thickBot="1">
      <c r="A380" s="36"/>
      <c r="B380" s="71"/>
      <c r="C380" s="432"/>
      <c r="D380" s="432"/>
      <c r="E380" s="72"/>
      <c r="F380" s="73"/>
      <c r="P380" s="40">
        <f t="shared" ca="1" si="283"/>
        <v>1</v>
      </c>
      <c r="Q380" s="40">
        <f t="shared" ca="1" si="284"/>
        <v>1</v>
      </c>
      <c r="R380" s="40">
        <f t="shared" ca="1" si="285"/>
        <v>1</v>
      </c>
      <c r="S380" s="40">
        <f t="shared" ca="1" si="286"/>
        <v>1</v>
      </c>
      <c r="T380" s="40">
        <f t="shared" ca="1" si="287"/>
        <v>1</v>
      </c>
      <c r="U380" s="40">
        <f t="shared" ref="U380" ca="1" si="300">CELL("protect",F380)</f>
        <v>1</v>
      </c>
      <c r="V380" s="40">
        <f t="shared" ca="1" si="291"/>
        <v>1</v>
      </c>
      <c r="W380" s="40">
        <f t="shared" ca="1" si="292"/>
        <v>1</v>
      </c>
      <c r="X380" s="40">
        <f t="shared" ca="1" si="293"/>
        <v>1</v>
      </c>
      <c r="Y380" s="40">
        <f t="shared" ca="1" si="294"/>
        <v>1</v>
      </c>
      <c r="Z380" s="40" t="str">
        <f t="shared" ca="1" si="289"/>
        <v>F0</v>
      </c>
      <c r="AA380" s="44" t="str">
        <f t="shared" ca="1" si="295"/>
        <v>F0</v>
      </c>
    </row>
    <row r="381" spans="1:27" ht="20.25" thickTop="1" thickBot="1">
      <c r="A381" s="527" t="s">
        <v>219</v>
      </c>
      <c r="B381" s="528"/>
      <c r="C381" s="528"/>
      <c r="D381" s="528"/>
      <c r="E381" s="68">
        <v>20</v>
      </c>
      <c r="F381" s="64"/>
      <c r="G381" s="45" t="s">
        <v>25</v>
      </c>
      <c r="H381" s="263" t="str">
        <f>IF(SUM(H382:H383)&gt;0,E381,"X")</f>
        <v>X</v>
      </c>
      <c r="I381" s="38" t="s">
        <v>27</v>
      </c>
      <c r="P381" s="40">
        <f t="shared" ca="1" si="283"/>
        <v>1</v>
      </c>
      <c r="Q381" s="40">
        <f t="shared" ca="1" si="284"/>
        <v>1</v>
      </c>
      <c r="R381" s="40">
        <f t="shared" ca="1" si="285"/>
        <v>1</v>
      </c>
      <c r="S381" s="40">
        <f t="shared" ca="1" si="286"/>
        <v>1</v>
      </c>
      <c r="T381" s="40">
        <f t="shared" ca="1" si="287"/>
        <v>1</v>
      </c>
      <c r="U381" s="40">
        <f t="shared" ca="1" si="290"/>
        <v>1</v>
      </c>
      <c r="V381" s="40">
        <f t="shared" ca="1" si="291"/>
        <v>1</v>
      </c>
      <c r="W381" s="40">
        <f t="shared" ca="1" si="292"/>
        <v>1</v>
      </c>
      <c r="X381" s="40">
        <f t="shared" ca="1" si="293"/>
        <v>1</v>
      </c>
      <c r="Y381" s="40">
        <f t="shared" ca="1" si="294"/>
        <v>1</v>
      </c>
      <c r="Z381" s="40" t="str">
        <f t="shared" ca="1" si="289"/>
        <v>G</v>
      </c>
      <c r="AA381" s="44" t="str">
        <f t="shared" ca="1" si="295"/>
        <v>F0</v>
      </c>
    </row>
    <row r="382" spans="1:27" s="209" customFormat="1" ht="15" customHeight="1" thickTop="1" thickBot="1">
      <c r="A382" s="415" t="s">
        <v>230</v>
      </c>
      <c r="B382" s="416"/>
      <c r="C382" s="413" t="str">
        <f>IF(E382&lt;1000000001,"","Can't be over $1,000,000,000--&gt;")</f>
        <v/>
      </c>
      <c r="D382" s="413"/>
      <c r="E382" s="201">
        <f>'Survey Questionnaire'!E104</f>
        <v>0</v>
      </c>
      <c r="F382" s="202" t="s">
        <v>112</v>
      </c>
      <c r="G382" s="205" t="s">
        <v>28</v>
      </c>
      <c r="H382" s="263">
        <f t="shared" ref="H382:H385" si="301">IF(E382="","X",E382)</f>
        <v>0</v>
      </c>
      <c r="I382" s="206" t="s">
        <v>27</v>
      </c>
      <c r="J382" s="206" t="str">
        <f t="shared" ref="J382:J396" si="302">IF(C382="","",1)</f>
        <v/>
      </c>
      <c r="K382" s="206" t="str">
        <f t="shared" ref="K382:K396" si="303">IF(C382="","","&lt;=======")</f>
        <v/>
      </c>
      <c r="L382" s="206"/>
      <c r="M382" s="206"/>
      <c r="N382" s="206"/>
      <c r="O382" s="206"/>
      <c r="P382" s="207">
        <f t="shared" ca="1" si="283"/>
        <v>1</v>
      </c>
      <c r="Q382" s="207">
        <f t="shared" ca="1" si="284"/>
        <v>1</v>
      </c>
      <c r="R382" s="207">
        <f t="shared" ca="1" si="285"/>
        <v>1</v>
      </c>
      <c r="S382" s="207">
        <f t="shared" ca="1" si="286"/>
        <v>1</v>
      </c>
      <c r="T382" s="207">
        <f t="shared" ca="1" si="287"/>
        <v>0</v>
      </c>
      <c r="U382" s="207">
        <f t="shared" ca="1" si="290"/>
        <v>1</v>
      </c>
      <c r="V382" s="207">
        <f t="shared" ca="1" si="291"/>
        <v>1</v>
      </c>
      <c r="W382" s="207">
        <f t="shared" ca="1" si="292"/>
        <v>1</v>
      </c>
      <c r="X382" s="207">
        <f t="shared" ca="1" si="293"/>
        <v>1</v>
      </c>
      <c r="Y382" s="207">
        <f t="shared" ca="1" si="294"/>
        <v>1</v>
      </c>
      <c r="Z382" s="207" t="str">
        <f t="shared" ca="1" si="289"/>
        <v>C0</v>
      </c>
      <c r="AA382" s="208" t="str">
        <f t="shared" ca="1" si="295"/>
        <v>F0</v>
      </c>
    </row>
    <row r="383" spans="1:27" s="209" customFormat="1" ht="15" customHeight="1" thickBot="1">
      <c r="A383" s="411" t="s">
        <v>231</v>
      </c>
      <c r="B383" s="412"/>
      <c r="C383" s="413" t="str">
        <f>IF(E383&lt;1000000001,"","Can't be over $1,000,000,000--&gt;")</f>
        <v/>
      </c>
      <c r="D383" s="413"/>
      <c r="E383" s="201">
        <f>'Survey Questionnaire'!E105</f>
        <v>0</v>
      </c>
      <c r="F383" s="202" t="s">
        <v>112</v>
      </c>
      <c r="G383" s="205" t="s">
        <v>28</v>
      </c>
      <c r="H383" s="263">
        <f t="shared" si="301"/>
        <v>0</v>
      </c>
      <c r="I383" s="206" t="s">
        <v>27</v>
      </c>
      <c r="J383" s="206" t="str">
        <f t="shared" si="302"/>
        <v/>
      </c>
      <c r="K383" s="206" t="str">
        <f t="shared" si="303"/>
        <v/>
      </c>
      <c r="L383" s="206"/>
      <c r="M383" s="206"/>
      <c r="N383" s="206"/>
      <c r="O383" s="206"/>
      <c r="P383" s="207">
        <f t="shared" ca="1" si="283"/>
        <v>1</v>
      </c>
      <c r="Q383" s="207">
        <f t="shared" ca="1" si="284"/>
        <v>1</v>
      </c>
      <c r="R383" s="207">
        <f t="shared" ca="1" si="285"/>
        <v>1</v>
      </c>
      <c r="S383" s="207">
        <f t="shared" ca="1" si="286"/>
        <v>1</v>
      </c>
      <c r="T383" s="207">
        <f t="shared" ca="1" si="287"/>
        <v>0</v>
      </c>
      <c r="U383" s="207">
        <f t="shared" ca="1" si="290"/>
        <v>1</v>
      </c>
      <c r="V383" s="207">
        <f t="shared" ca="1" si="291"/>
        <v>1</v>
      </c>
      <c r="W383" s="207">
        <f t="shared" ca="1" si="292"/>
        <v>1</v>
      </c>
      <c r="X383" s="207">
        <f t="shared" ca="1" si="293"/>
        <v>1</v>
      </c>
      <c r="Y383" s="207">
        <f t="shared" ca="1" si="294"/>
        <v>1</v>
      </c>
      <c r="Z383" s="207" t="str">
        <f t="shared" ca="1" si="289"/>
        <v>C0</v>
      </c>
      <c r="AA383" s="208" t="str">
        <f t="shared" ca="1" si="295"/>
        <v>F0</v>
      </c>
    </row>
    <row r="384" spans="1:27" s="209" customFormat="1" ht="15" customHeight="1" thickBot="1">
      <c r="A384" s="411" t="s">
        <v>279</v>
      </c>
      <c r="B384" s="412"/>
      <c r="C384" s="413" t="str">
        <f>IF(E384&lt;1000000001,"","Can't be over $1,000,000,000--&gt;")</f>
        <v/>
      </c>
      <c r="D384" s="413"/>
      <c r="E384" s="201">
        <f>'Survey Questionnaire'!E106</f>
        <v>0</v>
      </c>
      <c r="F384" s="202" t="s">
        <v>112</v>
      </c>
      <c r="G384" s="205" t="s">
        <v>28</v>
      </c>
      <c r="H384" s="263">
        <f t="shared" si="301"/>
        <v>0</v>
      </c>
      <c r="I384" s="206" t="s">
        <v>27</v>
      </c>
      <c r="J384" s="206" t="str">
        <f t="shared" si="302"/>
        <v/>
      </c>
      <c r="K384" s="206" t="str">
        <f t="shared" si="303"/>
        <v/>
      </c>
      <c r="L384" s="206"/>
      <c r="M384" s="206"/>
      <c r="N384" s="206"/>
      <c r="O384" s="206"/>
      <c r="P384" s="207">
        <f t="shared" ca="1" si="283"/>
        <v>1</v>
      </c>
      <c r="Q384" s="207">
        <f t="shared" ca="1" si="284"/>
        <v>1</v>
      </c>
      <c r="R384" s="207">
        <f t="shared" ca="1" si="285"/>
        <v>1</v>
      </c>
      <c r="S384" s="207">
        <f t="shared" ca="1" si="286"/>
        <v>1</v>
      </c>
      <c r="T384" s="207">
        <f t="shared" ca="1" si="287"/>
        <v>0</v>
      </c>
      <c r="U384" s="207">
        <f t="shared" ca="1" si="290"/>
        <v>1</v>
      </c>
      <c r="V384" s="207">
        <f t="shared" ca="1" si="291"/>
        <v>1</v>
      </c>
      <c r="W384" s="207">
        <f t="shared" ca="1" si="292"/>
        <v>1</v>
      </c>
      <c r="X384" s="207">
        <f t="shared" ca="1" si="293"/>
        <v>1</v>
      </c>
      <c r="Y384" s="207">
        <f t="shared" ca="1" si="294"/>
        <v>1</v>
      </c>
      <c r="Z384" s="207" t="str">
        <f t="shared" ca="1" si="289"/>
        <v>C0</v>
      </c>
      <c r="AA384" s="208" t="str">
        <f t="shared" ca="1" si="295"/>
        <v>F0</v>
      </c>
    </row>
    <row r="385" spans="1:27" s="209" customFormat="1" ht="15" customHeight="1" thickBot="1">
      <c r="A385" s="411" t="s">
        <v>280</v>
      </c>
      <c r="B385" s="412"/>
      <c r="C385" s="413" t="str">
        <f>IF(((E385&gt;-100)*AND(E385&lt;201)),"","Percentage must be between -100% and +200%--&gt;")</f>
        <v/>
      </c>
      <c r="D385" s="414"/>
      <c r="E385" s="275">
        <f>'Survey Questionnaire'!E107</f>
        <v>0</v>
      </c>
      <c r="F385" s="202" t="s">
        <v>42</v>
      </c>
      <c r="G385" s="205" t="s">
        <v>28</v>
      </c>
      <c r="H385" s="276">
        <f t="shared" si="301"/>
        <v>0</v>
      </c>
      <c r="I385" s="206" t="s">
        <v>27</v>
      </c>
      <c r="J385" s="206" t="str">
        <f t="shared" si="302"/>
        <v/>
      </c>
      <c r="K385" s="206" t="str">
        <f t="shared" si="303"/>
        <v/>
      </c>
      <c r="L385" s="206"/>
      <c r="M385" s="206"/>
      <c r="N385" s="206"/>
      <c r="O385" s="206"/>
      <c r="P385" s="207">
        <f t="shared" ca="1" si="283"/>
        <v>1</v>
      </c>
      <c r="Q385" s="207">
        <f t="shared" ca="1" si="284"/>
        <v>1</v>
      </c>
      <c r="R385" s="207">
        <f t="shared" ca="1" si="285"/>
        <v>1</v>
      </c>
      <c r="S385" s="207">
        <f t="shared" ca="1" si="286"/>
        <v>1</v>
      </c>
      <c r="T385" s="207">
        <f t="shared" ca="1" si="287"/>
        <v>0</v>
      </c>
      <c r="U385" s="207">
        <f t="shared" ca="1" si="290"/>
        <v>1</v>
      </c>
      <c r="V385" s="207">
        <f t="shared" ca="1" si="291"/>
        <v>1</v>
      </c>
      <c r="W385" s="207">
        <f t="shared" ca="1" si="292"/>
        <v>1</v>
      </c>
      <c r="X385" s="207">
        <f t="shared" ca="1" si="293"/>
        <v>1</v>
      </c>
      <c r="Y385" s="207">
        <f t="shared" ca="1" si="294"/>
        <v>1</v>
      </c>
      <c r="Z385" s="207" t="str">
        <f t="shared" ca="1" si="289"/>
        <v>F2</v>
      </c>
      <c r="AA385" s="208" t="str">
        <f t="shared" ca="1" si="295"/>
        <v>F2</v>
      </c>
    </row>
    <row r="386" spans="1:27" s="209" customFormat="1" ht="15" customHeight="1" thickBot="1">
      <c r="A386" s="411" t="s">
        <v>281</v>
      </c>
      <c r="B386" s="412"/>
      <c r="C386" s="413" t="str">
        <f>IF(E382+E383=0,"",IF(E386&lt;1,"Please enter the number of people with this title here--&gt;",IF(E386&gt;E$8,"Can't be more than the "&amp;E$8&amp;" you reported as total staff--&gt;","")))</f>
        <v/>
      </c>
      <c r="D386" s="414"/>
      <c r="E386" s="204">
        <f>'Survey Questionnaire'!E108</f>
        <v>0</v>
      </c>
      <c r="F386" s="202" t="s">
        <v>109</v>
      </c>
      <c r="G386" s="205" t="s">
        <v>28</v>
      </c>
      <c r="H386" s="263" t="str">
        <f>IF(OR(E386="", E386=0),"X",E386)</f>
        <v>X</v>
      </c>
      <c r="I386" s="206" t="s">
        <v>27</v>
      </c>
      <c r="J386" s="206" t="str">
        <f t="shared" si="302"/>
        <v/>
      </c>
      <c r="K386" s="206" t="str">
        <f t="shared" si="303"/>
        <v/>
      </c>
      <c r="L386" s="206"/>
      <c r="M386" s="206"/>
      <c r="N386" s="206"/>
      <c r="O386" s="206"/>
      <c r="P386" s="207">
        <f t="shared" ca="1" si="283"/>
        <v>1</v>
      </c>
      <c r="Q386" s="207">
        <f t="shared" ca="1" si="284"/>
        <v>1</v>
      </c>
      <c r="R386" s="207">
        <f t="shared" ca="1" si="285"/>
        <v>1</v>
      </c>
      <c r="S386" s="207">
        <f t="shared" ca="1" si="286"/>
        <v>1</v>
      </c>
      <c r="T386" s="207">
        <f t="shared" ca="1" si="287"/>
        <v>0</v>
      </c>
      <c r="U386" s="207">
        <f t="shared" ca="1" si="290"/>
        <v>1</v>
      </c>
      <c r="V386" s="207">
        <f t="shared" ca="1" si="291"/>
        <v>1</v>
      </c>
      <c r="W386" s="207">
        <f t="shared" ca="1" si="292"/>
        <v>1</v>
      </c>
      <c r="X386" s="207">
        <f t="shared" ca="1" si="293"/>
        <v>1</v>
      </c>
      <c r="Y386" s="207">
        <f t="shared" ca="1" si="294"/>
        <v>1</v>
      </c>
      <c r="Z386" s="207" t="str">
        <f t="shared" ca="1" si="289"/>
        <v>,0</v>
      </c>
      <c r="AA386" s="208" t="str">
        <f t="shared" ca="1" si="295"/>
        <v>F0</v>
      </c>
    </row>
    <row r="387" spans="1:27" s="209" customFormat="1" ht="15" customHeight="1" thickBot="1">
      <c r="A387" s="411" t="s">
        <v>282</v>
      </c>
      <c r="B387" s="412"/>
      <c r="C387" s="413" t="str">
        <f>IF(E387&gt;E386,"Can't be more than the "&amp;E386&amp;" people with this title--&gt;","")</f>
        <v/>
      </c>
      <c r="D387" s="414"/>
      <c r="E387" s="204">
        <f>'Survey Questionnaire'!E109</f>
        <v>0</v>
      </c>
      <c r="F387" s="202" t="s">
        <v>109</v>
      </c>
      <c r="G387" s="205" t="s">
        <v>28</v>
      </c>
      <c r="H387" s="263">
        <f t="shared" ref="H387:H391" si="304">IF(E387="","X",E387)</f>
        <v>0</v>
      </c>
      <c r="I387" s="206" t="s">
        <v>27</v>
      </c>
      <c r="J387" s="206" t="str">
        <f t="shared" si="302"/>
        <v/>
      </c>
      <c r="K387" s="206" t="str">
        <f t="shared" si="303"/>
        <v/>
      </c>
      <c r="L387" s="206"/>
      <c r="M387" s="206"/>
      <c r="N387" s="206"/>
      <c r="O387" s="206"/>
      <c r="P387" s="207">
        <f t="shared" ca="1" si="283"/>
        <v>1</v>
      </c>
      <c r="Q387" s="207">
        <f t="shared" ca="1" si="284"/>
        <v>1</v>
      </c>
      <c r="R387" s="207">
        <f t="shared" ca="1" si="285"/>
        <v>1</v>
      </c>
      <c r="S387" s="207">
        <f t="shared" ca="1" si="286"/>
        <v>1</v>
      </c>
      <c r="T387" s="207">
        <f t="shared" ca="1" si="287"/>
        <v>0</v>
      </c>
      <c r="U387" s="207">
        <f t="shared" ca="1" si="290"/>
        <v>1</v>
      </c>
      <c r="V387" s="207">
        <f t="shared" ca="1" si="291"/>
        <v>1</v>
      </c>
      <c r="W387" s="207">
        <f t="shared" ca="1" si="292"/>
        <v>1</v>
      </c>
      <c r="X387" s="207">
        <f t="shared" ca="1" si="293"/>
        <v>1</v>
      </c>
      <c r="Y387" s="207">
        <f t="shared" ca="1" si="294"/>
        <v>1</v>
      </c>
      <c r="Z387" s="207" t="str">
        <f t="shared" ca="1" si="289"/>
        <v>,0</v>
      </c>
      <c r="AA387" s="208" t="str">
        <f t="shared" ca="1" si="295"/>
        <v>F0</v>
      </c>
    </row>
    <row r="388" spans="1:27" s="209" customFormat="1" ht="15" customHeight="1" thickBot="1">
      <c r="A388" s="411" t="s">
        <v>283</v>
      </c>
      <c r="B388" s="412"/>
      <c r="C388" s="413" t="str">
        <f>IF(((E388&gt;-1)*AND(E388&lt;101)),"","Percentage must be between 0 and 100.00--&gt;")</f>
        <v/>
      </c>
      <c r="D388" s="414"/>
      <c r="E388" s="275">
        <f>'Survey Questionnaire'!E110</f>
        <v>0</v>
      </c>
      <c r="F388" s="202" t="s">
        <v>42</v>
      </c>
      <c r="G388" s="205" t="s">
        <v>28</v>
      </c>
      <c r="H388" s="276">
        <f t="shared" si="304"/>
        <v>0</v>
      </c>
      <c r="I388" s="206" t="s">
        <v>27</v>
      </c>
      <c r="J388" s="206" t="str">
        <f t="shared" si="302"/>
        <v/>
      </c>
      <c r="K388" s="206" t="str">
        <f t="shared" si="303"/>
        <v/>
      </c>
      <c r="L388" s="206"/>
      <c r="M388" s="206"/>
      <c r="N388" s="206"/>
      <c r="O388" s="206"/>
      <c r="P388" s="207">
        <f t="shared" ca="1" si="283"/>
        <v>1</v>
      </c>
      <c r="Q388" s="207">
        <f t="shared" ca="1" si="284"/>
        <v>1</v>
      </c>
      <c r="R388" s="207">
        <f t="shared" ca="1" si="285"/>
        <v>1</v>
      </c>
      <c r="S388" s="207">
        <f t="shared" ca="1" si="286"/>
        <v>1</v>
      </c>
      <c r="T388" s="207">
        <f t="shared" ca="1" si="287"/>
        <v>0</v>
      </c>
      <c r="U388" s="207">
        <f t="shared" ca="1" si="290"/>
        <v>1</v>
      </c>
      <c r="V388" s="207">
        <f t="shared" ca="1" si="291"/>
        <v>1</v>
      </c>
      <c r="W388" s="207">
        <f t="shared" ca="1" si="292"/>
        <v>1</v>
      </c>
      <c r="X388" s="207">
        <f t="shared" ca="1" si="293"/>
        <v>1</v>
      </c>
      <c r="Y388" s="207">
        <f t="shared" ca="1" si="294"/>
        <v>1</v>
      </c>
      <c r="Z388" s="207" t="str">
        <f t="shared" ca="1" si="289"/>
        <v>F2</v>
      </c>
      <c r="AA388" s="208" t="str">
        <f t="shared" ca="1" si="295"/>
        <v>F2</v>
      </c>
    </row>
    <row r="389" spans="1:27" s="209" customFormat="1" ht="15" customHeight="1" thickBot="1">
      <c r="A389" s="411" t="s">
        <v>284</v>
      </c>
      <c r="B389" s="412"/>
      <c r="C389" s="413" t="str">
        <f>IF(((E389&gt;-1)*AND(E389&lt;101)),"","Percentage must be between 0 and 100.00--&gt;")</f>
        <v/>
      </c>
      <c r="D389" s="414"/>
      <c r="E389" s="275">
        <f>'Survey Questionnaire'!E111</f>
        <v>0</v>
      </c>
      <c r="F389" s="202" t="s">
        <v>42</v>
      </c>
      <c r="G389" s="205" t="s">
        <v>28</v>
      </c>
      <c r="H389" s="276">
        <f t="shared" si="304"/>
        <v>0</v>
      </c>
      <c r="I389" s="206" t="s">
        <v>27</v>
      </c>
      <c r="J389" s="206" t="str">
        <f t="shared" si="302"/>
        <v/>
      </c>
      <c r="K389" s="206" t="str">
        <f t="shared" si="303"/>
        <v/>
      </c>
      <c r="L389" s="206"/>
      <c r="M389" s="206"/>
      <c r="N389" s="206"/>
      <c r="O389" s="206"/>
      <c r="P389" s="207">
        <f t="shared" ca="1" si="283"/>
        <v>1</v>
      </c>
      <c r="Q389" s="207">
        <f t="shared" ca="1" si="284"/>
        <v>1</v>
      </c>
      <c r="R389" s="207">
        <f t="shared" ca="1" si="285"/>
        <v>1</v>
      </c>
      <c r="S389" s="207">
        <f t="shared" ca="1" si="286"/>
        <v>1</v>
      </c>
      <c r="T389" s="207">
        <f t="shared" ca="1" si="287"/>
        <v>0</v>
      </c>
      <c r="U389" s="207">
        <f t="shared" ca="1" si="290"/>
        <v>1</v>
      </c>
      <c r="V389" s="207">
        <f t="shared" ca="1" si="291"/>
        <v>1</v>
      </c>
      <c r="W389" s="207">
        <f t="shared" ca="1" si="292"/>
        <v>1</v>
      </c>
      <c r="X389" s="207">
        <f t="shared" ca="1" si="293"/>
        <v>1</v>
      </c>
      <c r="Y389" s="207">
        <f t="shared" ca="1" si="294"/>
        <v>1</v>
      </c>
      <c r="Z389" s="207" t="str">
        <f t="shared" ca="1" si="289"/>
        <v>F2</v>
      </c>
      <c r="AA389" s="208" t="str">
        <f t="shared" ca="1" si="295"/>
        <v>F2</v>
      </c>
    </row>
    <row r="390" spans="1:27" s="209" customFormat="1" ht="15" customHeight="1" thickBot="1">
      <c r="A390" s="411" t="s">
        <v>285</v>
      </c>
      <c r="B390" s="412"/>
      <c r="C390" s="413" t="str">
        <f>IF(((E390&gt;-1)*AND(E390&lt;101)),"","Percentage must be between 0 and 100.00--&gt;")</f>
        <v/>
      </c>
      <c r="D390" s="414"/>
      <c r="E390" s="275">
        <f>'Survey Questionnaire'!E112</f>
        <v>0</v>
      </c>
      <c r="F390" s="202" t="s">
        <v>42</v>
      </c>
      <c r="G390" s="205" t="s">
        <v>28</v>
      </c>
      <c r="H390" s="276">
        <f t="shared" si="304"/>
        <v>0</v>
      </c>
      <c r="I390" s="206" t="s">
        <v>27</v>
      </c>
      <c r="J390" s="206" t="str">
        <f t="shared" si="302"/>
        <v/>
      </c>
      <c r="K390" s="206" t="str">
        <f t="shared" si="303"/>
        <v/>
      </c>
      <c r="L390" s="206"/>
      <c r="M390" s="206"/>
      <c r="N390" s="206"/>
      <c r="O390" s="206"/>
      <c r="P390" s="207">
        <f t="shared" ca="1" si="283"/>
        <v>1</v>
      </c>
      <c r="Q390" s="207">
        <f t="shared" ca="1" si="284"/>
        <v>1</v>
      </c>
      <c r="R390" s="207">
        <f t="shared" ca="1" si="285"/>
        <v>1</v>
      </c>
      <c r="S390" s="207">
        <f t="shared" ca="1" si="286"/>
        <v>1</v>
      </c>
      <c r="T390" s="207">
        <f t="shared" ca="1" si="287"/>
        <v>0</v>
      </c>
      <c r="U390" s="207">
        <f t="shared" ca="1" si="290"/>
        <v>1</v>
      </c>
      <c r="V390" s="207">
        <f t="shared" ca="1" si="291"/>
        <v>1</v>
      </c>
      <c r="W390" s="207">
        <f t="shared" ca="1" si="292"/>
        <v>1</v>
      </c>
      <c r="X390" s="207">
        <f t="shared" ca="1" si="293"/>
        <v>1</v>
      </c>
      <c r="Y390" s="207">
        <f t="shared" ca="1" si="294"/>
        <v>1</v>
      </c>
      <c r="Z390" s="207" t="str">
        <f t="shared" ca="1" si="289"/>
        <v>F2</v>
      </c>
      <c r="AA390" s="208" t="str">
        <f t="shared" ca="1" si="295"/>
        <v>F2</v>
      </c>
    </row>
    <row r="391" spans="1:27" s="209" customFormat="1" ht="15" customHeight="1" thickBot="1">
      <c r="A391" s="417" t="s">
        <v>286</v>
      </c>
      <c r="B391" s="418"/>
      <c r="C391" s="413" t="str">
        <f>IF(((E391&gt;-1)*AND(E391&lt;201)),"","Percentage overtime must be between 0% and 200.00%--&gt;")</f>
        <v/>
      </c>
      <c r="D391" s="414"/>
      <c r="E391" s="275">
        <f>'Survey Questionnaire'!E113</f>
        <v>0</v>
      </c>
      <c r="F391" s="202" t="s">
        <v>42</v>
      </c>
      <c r="G391" s="205" t="s">
        <v>28</v>
      </c>
      <c r="H391" s="276">
        <f t="shared" si="304"/>
        <v>0</v>
      </c>
      <c r="I391" s="206" t="s">
        <v>27</v>
      </c>
      <c r="J391" s="206" t="str">
        <f t="shared" si="302"/>
        <v/>
      </c>
      <c r="K391" s="206" t="str">
        <f t="shared" si="303"/>
        <v/>
      </c>
      <c r="L391" s="206"/>
      <c r="M391" s="206"/>
      <c r="N391" s="206"/>
      <c r="O391" s="206"/>
      <c r="P391" s="207">
        <f t="shared" ca="1" si="283"/>
        <v>1</v>
      </c>
      <c r="Q391" s="207">
        <f t="shared" ca="1" si="284"/>
        <v>1</v>
      </c>
      <c r="R391" s="207">
        <f t="shared" ca="1" si="285"/>
        <v>1</v>
      </c>
      <c r="S391" s="207">
        <f t="shared" ca="1" si="286"/>
        <v>1</v>
      </c>
      <c r="T391" s="207">
        <f t="shared" ca="1" si="287"/>
        <v>0</v>
      </c>
      <c r="U391" s="207">
        <f t="shared" ca="1" si="290"/>
        <v>1</v>
      </c>
      <c r="V391" s="207">
        <f t="shared" ca="1" si="291"/>
        <v>1</v>
      </c>
      <c r="W391" s="207">
        <f t="shared" ca="1" si="292"/>
        <v>1</v>
      </c>
      <c r="X391" s="207">
        <f t="shared" ca="1" si="293"/>
        <v>1</v>
      </c>
      <c r="Y391" s="207">
        <f t="shared" ca="1" si="294"/>
        <v>1</v>
      </c>
      <c r="Z391" s="207" t="str">
        <f t="shared" ca="1" si="289"/>
        <v>F2</v>
      </c>
      <c r="AA391" s="208" t="str">
        <f t="shared" ca="1" si="295"/>
        <v>F2</v>
      </c>
    </row>
    <row r="392" spans="1:27" s="209" customFormat="1" ht="15" customHeight="1" thickBot="1">
      <c r="A392" s="423" t="s">
        <v>287</v>
      </c>
      <c r="B392" s="424"/>
      <c r="C392" s="425" t="str">
        <f>IF(E392=0,"",IF(E392="Y","",IF(E392="N","","You must answer Y or N--&gt;")))</f>
        <v/>
      </c>
      <c r="D392" s="426"/>
      <c r="E392" s="203">
        <f>'Survey Questionnaire'!E114</f>
        <v>0</v>
      </c>
      <c r="F392" s="202" t="s">
        <v>62</v>
      </c>
      <c r="G392" s="205" t="s">
        <v>28</v>
      </c>
      <c r="H392" s="281" t="str">
        <f>IF(E392="Y",1,IF(E392="N",0,"X"))</f>
        <v>X</v>
      </c>
      <c r="I392" s="206" t="s">
        <v>27</v>
      </c>
      <c r="J392" s="206" t="str">
        <f t="shared" si="302"/>
        <v/>
      </c>
      <c r="K392" s="206" t="str">
        <f t="shared" si="303"/>
        <v/>
      </c>
      <c r="L392" s="206"/>
      <c r="M392" s="206"/>
      <c r="N392" s="206"/>
      <c r="O392" s="206"/>
      <c r="P392" s="207">
        <f t="shared" ca="1" si="283"/>
        <v>1</v>
      </c>
      <c r="Q392" s="207">
        <f t="shared" ca="1" si="284"/>
        <v>1</v>
      </c>
      <c r="R392" s="207">
        <f t="shared" ca="1" si="285"/>
        <v>1</v>
      </c>
      <c r="S392" s="207">
        <f t="shared" ca="1" si="286"/>
        <v>1</v>
      </c>
      <c r="T392" s="207">
        <f t="shared" ca="1" si="287"/>
        <v>0</v>
      </c>
      <c r="U392" s="207">
        <f t="shared" ca="1" si="290"/>
        <v>1</v>
      </c>
      <c r="V392" s="207">
        <f t="shared" ca="1" si="291"/>
        <v>1</v>
      </c>
      <c r="W392" s="207">
        <f t="shared" ca="1" si="292"/>
        <v>1</v>
      </c>
      <c r="X392" s="207">
        <f t="shared" ca="1" si="293"/>
        <v>1</v>
      </c>
      <c r="Y392" s="207">
        <f t="shared" ca="1" si="294"/>
        <v>1</v>
      </c>
      <c r="Z392" s="207" t="str">
        <f t="shared" ca="1" si="289"/>
        <v>F0</v>
      </c>
      <c r="AA392" s="208" t="str">
        <f t="shared" ca="1" si="295"/>
        <v>F0</v>
      </c>
    </row>
    <row r="393" spans="1:27" s="209" customFormat="1" ht="15" customHeight="1" thickBot="1">
      <c r="A393" s="417" t="s">
        <v>288</v>
      </c>
      <c r="B393" s="418"/>
      <c r="C393" s="413" t="str">
        <f>IF(((E393&gt;-1)*AND(E393&lt;1001)),"","Billing rate must be between $0 and $1,000 per hour--&gt;")</f>
        <v/>
      </c>
      <c r="D393" s="414"/>
      <c r="E393" s="203">
        <f>'Survey Questionnaire'!E115</f>
        <v>0</v>
      </c>
      <c r="F393" s="202" t="s">
        <v>112</v>
      </c>
      <c r="G393" s="205" t="s">
        <v>28</v>
      </c>
      <c r="H393" s="263">
        <f>IF(E393="","X",E393)</f>
        <v>0</v>
      </c>
      <c r="I393" s="206" t="s">
        <v>27</v>
      </c>
      <c r="J393" s="206" t="str">
        <f t="shared" si="302"/>
        <v/>
      </c>
      <c r="K393" s="206" t="str">
        <f t="shared" si="303"/>
        <v/>
      </c>
      <c r="L393" s="206"/>
      <c r="M393" s="206"/>
      <c r="N393" s="206"/>
      <c r="O393" s="206"/>
      <c r="P393" s="207">
        <f t="shared" ca="1" si="283"/>
        <v>1</v>
      </c>
      <c r="Q393" s="207">
        <f t="shared" ca="1" si="284"/>
        <v>1</v>
      </c>
      <c r="R393" s="207">
        <f t="shared" ca="1" si="285"/>
        <v>1</v>
      </c>
      <c r="S393" s="207">
        <f t="shared" ca="1" si="286"/>
        <v>1</v>
      </c>
      <c r="T393" s="207">
        <f t="shared" ca="1" si="287"/>
        <v>0</v>
      </c>
      <c r="U393" s="207">
        <f t="shared" ca="1" si="290"/>
        <v>1</v>
      </c>
      <c r="V393" s="207">
        <f t="shared" ca="1" si="291"/>
        <v>1</v>
      </c>
      <c r="W393" s="207">
        <f t="shared" ca="1" si="292"/>
        <v>1</v>
      </c>
      <c r="X393" s="207">
        <f t="shared" ca="1" si="293"/>
        <v>1</v>
      </c>
      <c r="Y393" s="207">
        <f t="shared" ca="1" si="294"/>
        <v>1</v>
      </c>
      <c r="Z393" s="207" t="str">
        <f t="shared" ca="1" si="289"/>
        <v>F0</v>
      </c>
      <c r="AA393" s="208" t="str">
        <f t="shared" ca="1" si="295"/>
        <v>F0</v>
      </c>
    </row>
    <row r="394" spans="1:27" s="209" customFormat="1" ht="15" customHeight="1" thickBot="1">
      <c r="A394" s="417" t="s">
        <v>306</v>
      </c>
      <c r="B394" s="418"/>
      <c r="C394" s="413" t="str">
        <f>IF(((E394&gt;-1)*AND(E394&lt;31)),"","Check for hours vs DAYS error--&gt;")</f>
        <v/>
      </c>
      <c r="D394" s="414"/>
      <c r="E394" s="203">
        <f>'Survey Questionnaire'!E116</f>
        <v>0</v>
      </c>
      <c r="F394" s="202" t="s">
        <v>110</v>
      </c>
      <c r="G394" s="205" t="s">
        <v>28</v>
      </c>
      <c r="H394" s="263">
        <f>IF(E394="","X",E394)</f>
        <v>0</v>
      </c>
      <c r="I394" s="206" t="s">
        <v>27</v>
      </c>
      <c r="J394" s="206" t="str">
        <f t="shared" si="302"/>
        <v/>
      </c>
      <c r="K394" s="206" t="str">
        <f t="shared" si="303"/>
        <v/>
      </c>
      <c r="L394" s="206"/>
      <c r="M394" s="206"/>
      <c r="N394" s="206"/>
      <c r="O394" s="206"/>
      <c r="P394" s="207">
        <f t="shared" ca="1" si="283"/>
        <v>1</v>
      </c>
      <c r="Q394" s="207">
        <f t="shared" ca="1" si="284"/>
        <v>1</v>
      </c>
      <c r="R394" s="207">
        <f t="shared" ca="1" si="285"/>
        <v>1</v>
      </c>
      <c r="S394" s="207">
        <f t="shared" ca="1" si="286"/>
        <v>1</v>
      </c>
      <c r="T394" s="207">
        <f t="shared" ca="1" si="287"/>
        <v>0</v>
      </c>
      <c r="U394" s="207">
        <f t="shared" ca="1" si="290"/>
        <v>1</v>
      </c>
      <c r="V394" s="207">
        <f t="shared" ca="1" si="291"/>
        <v>1</v>
      </c>
      <c r="W394" s="207">
        <f t="shared" ca="1" si="292"/>
        <v>1</v>
      </c>
      <c r="X394" s="207">
        <f t="shared" ca="1" si="293"/>
        <v>1</v>
      </c>
      <c r="Y394" s="207">
        <f t="shared" ca="1" si="294"/>
        <v>1</v>
      </c>
      <c r="Z394" s="207" t="str">
        <f t="shared" ca="1" si="289"/>
        <v>F0</v>
      </c>
      <c r="AA394" s="208" t="str">
        <f t="shared" ca="1" si="295"/>
        <v>F0</v>
      </c>
    </row>
    <row r="395" spans="1:27" s="209" customFormat="1" ht="15" customHeight="1" thickBot="1">
      <c r="A395" s="417" t="s">
        <v>289</v>
      </c>
      <c r="B395" s="418"/>
      <c r="C395" s="413" t="str">
        <f>IF((E394&gt;0)*AND(E395&gt;0),"Cant have vacation when you entered PTO",IF(((E395&gt;-1)*AND(E395&lt;31)),"","Check for hours vs DAYS error--&gt;"))</f>
        <v/>
      </c>
      <c r="D395" s="414"/>
      <c r="E395" s="203">
        <f>'Survey Questionnaire'!E117</f>
        <v>0</v>
      </c>
      <c r="F395" s="202" t="s">
        <v>110</v>
      </c>
      <c r="G395" s="205" t="s">
        <v>28</v>
      </c>
      <c r="H395" s="263">
        <f>IF(E395="","X",E395)</f>
        <v>0</v>
      </c>
      <c r="I395" s="206" t="s">
        <v>27</v>
      </c>
      <c r="J395" s="206" t="str">
        <f t="shared" si="302"/>
        <v/>
      </c>
      <c r="K395" s="206" t="str">
        <f t="shared" si="303"/>
        <v/>
      </c>
      <c r="L395" s="206"/>
      <c r="M395" s="206"/>
      <c r="N395" s="206"/>
      <c r="O395" s="206"/>
      <c r="P395" s="207">
        <f t="shared" ca="1" si="283"/>
        <v>1</v>
      </c>
      <c r="Q395" s="207">
        <f t="shared" ca="1" si="284"/>
        <v>1</v>
      </c>
      <c r="R395" s="207">
        <f t="shared" ca="1" si="285"/>
        <v>1</v>
      </c>
      <c r="S395" s="207">
        <f t="shared" ca="1" si="286"/>
        <v>1</v>
      </c>
      <c r="T395" s="207">
        <f t="shared" ca="1" si="287"/>
        <v>0</v>
      </c>
      <c r="U395" s="207">
        <f t="shared" ca="1" si="290"/>
        <v>1</v>
      </c>
      <c r="V395" s="207">
        <f t="shared" ca="1" si="291"/>
        <v>1</v>
      </c>
      <c r="W395" s="207">
        <f t="shared" ca="1" si="292"/>
        <v>1</v>
      </c>
      <c r="X395" s="207">
        <f t="shared" ca="1" si="293"/>
        <v>1</v>
      </c>
      <c r="Y395" s="207">
        <f t="shared" ca="1" si="294"/>
        <v>1</v>
      </c>
      <c r="Z395" s="207" t="str">
        <f t="shared" ca="1" si="289"/>
        <v>F0</v>
      </c>
      <c r="AA395" s="208" t="str">
        <f t="shared" ca="1" si="295"/>
        <v>F0</v>
      </c>
    </row>
    <row r="396" spans="1:27" s="209" customFormat="1" ht="15" customHeight="1" thickBot="1">
      <c r="A396" s="419" t="s">
        <v>290</v>
      </c>
      <c r="B396" s="420"/>
      <c r="C396" s="413" t="str">
        <f>IF((E394&gt;0)*AND(E396&gt;0),"Cant have sick leave when you entered PTO",IF(((E396&gt;-1)*AND(E396&lt;31)),"","Check for hours vs DAYS error--&gt;"))</f>
        <v/>
      </c>
      <c r="D396" s="414"/>
      <c r="E396" s="203">
        <f>'Survey Questionnaire'!E118</f>
        <v>0</v>
      </c>
      <c r="F396" s="202" t="s">
        <v>110</v>
      </c>
      <c r="G396" s="205" t="s">
        <v>28</v>
      </c>
      <c r="H396" s="263">
        <f>IF(E396="","X",E396)</f>
        <v>0</v>
      </c>
      <c r="I396" s="206" t="s">
        <v>27</v>
      </c>
      <c r="J396" s="206" t="str">
        <f t="shared" si="302"/>
        <v/>
      </c>
      <c r="K396" s="206" t="str">
        <f t="shared" si="303"/>
        <v/>
      </c>
      <c r="L396" s="206"/>
      <c r="M396" s="206"/>
      <c r="N396" s="206"/>
      <c r="O396" s="206"/>
      <c r="P396" s="207">
        <f t="shared" ca="1" si="283"/>
        <v>1</v>
      </c>
      <c r="Q396" s="207">
        <f t="shared" ca="1" si="284"/>
        <v>1</v>
      </c>
      <c r="R396" s="207">
        <f t="shared" ca="1" si="285"/>
        <v>1</v>
      </c>
      <c r="S396" s="207">
        <f t="shared" ca="1" si="286"/>
        <v>1</v>
      </c>
      <c r="T396" s="207">
        <f t="shared" ca="1" si="287"/>
        <v>0</v>
      </c>
      <c r="U396" s="207">
        <f t="shared" ca="1" si="290"/>
        <v>1</v>
      </c>
      <c r="V396" s="207">
        <f t="shared" ca="1" si="291"/>
        <v>1</v>
      </c>
      <c r="W396" s="207">
        <f t="shared" ca="1" si="292"/>
        <v>1</v>
      </c>
      <c r="X396" s="207">
        <f t="shared" ca="1" si="293"/>
        <v>1</v>
      </c>
      <c r="Y396" s="207">
        <f t="shared" ca="1" si="294"/>
        <v>1</v>
      </c>
      <c r="Z396" s="207" t="str">
        <f t="shared" ca="1" si="289"/>
        <v>F0</v>
      </c>
      <c r="AA396" s="208" t="str">
        <f t="shared" ca="1" si="295"/>
        <v>F0</v>
      </c>
    </row>
    <row r="397" spans="1:27" ht="16.5" thickBot="1">
      <c r="A397" s="36"/>
      <c r="B397" s="71"/>
      <c r="C397" s="432"/>
      <c r="D397" s="432"/>
      <c r="E397" s="72"/>
      <c r="F397" s="73"/>
      <c r="P397" s="40">
        <f t="shared" ca="1" si="283"/>
        <v>1</v>
      </c>
      <c r="Q397" s="40">
        <f t="shared" ca="1" si="284"/>
        <v>1</v>
      </c>
      <c r="R397" s="40">
        <f t="shared" ca="1" si="285"/>
        <v>1</v>
      </c>
      <c r="S397" s="40">
        <f t="shared" ca="1" si="286"/>
        <v>1</v>
      </c>
      <c r="T397" s="40">
        <f t="shared" ca="1" si="287"/>
        <v>1</v>
      </c>
      <c r="U397" s="40">
        <f t="shared" ref="U397" ca="1" si="305">CELL("protect",F397)</f>
        <v>1</v>
      </c>
      <c r="V397" s="40">
        <f t="shared" ref="V397" ca="1" si="306">CELL("protect",G397)</f>
        <v>1</v>
      </c>
      <c r="W397" s="40">
        <f t="shared" ref="W397" ca="1" si="307">CELL("protect",H397)</f>
        <v>1</v>
      </c>
      <c r="X397" s="40">
        <f t="shared" ref="X397" ca="1" si="308">CELL("protect",I397)</f>
        <v>1</v>
      </c>
      <c r="Y397" s="40">
        <f t="shared" ref="Y397" ca="1" si="309">CELL("protect",J397)</f>
        <v>1</v>
      </c>
      <c r="Z397" s="40" t="str">
        <f t="shared" ca="1" si="289"/>
        <v>F0</v>
      </c>
      <c r="AA397" s="44" t="str">
        <f t="shared" ref="AA397" ca="1" si="310">CELL("format",H397)</f>
        <v>F0</v>
      </c>
    </row>
    <row r="398" spans="1:27" ht="20.25" thickTop="1" thickBot="1">
      <c r="A398" s="527" t="s">
        <v>220</v>
      </c>
      <c r="B398" s="528"/>
      <c r="C398" s="528"/>
      <c r="D398" s="528"/>
      <c r="E398" s="68">
        <v>21</v>
      </c>
      <c r="F398" s="64"/>
      <c r="G398" s="45" t="s">
        <v>25</v>
      </c>
      <c r="H398" s="263" t="str">
        <f>IF(SUM(H399:H400)&gt;0,E398,"X")</f>
        <v>X</v>
      </c>
      <c r="I398" s="38" t="s">
        <v>27</v>
      </c>
      <c r="P398" s="40">
        <f t="shared" ca="1" si="283"/>
        <v>1</v>
      </c>
      <c r="Q398" s="40">
        <f t="shared" ca="1" si="284"/>
        <v>1</v>
      </c>
      <c r="R398" s="40">
        <f t="shared" ca="1" si="285"/>
        <v>1</v>
      </c>
      <c r="S398" s="40">
        <f t="shared" ca="1" si="286"/>
        <v>1</v>
      </c>
      <c r="T398" s="40">
        <f t="shared" ca="1" si="287"/>
        <v>1</v>
      </c>
      <c r="U398" s="40">
        <f t="shared" ca="1" si="290"/>
        <v>1</v>
      </c>
      <c r="V398" s="40">
        <f t="shared" ca="1" si="291"/>
        <v>1</v>
      </c>
      <c r="W398" s="40">
        <f t="shared" ca="1" si="292"/>
        <v>1</v>
      </c>
      <c r="X398" s="40">
        <f t="shared" ca="1" si="293"/>
        <v>1</v>
      </c>
      <c r="Y398" s="40">
        <f t="shared" ca="1" si="294"/>
        <v>1</v>
      </c>
      <c r="Z398" s="40" t="str">
        <f t="shared" ca="1" si="289"/>
        <v>G</v>
      </c>
      <c r="AA398" s="44" t="str">
        <f t="shared" ca="1" si="295"/>
        <v>F0</v>
      </c>
    </row>
    <row r="399" spans="1:27" s="209" customFormat="1" ht="15" customHeight="1" thickTop="1" thickBot="1">
      <c r="A399" s="415" t="s">
        <v>230</v>
      </c>
      <c r="B399" s="416"/>
      <c r="C399" s="413" t="str">
        <f>IF(E399&lt;1000000001,"","Can't be over $1,000,000,000--&gt;")</f>
        <v/>
      </c>
      <c r="D399" s="413"/>
      <c r="E399" s="201">
        <f>'Survey Questionnaire'!F104</f>
        <v>0</v>
      </c>
      <c r="F399" s="202" t="s">
        <v>112</v>
      </c>
      <c r="G399" s="205" t="s">
        <v>28</v>
      </c>
      <c r="H399" s="263">
        <f t="shared" ref="H399:H402" si="311">IF(E399="","X",E399)</f>
        <v>0</v>
      </c>
      <c r="I399" s="206" t="s">
        <v>27</v>
      </c>
      <c r="J399" s="206" t="str">
        <f t="shared" ref="J399:J413" si="312">IF(C399="","",1)</f>
        <v/>
      </c>
      <c r="K399" s="206" t="str">
        <f t="shared" ref="K399:K413" si="313">IF(C399="","","&lt;=======")</f>
        <v/>
      </c>
      <c r="L399" s="206"/>
      <c r="M399" s="206"/>
      <c r="N399" s="206"/>
      <c r="O399" s="206"/>
      <c r="P399" s="207">
        <f t="shared" ca="1" si="283"/>
        <v>1</v>
      </c>
      <c r="Q399" s="207">
        <f t="shared" ca="1" si="284"/>
        <v>1</v>
      </c>
      <c r="R399" s="207">
        <f t="shared" ca="1" si="285"/>
        <v>1</v>
      </c>
      <c r="S399" s="207">
        <f t="shared" ca="1" si="286"/>
        <v>1</v>
      </c>
      <c r="T399" s="207">
        <f t="shared" ca="1" si="287"/>
        <v>0</v>
      </c>
      <c r="U399" s="207">
        <f t="shared" ca="1" si="290"/>
        <v>1</v>
      </c>
      <c r="V399" s="207">
        <f t="shared" ca="1" si="291"/>
        <v>1</v>
      </c>
      <c r="W399" s="207">
        <f t="shared" ca="1" si="292"/>
        <v>1</v>
      </c>
      <c r="X399" s="207">
        <f t="shared" ca="1" si="293"/>
        <v>1</v>
      </c>
      <c r="Y399" s="207">
        <f t="shared" ca="1" si="294"/>
        <v>1</v>
      </c>
      <c r="Z399" s="207" t="str">
        <f t="shared" ca="1" si="289"/>
        <v>C0</v>
      </c>
      <c r="AA399" s="208" t="str">
        <f t="shared" ca="1" si="295"/>
        <v>F0</v>
      </c>
    </row>
    <row r="400" spans="1:27" s="209" customFormat="1" ht="15" customHeight="1" thickBot="1">
      <c r="A400" s="411" t="s">
        <v>231</v>
      </c>
      <c r="B400" s="412"/>
      <c r="C400" s="413" t="str">
        <f>IF(E400&lt;1000000001,"","Can't be over $1,000,000,000--&gt;")</f>
        <v/>
      </c>
      <c r="D400" s="413"/>
      <c r="E400" s="201">
        <f>'Survey Questionnaire'!F105</f>
        <v>0</v>
      </c>
      <c r="F400" s="202" t="s">
        <v>112</v>
      </c>
      <c r="G400" s="205" t="s">
        <v>28</v>
      </c>
      <c r="H400" s="263">
        <f t="shared" si="311"/>
        <v>0</v>
      </c>
      <c r="I400" s="206" t="s">
        <v>27</v>
      </c>
      <c r="J400" s="206" t="str">
        <f t="shared" si="312"/>
        <v/>
      </c>
      <c r="K400" s="206" t="str">
        <f t="shared" si="313"/>
        <v/>
      </c>
      <c r="L400" s="206"/>
      <c r="M400" s="206"/>
      <c r="N400" s="206"/>
      <c r="O400" s="206"/>
      <c r="P400" s="207">
        <f t="shared" ca="1" si="283"/>
        <v>1</v>
      </c>
      <c r="Q400" s="207">
        <f t="shared" ca="1" si="284"/>
        <v>1</v>
      </c>
      <c r="R400" s="207">
        <f t="shared" ca="1" si="285"/>
        <v>1</v>
      </c>
      <c r="S400" s="207">
        <f t="shared" ca="1" si="286"/>
        <v>1</v>
      </c>
      <c r="T400" s="207">
        <f t="shared" ca="1" si="287"/>
        <v>0</v>
      </c>
      <c r="U400" s="207">
        <f t="shared" ca="1" si="290"/>
        <v>1</v>
      </c>
      <c r="V400" s="207">
        <f t="shared" ca="1" si="291"/>
        <v>1</v>
      </c>
      <c r="W400" s="207">
        <f t="shared" ca="1" si="292"/>
        <v>1</v>
      </c>
      <c r="X400" s="207">
        <f t="shared" ca="1" si="293"/>
        <v>1</v>
      </c>
      <c r="Y400" s="207">
        <f t="shared" ca="1" si="294"/>
        <v>1</v>
      </c>
      <c r="Z400" s="207" t="str">
        <f t="shared" ca="1" si="289"/>
        <v>C0</v>
      </c>
      <c r="AA400" s="208" t="str">
        <f t="shared" ca="1" si="295"/>
        <v>F0</v>
      </c>
    </row>
    <row r="401" spans="1:27" s="209" customFormat="1" ht="15" customHeight="1" thickBot="1">
      <c r="A401" s="411" t="s">
        <v>279</v>
      </c>
      <c r="B401" s="412"/>
      <c r="C401" s="413" t="str">
        <f>IF(E401&lt;1000000001,"","Can't be over $1,000,000,000--&gt;")</f>
        <v/>
      </c>
      <c r="D401" s="413"/>
      <c r="E401" s="201">
        <f>'Survey Questionnaire'!F106</f>
        <v>0</v>
      </c>
      <c r="F401" s="202" t="s">
        <v>112</v>
      </c>
      <c r="G401" s="205" t="s">
        <v>28</v>
      </c>
      <c r="H401" s="263">
        <f t="shared" si="311"/>
        <v>0</v>
      </c>
      <c r="I401" s="206" t="s">
        <v>27</v>
      </c>
      <c r="J401" s="206" t="str">
        <f t="shared" si="312"/>
        <v/>
      </c>
      <c r="K401" s="206" t="str">
        <f t="shared" si="313"/>
        <v/>
      </c>
      <c r="L401" s="206"/>
      <c r="M401" s="206"/>
      <c r="N401" s="206"/>
      <c r="O401" s="206"/>
      <c r="P401" s="207">
        <f t="shared" ca="1" si="283"/>
        <v>1</v>
      </c>
      <c r="Q401" s="207">
        <f t="shared" ca="1" si="284"/>
        <v>1</v>
      </c>
      <c r="R401" s="207">
        <f t="shared" ca="1" si="285"/>
        <v>1</v>
      </c>
      <c r="S401" s="207">
        <f t="shared" ca="1" si="286"/>
        <v>1</v>
      </c>
      <c r="T401" s="207">
        <f t="shared" ca="1" si="287"/>
        <v>0</v>
      </c>
      <c r="U401" s="207">
        <f t="shared" ca="1" si="290"/>
        <v>1</v>
      </c>
      <c r="V401" s="207">
        <f t="shared" ca="1" si="291"/>
        <v>1</v>
      </c>
      <c r="W401" s="207">
        <f t="shared" ca="1" si="292"/>
        <v>1</v>
      </c>
      <c r="X401" s="207">
        <f t="shared" ca="1" si="293"/>
        <v>1</v>
      </c>
      <c r="Y401" s="207">
        <f t="shared" ca="1" si="294"/>
        <v>1</v>
      </c>
      <c r="Z401" s="207" t="str">
        <f t="shared" ca="1" si="289"/>
        <v>C0</v>
      </c>
      <c r="AA401" s="208" t="str">
        <f t="shared" ca="1" si="295"/>
        <v>F0</v>
      </c>
    </row>
    <row r="402" spans="1:27" s="209" customFormat="1" ht="15" customHeight="1" thickBot="1">
      <c r="A402" s="411" t="s">
        <v>280</v>
      </c>
      <c r="B402" s="412"/>
      <c r="C402" s="413" t="str">
        <f>IF(((E402&gt;-100)*AND(E402&lt;201)),"","Percentage must be between -100% and +200%--&gt;")</f>
        <v/>
      </c>
      <c r="D402" s="414"/>
      <c r="E402" s="275">
        <f>'Survey Questionnaire'!F107</f>
        <v>0</v>
      </c>
      <c r="F402" s="202" t="s">
        <v>42</v>
      </c>
      <c r="G402" s="205" t="s">
        <v>28</v>
      </c>
      <c r="H402" s="276">
        <f t="shared" si="311"/>
        <v>0</v>
      </c>
      <c r="I402" s="206" t="s">
        <v>27</v>
      </c>
      <c r="J402" s="206" t="str">
        <f t="shared" si="312"/>
        <v/>
      </c>
      <c r="K402" s="206" t="str">
        <f t="shared" si="313"/>
        <v/>
      </c>
      <c r="L402" s="206"/>
      <c r="M402" s="206"/>
      <c r="N402" s="206"/>
      <c r="O402" s="206"/>
      <c r="P402" s="207">
        <f t="shared" ca="1" si="283"/>
        <v>1</v>
      </c>
      <c r="Q402" s="207">
        <f t="shared" ca="1" si="284"/>
        <v>1</v>
      </c>
      <c r="R402" s="207">
        <f t="shared" ca="1" si="285"/>
        <v>1</v>
      </c>
      <c r="S402" s="207">
        <f t="shared" ca="1" si="286"/>
        <v>1</v>
      </c>
      <c r="T402" s="207">
        <f t="shared" ca="1" si="287"/>
        <v>0</v>
      </c>
      <c r="U402" s="207">
        <f t="shared" ca="1" si="290"/>
        <v>1</v>
      </c>
      <c r="V402" s="207">
        <f t="shared" ca="1" si="291"/>
        <v>1</v>
      </c>
      <c r="W402" s="207">
        <f t="shared" ca="1" si="292"/>
        <v>1</v>
      </c>
      <c r="X402" s="207">
        <f t="shared" ca="1" si="293"/>
        <v>1</v>
      </c>
      <c r="Y402" s="207">
        <f t="shared" ca="1" si="294"/>
        <v>1</v>
      </c>
      <c r="Z402" s="207" t="str">
        <f t="shared" ca="1" si="289"/>
        <v>F2</v>
      </c>
      <c r="AA402" s="208" t="str">
        <f t="shared" ca="1" si="295"/>
        <v>F2</v>
      </c>
    </row>
    <row r="403" spans="1:27" s="209" customFormat="1" ht="15" customHeight="1" thickBot="1">
      <c r="A403" s="411" t="s">
        <v>281</v>
      </c>
      <c r="B403" s="412"/>
      <c r="C403" s="413" t="str">
        <f>IF(E399+E400=0,"",IF(E403&lt;1,"Please enter the number of people with this title here--&gt;",IF(E403&gt;E$8,"Can't be more than the "&amp;E$8&amp;" you reported as total staff--&gt;","")))</f>
        <v/>
      </c>
      <c r="D403" s="414"/>
      <c r="E403" s="204">
        <f>'Survey Questionnaire'!F108</f>
        <v>0</v>
      </c>
      <c r="F403" s="202" t="s">
        <v>109</v>
      </c>
      <c r="G403" s="205" t="s">
        <v>28</v>
      </c>
      <c r="H403" s="263" t="str">
        <f>IF(OR(E403="", E403=0),"X",E403)</f>
        <v>X</v>
      </c>
      <c r="I403" s="206" t="s">
        <v>27</v>
      </c>
      <c r="J403" s="206" t="str">
        <f t="shared" si="312"/>
        <v/>
      </c>
      <c r="K403" s="206" t="str">
        <f t="shared" si="313"/>
        <v/>
      </c>
      <c r="L403" s="206"/>
      <c r="M403" s="206"/>
      <c r="N403" s="206"/>
      <c r="O403" s="206"/>
      <c r="P403" s="207">
        <f t="shared" ca="1" si="283"/>
        <v>1</v>
      </c>
      <c r="Q403" s="207">
        <f t="shared" ca="1" si="284"/>
        <v>1</v>
      </c>
      <c r="R403" s="207">
        <f t="shared" ca="1" si="285"/>
        <v>1</v>
      </c>
      <c r="S403" s="207">
        <f t="shared" ca="1" si="286"/>
        <v>1</v>
      </c>
      <c r="T403" s="207">
        <f t="shared" ca="1" si="287"/>
        <v>0</v>
      </c>
      <c r="U403" s="207">
        <f t="shared" ca="1" si="290"/>
        <v>1</v>
      </c>
      <c r="V403" s="207">
        <f t="shared" ca="1" si="291"/>
        <v>1</v>
      </c>
      <c r="W403" s="207">
        <f t="shared" ca="1" si="292"/>
        <v>1</v>
      </c>
      <c r="X403" s="207">
        <f t="shared" ca="1" si="293"/>
        <v>1</v>
      </c>
      <c r="Y403" s="207">
        <f t="shared" ca="1" si="294"/>
        <v>1</v>
      </c>
      <c r="Z403" s="207" t="str">
        <f t="shared" ca="1" si="289"/>
        <v>,0</v>
      </c>
      <c r="AA403" s="208" t="str">
        <f t="shared" ca="1" si="295"/>
        <v>F0</v>
      </c>
    </row>
    <row r="404" spans="1:27" s="209" customFormat="1" ht="15" customHeight="1" thickBot="1">
      <c r="A404" s="411" t="s">
        <v>282</v>
      </c>
      <c r="B404" s="412"/>
      <c r="C404" s="413" t="str">
        <f>IF(E404&gt;E403,"Can't be more than the "&amp;E403&amp;" people with this title--&gt;","")</f>
        <v/>
      </c>
      <c r="D404" s="414"/>
      <c r="E404" s="204">
        <f>'Survey Questionnaire'!F109</f>
        <v>0</v>
      </c>
      <c r="F404" s="202" t="s">
        <v>109</v>
      </c>
      <c r="G404" s="205" t="s">
        <v>28</v>
      </c>
      <c r="H404" s="263">
        <f t="shared" ref="H404:H408" si="314">IF(E404="","X",E404)</f>
        <v>0</v>
      </c>
      <c r="I404" s="206" t="s">
        <v>27</v>
      </c>
      <c r="J404" s="206" t="str">
        <f t="shared" si="312"/>
        <v/>
      </c>
      <c r="K404" s="206" t="str">
        <f t="shared" si="313"/>
        <v/>
      </c>
      <c r="L404" s="206"/>
      <c r="M404" s="206"/>
      <c r="N404" s="206"/>
      <c r="O404" s="206"/>
      <c r="P404" s="207">
        <f t="shared" ca="1" si="283"/>
        <v>1</v>
      </c>
      <c r="Q404" s="207">
        <f t="shared" ca="1" si="284"/>
        <v>1</v>
      </c>
      <c r="R404" s="207">
        <f t="shared" ca="1" si="285"/>
        <v>1</v>
      </c>
      <c r="S404" s="207">
        <f t="shared" ca="1" si="286"/>
        <v>1</v>
      </c>
      <c r="T404" s="207">
        <f t="shared" ca="1" si="287"/>
        <v>0</v>
      </c>
      <c r="U404" s="207">
        <f t="shared" ca="1" si="290"/>
        <v>1</v>
      </c>
      <c r="V404" s="207">
        <f t="shared" ca="1" si="291"/>
        <v>1</v>
      </c>
      <c r="W404" s="207">
        <f t="shared" ca="1" si="292"/>
        <v>1</v>
      </c>
      <c r="X404" s="207">
        <f t="shared" ca="1" si="293"/>
        <v>1</v>
      </c>
      <c r="Y404" s="207">
        <f t="shared" ca="1" si="294"/>
        <v>1</v>
      </c>
      <c r="Z404" s="207" t="str">
        <f t="shared" ca="1" si="289"/>
        <v>,0</v>
      </c>
      <c r="AA404" s="208" t="str">
        <f t="shared" ca="1" si="295"/>
        <v>F0</v>
      </c>
    </row>
    <row r="405" spans="1:27" s="209" customFormat="1" ht="15" customHeight="1" thickBot="1">
      <c r="A405" s="411" t="s">
        <v>283</v>
      </c>
      <c r="B405" s="412"/>
      <c r="C405" s="413" t="str">
        <f>IF(((E405&gt;-1)*AND(E405&lt;101)),"","Percentage must be between 0 and 100.00--&gt;")</f>
        <v/>
      </c>
      <c r="D405" s="414"/>
      <c r="E405" s="275">
        <f>'Survey Questionnaire'!F110</f>
        <v>0</v>
      </c>
      <c r="F405" s="202" t="s">
        <v>42</v>
      </c>
      <c r="G405" s="205" t="s">
        <v>28</v>
      </c>
      <c r="H405" s="276">
        <f t="shared" si="314"/>
        <v>0</v>
      </c>
      <c r="I405" s="206" t="s">
        <v>27</v>
      </c>
      <c r="J405" s="206" t="str">
        <f t="shared" si="312"/>
        <v/>
      </c>
      <c r="K405" s="206" t="str">
        <f t="shared" si="313"/>
        <v/>
      </c>
      <c r="L405" s="206"/>
      <c r="M405" s="206"/>
      <c r="N405" s="206"/>
      <c r="O405" s="206"/>
      <c r="P405" s="207">
        <f t="shared" ca="1" si="283"/>
        <v>1</v>
      </c>
      <c r="Q405" s="207">
        <f t="shared" ca="1" si="284"/>
        <v>1</v>
      </c>
      <c r="R405" s="207">
        <f t="shared" ca="1" si="285"/>
        <v>1</v>
      </c>
      <c r="S405" s="207">
        <f t="shared" ca="1" si="286"/>
        <v>1</v>
      </c>
      <c r="T405" s="207">
        <f t="shared" ca="1" si="287"/>
        <v>0</v>
      </c>
      <c r="U405" s="207">
        <f t="shared" ca="1" si="290"/>
        <v>1</v>
      </c>
      <c r="V405" s="207">
        <f t="shared" ca="1" si="291"/>
        <v>1</v>
      </c>
      <c r="W405" s="207">
        <f t="shared" ca="1" si="292"/>
        <v>1</v>
      </c>
      <c r="X405" s="207">
        <f t="shared" ca="1" si="293"/>
        <v>1</v>
      </c>
      <c r="Y405" s="207">
        <f t="shared" ca="1" si="294"/>
        <v>1</v>
      </c>
      <c r="Z405" s="207" t="str">
        <f t="shared" ca="1" si="289"/>
        <v>F2</v>
      </c>
      <c r="AA405" s="208" t="str">
        <f t="shared" ca="1" si="295"/>
        <v>F2</v>
      </c>
    </row>
    <row r="406" spans="1:27" s="209" customFormat="1" ht="15" customHeight="1" thickBot="1">
      <c r="A406" s="411" t="s">
        <v>284</v>
      </c>
      <c r="B406" s="412"/>
      <c r="C406" s="413" t="str">
        <f>IF(((E406&gt;-1)*AND(E406&lt;101)),"","Percentage must be between 0 and 100.00--&gt;")</f>
        <v/>
      </c>
      <c r="D406" s="414"/>
      <c r="E406" s="275">
        <f>'Survey Questionnaire'!F111</f>
        <v>0</v>
      </c>
      <c r="F406" s="202" t="s">
        <v>42</v>
      </c>
      <c r="G406" s="205" t="s">
        <v>28</v>
      </c>
      <c r="H406" s="276">
        <f t="shared" si="314"/>
        <v>0</v>
      </c>
      <c r="I406" s="206" t="s">
        <v>27</v>
      </c>
      <c r="J406" s="206" t="str">
        <f t="shared" si="312"/>
        <v/>
      </c>
      <c r="K406" s="206" t="str">
        <f t="shared" si="313"/>
        <v/>
      </c>
      <c r="L406" s="206"/>
      <c r="M406" s="206"/>
      <c r="N406" s="206"/>
      <c r="O406" s="206"/>
      <c r="P406" s="207">
        <f t="shared" ca="1" si="283"/>
        <v>1</v>
      </c>
      <c r="Q406" s="207">
        <f t="shared" ca="1" si="284"/>
        <v>1</v>
      </c>
      <c r="R406" s="207">
        <f t="shared" ca="1" si="285"/>
        <v>1</v>
      </c>
      <c r="S406" s="207">
        <f t="shared" ca="1" si="286"/>
        <v>1</v>
      </c>
      <c r="T406" s="207">
        <f t="shared" ca="1" si="287"/>
        <v>0</v>
      </c>
      <c r="U406" s="207">
        <f t="shared" ca="1" si="290"/>
        <v>1</v>
      </c>
      <c r="V406" s="207">
        <f t="shared" ca="1" si="291"/>
        <v>1</v>
      </c>
      <c r="W406" s="207">
        <f t="shared" ca="1" si="292"/>
        <v>1</v>
      </c>
      <c r="X406" s="207">
        <f t="shared" ca="1" si="293"/>
        <v>1</v>
      </c>
      <c r="Y406" s="207">
        <f t="shared" ca="1" si="294"/>
        <v>1</v>
      </c>
      <c r="Z406" s="207" t="str">
        <f t="shared" ca="1" si="289"/>
        <v>F2</v>
      </c>
      <c r="AA406" s="208" t="str">
        <f t="shared" ca="1" si="295"/>
        <v>F2</v>
      </c>
    </row>
    <row r="407" spans="1:27" s="209" customFormat="1" ht="15" customHeight="1" thickBot="1">
      <c r="A407" s="411" t="s">
        <v>285</v>
      </c>
      <c r="B407" s="412"/>
      <c r="C407" s="413" t="str">
        <f>IF(((E407&gt;-1)*AND(E407&lt;101)),"","Percentage must be between 0 and 100.00--&gt;")</f>
        <v/>
      </c>
      <c r="D407" s="414"/>
      <c r="E407" s="275">
        <f>'Survey Questionnaire'!F112</f>
        <v>0</v>
      </c>
      <c r="F407" s="202" t="s">
        <v>42</v>
      </c>
      <c r="G407" s="205" t="s">
        <v>28</v>
      </c>
      <c r="H407" s="276">
        <f t="shared" si="314"/>
        <v>0</v>
      </c>
      <c r="I407" s="206" t="s">
        <v>27</v>
      </c>
      <c r="J407" s="206" t="str">
        <f t="shared" si="312"/>
        <v/>
      </c>
      <c r="K407" s="206" t="str">
        <f t="shared" si="313"/>
        <v/>
      </c>
      <c r="L407" s="206"/>
      <c r="M407" s="206"/>
      <c r="N407" s="206"/>
      <c r="O407" s="206"/>
      <c r="P407" s="207">
        <f t="shared" ca="1" si="283"/>
        <v>1</v>
      </c>
      <c r="Q407" s="207">
        <f t="shared" ca="1" si="284"/>
        <v>1</v>
      </c>
      <c r="R407" s="207">
        <f t="shared" ca="1" si="285"/>
        <v>1</v>
      </c>
      <c r="S407" s="207">
        <f t="shared" ca="1" si="286"/>
        <v>1</v>
      </c>
      <c r="T407" s="207">
        <f t="shared" ca="1" si="287"/>
        <v>0</v>
      </c>
      <c r="U407" s="207">
        <f t="shared" ca="1" si="290"/>
        <v>1</v>
      </c>
      <c r="V407" s="207">
        <f t="shared" ca="1" si="291"/>
        <v>1</v>
      </c>
      <c r="W407" s="207">
        <f t="shared" ca="1" si="292"/>
        <v>1</v>
      </c>
      <c r="X407" s="207">
        <f t="shared" ca="1" si="293"/>
        <v>1</v>
      </c>
      <c r="Y407" s="207">
        <f t="shared" ca="1" si="294"/>
        <v>1</v>
      </c>
      <c r="Z407" s="207" t="str">
        <f t="shared" ca="1" si="289"/>
        <v>F2</v>
      </c>
      <c r="AA407" s="208" t="str">
        <f t="shared" ca="1" si="295"/>
        <v>F2</v>
      </c>
    </row>
    <row r="408" spans="1:27" s="209" customFormat="1" ht="15" customHeight="1" thickBot="1">
      <c r="A408" s="417" t="s">
        <v>286</v>
      </c>
      <c r="B408" s="418"/>
      <c r="C408" s="413" t="str">
        <f>IF(((E408&gt;-1)*AND(E408&lt;201)),"","Percentage overtime must be between 0% and 200.00%--&gt;")</f>
        <v/>
      </c>
      <c r="D408" s="414"/>
      <c r="E408" s="275">
        <f>'Survey Questionnaire'!F113</f>
        <v>0</v>
      </c>
      <c r="F408" s="202" t="s">
        <v>42</v>
      </c>
      <c r="G408" s="205" t="s">
        <v>28</v>
      </c>
      <c r="H408" s="276">
        <f t="shared" si="314"/>
        <v>0</v>
      </c>
      <c r="I408" s="206" t="s">
        <v>27</v>
      </c>
      <c r="J408" s="206" t="str">
        <f t="shared" si="312"/>
        <v/>
      </c>
      <c r="K408" s="206" t="str">
        <f t="shared" si="313"/>
        <v/>
      </c>
      <c r="L408" s="206"/>
      <c r="M408" s="206"/>
      <c r="N408" s="206"/>
      <c r="O408" s="206"/>
      <c r="P408" s="207">
        <f t="shared" ca="1" si="283"/>
        <v>1</v>
      </c>
      <c r="Q408" s="207">
        <f t="shared" ca="1" si="284"/>
        <v>1</v>
      </c>
      <c r="R408" s="207">
        <f t="shared" ca="1" si="285"/>
        <v>1</v>
      </c>
      <c r="S408" s="207">
        <f t="shared" ca="1" si="286"/>
        <v>1</v>
      </c>
      <c r="T408" s="207">
        <f t="shared" ca="1" si="287"/>
        <v>0</v>
      </c>
      <c r="U408" s="207">
        <f t="shared" ca="1" si="290"/>
        <v>1</v>
      </c>
      <c r="V408" s="207">
        <f t="shared" ca="1" si="291"/>
        <v>1</v>
      </c>
      <c r="W408" s="207">
        <f t="shared" ca="1" si="292"/>
        <v>1</v>
      </c>
      <c r="X408" s="207">
        <f t="shared" ca="1" si="293"/>
        <v>1</v>
      </c>
      <c r="Y408" s="207">
        <f t="shared" ca="1" si="294"/>
        <v>1</v>
      </c>
      <c r="Z408" s="207" t="str">
        <f t="shared" ca="1" si="289"/>
        <v>F2</v>
      </c>
      <c r="AA408" s="208" t="str">
        <f t="shared" ca="1" si="295"/>
        <v>F2</v>
      </c>
    </row>
    <row r="409" spans="1:27" s="209" customFormat="1" ht="15" customHeight="1" thickBot="1">
      <c r="A409" s="423" t="s">
        <v>287</v>
      </c>
      <c r="B409" s="424"/>
      <c r="C409" s="425" t="str">
        <f>IF(E409=0,"",IF(E409="Y","",IF(E409="N","","You must answer Y or N--&gt;")))</f>
        <v/>
      </c>
      <c r="D409" s="426"/>
      <c r="E409" s="203">
        <f>'Survey Questionnaire'!F114</f>
        <v>0</v>
      </c>
      <c r="F409" s="202" t="s">
        <v>62</v>
      </c>
      <c r="G409" s="205" t="s">
        <v>28</v>
      </c>
      <c r="H409" s="281" t="str">
        <f>IF(E409="Y",1,IF(E409="N",0,"X"))</f>
        <v>X</v>
      </c>
      <c r="I409" s="206" t="s">
        <v>27</v>
      </c>
      <c r="J409" s="206" t="str">
        <f t="shared" si="312"/>
        <v/>
      </c>
      <c r="K409" s="206" t="str">
        <f t="shared" si="313"/>
        <v/>
      </c>
      <c r="L409" s="206"/>
      <c r="M409" s="206"/>
      <c r="N409" s="206"/>
      <c r="O409" s="206"/>
      <c r="P409" s="207">
        <f t="shared" ca="1" si="283"/>
        <v>1</v>
      </c>
      <c r="Q409" s="207">
        <f t="shared" ca="1" si="284"/>
        <v>1</v>
      </c>
      <c r="R409" s="207">
        <f t="shared" ca="1" si="285"/>
        <v>1</v>
      </c>
      <c r="S409" s="207">
        <f t="shared" ca="1" si="286"/>
        <v>1</v>
      </c>
      <c r="T409" s="207">
        <f t="shared" ca="1" si="287"/>
        <v>0</v>
      </c>
      <c r="U409" s="207">
        <f t="shared" ca="1" si="290"/>
        <v>1</v>
      </c>
      <c r="V409" s="207">
        <f t="shared" ca="1" si="291"/>
        <v>1</v>
      </c>
      <c r="W409" s="207">
        <f t="shared" ca="1" si="292"/>
        <v>1</v>
      </c>
      <c r="X409" s="207">
        <f t="shared" ca="1" si="293"/>
        <v>1</v>
      </c>
      <c r="Y409" s="207">
        <f t="shared" ca="1" si="294"/>
        <v>1</v>
      </c>
      <c r="Z409" s="207" t="str">
        <f t="shared" ca="1" si="289"/>
        <v>F0</v>
      </c>
      <c r="AA409" s="208" t="str">
        <f t="shared" ca="1" si="295"/>
        <v>F0</v>
      </c>
    </row>
    <row r="410" spans="1:27" s="209" customFormat="1" ht="15" customHeight="1" thickBot="1">
      <c r="A410" s="417" t="s">
        <v>288</v>
      </c>
      <c r="B410" s="418"/>
      <c r="C410" s="413" t="str">
        <f>IF(((E410&gt;-1)*AND(E410&lt;1001)),"","Billing rate must be between $0 and $1,000 per hour--&gt;")</f>
        <v/>
      </c>
      <c r="D410" s="414"/>
      <c r="E410" s="203">
        <f>'Survey Questionnaire'!F115</f>
        <v>0</v>
      </c>
      <c r="F410" s="202" t="s">
        <v>112</v>
      </c>
      <c r="G410" s="205" t="s">
        <v>28</v>
      </c>
      <c r="H410" s="263">
        <f>IF(E410="","X",E410)</f>
        <v>0</v>
      </c>
      <c r="I410" s="206" t="s">
        <v>27</v>
      </c>
      <c r="J410" s="206" t="str">
        <f t="shared" si="312"/>
        <v/>
      </c>
      <c r="K410" s="206" t="str">
        <f t="shared" si="313"/>
        <v/>
      </c>
      <c r="L410" s="206"/>
      <c r="M410" s="206"/>
      <c r="N410" s="206"/>
      <c r="O410" s="206"/>
      <c r="P410" s="207">
        <f t="shared" ca="1" si="283"/>
        <v>1</v>
      </c>
      <c r="Q410" s="207">
        <f t="shared" ca="1" si="284"/>
        <v>1</v>
      </c>
      <c r="R410" s="207">
        <f t="shared" ca="1" si="285"/>
        <v>1</v>
      </c>
      <c r="S410" s="207">
        <f t="shared" ca="1" si="286"/>
        <v>1</v>
      </c>
      <c r="T410" s="207">
        <f t="shared" ca="1" si="287"/>
        <v>0</v>
      </c>
      <c r="U410" s="207">
        <f t="shared" ca="1" si="290"/>
        <v>1</v>
      </c>
      <c r="V410" s="207">
        <f t="shared" ca="1" si="291"/>
        <v>1</v>
      </c>
      <c r="W410" s="207">
        <f t="shared" ca="1" si="292"/>
        <v>1</v>
      </c>
      <c r="X410" s="207">
        <f t="shared" ca="1" si="293"/>
        <v>1</v>
      </c>
      <c r="Y410" s="207">
        <f t="shared" ca="1" si="294"/>
        <v>1</v>
      </c>
      <c r="Z410" s="207" t="str">
        <f t="shared" ca="1" si="289"/>
        <v>F0</v>
      </c>
      <c r="AA410" s="208" t="str">
        <f t="shared" ca="1" si="295"/>
        <v>F0</v>
      </c>
    </row>
    <row r="411" spans="1:27" s="209" customFormat="1" ht="15" customHeight="1" thickBot="1">
      <c r="A411" s="417" t="s">
        <v>306</v>
      </c>
      <c r="B411" s="418"/>
      <c r="C411" s="413" t="str">
        <f>IF(((E411&gt;-1)*AND(E411&lt;31)),"","Check for hours vs DAYS error--&gt;")</f>
        <v/>
      </c>
      <c r="D411" s="414"/>
      <c r="E411" s="203">
        <f>'Survey Questionnaire'!F116</f>
        <v>0</v>
      </c>
      <c r="F411" s="202" t="s">
        <v>110</v>
      </c>
      <c r="G411" s="205" t="s">
        <v>28</v>
      </c>
      <c r="H411" s="263">
        <f>IF(E411="","X",E411)</f>
        <v>0</v>
      </c>
      <c r="I411" s="206" t="s">
        <v>27</v>
      </c>
      <c r="J411" s="206" t="str">
        <f t="shared" si="312"/>
        <v/>
      </c>
      <c r="K411" s="206" t="str">
        <f t="shared" si="313"/>
        <v/>
      </c>
      <c r="L411" s="206"/>
      <c r="M411" s="206"/>
      <c r="N411" s="206"/>
      <c r="O411" s="206"/>
      <c r="P411" s="207">
        <f t="shared" ca="1" si="283"/>
        <v>1</v>
      </c>
      <c r="Q411" s="207">
        <f t="shared" ca="1" si="284"/>
        <v>1</v>
      </c>
      <c r="R411" s="207">
        <f t="shared" ca="1" si="285"/>
        <v>1</v>
      </c>
      <c r="S411" s="207">
        <f t="shared" ca="1" si="286"/>
        <v>1</v>
      </c>
      <c r="T411" s="207">
        <f t="shared" ca="1" si="287"/>
        <v>0</v>
      </c>
      <c r="U411" s="207">
        <f t="shared" ca="1" si="290"/>
        <v>1</v>
      </c>
      <c r="V411" s="207">
        <f t="shared" ca="1" si="291"/>
        <v>1</v>
      </c>
      <c r="W411" s="207">
        <f t="shared" ca="1" si="292"/>
        <v>1</v>
      </c>
      <c r="X411" s="207">
        <f t="shared" ca="1" si="293"/>
        <v>1</v>
      </c>
      <c r="Y411" s="207">
        <f t="shared" ca="1" si="294"/>
        <v>1</v>
      </c>
      <c r="Z411" s="207" t="str">
        <f t="shared" ca="1" si="289"/>
        <v>F0</v>
      </c>
      <c r="AA411" s="208" t="str">
        <f t="shared" ca="1" si="295"/>
        <v>F0</v>
      </c>
    </row>
    <row r="412" spans="1:27" s="209" customFormat="1" ht="15" customHeight="1" thickBot="1">
      <c r="A412" s="417" t="s">
        <v>289</v>
      </c>
      <c r="B412" s="418"/>
      <c r="C412" s="413" t="str">
        <f>IF((E411&gt;0)*AND(E412&gt;0),"Cant have vacation when you entered PTO",IF(((E412&gt;-1)*AND(E412&lt;31)),"","Check for hours vs DAYS error--&gt;"))</f>
        <v/>
      </c>
      <c r="D412" s="414"/>
      <c r="E412" s="203">
        <f>'Survey Questionnaire'!F117</f>
        <v>0</v>
      </c>
      <c r="F412" s="202" t="s">
        <v>110</v>
      </c>
      <c r="G412" s="205" t="s">
        <v>28</v>
      </c>
      <c r="H412" s="263">
        <f>IF(E412="","X",E412)</f>
        <v>0</v>
      </c>
      <c r="I412" s="206" t="s">
        <v>27</v>
      </c>
      <c r="J412" s="206" t="str">
        <f t="shared" si="312"/>
        <v/>
      </c>
      <c r="K412" s="206" t="str">
        <f t="shared" si="313"/>
        <v/>
      </c>
      <c r="L412" s="206"/>
      <c r="M412" s="206"/>
      <c r="N412" s="206"/>
      <c r="O412" s="206"/>
      <c r="P412" s="207">
        <f t="shared" ca="1" si="283"/>
        <v>1</v>
      </c>
      <c r="Q412" s="207">
        <f t="shared" ca="1" si="284"/>
        <v>1</v>
      </c>
      <c r="R412" s="207">
        <f t="shared" ca="1" si="285"/>
        <v>1</v>
      </c>
      <c r="S412" s="207">
        <f t="shared" ca="1" si="286"/>
        <v>1</v>
      </c>
      <c r="T412" s="207">
        <f t="shared" ca="1" si="287"/>
        <v>0</v>
      </c>
      <c r="U412" s="207">
        <f t="shared" ca="1" si="290"/>
        <v>1</v>
      </c>
      <c r="V412" s="207">
        <f t="shared" ca="1" si="291"/>
        <v>1</v>
      </c>
      <c r="W412" s="207">
        <f t="shared" ca="1" si="292"/>
        <v>1</v>
      </c>
      <c r="X412" s="207">
        <f t="shared" ca="1" si="293"/>
        <v>1</v>
      </c>
      <c r="Y412" s="207">
        <f t="shared" ca="1" si="294"/>
        <v>1</v>
      </c>
      <c r="Z412" s="207" t="str">
        <f t="shared" ca="1" si="289"/>
        <v>F0</v>
      </c>
      <c r="AA412" s="208" t="str">
        <f t="shared" ca="1" si="295"/>
        <v>F0</v>
      </c>
    </row>
    <row r="413" spans="1:27" s="209" customFormat="1" ht="15" customHeight="1" thickBot="1">
      <c r="A413" s="419" t="s">
        <v>290</v>
      </c>
      <c r="B413" s="420"/>
      <c r="C413" s="413" t="str">
        <f>IF((E411&gt;0)*AND(E413&gt;0),"Cant have sick leave when you entered PTO",IF(((E413&gt;-1)*AND(E413&lt;31)),"","Check for hours vs DAYS error--&gt;"))</f>
        <v/>
      </c>
      <c r="D413" s="414"/>
      <c r="E413" s="203">
        <f>'Survey Questionnaire'!F118</f>
        <v>0</v>
      </c>
      <c r="F413" s="202" t="s">
        <v>110</v>
      </c>
      <c r="G413" s="205" t="s">
        <v>28</v>
      </c>
      <c r="H413" s="263">
        <f>IF(E413="","X",E413)</f>
        <v>0</v>
      </c>
      <c r="I413" s="206" t="s">
        <v>27</v>
      </c>
      <c r="J413" s="206" t="str">
        <f t="shared" si="312"/>
        <v/>
      </c>
      <c r="K413" s="206" t="str">
        <f t="shared" si="313"/>
        <v/>
      </c>
      <c r="L413" s="206"/>
      <c r="M413" s="206"/>
      <c r="N413" s="206"/>
      <c r="O413" s="206"/>
      <c r="P413" s="207">
        <f t="shared" ca="1" si="283"/>
        <v>1</v>
      </c>
      <c r="Q413" s="207">
        <f t="shared" ca="1" si="284"/>
        <v>1</v>
      </c>
      <c r="R413" s="207">
        <f t="shared" ca="1" si="285"/>
        <v>1</v>
      </c>
      <c r="S413" s="207">
        <f t="shared" ca="1" si="286"/>
        <v>1</v>
      </c>
      <c r="T413" s="207">
        <f t="shared" ca="1" si="287"/>
        <v>0</v>
      </c>
      <c r="U413" s="207">
        <f t="shared" ca="1" si="290"/>
        <v>1</v>
      </c>
      <c r="V413" s="207">
        <f t="shared" ca="1" si="291"/>
        <v>1</v>
      </c>
      <c r="W413" s="207">
        <f t="shared" ca="1" si="292"/>
        <v>1</v>
      </c>
      <c r="X413" s="207">
        <f t="shared" ca="1" si="293"/>
        <v>1</v>
      </c>
      <c r="Y413" s="207">
        <f t="shared" ca="1" si="294"/>
        <v>1</v>
      </c>
      <c r="Z413" s="207" t="str">
        <f t="shared" ca="1" si="289"/>
        <v>F0</v>
      </c>
      <c r="AA413" s="208" t="str">
        <f t="shared" ca="1" si="295"/>
        <v>F0</v>
      </c>
    </row>
    <row r="414" spans="1:27" ht="16.5" thickBot="1">
      <c r="A414" s="36"/>
      <c r="B414" s="71"/>
      <c r="C414" s="432"/>
      <c r="D414" s="432"/>
      <c r="E414" s="72"/>
      <c r="F414" s="73"/>
      <c r="P414" s="40">
        <f t="shared" ca="1" si="283"/>
        <v>1</v>
      </c>
      <c r="Q414" s="40">
        <f t="shared" ca="1" si="284"/>
        <v>1</v>
      </c>
      <c r="R414" s="40">
        <f t="shared" ca="1" si="285"/>
        <v>1</v>
      </c>
      <c r="S414" s="40">
        <f t="shared" ca="1" si="286"/>
        <v>1</v>
      </c>
      <c r="T414" s="40">
        <f t="shared" ca="1" si="287"/>
        <v>1</v>
      </c>
      <c r="U414" s="40">
        <f t="shared" ref="U414" ca="1" si="315">CELL("protect",F414)</f>
        <v>1</v>
      </c>
      <c r="V414" s="40">
        <f t="shared" ca="1" si="291"/>
        <v>1</v>
      </c>
      <c r="W414" s="40">
        <f t="shared" ca="1" si="292"/>
        <v>1</v>
      </c>
      <c r="X414" s="40">
        <f t="shared" ca="1" si="293"/>
        <v>1</v>
      </c>
      <c r="Y414" s="40">
        <f t="shared" ca="1" si="294"/>
        <v>1</v>
      </c>
      <c r="Z414" s="40" t="str">
        <f t="shared" ca="1" si="289"/>
        <v>F0</v>
      </c>
      <c r="AA414" s="44" t="str">
        <f t="shared" ca="1" si="295"/>
        <v>F0</v>
      </c>
    </row>
    <row r="415" spans="1:27" ht="20.25" thickTop="1" thickBot="1">
      <c r="A415" s="527" t="s">
        <v>221</v>
      </c>
      <c r="B415" s="528"/>
      <c r="C415" s="528"/>
      <c r="D415" s="528"/>
      <c r="E415" s="68">
        <v>22</v>
      </c>
      <c r="F415" s="64"/>
      <c r="G415" s="45" t="s">
        <v>25</v>
      </c>
      <c r="H415" s="263" t="str">
        <f>IF(SUM(H416:H417)&gt;0,E415,"X")</f>
        <v>X</v>
      </c>
      <c r="I415" s="38" t="s">
        <v>27</v>
      </c>
      <c r="P415" s="40">
        <f t="shared" ca="1" si="283"/>
        <v>1</v>
      </c>
      <c r="Q415" s="40">
        <f t="shared" ca="1" si="284"/>
        <v>1</v>
      </c>
      <c r="R415" s="40">
        <f t="shared" ca="1" si="285"/>
        <v>1</v>
      </c>
      <c r="S415" s="40">
        <f t="shared" ca="1" si="286"/>
        <v>1</v>
      </c>
      <c r="T415" s="40">
        <f t="shared" ca="1" si="287"/>
        <v>1</v>
      </c>
      <c r="U415" s="40">
        <f t="shared" ref="U415:U464" ca="1" si="316">CELL("protect",F415)</f>
        <v>1</v>
      </c>
      <c r="V415" s="40">
        <f t="shared" ref="V415:V465" ca="1" si="317">CELL("protect",G415)</f>
        <v>1</v>
      </c>
      <c r="W415" s="40">
        <f t="shared" ref="W415:W465" ca="1" si="318">CELL("protect",H415)</f>
        <v>1</v>
      </c>
      <c r="X415" s="40">
        <f t="shared" ref="X415:X465" ca="1" si="319">CELL("protect",I415)</f>
        <v>1</v>
      </c>
      <c r="Y415" s="40">
        <f t="shared" ref="Y415:Y465" ca="1" si="320">CELL("protect",J415)</f>
        <v>1</v>
      </c>
      <c r="Z415" s="40" t="str">
        <f t="shared" ca="1" si="289"/>
        <v>G</v>
      </c>
      <c r="AA415" s="44" t="str">
        <f t="shared" ref="AA415:AA465" ca="1" si="321">CELL("format",H415)</f>
        <v>F0</v>
      </c>
    </row>
    <row r="416" spans="1:27" s="209" customFormat="1" ht="15" customHeight="1" thickTop="1" thickBot="1">
      <c r="A416" s="415" t="s">
        <v>230</v>
      </c>
      <c r="B416" s="416"/>
      <c r="C416" s="413" t="str">
        <f>IF(E416&lt;1000000001,"","Can't be over $1,000,000,000--&gt;")</f>
        <v/>
      </c>
      <c r="D416" s="413"/>
      <c r="E416" s="201">
        <f>'Survey Questionnaire'!G104</f>
        <v>0</v>
      </c>
      <c r="F416" s="202" t="s">
        <v>112</v>
      </c>
      <c r="G416" s="205" t="s">
        <v>28</v>
      </c>
      <c r="H416" s="263">
        <f t="shared" ref="H416:H419" si="322">IF(E416="","X",E416)</f>
        <v>0</v>
      </c>
      <c r="I416" s="206" t="s">
        <v>27</v>
      </c>
      <c r="J416" s="206" t="str">
        <f t="shared" ref="J416:J430" si="323">IF(C416="","",1)</f>
        <v/>
      </c>
      <c r="K416" s="206" t="str">
        <f t="shared" ref="K416:K430" si="324">IF(C416="","","&lt;=======")</f>
        <v/>
      </c>
      <c r="L416" s="206"/>
      <c r="M416" s="206"/>
      <c r="N416" s="206"/>
      <c r="O416" s="206"/>
      <c r="P416" s="207">
        <f t="shared" ca="1" si="283"/>
        <v>1</v>
      </c>
      <c r="Q416" s="207">
        <f t="shared" ca="1" si="284"/>
        <v>1</v>
      </c>
      <c r="R416" s="207">
        <f t="shared" ca="1" si="285"/>
        <v>1</v>
      </c>
      <c r="S416" s="207">
        <f t="shared" ca="1" si="286"/>
        <v>1</v>
      </c>
      <c r="T416" s="207">
        <f t="shared" ca="1" si="287"/>
        <v>0</v>
      </c>
      <c r="U416" s="207">
        <f t="shared" ca="1" si="316"/>
        <v>1</v>
      </c>
      <c r="V416" s="207">
        <f t="shared" ca="1" si="317"/>
        <v>1</v>
      </c>
      <c r="W416" s="207">
        <f t="shared" ca="1" si="318"/>
        <v>1</v>
      </c>
      <c r="X416" s="207">
        <f t="shared" ca="1" si="319"/>
        <v>1</v>
      </c>
      <c r="Y416" s="207">
        <f t="shared" ca="1" si="320"/>
        <v>1</v>
      </c>
      <c r="Z416" s="207" t="str">
        <f t="shared" ca="1" si="289"/>
        <v>C0</v>
      </c>
      <c r="AA416" s="208" t="str">
        <f t="shared" ca="1" si="321"/>
        <v>F0</v>
      </c>
    </row>
    <row r="417" spans="1:27" s="209" customFormat="1" ht="15" customHeight="1" thickBot="1">
      <c r="A417" s="411" t="s">
        <v>231</v>
      </c>
      <c r="B417" s="412"/>
      <c r="C417" s="413" t="str">
        <f>IF(E417&lt;1000000001,"","Can't be over $1,000,000,000--&gt;")</f>
        <v/>
      </c>
      <c r="D417" s="413"/>
      <c r="E417" s="201">
        <f>'Survey Questionnaire'!G105</f>
        <v>0</v>
      </c>
      <c r="F417" s="202" t="s">
        <v>112</v>
      </c>
      <c r="G417" s="205" t="s">
        <v>28</v>
      </c>
      <c r="H417" s="263">
        <f t="shared" si="322"/>
        <v>0</v>
      </c>
      <c r="I417" s="206" t="s">
        <v>27</v>
      </c>
      <c r="J417" s="206" t="str">
        <f t="shared" si="323"/>
        <v/>
      </c>
      <c r="K417" s="206" t="str">
        <f t="shared" si="324"/>
        <v/>
      </c>
      <c r="L417" s="206"/>
      <c r="M417" s="206"/>
      <c r="N417" s="206"/>
      <c r="O417" s="206"/>
      <c r="P417" s="207">
        <f t="shared" ca="1" si="283"/>
        <v>1</v>
      </c>
      <c r="Q417" s="207">
        <f t="shared" ca="1" si="284"/>
        <v>1</v>
      </c>
      <c r="R417" s="207">
        <f t="shared" ca="1" si="285"/>
        <v>1</v>
      </c>
      <c r="S417" s="207">
        <f t="shared" ca="1" si="286"/>
        <v>1</v>
      </c>
      <c r="T417" s="207">
        <f t="shared" ca="1" si="287"/>
        <v>0</v>
      </c>
      <c r="U417" s="207">
        <f t="shared" ca="1" si="316"/>
        <v>1</v>
      </c>
      <c r="V417" s="207">
        <f t="shared" ca="1" si="317"/>
        <v>1</v>
      </c>
      <c r="W417" s="207">
        <f t="shared" ca="1" si="318"/>
        <v>1</v>
      </c>
      <c r="X417" s="207">
        <f t="shared" ca="1" si="319"/>
        <v>1</v>
      </c>
      <c r="Y417" s="207">
        <f t="shared" ca="1" si="320"/>
        <v>1</v>
      </c>
      <c r="Z417" s="207" t="str">
        <f t="shared" ca="1" si="289"/>
        <v>C0</v>
      </c>
      <c r="AA417" s="208" t="str">
        <f t="shared" ca="1" si="321"/>
        <v>F0</v>
      </c>
    </row>
    <row r="418" spans="1:27" s="209" customFormat="1" ht="15" customHeight="1" thickBot="1">
      <c r="A418" s="411" t="s">
        <v>279</v>
      </c>
      <c r="B418" s="412"/>
      <c r="C418" s="413" t="str">
        <f>IF(E418&lt;1000000001,"","Can't be over $1,000,000,000--&gt;")</f>
        <v/>
      </c>
      <c r="D418" s="413"/>
      <c r="E418" s="201">
        <f>'Survey Questionnaire'!G106</f>
        <v>0</v>
      </c>
      <c r="F418" s="202" t="s">
        <v>112</v>
      </c>
      <c r="G418" s="205" t="s">
        <v>28</v>
      </c>
      <c r="H418" s="263">
        <f t="shared" si="322"/>
        <v>0</v>
      </c>
      <c r="I418" s="206" t="s">
        <v>27</v>
      </c>
      <c r="J418" s="206" t="str">
        <f t="shared" si="323"/>
        <v/>
      </c>
      <c r="K418" s="206" t="str">
        <f t="shared" si="324"/>
        <v/>
      </c>
      <c r="L418" s="206"/>
      <c r="M418" s="206"/>
      <c r="N418" s="206"/>
      <c r="O418" s="206"/>
      <c r="P418" s="207">
        <f t="shared" ca="1" si="283"/>
        <v>1</v>
      </c>
      <c r="Q418" s="207">
        <f t="shared" ca="1" si="284"/>
        <v>1</v>
      </c>
      <c r="R418" s="207">
        <f t="shared" ca="1" si="285"/>
        <v>1</v>
      </c>
      <c r="S418" s="207">
        <f t="shared" ca="1" si="286"/>
        <v>1</v>
      </c>
      <c r="T418" s="207">
        <f t="shared" ca="1" si="287"/>
        <v>0</v>
      </c>
      <c r="U418" s="207">
        <f t="shared" ca="1" si="316"/>
        <v>1</v>
      </c>
      <c r="V418" s="207">
        <f t="shared" ca="1" si="317"/>
        <v>1</v>
      </c>
      <c r="W418" s="207">
        <f t="shared" ca="1" si="318"/>
        <v>1</v>
      </c>
      <c r="X418" s="207">
        <f t="shared" ca="1" si="319"/>
        <v>1</v>
      </c>
      <c r="Y418" s="207">
        <f t="shared" ca="1" si="320"/>
        <v>1</v>
      </c>
      <c r="Z418" s="207" t="str">
        <f t="shared" ca="1" si="289"/>
        <v>C0</v>
      </c>
      <c r="AA418" s="208" t="str">
        <f t="shared" ca="1" si="321"/>
        <v>F0</v>
      </c>
    </row>
    <row r="419" spans="1:27" s="209" customFormat="1" ht="15" customHeight="1" thickBot="1">
      <c r="A419" s="411" t="s">
        <v>280</v>
      </c>
      <c r="B419" s="412"/>
      <c r="C419" s="413" t="str">
        <f>IF(((E419&gt;-100)*AND(E419&lt;201)),"","Percentage must be between -100% and +200%--&gt;")</f>
        <v/>
      </c>
      <c r="D419" s="414"/>
      <c r="E419" s="275">
        <f>'Survey Questionnaire'!G107</f>
        <v>0</v>
      </c>
      <c r="F419" s="202" t="s">
        <v>42</v>
      </c>
      <c r="G419" s="205" t="s">
        <v>28</v>
      </c>
      <c r="H419" s="276">
        <f t="shared" si="322"/>
        <v>0</v>
      </c>
      <c r="I419" s="206" t="s">
        <v>27</v>
      </c>
      <c r="J419" s="206" t="str">
        <f t="shared" si="323"/>
        <v/>
      </c>
      <c r="K419" s="206" t="str">
        <f t="shared" si="324"/>
        <v/>
      </c>
      <c r="L419" s="206"/>
      <c r="M419" s="206"/>
      <c r="N419" s="206"/>
      <c r="O419" s="206"/>
      <c r="P419" s="207">
        <f t="shared" ca="1" si="283"/>
        <v>1</v>
      </c>
      <c r="Q419" s="207">
        <f t="shared" ca="1" si="284"/>
        <v>1</v>
      </c>
      <c r="R419" s="207">
        <f t="shared" ca="1" si="285"/>
        <v>1</v>
      </c>
      <c r="S419" s="207">
        <f t="shared" ca="1" si="286"/>
        <v>1</v>
      </c>
      <c r="T419" s="207">
        <f t="shared" ca="1" si="287"/>
        <v>0</v>
      </c>
      <c r="U419" s="207">
        <f t="shared" ca="1" si="316"/>
        <v>1</v>
      </c>
      <c r="V419" s="207">
        <f t="shared" ca="1" si="317"/>
        <v>1</v>
      </c>
      <c r="W419" s="207">
        <f t="shared" ca="1" si="318"/>
        <v>1</v>
      </c>
      <c r="X419" s="207">
        <f t="shared" ca="1" si="319"/>
        <v>1</v>
      </c>
      <c r="Y419" s="207">
        <f t="shared" ca="1" si="320"/>
        <v>1</v>
      </c>
      <c r="Z419" s="207" t="str">
        <f t="shared" ca="1" si="289"/>
        <v>F2</v>
      </c>
      <c r="AA419" s="208" t="str">
        <f t="shared" ca="1" si="321"/>
        <v>F2</v>
      </c>
    </row>
    <row r="420" spans="1:27" s="209" customFormat="1" ht="15" customHeight="1" thickBot="1">
      <c r="A420" s="411" t="s">
        <v>281</v>
      </c>
      <c r="B420" s="412"/>
      <c r="C420" s="413" t="str">
        <f>IF(E416+E417=0,"",IF(E420&lt;1,"Please enter the number of people with this title here--&gt;",IF(E420&gt;E$8,"Can't be more than the "&amp;E$8&amp;" you reported as total staff--&gt;","")))</f>
        <v/>
      </c>
      <c r="D420" s="414"/>
      <c r="E420" s="204">
        <f>'Survey Questionnaire'!G108</f>
        <v>0</v>
      </c>
      <c r="F420" s="202" t="s">
        <v>109</v>
      </c>
      <c r="G420" s="205" t="s">
        <v>28</v>
      </c>
      <c r="H420" s="263" t="str">
        <f>IF(OR(E420="", E420=0),"X",E420)</f>
        <v>X</v>
      </c>
      <c r="I420" s="206" t="s">
        <v>27</v>
      </c>
      <c r="J420" s="206" t="str">
        <f t="shared" si="323"/>
        <v/>
      </c>
      <c r="K420" s="206" t="str">
        <f t="shared" si="324"/>
        <v/>
      </c>
      <c r="L420" s="206"/>
      <c r="M420" s="206"/>
      <c r="N420" s="206"/>
      <c r="O420" s="206"/>
      <c r="P420" s="207">
        <f t="shared" ca="1" si="283"/>
        <v>1</v>
      </c>
      <c r="Q420" s="207">
        <f t="shared" ca="1" si="284"/>
        <v>1</v>
      </c>
      <c r="R420" s="207">
        <f t="shared" ca="1" si="285"/>
        <v>1</v>
      </c>
      <c r="S420" s="207">
        <f t="shared" ca="1" si="286"/>
        <v>1</v>
      </c>
      <c r="T420" s="207">
        <f t="shared" ca="1" si="287"/>
        <v>0</v>
      </c>
      <c r="U420" s="207">
        <f t="shared" ca="1" si="316"/>
        <v>1</v>
      </c>
      <c r="V420" s="207">
        <f t="shared" ca="1" si="317"/>
        <v>1</v>
      </c>
      <c r="W420" s="207">
        <f t="shared" ca="1" si="318"/>
        <v>1</v>
      </c>
      <c r="X420" s="207">
        <f t="shared" ca="1" si="319"/>
        <v>1</v>
      </c>
      <c r="Y420" s="207">
        <f t="shared" ca="1" si="320"/>
        <v>1</v>
      </c>
      <c r="Z420" s="207" t="str">
        <f t="shared" ca="1" si="289"/>
        <v>,0</v>
      </c>
      <c r="AA420" s="208" t="str">
        <f t="shared" ca="1" si="321"/>
        <v>F0</v>
      </c>
    </row>
    <row r="421" spans="1:27" s="209" customFormat="1" ht="15" customHeight="1" thickBot="1">
      <c r="A421" s="411" t="s">
        <v>282</v>
      </c>
      <c r="B421" s="412"/>
      <c r="C421" s="413" t="str">
        <f>IF(E421&gt;E420,"Can't be more than the "&amp;E420&amp;" people with this title--&gt;","")</f>
        <v/>
      </c>
      <c r="D421" s="414"/>
      <c r="E421" s="204">
        <f>'Survey Questionnaire'!G109</f>
        <v>0</v>
      </c>
      <c r="F421" s="202" t="s">
        <v>109</v>
      </c>
      <c r="G421" s="205" t="s">
        <v>28</v>
      </c>
      <c r="H421" s="263">
        <f t="shared" ref="H421:H425" si="325">IF(E421="","X",E421)</f>
        <v>0</v>
      </c>
      <c r="I421" s="206" t="s">
        <v>27</v>
      </c>
      <c r="J421" s="206" t="str">
        <f t="shared" si="323"/>
        <v/>
      </c>
      <c r="K421" s="206" t="str">
        <f t="shared" si="324"/>
        <v/>
      </c>
      <c r="L421" s="206"/>
      <c r="M421" s="206"/>
      <c r="N421" s="206"/>
      <c r="O421" s="206"/>
      <c r="P421" s="207">
        <f t="shared" ca="1" si="283"/>
        <v>1</v>
      </c>
      <c r="Q421" s="207">
        <f t="shared" ca="1" si="284"/>
        <v>1</v>
      </c>
      <c r="R421" s="207">
        <f t="shared" ca="1" si="285"/>
        <v>1</v>
      </c>
      <c r="S421" s="207">
        <f t="shared" ca="1" si="286"/>
        <v>1</v>
      </c>
      <c r="T421" s="207">
        <f t="shared" ca="1" si="287"/>
        <v>0</v>
      </c>
      <c r="U421" s="207">
        <f t="shared" ca="1" si="316"/>
        <v>1</v>
      </c>
      <c r="V421" s="207">
        <f t="shared" ca="1" si="317"/>
        <v>1</v>
      </c>
      <c r="W421" s="207">
        <f t="shared" ca="1" si="318"/>
        <v>1</v>
      </c>
      <c r="X421" s="207">
        <f t="shared" ca="1" si="319"/>
        <v>1</v>
      </c>
      <c r="Y421" s="207">
        <f t="shared" ca="1" si="320"/>
        <v>1</v>
      </c>
      <c r="Z421" s="207" t="str">
        <f t="shared" ca="1" si="289"/>
        <v>,0</v>
      </c>
      <c r="AA421" s="208" t="str">
        <f t="shared" ca="1" si="321"/>
        <v>F0</v>
      </c>
    </row>
    <row r="422" spans="1:27" s="209" customFormat="1" ht="15" customHeight="1" thickBot="1">
      <c r="A422" s="411" t="s">
        <v>283</v>
      </c>
      <c r="B422" s="412"/>
      <c r="C422" s="413" t="str">
        <f>IF(((E422&gt;-1)*AND(E422&lt;101)),"","Percentage must be between 0 and 100.00--&gt;")</f>
        <v/>
      </c>
      <c r="D422" s="414"/>
      <c r="E422" s="275">
        <f>'Survey Questionnaire'!G110</f>
        <v>0</v>
      </c>
      <c r="F422" s="202" t="s">
        <v>42</v>
      </c>
      <c r="G422" s="205" t="s">
        <v>28</v>
      </c>
      <c r="H422" s="276">
        <f t="shared" si="325"/>
        <v>0</v>
      </c>
      <c r="I422" s="206" t="s">
        <v>27</v>
      </c>
      <c r="J422" s="206" t="str">
        <f t="shared" si="323"/>
        <v/>
      </c>
      <c r="K422" s="206" t="str">
        <f t="shared" si="324"/>
        <v/>
      </c>
      <c r="L422" s="206"/>
      <c r="M422" s="206"/>
      <c r="N422" s="206"/>
      <c r="O422" s="206"/>
      <c r="P422" s="207">
        <f t="shared" ca="1" si="283"/>
        <v>1</v>
      </c>
      <c r="Q422" s="207">
        <f t="shared" ca="1" si="284"/>
        <v>1</v>
      </c>
      <c r="R422" s="207">
        <f t="shared" ca="1" si="285"/>
        <v>1</v>
      </c>
      <c r="S422" s="207">
        <f t="shared" ca="1" si="286"/>
        <v>1</v>
      </c>
      <c r="T422" s="207">
        <f t="shared" ca="1" si="287"/>
        <v>0</v>
      </c>
      <c r="U422" s="207">
        <f t="shared" ca="1" si="316"/>
        <v>1</v>
      </c>
      <c r="V422" s="207">
        <f t="shared" ca="1" si="317"/>
        <v>1</v>
      </c>
      <c r="W422" s="207">
        <f t="shared" ca="1" si="318"/>
        <v>1</v>
      </c>
      <c r="X422" s="207">
        <f t="shared" ca="1" si="319"/>
        <v>1</v>
      </c>
      <c r="Y422" s="207">
        <f t="shared" ca="1" si="320"/>
        <v>1</v>
      </c>
      <c r="Z422" s="207" t="str">
        <f t="shared" ca="1" si="289"/>
        <v>F2</v>
      </c>
      <c r="AA422" s="208" t="str">
        <f t="shared" ca="1" si="321"/>
        <v>F2</v>
      </c>
    </row>
    <row r="423" spans="1:27" s="209" customFormat="1" ht="15" customHeight="1" thickBot="1">
      <c r="A423" s="411" t="s">
        <v>284</v>
      </c>
      <c r="B423" s="412"/>
      <c r="C423" s="413" t="str">
        <f>IF(((E423&gt;-1)*AND(E423&lt;101)),"","Percentage must be between 0 and 100.00--&gt;")</f>
        <v/>
      </c>
      <c r="D423" s="414"/>
      <c r="E423" s="275">
        <f>'Survey Questionnaire'!G111</f>
        <v>0</v>
      </c>
      <c r="F423" s="202" t="s">
        <v>42</v>
      </c>
      <c r="G423" s="205" t="s">
        <v>28</v>
      </c>
      <c r="H423" s="276">
        <f t="shared" si="325"/>
        <v>0</v>
      </c>
      <c r="I423" s="206" t="s">
        <v>27</v>
      </c>
      <c r="J423" s="206" t="str">
        <f t="shared" si="323"/>
        <v/>
      </c>
      <c r="K423" s="206" t="str">
        <f t="shared" si="324"/>
        <v/>
      </c>
      <c r="L423" s="206"/>
      <c r="M423" s="206"/>
      <c r="N423" s="206"/>
      <c r="O423" s="206"/>
      <c r="P423" s="207">
        <f t="shared" ca="1" si="283"/>
        <v>1</v>
      </c>
      <c r="Q423" s="207">
        <f t="shared" ca="1" si="284"/>
        <v>1</v>
      </c>
      <c r="R423" s="207">
        <f t="shared" ca="1" si="285"/>
        <v>1</v>
      </c>
      <c r="S423" s="207">
        <f t="shared" ca="1" si="286"/>
        <v>1</v>
      </c>
      <c r="T423" s="207">
        <f t="shared" ca="1" si="287"/>
        <v>0</v>
      </c>
      <c r="U423" s="207">
        <f t="shared" ca="1" si="316"/>
        <v>1</v>
      </c>
      <c r="V423" s="207">
        <f t="shared" ca="1" si="317"/>
        <v>1</v>
      </c>
      <c r="W423" s="207">
        <f t="shared" ca="1" si="318"/>
        <v>1</v>
      </c>
      <c r="X423" s="207">
        <f t="shared" ca="1" si="319"/>
        <v>1</v>
      </c>
      <c r="Y423" s="207">
        <f t="shared" ca="1" si="320"/>
        <v>1</v>
      </c>
      <c r="Z423" s="207" t="str">
        <f t="shared" ca="1" si="289"/>
        <v>F2</v>
      </c>
      <c r="AA423" s="208" t="str">
        <f t="shared" ca="1" si="321"/>
        <v>F2</v>
      </c>
    </row>
    <row r="424" spans="1:27" s="209" customFormat="1" ht="15" customHeight="1" thickBot="1">
      <c r="A424" s="411" t="s">
        <v>285</v>
      </c>
      <c r="B424" s="412"/>
      <c r="C424" s="413" t="str">
        <f>IF(((E424&gt;-1)*AND(E424&lt;101)),"","Percentage must be between 0 and 100.00--&gt;")</f>
        <v/>
      </c>
      <c r="D424" s="414"/>
      <c r="E424" s="275">
        <f>'Survey Questionnaire'!G112</f>
        <v>0</v>
      </c>
      <c r="F424" s="202" t="s">
        <v>42</v>
      </c>
      <c r="G424" s="205" t="s">
        <v>28</v>
      </c>
      <c r="H424" s="276">
        <f t="shared" si="325"/>
        <v>0</v>
      </c>
      <c r="I424" s="206" t="s">
        <v>27</v>
      </c>
      <c r="J424" s="206" t="str">
        <f t="shared" si="323"/>
        <v/>
      </c>
      <c r="K424" s="206" t="str">
        <f t="shared" si="324"/>
        <v/>
      </c>
      <c r="L424" s="206"/>
      <c r="M424" s="206"/>
      <c r="N424" s="206"/>
      <c r="O424" s="206"/>
      <c r="P424" s="207">
        <f t="shared" ca="1" si="283"/>
        <v>1</v>
      </c>
      <c r="Q424" s="207">
        <f t="shared" ca="1" si="284"/>
        <v>1</v>
      </c>
      <c r="R424" s="207">
        <f t="shared" ca="1" si="285"/>
        <v>1</v>
      </c>
      <c r="S424" s="207">
        <f t="shared" ca="1" si="286"/>
        <v>1</v>
      </c>
      <c r="T424" s="207">
        <f t="shared" ca="1" si="287"/>
        <v>0</v>
      </c>
      <c r="U424" s="207">
        <f t="shared" ca="1" si="316"/>
        <v>1</v>
      </c>
      <c r="V424" s="207">
        <f t="shared" ca="1" si="317"/>
        <v>1</v>
      </c>
      <c r="W424" s="207">
        <f t="shared" ca="1" si="318"/>
        <v>1</v>
      </c>
      <c r="X424" s="207">
        <f t="shared" ca="1" si="319"/>
        <v>1</v>
      </c>
      <c r="Y424" s="207">
        <f t="shared" ca="1" si="320"/>
        <v>1</v>
      </c>
      <c r="Z424" s="207" t="str">
        <f t="shared" ca="1" si="289"/>
        <v>F2</v>
      </c>
      <c r="AA424" s="208" t="str">
        <f t="shared" ca="1" si="321"/>
        <v>F2</v>
      </c>
    </row>
    <row r="425" spans="1:27" s="209" customFormat="1" ht="15" customHeight="1" thickBot="1">
      <c r="A425" s="417" t="s">
        <v>286</v>
      </c>
      <c r="B425" s="418"/>
      <c r="C425" s="413" t="str">
        <f>IF(((E425&gt;-1)*AND(E425&lt;201)),"","Percentage overtime must be between 0% and 200.00%--&gt;")</f>
        <v/>
      </c>
      <c r="D425" s="414"/>
      <c r="E425" s="275">
        <f>'Survey Questionnaire'!G113</f>
        <v>0</v>
      </c>
      <c r="F425" s="202" t="s">
        <v>42</v>
      </c>
      <c r="G425" s="205" t="s">
        <v>28</v>
      </c>
      <c r="H425" s="276">
        <f t="shared" si="325"/>
        <v>0</v>
      </c>
      <c r="I425" s="206" t="s">
        <v>27</v>
      </c>
      <c r="J425" s="206" t="str">
        <f t="shared" si="323"/>
        <v/>
      </c>
      <c r="K425" s="206" t="str">
        <f t="shared" si="324"/>
        <v/>
      </c>
      <c r="L425" s="206"/>
      <c r="M425" s="206"/>
      <c r="N425" s="206"/>
      <c r="O425" s="206"/>
      <c r="P425" s="207">
        <f t="shared" ca="1" si="283"/>
        <v>1</v>
      </c>
      <c r="Q425" s="207">
        <f t="shared" ca="1" si="284"/>
        <v>1</v>
      </c>
      <c r="R425" s="207">
        <f t="shared" ca="1" si="285"/>
        <v>1</v>
      </c>
      <c r="S425" s="207">
        <f t="shared" ca="1" si="286"/>
        <v>1</v>
      </c>
      <c r="T425" s="207">
        <f t="shared" ca="1" si="287"/>
        <v>0</v>
      </c>
      <c r="U425" s="207">
        <f t="shared" ca="1" si="316"/>
        <v>1</v>
      </c>
      <c r="V425" s="207">
        <f t="shared" ca="1" si="317"/>
        <v>1</v>
      </c>
      <c r="W425" s="207">
        <f t="shared" ca="1" si="318"/>
        <v>1</v>
      </c>
      <c r="X425" s="207">
        <f t="shared" ca="1" si="319"/>
        <v>1</v>
      </c>
      <c r="Y425" s="207">
        <f t="shared" ca="1" si="320"/>
        <v>1</v>
      </c>
      <c r="Z425" s="207" t="str">
        <f t="shared" ca="1" si="289"/>
        <v>F2</v>
      </c>
      <c r="AA425" s="208" t="str">
        <f t="shared" ca="1" si="321"/>
        <v>F2</v>
      </c>
    </row>
    <row r="426" spans="1:27" s="209" customFormat="1" ht="15" customHeight="1" thickBot="1">
      <c r="A426" s="423" t="s">
        <v>287</v>
      </c>
      <c r="B426" s="424"/>
      <c r="C426" s="425" t="str">
        <f>IF(E426=0,"",IF(E426="Y","",IF(E426="N","","You must answer Y or N--&gt;")))</f>
        <v/>
      </c>
      <c r="D426" s="426"/>
      <c r="E426" s="203">
        <f>'Survey Questionnaire'!G114</f>
        <v>0</v>
      </c>
      <c r="F426" s="202" t="s">
        <v>62</v>
      </c>
      <c r="G426" s="205" t="s">
        <v>28</v>
      </c>
      <c r="H426" s="281" t="str">
        <f>IF(E426="Y",1,IF(E426="N",0,"X"))</f>
        <v>X</v>
      </c>
      <c r="I426" s="206" t="s">
        <v>27</v>
      </c>
      <c r="J426" s="206" t="str">
        <f t="shared" si="323"/>
        <v/>
      </c>
      <c r="K426" s="206" t="str">
        <f t="shared" si="324"/>
        <v/>
      </c>
      <c r="L426" s="206"/>
      <c r="M426" s="206"/>
      <c r="N426" s="206"/>
      <c r="O426" s="206"/>
      <c r="P426" s="207">
        <f t="shared" ca="1" si="283"/>
        <v>1</v>
      </c>
      <c r="Q426" s="207">
        <f t="shared" ca="1" si="284"/>
        <v>1</v>
      </c>
      <c r="R426" s="207">
        <f t="shared" ca="1" si="285"/>
        <v>1</v>
      </c>
      <c r="S426" s="207">
        <f t="shared" ca="1" si="286"/>
        <v>1</v>
      </c>
      <c r="T426" s="207">
        <f t="shared" ca="1" si="287"/>
        <v>0</v>
      </c>
      <c r="U426" s="207">
        <f t="shared" ca="1" si="316"/>
        <v>1</v>
      </c>
      <c r="V426" s="207">
        <f t="shared" ca="1" si="317"/>
        <v>1</v>
      </c>
      <c r="W426" s="207">
        <f t="shared" ca="1" si="318"/>
        <v>1</v>
      </c>
      <c r="X426" s="207">
        <f t="shared" ca="1" si="319"/>
        <v>1</v>
      </c>
      <c r="Y426" s="207">
        <f t="shared" ca="1" si="320"/>
        <v>1</v>
      </c>
      <c r="Z426" s="207" t="str">
        <f t="shared" ca="1" si="289"/>
        <v>F0</v>
      </c>
      <c r="AA426" s="208" t="str">
        <f t="shared" ca="1" si="321"/>
        <v>F0</v>
      </c>
    </row>
    <row r="427" spans="1:27" s="209" customFormat="1" ht="15" customHeight="1" thickBot="1">
      <c r="A427" s="417" t="s">
        <v>288</v>
      </c>
      <c r="B427" s="418"/>
      <c r="C427" s="413" t="str">
        <f>IF(((E427&gt;-1)*AND(E427&lt;1001)),"","Billing rate must be between $0 and $1,000 per hour--&gt;")</f>
        <v/>
      </c>
      <c r="D427" s="414"/>
      <c r="E427" s="203">
        <f>'Survey Questionnaire'!G115</f>
        <v>0</v>
      </c>
      <c r="F427" s="202" t="s">
        <v>112</v>
      </c>
      <c r="G427" s="205" t="s">
        <v>28</v>
      </c>
      <c r="H427" s="263">
        <f>IF(E427="","X",E427)</f>
        <v>0</v>
      </c>
      <c r="I427" s="206" t="s">
        <v>27</v>
      </c>
      <c r="J427" s="206" t="str">
        <f t="shared" si="323"/>
        <v/>
      </c>
      <c r="K427" s="206" t="str">
        <f t="shared" si="324"/>
        <v/>
      </c>
      <c r="L427" s="206"/>
      <c r="M427" s="206"/>
      <c r="N427" s="206"/>
      <c r="O427" s="206"/>
      <c r="P427" s="207">
        <f t="shared" ca="1" si="283"/>
        <v>1</v>
      </c>
      <c r="Q427" s="207">
        <f t="shared" ca="1" si="284"/>
        <v>1</v>
      </c>
      <c r="R427" s="207">
        <f t="shared" ca="1" si="285"/>
        <v>1</v>
      </c>
      <c r="S427" s="207">
        <f t="shared" ca="1" si="286"/>
        <v>1</v>
      </c>
      <c r="T427" s="207">
        <f t="shared" ca="1" si="287"/>
        <v>0</v>
      </c>
      <c r="U427" s="207">
        <f t="shared" ca="1" si="316"/>
        <v>1</v>
      </c>
      <c r="V427" s="207">
        <f t="shared" ca="1" si="317"/>
        <v>1</v>
      </c>
      <c r="W427" s="207">
        <f t="shared" ca="1" si="318"/>
        <v>1</v>
      </c>
      <c r="X427" s="207">
        <f t="shared" ca="1" si="319"/>
        <v>1</v>
      </c>
      <c r="Y427" s="207">
        <f t="shared" ca="1" si="320"/>
        <v>1</v>
      </c>
      <c r="Z427" s="207" t="str">
        <f t="shared" ca="1" si="289"/>
        <v>F0</v>
      </c>
      <c r="AA427" s="208" t="str">
        <f t="shared" ca="1" si="321"/>
        <v>F0</v>
      </c>
    </row>
    <row r="428" spans="1:27" s="209" customFormat="1" ht="15" customHeight="1" thickBot="1">
      <c r="A428" s="417" t="s">
        <v>306</v>
      </c>
      <c r="B428" s="418"/>
      <c r="C428" s="413" t="str">
        <f>IF(((E428&gt;-1)*AND(E428&lt;31)),"","Check for hours vs DAYS error--&gt;")</f>
        <v/>
      </c>
      <c r="D428" s="414"/>
      <c r="E428" s="203">
        <f>'Survey Questionnaire'!G116</f>
        <v>0</v>
      </c>
      <c r="F428" s="202" t="s">
        <v>110</v>
      </c>
      <c r="G428" s="205" t="s">
        <v>28</v>
      </c>
      <c r="H428" s="263">
        <f>IF(E428="","X",E428)</f>
        <v>0</v>
      </c>
      <c r="I428" s="206" t="s">
        <v>27</v>
      </c>
      <c r="J428" s="206" t="str">
        <f t="shared" si="323"/>
        <v/>
      </c>
      <c r="K428" s="206" t="str">
        <f t="shared" si="324"/>
        <v/>
      </c>
      <c r="L428" s="206"/>
      <c r="M428" s="206"/>
      <c r="N428" s="206"/>
      <c r="O428" s="206"/>
      <c r="P428" s="207">
        <f t="shared" ca="1" si="283"/>
        <v>1</v>
      </c>
      <c r="Q428" s="207">
        <f t="shared" ca="1" si="284"/>
        <v>1</v>
      </c>
      <c r="R428" s="207">
        <f t="shared" ca="1" si="285"/>
        <v>1</v>
      </c>
      <c r="S428" s="207">
        <f t="shared" ca="1" si="286"/>
        <v>1</v>
      </c>
      <c r="T428" s="207">
        <f t="shared" ca="1" si="287"/>
        <v>0</v>
      </c>
      <c r="U428" s="207">
        <f t="shared" ca="1" si="316"/>
        <v>1</v>
      </c>
      <c r="V428" s="207">
        <f t="shared" ca="1" si="317"/>
        <v>1</v>
      </c>
      <c r="W428" s="207">
        <f t="shared" ca="1" si="318"/>
        <v>1</v>
      </c>
      <c r="X428" s="207">
        <f t="shared" ca="1" si="319"/>
        <v>1</v>
      </c>
      <c r="Y428" s="207">
        <f t="shared" ca="1" si="320"/>
        <v>1</v>
      </c>
      <c r="Z428" s="207" t="str">
        <f t="shared" ca="1" si="289"/>
        <v>F0</v>
      </c>
      <c r="AA428" s="208" t="str">
        <f t="shared" ca="1" si="321"/>
        <v>F0</v>
      </c>
    </row>
    <row r="429" spans="1:27" s="209" customFormat="1" ht="15" customHeight="1" thickBot="1">
      <c r="A429" s="417" t="s">
        <v>289</v>
      </c>
      <c r="B429" s="418"/>
      <c r="C429" s="413" t="str">
        <f>IF((E428&gt;0)*AND(E429&gt;0),"Cant have vacation when you entered PTO",IF(((E429&gt;-1)*AND(E429&lt;31)),"","Check for hours vs DAYS error--&gt;"))</f>
        <v/>
      </c>
      <c r="D429" s="414"/>
      <c r="E429" s="203">
        <f>'Survey Questionnaire'!G117</f>
        <v>0</v>
      </c>
      <c r="F429" s="202" t="s">
        <v>110</v>
      </c>
      <c r="G429" s="205" t="s">
        <v>28</v>
      </c>
      <c r="H429" s="263">
        <f>IF(E429="","X",E429)</f>
        <v>0</v>
      </c>
      <c r="I429" s="206" t="s">
        <v>27</v>
      </c>
      <c r="J429" s="206" t="str">
        <f t="shared" si="323"/>
        <v/>
      </c>
      <c r="K429" s="206" t="str">
        <f t="shared" si="324"/>
        <v/>
      </c>
      <c r="L429" s="206"/>
      <c r="M429" s="206"/>
      <c r="N429" s="206"/>
      <c r="O429" s="206"/>
      <c r="P429" s="207">
        <f t="shared" ca="1" si="283"/>
        <v>1</v>
      </c>
      <c r="Q429" s="207">
        <f t="shared" ca="1" si="284"/>
        <v>1</v>
      </c>
      <c r="R429" s="207">
        <f t="shared" ca="1" si="285"/>
        <v>1</v>
      </c>
      <c r="S429" s="207">
        <f t="shared" ca="1" si="286"/>
        <v>1</v>
      </c>
      <c r="T429" s="207">
        <f t="shared" ca="1" si="287"/>
        <v>0</v>
      </c>
      <c r="U429" s="207">
        <f t="shared" ca="1" si="316"/>
        <v>1</v>
      </c>
      <c r="V429" s="207">
        <f t="shared" ca="1" si="317"/>
        <v>1</v>
      </c>
      <c r="W429" s="207">
        <f t="shared" ca="1" si="318"/>
        <v>1</v>
      </c>
      <c r="X429" s="207">
        <f t="shared" ca="1" si="319"/>
        <v>1</v>
      </c>
      <c r="Y429" s="207">
        <f t="shared" ca="1" si="320"/>
        <v>1</v>
      </c>
      <c r="Z429" s="207" t="str">
        <f t="shared" ref="Z429:Z430" ca="1" si="326">CELL("format",E429)</f>
        <v>F0</v>
      </c>
      <c r="AA429" s="208" t="str">
        <f t="shared" ca="1" si="321"/>
        <v>F0</v>
      </c>
    </row>
    <row r="430" spans="1:27" s="209" customFormat="1" ht="15" customHeight="1" thickBot="1">
      <c r="A430" s="419" t="s">
        <v>290</v>
      </c>
      <c r="B430" s="420"/>
      <c r="C430" s="413" t="str">
        <f>IF((E428&gt;0)*AND(E430&gt;0),"Cant have sick leave when you entered PTO",IF(((E430&gt;-1)*AND(E430&lt;31)),"","Check for hours vs DAYS error--&gt;"))</f>
        <v/>
      </c>
      <c r="D430" s="414"/>
      <c r="E430" s="203">
        <f>'Survey Questionnaire'!G118</f>
        <v>0</v>
      </c>
      <c r="F430" s="202" t="s">
        <v>110</v>
      </c>
      <c r="G430" s="205" t="s">
        <v>28</v>
      </c>
      <c r="H430" s="263">
        <f>IF(E430="","X",E430)</f>
        <v>0</v>
      </c>
      <c r="I430" s="206" t="s">
        <v>27</v>
      </c>
      <c r="J430" s="206" t="str">
        <f t="shared" si="323"/>
        <v/>
      </c>
      <c r="K430" s="206" t="str">
        <f t="shared" si="324"/>
        <v/>
      </c>
      <c r="L430" s="206"/>
      <c r="M430" s="206"/>
      <c r="N430" s="206"/>
      <c r="O430" s="206"/>
      <c r="P430" s="207">
        <f t="shared" ca="1" si="283"/>
        <v>1</v>
      </c>
      <c r="Q430" s="207">
        <f t="shared" ca="1" si="284"/>
        <v>1</v>
      </c>
      <c r="R430" s="207">
        <f t="shared" ca="1" si="285"/>
        <v>1</v>
      </c>
      <c r="S430" s="207">
        <f t="shared" ca="1" si="286"/>
        <v>1</v>
      </c>
      <c r="T430" s="207">
        <f t="shared" ca="1" si="287"/>
        <v>0</v>
      </c>
      <c r="U430" s="207">
        <f t="shared" ca="1" si="316"/>
        <v>1</v>
      </c>
      <c r="V430" s="207">
        <f t="shared" ca="1" si="317"/>
        <v>1</v>
      </c>
      <c r="W430" s="207">
        <f t="shared" ca="1" si="318"/>
        <v>1</v>
      </c>
      <c r="X430" s="207">
        <f t="shared" ca="1" si="319"/>
        <v>1</v>
      </c>
      <c r="Y430" s="207">
        <f t="shared" ca="1" si="320"/>
        <v>1</v>
      </c>
      <c r="Z430" s="207" t="str">
        <f t="shared" ca="1" si="326"/>
        <v>F0</v>
      </c>
      <c r="AA430" s="208" t="str">
        <f t="shared" ca="1" si="321"/>
        <v>F0</v>
      </c>
    </row>
    <row r="431" spans="1:27" ht="16.5" thickBot="1">
      <c r="A431" s="36"/>
      <c r="B431" s="71"/>
      <c r="C431" s="432"/>
      <c r="D431" s="432"/>
      <c r="E431" s="72"/>
      <c r="F431" s="73"/>
      <c r="P431" s="40">
        <f t="shared" ca="1" si="283"/>
        <v>1</v>
      </c>
      <c r="Q431" s="40">
        <f t="shared" ca="1" si="284"/>
        <v>1</v>
      </c>
      <c r="R431" s="40">
        <f t="shared" ca="1" si="285"/>
        <v>1</v>
      </c>
      <c r="S431" s="40">
        <f t="shared" ca="1" si="286"/>
        <v>1</v>
      </c>
      <c r="T431" s="40">
        <f t="shared" ca="1" si="287"/>
        <v>1</v>
      </c>
      <c r="U431" s="40">
        <f t="shared" ref="U431" ca="1" si="327">CELL("protect",F431)</f>
        <v>1</v>
      </c>
      <c r="V431" s="40">
        <f t="shared" ca="1" si="317"/>
        <v>1</v>
      </c>
      <c r="W431" s="40">
        <f t="shared" ca="1" si="318"/>
        <v>1</v>
      </c>
      <c r="X431" s="40">
        <f t="shared" ca="1" si="319"/>
        <v>1</v>
      </c>
      <c r="Y431" s="40">
        <f t="shared" ca="1" si="320"/>
        <v>1</v>
      </c>
      <c r="Z431" s="40" t="str">
        <f t="shared" ref="Z431:Z500" ca="1" si="328">CELL("format",E431)</f>
        <v>F0</v>
      </c>
      <c r="AA431" s="44" t="str">
        <f t="shared" ca="1" si="321"/>
        <v>F0</v>
      </c>
    </row>
    <row r="432" spans="1:27" ht="20.25" thickTop="1" thickBot="1">
      <c r="A432" s="527" t="s">
        <v>246</v>
      </c>
      <c r="B432" s="528"/>
      <c r="C432" s="528"/>
      <c r="D432" s="528"/>
      <c r="E432" s="68">
        <v>23</v>
      </c>
      <c r="F432" s="64"/>
      <c r="G432" s="45" t="s">
        <v>25</v>
      </c>
      <c r="H432" s="263" t="str">
        <f>IF(SUM(H433:H434)&gt;0,E432,"X")</f>
        <v>X</v>
      </c>
      <c r="I432" s="38" t="s">
        <v>27</v>
      </c>
      <c r="P432" s="40">
        <f t="shared" ref="P432:P503" ca="1" si="329">CELL("protect",A432)</f>
        <v>1</v>
      </c>
      <c r="Q432" s="40">
        <f t="shared" ref="Q432:Q503" ca="1" si="330">CELL("protect",B432)</f>
        <v>1</v>
      </c>
      <c r="R432" s="40">
        <f t="shared" ca="1" si="285"/>
        <v>1</v>
      </c>
      <c r="S432" s="40">
        <f t="shared" ref="S432:S503" ca="1" si="331">CELL("protect",D432)</f>
        <v>1</v>
      </c>
      <c r="T432" s="40">
        <f t="shared" ref="T432:T503" ca="1" si="332">CELL("protect",E432)</f>
        <v>1</v>
      </c>
      <c r="U432" s="40">
        <f t="shared" ca="1" si="316"/>
        <v>1</v>
      </c>
      <c r="V432" s="40">
        <f t="shared" ca="1" si="317"/>
        <v>1</v>
      </c>
      <c r="W432" s="40">
        <f t="shared" ca="1" si="318"/>
        <v>1</v>
      </c>
      <c r="X432" s="40">
        <f t="shared" ca="1" si="319"/>
        <v>1</v>
      </c>
      <c r="Y432" s="40">
        <f t="shared" ca="1" si="320"/>
        <v>1</v>
      </c>
      <c r="Z432" s="40" t="str">
        <f t="shared" ca="1" si="328"/>
        <v>G</v>
      </c>
      <c r="AA432" s="44" t="str">
        <f t="shared" ca="1" si="321"/>
        <v>F0</v>
      </c>
    </row>
    <row r="433" spans="1:27" s="209" customFormat="1" ht="15" customHeight="1" thickTop="1" thickBot="1">
      <c r="A433" s="415" t="s">
        <v>230</v>
      </c>
      <c r="B433" s="416"/>
      <c r="C433" s="413" t="str">
        <f>IF(E433&lt;1000000001,"","Can't be over $1,000,000,000--&gt;")</f>
        <v/>
      </c>
      <c r="D433" s="413"/>
      <c r="E433" s="201">
        <f>'Survey Questionnaire'!H104</f>
        <v>0</v>
      </c>
      <c r="F433" s="202" t="s">
        <v>112</v>
      </c>
      <c r="G433" s="205" t="s">
        <v>28</v>
      </c>
      <c r="H433" s="263">
        <f t="shared" ref="H433:H436" si="333">IF(E433="","X",E433)</f>
        <v>0</v>
      </c>
      <c r="I433" s="206" t="s">
        <v>27</v>
      </c>
      <c r="J433" s="206" t="str">
        <f t="shared" ref="J433:J447" si="334">IF(C433="","",1)</f>
        <v/>
      </c>
      <c r="K433" s="206" t="str">
        <f t="shared" ref="K433:K447" si="335">IF(C433="","","&lt;=======")</f>
        <v/>
      </c>
      <c r="L433" s="206"/>
      <c r="M433" s="206"/>
      <c r="N433" s="206"/>
      <c r="O433" s="206"/>
      <c r="P433" s="207">
        <f t="shared" ca="1" si="329"/>
        <v>1</v>
      </c>
      <c r="Q433" s="207">
        <f t="shared" ca="1" si="330"/>
        <v>1</v>
      </c>
      <c r="R433" s="207">
        <f t="shared" ref="R433:R447" ca="1" si="336">CELL("protect",C433)</f>
        <v>1</v>
      </c>
      <c r="S433" s="207">
        <f t="shared" ca="1" si="331"/>
        <v>1</v>
      </c>
      <c r="T433" s="207">
        <f t="shared" ca="1" si="332"/>
        <v>0</v>
      </c>
      <c r="U433" s="207">
        <f t="shared" ca="1" si="316"/>
        <v>1</v>
      </c>
      <c r="V433" s="207">
        <f t="shared" ca="1" si="317"/>
        <v>1</v>
      </c>
      <c r="W433" s="207">
        <f t="shared" ca="1" si="318"/>
        <v>1</v>
      </c>
      <c r="X433" s="207">
        <f t="shared" ca="1" si="319"/>
        <v>1</v>
      </c>
      <c r="Y433" s="207">
        <f t="shared" ca="1" si="320"/>
        <v>1</v>
      </c>
      <c r="Z433" s="207" t="str">
        <f t="shared" ca="1" si="328"/>
        <v>C0</v>
      </c>
      <c r="AA433" s="208" t="str">
        <f t="shared" ca="1" si="321"/>
        <v>F0</v>
      </c>
    </row>
    <row r="434" spans="1:27" s="209" customFormat="1" ht="15" customHeight="1" thickBot="1">
      <c r="A434" s="411" t="s">
        <v>231</v>
      </c>
      <c r="B434" s="412"/>
      <c r="C434" s="413" t="str">
        <f>IF(E434&lt;1000000001,"","Can't be over $1,000,000,000--&gt;")</f>
        <v/>
      </c>
      <c r="D434" s="413"/>
      <c r="E434" s="201">
        <f>'Survey Questionnaire'!H105</f>
        <v>0</v>
      </c>
      <c r="F434" s="202" t="s">
        <v>112</v>
      </c>
      <c r="G434" s="205" t="s">
        <v>28</v>
      </c>
      <c r="H434" s="263">
        <f t="shared" si="333"/>
        <v>0</v>
      </c>
      <c r="I434" s="206" t="s">
        <v>27</v>
      </c>
      <c r="J434" s="206" t="str">
        <f t="shared" si="334"/>
        <v/>
      </c>
      <c r="K434" s="206" t="str">
        <f t="shared" si="335"/>
        <v/>
      </c>
      <c r="L434" s="206"/>
      <c r="M434" s="206"/>
      <c r="N434" s="206"/>
      <c r="O434" s="206"/>
      <c r="P434" s="207">
        <f t="shared" ca="1" si="329"/>
        <v>1</v>
      </c>
      <c r="Q434" s="207">
        <f t="shared" ca="1" si="330"/>
        <v>1</v>
      </c>
      <c r="R434" s="207">
        <f t="shared" ca="1" si="336"/>
        <v>1</v>
      </c>
      <c r="S434" s="207">
        <f t="shared" ca="1" si="331"/>
        <v>1</v>
      </c>
      <c r="T434" s="207">
        <f t="shared" ca="1" si="332"/>
        <v>0</v>
      </c>
      <c r="U434" s="207">
        <f t="shared" ca="1" si="316"/>
        <v>1</v>
      </c>
      <c r="V434" s="207">
        <f t="shared" ca="1" si="317"/>
        <v>1</v>
      </c>
      <c r="W434" s="207">
        <f t="shared" ca="1" si="318"/>
        <v>1</v>
      </c>
      <c r="X434" s="207">
        <f t="shared" ca="1" si="319"/>
        <v>1</v>
      </c>
      <c r="Y434" s="207">
        <f t="shared" ca="1" si="320"/>
        <v>1</v>
      </c>
      <c r="Z434" s="207" t="str">
        <f t="shared" ca="1" si="328"/>
        <v>C0</v>
      </c>
      <c r="AA434" s="208" t="str">
        <f t="shared" ca="1" si="321"/>
        <v>F0</v>
      </c>
    </row>
    <row r="435" spans="1:27" s="209" customFormat="1" ht="15" customHeight="1" thickBot="1">
      <c r="A435" s="411" t="s">
        <v>279</v>
      </c>
      <c r="B435" s="412"/>
      <c r="C435" s="413" t="str">
        <f>IF(E435&lt;1000000001,"","Can't be over $1,000,000,000--&gt;")</f>
        <v/>
      </c>
      <c r="D435" s="413"/>
      <c r="E435" s="201">
        <f>'Survey Questionnaire'!H106</f>
        <v>0</v>
      </c>
      <c r="F435" s="202" t="s">
        <v>112</v>
      </c>
      <c r="G435" s="205" t="s">
        <v>28</v>
      </c>
      <c r="H435" s="263">
        <f t="shared" si="333"/>
        <v>0</v>
      </c>
      <c r="I435" s="206" t="s">
        <v>27</v>
      </c>
      <c r="J435" s="206" t="str">
        <f t="shared" si="334"/>
        <v/>
      </c>
      <c r="K435" s="206" t="str">
        <f t="shared" si="335"/>
        <v/>
      </c>
      <c r="L435" s="206"/>
      <c r="M435" s="206"/>
      <c r="N435" s="206"/>
      <c r="O435" s="206"/>
      <c r="P435" s="207">
        <f t="shared" ca="1" si="329"/>
        <v>1</v>
      </c>
      <c r="Q435" s="207">
        <f t="shared" ca="1" si="330"/>
        <v>1</v>
      </c>
      <c r="R435" s="207">
        <f t="shared" ca="1" si="336"/>
        <v>1</v>
      </c>
      <c r="S435" s="207">
        <f t="shared" ca="1" si="331"/>
        <v>1</v>
      </c>
      <c r="T435" s="207">
        <f t="shared" ca="1" si="332"/>
        <v>0</v>
      </c>
      <c r="U435" s="207">
        <f t="shared" ca="1" si="316"/>
        <v>1</v>
      </c>
      <c r="V435" s="207">
        <f t="shared" ca="1" si="317"/>
        <v>1</v>
      </c>
      <c r="W435" s="207">
        <f t="shared" ca="1" si="318"/>
        <v>1</v>
      </c>
      <c r="X435" s="207">
        <f t="shared" ca="1" si="319"/>
        <v>1</v>
      </c>
      <c r="Y435" s="207">
        <f t="shared" ca="1" si="320"/>
        <v>1</v>
      </c>
      <c r="Z435" s="207" t="str">
        <f t="shared" ca="1" si="328"/>
        <v>C0</v>
      </c>
      <c r="AA435" s="208" t="str">
        <f t="shared" ca="1" si="321"/>
        <v>F0</v>
      </c>
    </row>
    <row r="436" spans="1:27" s="209" customFormat="1" ht="15" customHeight="1" thickBot="1">
      <c r="A436" s="411" t="s">
        <v>280</v>
      </c>
      <c r="B436" s="412"/>
      <c r="C436" s="413" t="str">
        <f>IF(((E436&gt;-100)*AND(E436&lt;201)),"","Percentage must be between -100% and +200%--&gt;")</f>
        <v/>
      </c>
      <c r="D436" s="414"/>
      <c r="E436" s="275">
        <f>'Survey Questionnaire'!H107</f>
        <v>0</v>
      </c>
      <c r="F436" s="202" t="s">
        <v>42</v>
      </c>
      <c r="G436" s="205" t="s">
        <v>28</v>
      </c>
      <c r="H436" s="276">
        <f t="shared" si="333"/>
        <v>0</v>
      </c>
      <c r="I436" s="206" t="s">
        <v>27</v>
      </c>
      <c r="J436" s="206" t="str">
        <f t="shared" si="334"/>
        <v/>
      </c>
      <c r="K436" s="206" t="str">
        <f t="shared" si="335"/>
        <v/>
      </c>
      <c r="L436" s="206"/>
      <c r="M436" s="206"/>
      <c r="N436" s="206"/>
      <c r="O436" s="206"/>
      <c r="P436" s="207">
        <f t="shared" ca="1" si="329"/>
        <v>1</v>
      </c>
      <c r="Q436" s="207">
        <f t="shared" ca="1" si="330"/>
        <v>1</v>
      </c>
      <c r="R436" s="207">
        <f t="shared" ca="1" si="336"/>
        <v>1</v>
      </c>
      <c r="S436" s="207">
        <f t="shared" ca="1" si="331"/>
        <v>1</v>
      </c>
      <c r="T436" s="207">
        <f t="shared" ca="1" si="332"/>
        <v>0</v>
      </c>
      <c r="U436" s="207">
        <f t="shared" ca="1" si="316"/>
        <v>1</v>
      </c>
      <c r="V436" s="207">
        <f t="shared" ca="1" si="317"/>
        <v>1</v>
      </c>
      <c r="W436" s="207">
        <f t="shared" ca="1" si="318"/>
        <v>1</v>
      </c>
      <c r="X436" s="207">
        <f t="shared" ca="1" si="319"/>
        <v>1</v>
      </c>
      <c r="Y436" s="207">
        <f t="shared" ca="1" si="320"/>
        <v>1</v>
      </c>
      <c r="Z436" s="207" t="str">
        <f t="shared" ca="1" si="328"/>
        <v>F2</v>
      </c>
      <c r="AA436" s="208" t="str">
        <f t="shared" ca="1" si="321"/>
        <v>F2</v>
      </c>
    </row>
    <row r="437" spans="1:27" s="209" customFormat="1" ht="15" customHeight="1" thickBot="1">
      <c r="A437" s="411" t="s">
        <v>281</v>
      </c>
      <c r="B437" s="412"/>
      <c r="C437" s="413" t="str">
        <f>IF(E433+E434=0,"",IF(E437&lt;1,"Please enter the number of people with this title here--&gt;",IF(E437&gt;E$8,"Can't be more than the "&amp;E$8&amp;" you reported as total staff--&gt;","")))</f>
        <v/>
      </c>
      <c r="D437" s="414"/>
      <c r="E437" s="204">
        <f>'Survey Questionnaire'!H108</f>
        <v>0</v>
      </c>
      <c r="F437" s="202" t="s">
        <v>109</v>
      </c>
      <c r="G437" s="205" t="s">
        <v>28</v>
      </c>
      <c r="H437" s="263" t="str">
        <f>IF(OR(E437="", E437=0),"X",E437)</f>
        <v>X</v>
      </c>
      <c r="I437" s="206" t="s">
        <v>27</v>
      </c>
      <c r="J437" s="206" t="str">
        <f t="shared" si="334"/>
        <v/>
      </c>
      <c r="K437" s="206" t="str">
        <f t="shared" si="335"/>
        <v/>
      </c>
      <c r="L437" s="206"/>
      <c r="M437" s="206"/>
      <c r="N437" s="206"/>
      <c r="O437" s="206"/>
      <c r="P437" s="207">
        <f t="shared" ca="1" si="329"/>
        <v>1</v>
      </c>
      <c r="Q437" s="207">
        <f t="shared" ca="1" si="330"/>
        <v>1</v>
      </c>
      <c r="R437" s="207">
        <f t="shared" ca="1" si="336"/>
        <v>1</v>
      </c>
      <c r="S437" s="207">
        <f t="shared" ca="1" si="331"/>
        <v>1</v>
      </c>
      <c r="T437" s="207">
        <f t="shared" ca="1" si="332"/>
        <v>0</v>
      </c>
      <c r="U437" s="207">
        <f t="shared" ca="1" si="316"/>
        <v>1</v>
      </c>
      <c r="V437" s="207">
        <f t="shared" ca="1" si="317"/>
        <v>1</v>
      </c>
      <c r="W437" s="207">
        <f t="shared" ca="1" si="318"/>
        <v>1</v>
      </c>
      <c r="X437" s="207">
        <f t="shared" ca="1" si="319"/>
        <v>1</v>
      </c>
      <c r="Y437" s="207">
        <f t="shared" ca="1" si="320"/>
        <v>1</v>
      </c>
      <c r="Z437" s="207" t="str">
        <f t="shared" ca="1" si="328"/>
        <v>,0</v>
      </c>
      <c r="AA437" s="208" t="str">
        <f t="shared" ca="1" si="321"/>
        <v>F0</v>
      </c>
    </row>
    <row r="438" spans="1:27" s="209" customFormat="1" ht="15" customHeight="1" thickBot="1">
      <c r="A438" s="411" t="s">
        <v>282</v>
      </c>
      <c r="B438" s="412"/>
      <c r="C438" s="413" t="str">
        <f>IF(E438&gt;E437,"Can't be more than the "&amp;E437&amp;" people with this title--&gt;","")</f>
        <v/>
      </c>
      <c r="D438" s="414"/>
      <c r="E438" s="204">
        <f>'Survey Questionnaire'!H109</f>
        <v>0</v>
      </c>
      <c r="F438" s="202" t="s">
        <v>109</v>
      </c>
      <c r="G438" s="205" t="s">
        <v>28</v>
      </c>
      <c r="H438" s="263">
        <f t="shared" ref="H438:H442" si="337">IF(E438="","X",E438)</f>
        <v>0</v>
      </c>
      <c r="I438" s="206" t="s">
        <v>27</v>
      </c>
      <c r="J438" s="206" t="str">
        <f t="shared" si="334"/>
        <v/>
      </c>
      <c r="K438" s="206" t="str">
        <f t="shared" si="335"/>
        <v/>
      </c>
      <c r="L438" s="206"/>
      <c r="M438" s="206"/>
      <c r="N438" s="206"/>
      <c r="O438" s="206"/>
      <c r="P438" s="207">
        <f t="shared" ca="1" si="329"/>
        <v>1</v>
      </c>
      <c r="Q438" s="207">
        <f t="shared" ca="1" si="330"/>
        <v>1</v>
      </c>
      <c r="R438" s="207">
        <f t="shared" ca="1" si="336"/>
        <v>1</v>
      </c>
      <c r="S438" s="207">
        <f t="shared" ca="1" si="331"/>
        <v>1</v>
      </c>
      <c r="T438" s="207">
        <f t="shared" ca="1" si="332"/>
        <v>0</v>
      </c>
      <c r="U438" s="207">
        <f t="shared" ca="1" si="316"/>
        <v>1</v>
      </c>
      <c r="V438" s="207">
        <f t="shared" ca="1" si="317"/>
        <v>1</v>
      </c>
      <c r="W438" s="207">
        <f t="shared" ca="1" si="318"/>
        <v>1</v>
      </c>
      <c r="X438" s="207">
        <f t="shared" ca="1" si="319"/>
        <v>1</v>
      </c>
      <c r="Y438" s="207">
        <f t="shared" ca="1" si="320"/>
        <v>1</v>
      </c>
      <c r="Z438" s="207" t="str">
        <f t="shared" ca="1" si="328"/>
        <v>,0</v>
      </c>
      <c r="AA438" s="208" t="str">
        <f t="shared" ca="1" si="321"/>
        <v>F0</v>
      </c>
    </row>
    <row r="439" spans="1:27" s="209" customFormat="1" ht="15" customHeight="1" thickBot="1">
      <c r="A439" s="411" t="s">
        <v>283</v>
      </c>
      <c r="B439" s="412"/>
      <c r="C439" s="413" t="str">
        <f>IF(((E439&gt;-1)*AND(E439&lt;101)),"","Percentage must be between 0 and 100.00--&gt;")</f>
        <v/>
      </c>
      <c r="D439" s="414"/>
      <c r="E439" s="275">
        <f>'Survey Questionnaire'!H110</f>
        <v>0</v>
      </c>
      <c r="F439" s="202" t="s">
        <v>42</v>
      </c>
      <c r="G439" s="205" t="s">
        <v>28</v>
      </c>
      <c r="H439" s="276">
        <f t="shared" si="337"/>
        <v>0</v>
      </c>
      <c r="I439" s="206" t="s">
        <v>27</v>
      </c>
      <c r="J439" s="206" t="str">
        <f t="shared" si="334"/>
        <v/>
      </c>
      <c r="K439" s="206" t="str">
        <f t="shared" si="335"/>
        <v/>
      </c>
      <c r="L439" s="206"/>
      <c r="M439" s="206"/>
      <c r="N439" s="206"/>
      <c r="O439" s="206"/>
      <c r="P439" s="207">
        <f t="shared" ca="1" si="329"/>
        <v>1</v>
      </c>
      <c r="Q439" s="207">
        <f t="shared" ca="1" si="330"/>
        <v>1</v>
      </c>
      <c r="R439" s="207">
        <f t="shared" ca="1" si="336"/>
        <v>1</v>
      </c>
      <c r="S439" s="207">
        <f t="shared" ca="1" si="331"/>
        <v>1</v>
      </c>
      <c r="T439" s="207">
        <f t="shared" ca="1" si="332"/>
        <v>0</v>
      </c>
      <c r="U439" s="207">
        <f t="shared" ca="1" si="316"/>
        <v>1</v>
      </c>
      <c r="V439" s="207">
        <f t="shared" ca="1" si="317"/>
        <v>1</v>
      </c>
      <c r="W439" s="207">
        <f t="shared" ca="1" si="318"/>
        <v>1</v>
      </c>
      <c r="X439" s="207">
        <f t="shared" ca="1" si="319"/>
        <v>1</v>
      </c>
      <c r="Y439" s="207">
        <f t="shared" ca="1" si="320"/>
        <v>1</v>
      </c>
      <c r="Z439" s="207" t="str">
        <f t="shared" ca="1" si="328"/>
        <v>F2</v>
      </c>
      <c r="AA439" s="208" t="str">
        <f t="shared" ca="1" si="321"/>
        <v>F2</v>
      </c>
    </row>
    <row r="440" spans="1:27" s="209" customFormat="1" ht="15" customHeight="1" thickBot="1">
      <c r="A440" s="411" t="s">
        <v>284</v>
      </c>
      <c r="B440" s="412"/>
      <c r="C440" s="413" t="str">
        <f>IF(((E440&gt;-1)*AND(E440&lt;101)),"","Percentage must be between 0 and 100.00--&gt;")</f>
        <v/>
      </c>
      <c r="D440" s="414"/>
      <c r="E440" s="275">
        <f>'Survey Questionnaire'!H111</f>
        <v>0</v>
      </c>
      <c r="F440" s="202" t="s">
        <v>42</v>
      </c>
      <c r="G440" s="205" t="s">
        <v>28</v>
      </c>
      <c r="H440" s="276">
        <f t="shared" si="337"/>
        <v>0</v>
      </c>
      <c r="I440" s="206" t="s">
        <v>27</v>
      </c>
      <c r="J440" s="206" t="str">
        <f t="shared" si="334"/>
        <v/>
      </c>
      <c r="K440" s="206" t="str">
        <f t="shared" si="335"/>
        <v/>
      </c>
      <c r="L440" s="206"/>
      <c r="M440" s="206"/>
      <c r="N440" s="206"/>
      <c r="O440" s="206"/>
      <c r="P440" s="207">
        <f t="shared" ca="1" si="329"/>
        <v>1</v>
      </c>
      <c r="Q440" s="207">
        <f t="shared" ca="1" si="330"/>
        <v>1</v>
      </c>
      <c r="R440" s="207">
        <f t="shared" ca="1" si="336"/>
        <v>1</v>
      </c>
      <c r="S440" s="207">
        <f t="shared" ca="1" si="331"/>
        <v>1</v>
      </c>
      <c r="T440" s="207">
        <f t="shared" ca="1" si="332"/>
        <v>0</v>
      </c>
      <c r="U440" s="207">
        <f t="shared" ca="1" si="316"/>
        <v>1</v>
      </c>
      <c r="V440" s="207">
        <f t="shared" ca="1" si="317"/>
        <v>1</v>
      </c>
      <c r="W440" s="207">
        <f t="shared" ca="1" si="318"/>
        <v>1</v>
      </c>
      <c r="X440" s="207">
        <f t="shared" ca="1" si="319"/>
        <v>1</v>
      </c>
      <c r="Y440" s="207">
        <f t="shared" ca="1" si="320"/>
        <v>1</v>
      </c>
      <c r="Z440" s="207" t="str">
        <f t="shared" ca="1" si="328"/>
        <v>F2</v>
      </c>
      <c r="AA440" s="208" t="str">
        <f t="shared" ca="1" si="321"/>
        <v>F2</v>
      </c>
    </row>
    <row r="441" spans="1:27" s="209" customFormat="1" ht="15" customHeight="1" thickBot="1">
      <c r="A441" s="411" t="s">
        <v>285</v>
      </c>
      <c r="B441" s="412"/>
      <c r="C441" s="413" t="str">
        <f>IF(((E441&gt;-1)*AND(E441&lt;101)),"","Percentage must be between 0 and 100.00--&gt;")</f>
        <v/>
      </c>
      <c r="D441" s="414"/>
      <c r="E441" s="275">
        <f>'Survey Questionnaire'!H112</f>
        <v>0</v>
      </c>
      <c r="F441" s="202" t="s">
        <v>42</v>
      </c>
      <c r="G441" s="205" t="s">
        <v>28</v>
      </c>
      <c r="H441" s="276">
        <f t="shared" si="337"/>
        <v>0</v>
      </c>
      <c r="I441" s="206" t="s">
        <v>27</v>
      </c>
      <c r="J441" s="206" t="str">
        <f t="shared" si="334"/>
        <v/>
      </c>
      <c r="K441" s="206" t="str">
        <f t="shared" si="335"/>
        <v/>
      </c>
      <c r="L441" s="206"/>
      <c r="M441" s="206"/>
      <c r="N441" s="206"/>
      <c r="O441" s="206"/>
      <c r="P441" s="207">
        <f t="shared" ca="1" si="329"/>
        <v>1</v>
      </c>
      <c r="Q441" s="207">
        <f t="shared" ca="1" si="330"/>
        <v>1</v>
      </c>
      <c r="R441" s="207">
        <f t="shared" ca="1" si="336"/>
        <v>1</v>
      </c>
      <c r="S441" s="207">
        <f t="shared" ca="1" si="331"/>
        <v>1</v>
      </c>
      <c r="T441" s="207">
        <f t="shared" ca="1" si="332"/>
        <v>0</v>
      </c>
      <c r="U441" s="207">
        <f t="shared" ca="1" si="316"/>
        <v>1</v>
      </c>
      <c r="V441" s="207">
        <f t="shared" ca="1" si="317"/>
        <v>1</v>
      </c>
      <c r="W441" s="207">
        <f t="shared" ca="1" si="318"/>
        <v>1</v>
      </c>
      <c r="X441" s="207">
        <f t="shared" ca="1" si="319"/>
        <v>1</v>
      </c>
      <c r="Y441" s="207">
        <f t="shared" ca="1" si="320"/>
        <v>1</v>
      </c>
      <c r="Z441" s="207" t="str">
        <f t="shared" ca="1" si="328"/>
        <v>F2</v>
      </c>
      <c r="AA441" s="208" t="str">
        <f t="shared" ca="1" si="321"/>
        <v>F2</v>
      </c>
    </row>
    <row r="442" spans="1:27" s="209" customFormat="1" ht="15" customHeight="1" thickBot="1">
      <c r="A442" s="417" t="s">
        <v>286</v>
      </c>
      <c r="B442" s="418"/>
      <c r="C442" s="413" t="str">
        <f>IF(((E442&gt;-1)*AND(E442&lt;201)),"","Percentage overtime must be between 0% and 200.00%--&gt;")</f>
        <v/>
      </c>
      <c r="D442" s="414"/>
      <c r="E442" s="275">
        <f>'Survey Questionnaire'!H113</f>
        <v>0</v>
      </c>
      <c r="F442" s="202" t="s">
        <v>42</v>
      </c>
      <c r="G442" s="205" t="s">
        <v>28</v>
      </c>
      <c r="H442" s="276">
        <f t="shared" si="337"/>
        <v>0</v>
      </c>
      <c r="I442" s="206" t="s">
        <v>27</v>
      </c>
      <c r="J442" s="206" t="str">
        <f t="shared" si="334"/>
        <v/>
      </c>
      <c r="K442" s="206" t="str">
        <f t="shared" si="335"/>
        <v/>
      </c>
      <c r="L442" s="206"/>
      <c r="M442" s="206"/>
      <c r="N442" s="206"/>
      <c r="O442" s="206"/>
      <c r="P442" s="207">
        <f t="shared" ca="1" si="329"/>
        <v>1</v>
      </c>
      <c r="Q442" s="207">
        <f t="shared" ca="1" si="330"/>
        <v>1</v>
      </c>
      <c r="R442" s="207">
        <f t="shared" ca="1" si="336"/>
        <v>1</v>
      </c>
      <c r="S442" s="207">
        <f t="shared" ca="1" si="331"/>
        <v>1</v>
      </c>
      <c r="T442" s="207">
        <f t="shared" ca="1" si="332"/>
        <v>0</v>
      </c>
      <c r="U442" s="207">
        <f t="shared" ca="1" si="316"/>
        <v>1</v>
      </c>
      <c r="V442" s="207">
        <f t="shared" ca="1" si="317"/>
        <v>1</v>
      </c>
      <c r="W442" s="207">
        <f t="shared" ca="1" si="318"/>
        <v>1</v>
      </c>
      <c r="X442" s="207">
        <f t="shared" ca="1" si="319"/>
        <v>1</v>
      </c>
      <c r="Y442" s="207">
        <f t="shared" ca="1" si="320"/>
        <v>1</v>
      </c>
      <c r="Z442" s="207" t="str">
        <f t="shared" ca="1" si="328"/>
        <v>F2</v>
      </c>
      <c r="AA442" s="208" t="str">
        <f t="shared" ca="1" si="321"/>
        <v>F2</v>
      </c>
    </row>
    <row r="443" spans="1:27" s="209" customFormat="1" ht="15" customHeight="1" thickBot="1">
      <c r="A443" s="423" t="s">
        <v>287</v>
      </c>
      <c r="B443" s="424"/>
      <c r="C443" s="425" t="str">
        <f>IF(E443=0,"",IF(E443="Y","",IF(E443="N","","You must answer Y or N--&gt;")))</f>
        <v/>
      </c>
      <c r="D443" s="426"/>
      <c r="E443" s="203">
        <f>'Survey Questionnaire'!H114</f>
        <v>0</v>
      </c>
      <c r="F443" s="202" t="s">
        <v>62</v>
      </c>
      <c r="G443" s="205" t="s">
        <v>28</v>
      </c>
      <c r="H443" s="281" t="str">
        <f>IF(E443="Y",1,IF(E443="N",0,"X"))</f>
        <v>X</v>
      </c>
      <c r="I443" s="206" t="s">
        <v>27</v>
      </c>
      <c r="J443" s="206" t="str">
        <f t="shared" si="334"/>
        <v/>
      </c>
      <c r="K443" s="206" t="str">
        <f t="shared" si="335"/>
        <v/>
      </c>
      <c r="L443" s="206"/>
      <c r="M443" s="206"/>
      <c r="N443" s="206"/>
      <c r="O443" s="206"/>
      <c r="P443" s="207">
        <f t="shared" ca="1" si="329"/>
        <v>1</v>
      </c>
      <c r="Q443" s="207">
        <f t="shared" ca="1" si="330"/>
        <v>1</v>
      </c>
      <c r="R443" s="207">
        <f t="shared" ca="1" si="336"/>
        <v>1</v>
      </c>
      <c r="S443" s="207">
        <f t="shared" ca="1" si="331"/>
        <v>1</v>
      </c>
      <c r="T443" s="207">
        <f t="shared" ca="1" si="332"/>
        <v>0</v>
      </c>
      <c r="U443" s="207">
        <f t="shared" ca="1" si="316"/>
        <v>1</v>
      </c>
      <c r="V443" s="207">
        <f t="shared" ca="1" si="317"/>
        <v>1</v>
      </c>
      <c r="W443" s="207">
        <f t="shared" ca="1" si="318"/>
        <v>1</v>
      </c>
      <c r="X443" s="207">
        <f t="shared" ca="1" si="319"/>
        <v>1</v>
      </c>
      <c r="Y443" s="207">
        <f t="shared" ca="1" si="320"/>
        <v>1</v>
      </c>
      <c r="Z443" s="207" t="str">
        <f t="shared" ca="1" si="328"/>
        <v>F0</v>
      </c>
      <c r="AA443" s="208" t="str">
        <f t="shared" ca="1" si="321"/>
        <v>F0</v>
      </c>
    </row>
    <row r="444" spans="1:27" s="209" customFormat="1" ht="15" customHeight="1" thickBot="1">
      <c r="A444" s="417" t="s">
        <v>288</v>
      </c>
      <c r="B444" s="418"/>
      <c r="C444" s="413" t="str">
        <f>IF(((E444&gt;-1)*AND(E444&lt;1001)),"","Billing rate must be between $0 and $1,000 per hour--&gt;")</f>
        <v/>
      </c>
      <c r="D444" s="414"/>
      <c r="E444" s="203">
        <f>'Survey Questionnaire'!H115</f>
        <v>0</v>
      </c>
      <c r="F444" s="202" t="s">
        <v>112</v>
      </c>
      <c r="G444" s="205" t="s">
        <v>28</v>
      </c>
      <c r="H444" s="263">
        <f>IF(E444="","X",E444)</f>
        <v>0</v>
      </c>
      <c r="I444" s="206" t="s">
        <v>27</v>
      </c>
      <c r="J444" s="206" t="str">
        <f t="shared" si="334"/>
        <v/>
      </c>
      <c r="K444" s="206" t="str">
        <f t="shared" si="335"/>
        <v/>
      </c>
      <c r="L444" s="206"/>
      <c r="M444" s="206"/>
      <c r="N444" s="206"/>
      <c r="O444" s="206"/>
      <c r="P444" s="207">
        <f t="shared" ca="1" si="329"/>
        <v>1</v>
      </c>
      <c r="Q444" s="207">
        <f t="shared" ca="1" si="330"/>
        <v>1</v>
      </c>
      <c r="R444" s="207">
        <f t="shared" ca="1" si="336"/>
        <v>1</v>
      </c>
      <c r="S444" s="207">
        <f t="shared" ca="1" si="331"/>
        <v>1</v>
      </c>
      <c r="T444" s="207">
        <f t="shared" ca="1" si="332"/>
        <v>0</v>
      </c>
      <c r="U444" s="207">
        <f t="shared" ca="1" si="316"/>
        <v>1</v>
      </c>
      <c r="V444" s="207">
        <f t="shared" ca="1" si="317"/>
        <v>1</v>
      </c>
      <c r="W444" s="207">
        <f t="shared" ca="1" si="318"/>
        <v>1</v>
      </c>
      <c r="X444" s="207">
        <f t="shared" ca="1" si="319"/>
        <v>1</v>
      </c>
      <c r="Y444" s="207">
        <f t="shared" ca="1" si="320"/>
        <v>1</v>
      </c>
      <c r="Z444" s="207" t="str">
        <f t="shared" ca="1" si="328"/>
        <v>F0</v>
      </c>
      <c r="AA444" s="208" t="str">
        <f t="shared" ca="1" si="321"/>
        <v>F0</v>
      </c>
    </row>
    <row r="445" spans="1:27" s="209" customFormat="1" ht="15" customHeight="1" thickBot="1">
      <c r="A445" s="417" t="s">
        <v>306</v>
      </c>
      <c r="B445" s="418"/>
      <c r="C445" s="413" t="str">
        <f>IF(((E445&gt;-1)*AND(E445&lt;31)),"","Check for hours vs DAYS error--&gt;")</f>
        <v/>
      </c>
      <c r="D445" s="414"/>
      <c r="E445" s="203">
        <f>'Survey Questionnaire'!H116</f>
        <v>0</v>
      </c>
      <c r="F445" s="202" t="s">
        <v>110</v>
      </c>
      <c r="G445" s="205" t="s">
        <v>28</v>
      </c>
      <c r="H445" s="263">
        <f>IF(E445="","X",E445)</f>
        <v>0</v>
      </c>
      <c r="I445" s="206" t="s">
        <v>27</v>
      </c>
      <c r="J445" s="206" t="str">
        <f t="shared" si="334"/>
        <v/>
      </c>
      <c r="K445" s="206" t="str">
        <f t="shared" si="335"/>
        <v/>
      </c>
      <c r="L445" s="206"/>
      <c r="M445" s="206"/>
      <c r="N445" s="206"/>
      <c r="O445" s="206"/>
      <c r="P445" s="207">
        <f t="shared" ca="1" si="329"/>
        <v>1</v>
      </c>
      <c r="Q445" s="207">
        <f t="shared" ca="1" si="330"/>
        <v>1</v>
      </c>
      <c r="R445" s="207">
        <f t="shared" ca="1" si="336"/>
        <v>1</v>
      </c>
      <c r="S445" s="207">
        <f t="shared" ca="1" si="331"/>
        <v>1</v>
      </c>
      <c r="T445" s="207">
        <f t="shared" ca="1" si="332"/>
        <v>0</v>
      </c>
      <c r="U445" s="207">
        <f t="shared" ca="1" si="316"/>
        <v>1</v>
      </c>
      <c r="V445" s="207">
        <f t="shared" ca="1" si="317"/>
        <v>1</v>
      </c>
      <c r="W445" s="207">
        <f t="shared" ca="1" si="318"/>
        <v>1</v>
      </c>
      <c r="X445" s="207">
        <f t="shared" ca="1" si="319"/>
        <v>1</v>
      </c>
      <c r="Y445" s="207">
        <f t="shared" ca="1" si="320"/>
        <v>1</v>
      </c>
      <c r="Z445" s="207" t="str">
        <f t="shared" ca="1" si="328"/>
        <v>F0</v>
      </c>
      <c r="AA445" s="208" t="str">
        <f t="shared" ca="1" si="321"/>
        <v>F0</v>
      </c>
    </row>
    <row r="446" spans="1:27" s="209" customFormat="1" ht="15" customHeight="1" thickBot="1">
      <c r="A446" s="417" t="s">
        <v>289</v>
      </c>
      <c r="B446" s="418"/>
      <c r="C446" s="413" t="str">
        <f>IF((E445&gt;0)*AND(E446&gt;0),"Cant have vacation when you entered PTO",IF(((E446&gt;-1)*AND(E446&lt;31)),"","Check for hours vs DAYS error--&gt;"))</f>
        <v/>
      </c>
      <c r="D446" s="414"/>
      <c r="E446" s="203">
        <f>'Survey Questionnaire'!H117</f>
        <v>0</v>
      </c>
      <c r="F446" s="202" t="s">
        <v>110</v>
      </c>
      <c r="G446" s="205" t="s">
        <v>28</v>
      </c>
      <c r="H446" s="263">
        <f>IF(E446="","X",E446)</f>
        <v>0</v>
      </c>
      <c r="I446" s="206" t="s">
        <v>27</v>
      </c>
      <c r="J446" s="206" t="str">
        <f t="shared" si="334"/>
        <v/>
      </c>
      <c r="K446" s="206" t="str">
        <f t="shared" si="335"/>
        <v/>
      </c>
      <c r="L446" s="206"/>
      <c r="M446" s="206"/>
      <c r="N446" s="206"/>
      <c r="O446" s="206"/>
      <c r="P446" s="207">
        <f t="shared" ca="1" si="329"/>
        <v>1</v>
      </c>
      <c r="Q446" s="207">
        <f t="shared" ca="1" si="330"/>
        <v>1</v>
      </c>
      <c r="R446" s="207">
        <f t="shared" ca="1" si="336"/>
        <v>1</v>
      </c>
      <c r="S446" s="207">
        <f t="shared" ca="1" si="331"/>
        <v>1</v>
      </c>
      <c r="T446" s="207">
        <f t="shared" ca="1" si="332"/>
        <v>0</v>
      </c>
      <c r="U446" s="207">
        <f t="shared" ca="1" si="316"/>
        <v>1</v>
      </c>
      <c r="V446" s="207">
        <f t="shared" ca="1" si="317"/>
        <v>1</v>
      </c>
      <c r="W446" s="207">
        <f t="shared" ca="1" si="318"/>
        <v>1</v>
      </c>
      <c r="X446" s="207">
        <f t="shared" ca="1" si="319"/>
        <v>1</v>
      </c>
      <c r="Y446" s="207">
        <f t="shared" ca="1" si="320"/>
        <v>1</v>
      </c>
      <c r="Z446" s="207" t="str">
        <f t="shared" ca="1" si="328"/>
        <v>F0</v>
      </c>
      <c r="AA446" s="208" t="str">
        <f t="shared" ca="1" si="321"/>
        <v>F0</v>
      </c>
    </row>
    <row r="447" spans="1:27" s="209" customFormat="1" ht="15" customHeight="1" thickBot="1">
      <c r="A447" s="419" t="s">
        <v>290</v>
      </c>
      <c r="B447" s="420"/>
      <c r="C447" s="413" t="str">
        <f>IF((E445&gt;0)*AND(E447&gt;0),"Cant have sick leave when you entered PTO",IF(((E447&gt;-1)*AND(E447&lt;31)),"","Check for hours vs DAYS error--&gt;"))</f>
        <v/>
      </c>
      <c r="D447" s="414"/>
      <c r="E447" s="203">
        <f>'Survey Questionnaire'!H118</f>
        <v>0</v>
      </c>
      <c r="F447" s="202" t="s">
        <v>110</v>
      </c>
      <c r="G447" s="205" t="s">
        <v>28</v>
      </c>
      <c r="H447" s="263">
        <f>IF(E447="","X",E447)</f>
        <v>0</v>
      </c>
      <c r="I447" s="206" t="s">
        <v>27</v>
      </c>
      <c r="J447" s="206" t="str">
        <f t="shared" si="334"/>
        <v/>
      </c>
      <c r="K447" s="206" t="str">
        <f t="shared" si="335"/>
        <v/>
      </c>
      <c r="L447" s="206"/>
      <c r="M447" s="206"/>
      <c r="N447" s="206"/>
      <c r="O447" s="206"/>
      <c r="P447" s="207">
        <f t="shared" ca="1" si="329"/>
        <v>1</v>
      </c>
      <c r="Q447" s="207">
        <f t="shared" ca="1" si="330"/>
        <v>1</v>
      </c>
      <c r="R447" s="207">
        <f t="shared" ca="1" si="336"/>
        <v>1</v>
      </c>
      <c r="S447" s="207">
        <f t="shared" ca="1" si="331"/>
        <v>1</v>
      </c>
      <c r="T447" s="207">
        <f t="shared" ca="1" si="332"/>
        <v>0</v>
      </c>
      <c r="U447" s="207">
        <f t="shared" ca="1" si="316"/>
        <v>1</v>
      </c>
      <c r="V447" s="207">
        <f t="shared" ca="1" si="317"/>
        <v>1</v>
      </c>
      <c r="W447" s="207">
        <f t="shared" ca="1" si="318"/>
        <v>1</v>
      </c>
      <c r="X447" s="207">
        <f t="shared" ca="1" si="319"/>
        <v>1</v>
      </c>
      <c r="Y447" s="207">
        <f t="shared" ca="1" si="320"/>
        <v>1</v>
      </c>
      <c r="Z447" s="207" t="str">
        <f t="shared" ca="1" si="328"/>
        <v>F0</v>
      </c>
      <c r="AA447" s="208" t="str">
        <f t="shared" ca="1" si="321"/>
        <v>F0</v>
      </c>
    </row>
    <row r="448" spans="1:27" ht="16.5" thickBot="1">
      <c r="A448" s="36"/>
      <c r="B448" s="71"/>
      <c r="C448" s="432"/>
      <c r="D448" s="432"/>
      <c r="E448" s="72"/>
      <c r="F448" s="73"/>
      <c r="P448" s="40">
        <f t="shared" ca="1" si="329"/>
        <v>1</v>
      </c>
      <c r="Q448" s="40">
        <f t="shared" ca="1" si="330"/>
        <v>1</v>
      </c>
      <c r="R448" s="40">
        <f t="shared" ref="R448:R504" ca="1" si="338">CELL("protect",C448)</f>
        <v>1</v>
      </c>
      <c r="S448" s="40">
        <f t="shared" ca="1" si="331"/>
        <v>1</v>
      </c>
      <c r="T448" s="40">
        <f t="shared" ca="1" si="332"/>
        <v>1</v>
      </c>
      <c r="U448" s="40">
        <f t="shared" ref="U448" ca="1" si="339">CELL("protect",F448)</f>
        <v>1</v>
      </c>
      <c r="V448" s="40">
        <f t="shared" ref="V448" ca="1" si="340">CELL("protect",G448)</f>
        <v>1</v>
      </c>
      <c r="W448" s="40">
        <f t="shared" ref="W448" ca="1" si="341">CELL("protect",H448)</f>
        <v>1</v>
      </c>
      <c r="X448" s="40">
        <f t="shared" ref="X448" ca="1" si="342">CELL("protect",I448)</f>
        <v>1</v>
      </c>
      <c r="Y448" s="40">
        <f t="shared" ref="Y448" ca="1" si="343">CELL("protect",J448)</f>
        <v>1</v>
      </c>
      <c r="Z448" s="40" t="str">
        <f t="shared" ca="1" si="328"/>
        <v>F0</v>
      </c>
      <c r="AA448" s="44" t="str">
        <f t="shared" ref="AA448" ca="1" si="344">CELL("format",H448)</f>
        <v>F0</v>
      </c>
    </row>
    <row r="449" spans="1:27" ht="20.25" thickTop="1" thickBot="1">
      <c r="A449" s="527" t="s">
        <v>222</v>
      </c>
      <c r="B449" s="528"/>
      <c r="C449" s="528"/>
      <c r="D449" s="528"/>
      <c r="E449" s="68">
        <v>24</v>
      </c>
      <c r="F449" s="64"/>
      <c r="G449" s="45" t="s">
        <v>25</v>
      </c>
      <c r="H449" s="263" t="str">
        <f>IF(SUM(H450:H451)&gt;0,E449,"X")</f>
        <v>X</v>
      </c>
      <c r="I449" s="38" t="s">
        <v>27</v>
      </c>
      <c r="P449" s="40">
        <f t="shared" ca="1" si="329"/>
        <v>1</v>
      </c>
      <c r="Q449" s="40">
        <f t="shared" ca="1" si="330"/>
        <v>1</v>
      </c>
      <c r="R449" s="40">
        <f t="shared" ca="1" si="338"/>
        <v>1</v>
      </c>
      <c r="S449" s="40">
        <f t="shared" ca="1" si="331"/>
        <v>1</v>
      </c>
      <c r="T449" s="40">
        <f t="shared" ca="1" si="332"/>
        <v>1</v>
      </c>
      <c r="U449" s="40">
        <f t="shared" ca="1" si="316"/>
        <v>1</v>
      </c>
      <c r="V449" s="40">
        <f t="shared" ca="1" si="317"/>
        <v>1</v>
      </c>
      <c r="W449" s="40">
        <f t="shared" ca="1" si="318"/>
        <v>1</v>
      </c>
      <c r="X449" s="40">
        <f t="shared" ca="1" si="319"/>
        <v>1</v>
      </c>
      <c r="Y449" s="40">
        <f t="shared" ca="1" si="320"/>
        <v>1</v>
      </c>
      <c r="Z449" s="40" t="str">
        <f t="shared" ca="1" si="328"/>
        <v>G</v>
      </c>
      <c r="AA449" s="44" t="str">
        <f t="shared" ca="1" si="321"/>
        <v>F0</v>
      </c>
    </row>
    <row r="450" spans="1:27" s="209" customFormat="1" ht="15" customHeight="1" thickTop="1" thickBot="1">
      <c r="A450" s="415" t="s">
        <v>230</v>
      </c>
      <c r="B450" s="416"/>
      <c r="C450" s="413" t="str">
        <f>IF(E450&lt;1000000001,"","Can't be over $1,000,000,000--&gt;")</f>
        <v/>
      </c>
      <c r="D450" s="413"/>
      <c r="E450" s="201">
        <f>'Survey Questionnaire'!I104</f>
        <v>0</v>
      </c>
      <c r="F450" s="202" t="s">
        <v>112</v>
      </c>
      <c r="G450" s="205" t="s">
        <v>28</v>
      </c>
      <c r="H450" s="263">
        <f t="shared" ref="H450:H453" si="345">IF(E450="","X",E450)</f>
        <v>0</v>
      </c>
      <c r="I450" s="206" t="s">
        <v>27</v>
      </c>
      <c r="J450" s="206" t="str">
        <f t="shared" ref="J450:J464" si="346">IF(C450="","",1)</f>
        <v/>
      </c>
      <c r="K450" s="206" t="str">
        <f t="shared" ref="K450:K464" si="347">IF(C450="","","&lt;=======")</f>
        <v/>
      </c>
      <c r="L450" s="206"/>
      <c r="M450" s="206"/>
      <c r="N450" s="206"/>
      <c r="O450" s="206"/>
      <c r="P450" s="207">
        <f t="shared" ca="1" si="329"/>
        <v>1</v>
      </c>
      <c r="Q450" s="207">
        <f t="shared" ca="1" si="330"/>
        <v>1</v>
      </c>
      <c r="R450" s="207">
        <f t="shared" ca="1" si="338"/>
        <v>1</v>
      </c>
      <c r="S450" s="207">
        <f t="shared" ca="1" si="331"/>
        <v>1</v>
      </c>
      <c r="T450" s="207">
        <f t="shared" ca="1" si="332"/>
        <v>0</v>
      </c>
      <c r="U450" s="207">
        <f t="shared" ca="1" si="316"/>
        <v>1</v>
      </c>
      <c r="V450" s="207">
        <f t="shared" ca="1" si="317"/>
        <v>1</v>
      </c>
      <c r="W450" s="207">
        <f t="shared" ca="1" si="318"/>
        <v>1</v>
      </c>
      <c r="X450" s="207">
        <f t="shared" ca="1" si="319"/>
        <v>1</v>
      </c>
      <c r="Y450" s="207">
        <f t="shared" ca="1" si="320"/>
        <v>1</v>
      </c>
      <c r="Z450" s="207" t="str">
        <f t="shared" ca="1" si="328"/>
        <v>C0</v>
      </c>
      <c r="AA450" s="208" t="str">
        <f t="shared" ca="1" si="321"/>
        <v>F0</v>
      </c>
    </row>
    <row r="451" spans="1:27" s="209" customFormat="1" ht="15" customHeight="1" thickBot="1">
      <c r="A451" s="411" t="s">
        <v>231</v>
      </c>
      <c r="B451" s="412"/>
      <c r="C451" s="413" t="str">
        <f>IF(E451&lt;1000000001,"","Can't be over $1,000,000,000--&gt;")</f>
        <v/>
      </c>
      <c r="D451" s="413"/>
      <c r="E451" s="201">
        <f>'Survey Questionnaire'!I105</f>
        <v>0</v>
      </c>
      <c r="F451" s="202" t="s">
        <v>112</v>
      </c>
      <c r="G451" s="205" t="s">
        <v>28</v>
      </c>
      <c r="H451" s="263">
        <f t="shared" si="345"/>
        <v>0</v>
      </c>
      <c r="I451" s="206" t="s">
        <v>27</v>
      </c>
      <c r="J451" s="206" t="str">
        <f t="shared" si="346"/>
        <v/>
      </c>
      <c r="K451" s="206" t="str">
        <f t="shared" si="347"/>
        <v/>
      </c>
      <c r="L451" s="206"/>
      <c r="M451" s="206"/>
      <c r="N451" s="206"/>
      <c r="O451" s="206"/>
      <c r="P451" s="207">
        <f t="shared" ca="1" si="329"/>
        <v>1</v>
      </c>
      <c r="Q451" s="207">
        <f t="shared" ca="1" si="330"/>
        <v>1</v>
      </c>
      <c r="R451" s="207">
        <f t="shared" ca="1" si="338"/>
        <v>1</v>
      </c>
      <c r="S451" s="207">
        <f t="shared" ca="1" si="331"/>
        <v>1</v>
      </c>
      <c r="T451" s="207">
        <f t="shared" ca="1" si="332"/>
        <v>0</v>
      </c>
      <c r="U451" s="207">
        <f t="shared" ca="1" si="316"/>
        <v>1</v>
      </c>
      <c r="V451" s="207">
        <f t="shared" ca="1" si="317"/>
        <v>1</v>
      </c>
      <c r="W451" s="207">
        <f t="shared" ca="1" si="318"/>
        <v>1</v>
      </c>
      <c r="X451" s="207">
        <f t="shared" ca="1" si="319"/>
        <v>1</v>
      </c>
      <c r="Y451" s="207">
        <f t="shared" ca="1" si="320"/>
        <v>1</v>
      </c>
      <c r="Z451" s="207" t="str">
        <f t="shared" ca="1" si="328"/>
        <v>C0</v>
      </c>
      <c r="AA451" s="208" t="str">
        <f t="shared" ca="1" si="321"/>
        <v>F0</v>
      </c>
    </row>
    <row r="452" spans="1:27" s="209" customFormat="1" ht="15" customHeight="1" thickBot="1">
      <c r="A452" s="411" t="s">
        <v>279</v>
      </c>
      <c r="B452" s="412"/>
      <c r="C452" s="413" t="str">
        <f>IF(E452&lt;1000000001,"","Can't be over $1,000,000,000--&gt;")</f>
        <v/>
      </c>
      <c r="D452" s="413"/>
      <c r="E452" s="201">
        <f>'Survey Questionnaire'!I106</f>
        <v>0</v>
      </c>
      <c r="F452" s="202" t="s">
        <v>112</v>
      </c>
      <c r="G452" s="205" t="s">
        <v>28</v>
      </c>
      <c r="H452" s="263">
        <f t="shared" si="345"/>
        <v>0</v>
      </c>
      <c r="I452" s="206" t="s">
        <v>27</v>
      </c>
      <c r="J452" s="206" t="str">
        <f t="shared" si="346"/>
        <v/>
      </c>
      <c r="K452" s="206" t="str">
        <f t="shared" si="347"/>
        <v/>
      </c>
      <c r="L452" s="206"/>
      <c r="M452" s="206"/>
      <c r="N452" s="206"/>
      <c r="O452" s="206"/>
      <c r="P452" s="207">
        <f t="shared" ca="1" si="329"/>
        <v>1</v>
      </c>
      <c r="Q452" s="207">
        <f t="shared" ca="1" si="330"/>
        <v>1</v>
      </c>
      <c r="R452" s="207">
        <f t="shared" ca="1" si="338"/>
        <v>1</v>
      </c>
      <c r="S452" s="207">
        <f t="shared" ca="1" si="331"/>
        <v>1</v>
      </c>
      <c r="T452" s="207">
        <f t="shared" ca="1" si="332"/>
        <v>0</v>
      </c>
      <c r="U452" s="207">
        <f t="shared" ca="1" si="316"/>
        <v>1</v>
      </c>
      <c r="V452" s="207">
        <f t="shared" ca="1" si="317"/>
        <v>1</v>
      </c>
      <c r="W452" s="207">
        <f t="shared" ca="1" si="318"/>
        <v>1</v>
      </c>
      <c r="X452" s="207">
        <f t="shared" ca="1" si="319"/>
        <v>1</v>
      </c>
      <c r="Y452" s="207">
        <f t="shared" ca="1" si="320"/>
        <v>1</v>
      </c>
      <c r="Z452" s="207" t="str">
        <f t="shared" ca="1" si="328"/>
        <v>C0</v>
      </c>
      <c r="AA452" s="208" t="str">
        <f t="shared" ca="1" si="321"/>
        <v>F0</v>
      </c>
    </row>
    <row r="453" spans="1:27" s="209" customFormat="1" ht="15" customHeight="1" thickBot="1">
      <c r="A453" s="411" t="s">
        <v>280</v>
      </c>
      <c r="B453" s="412"/>
      <c r="C453" s="413" t="str">
        <f>IF(((E453&gt;-100)*AND(E453&lt;201)),"","Percentage must be between -100% and +200%--&gt;")</f>
        <v/>
      </c>
      <c r="D453" s="414"/>
      <c r="E453" s="275">
        <f>'Survey Questionnaire'!I107</f>
        <v>0</v>
      </c>
      <c r="F453" s="202" t="s">
        <v>42</v>
      </c>
      <c r="G453" s="205" t="s">
        <v>28</v>
      </c>
      <c r="H453" s="276">
        <f t="shared" si="345"/>
        <v>0</v>
      </c>
      <c r="I453" s="206" t="s">
        <v>27</v>
      </c>
      <c r="J453" s="206" t="str">
        <f t="shared" si="346"/>
        <v/>
      </c>
      <c r="K453" s="206" t="str">
        <f t="shared" si="347"/>
        <v/>
      </c>
      <c r="L453" s="206"/>
      <c r="M453" s="206"/>
      <c r="N453" s="206"/>
      <c r="O453" s="206"/>
      <c r="P453" s="207">
        <f t="shared" ca="1" si="329"/>
        <v>1</v>
      </c>
      <c r="Q453" s="207">
        <f t="shared" ca="1" si="330"/>
        <v>1</v>
      </c>
      <c r="R453" s="207">
        <f t="shared" ca="1" si="338"/>
        <v>1</v>
      </c>
      <c r="S453" s="207">
        <f t="shared" ca="1" si="331"/>
        <v>1</v>
      </c>
      <c r="T453" s="207">
        <f t="shared" ca="1" si="332"/>
        <v>0</v>
      </c>
      <c r="U453" s="207">
        <f t="shared" ca="1" si="316"/>
        <v>1</v>
      </c>
      <c r="V453" s="207">
        <f t="shared" ca="1" si="317"/>
        <v>1</v>
      </c>
      <c r="W453" s="207">
        <f t="shared" ca="1" si="318"/>
        <v>1</v>
      </c>
      <c r="X453" s="207">
        <f t="shared" ca="1" si="319"/>
        <v>1</v>
      </c>
      <c r="Y453" s="207">
        <f t="shared" ca="1" si="320"/>
        <v>1</v>
      </c>
      <c r="Z453" s="207" t="str">
        <f t="shared" ca="1" si="328"/>
        <v>F2</v>
      </c>
      <c r="AA453" s="208" t="str">
        <f t="shared" ca="1" si="321"/>
        <v>F2</v>
      </c>
    </row>
    <row r="454" spans="1:27" s="209" customFormat="1" ht="15" customHeight="1" thickBot="1">
      <c r="A454" s="411" t="s">
        <v>281</v>
      </c>
      <c r="B454" s="412"/>
      <c r="C454" s="413" t="str">
        <f>IF(E450+E451=0,"",IF(E454&lt;1,"Please enter the number of people with this title here--&gt;",IF(E454&gt;E$8,"Can't be more than the "&amp;E$8&amp;" you reported as total staff--&gt;","")))</f>
        <v/>
      </c>
      <c r="D454" s="414"/>
      <c r="E454" s="204">
        <f>'Survey Questionnaire'!I108</f>
        <v>0</v>
      </c>
      <c r="F454" s="202" t="s">
        <v>109</v>
      </c>
      <c r="G454" s="205" t="s">
        <v>28</v>
      </c>
      <c r="H454" s="263" t="str">
        <f>IF(OR(E454="", E454=0),"X",E454)</f>
        <v>X</v>
      </c>
      <c r="I454" s="206" t="s">
        <v>27</v>
      </c>
      <c r="J454" s="206" t="str">
        <f t="shared" si="346"/>
        <v/>
      </c>
      <c r="K454" s="206" t="str">
        <f t="shared" si="347"/>
        <v/>
      </c>
      <c r="L454" s="206"/>
      <c r="M454" s="206"/>
      <c r="N454" s="206"/>
      <c r="O454" s="206"/>
      <c r="P454" s="207">
        <f t="shared" ca="1" si="329"/>
        <v>1</v>
      </c>
      <c r="Q454" s="207">
        <f t="shared" ca="1" si="330"/>
        <v>1</v>
      </c>
      <c r="R454" s="207">
        <f t="shared" ca="1" si="338"/>
        <v>1</v>
      </c>
      <c r="S454" s="207">
        <f t="shared" ca="1" si="331"/>
        <v>1</v>
      </c>
      <c r="T454" s="207">
        <f t="shared" ca="1" si="332"/>
        <v>0</v>
      </c>
      <c r="U454" s="207">
        <f t="shared" ca="1" si="316"/>
        <v>1</v>
      </c>
      <c r="V454" s="207">
        <f t="shared" ca="1" si="317"/>
        <v>1</v>
      </c>
      <c r="W454" s="207">
        <f t="shared" ca="1" si="318"/>
        <v>1</v>
      </c>
      <c r="X454" s="207">
        <f t="shared" ca="1" si="319"/>
        <v>1</v>
      </c>
      <c r="Y454" s="207">
        <f t="shared" ca="1" si="320"/>
        <v>1</v>
      </c>
      <c r="Z454" s="207" t="str">
        <f t="shared" ca="1" si="328"/>
        <v>,0</v>
      </c>
      <c r="AA454" s="208" t="str">
        <f t="shared" ca="1" si="321"/>
        <v>F0</v>
      </c>
    </row>
    <row r="455" spans="1:27" s="209" customFormat="1" ht="15" customHeight="1" thickBot="1">
      <c r="A455" s="411" t="s">
        <v>282</v>
      </c>
      <c r="B455" s="412"/>
      <c r="C455" s="413" t="str">
        <f>IF(E455&gt;E454,"Can't be more than the "&amp;E454&amp;" people with this title--&gt;","")</f>
        <v/>
      </c>
      <c r="D455" s="414"/>
      <c r="E455" s="204">
        <f>'Survey Questionnaire'!I109</f>
        <v>0</v>
      </c>
      <c r="F455" s="202" t="s">
        <v>109</v>
      </c>
      <c r="G455" s="205" t="s">
        <v>28</v>
      </c>
      <c r="H455" s="263">
        <f t="shared" ref="H455:H459" si="348">IF(E455="","X",E455)</f>
        <v>0</v>
      </c>
      <c r="I455" s="206" t="s">
        <v>27</v>
      </c>
      <c r="J455" s="206" t="str">
        <f t="shared" si="346"/>
        <v/>
      </c>
      <c r="K455" s="206" t="str">
        <f t="shared" si="347"/>
        <v/>
      </c>
      <c r="L455" s="206"/>
      <c r="M455" s="206"/>
      <c r="N455" s="206"/>
      <c r="O455" s="206"/>
      <c r="P455" s="207">
        <f t="shared" ca="1" si="329"/>
        <v>1</v>
      </c>
      <c r="Q455" s="207">
        <f t="shared" ca="1" si="330"/>
        <v>1</v>
      </c>
      <c r="R455" s="207">
        <f t="shared" ca="1" si="338"/>
        <v>1</v>
      </c>
      <c r="S455" s="207">
        <f t="shared" ca="1" si="331"/>
        <v>1</v>
      </c>
      <c r="T455" s="207">
        <f t="shared" ca="1" si="332"/>
        <v>0</v>
      </c>
      <c r="U455" s="207">
        <f t="shared" ca="1" si="316"/>
        <v>1</v>
      </c>
      <c r="V455" s="207">
        <f t="shared" ca="1" si="317"/>
        <v>1</v>
      </c>
      <c r="W455" s="207">
        <f t="shared" ca="1" si="318"/>
        <v>1</v>
      </c>
      <c r="X455" s="207">
        <f t="shared" ca="1" si="319"/>
        <v>1</v>
      </c>
      <c r="Y455" s="207">
        <f t="shared" ca="1" si="320"/>
        <v>1</v>
      </c>
      <c r="Z455" s="207" t="str">
        <f t="shared" ca="1" si="328"/>
        <v>,0</v>
      </c>
      <c r="AA455" s="208" t="str">
        <f t="shared" ca="1" si="321"/>
        <v>F0</v>
      </c>
    </row>
    <row r="456" spans="1:27" s="209" customFormat="1" ht="15" customHeight="1" thickBot="1">
      <c r="A456" s="411" t="s">
        <v>283</v>
      </c>
      <c r="B456" s="412"/>
      <c r="C456" s="413" t="str">
        <f>IF(((E456&gt;-1)*AND(E456&lt;101)),"","Percentage must be between 0 and 100.00--&gt;")</f>
        <v/>
      </c>
      <c r="D456" s="414"/>
      <c r="E456" s="275">
        <f>'Survey Questionnaire'!I110</f>
        <v>0</v>
      </c>
      <c r="F456" s="202" t="s">
        <v>42</v>
      </c>
      <c r="G456" s="205" t="s">
        <v>28</v>
      </c>
      <c r="H456" s="276">
        <f t="shared" si="348"/>
        <v>0</v>
      </c>
      <c r="I456" s="206" t="s">
        <v>27</v>
      </c>
      <c r="J456" s="206" t="str">
        <f t="shared" si="346"/>
        <v/>
      </c>
      <c r="K456" s="206" t="str">
        <f t="shared" si="347"/>
        <v/>
      </c>
      <c r="L456" s="206"/>
      <c r="M456" s="206"/>
      <c r="N456" s="206"/>
      <c r="O456" s="206"/>
      <c r="P456" s="207">
        <f t="shared" ca="1" si="329"/>
        <v>1</v>
      </c>
      <c r="Q456" s="207">
        <f t="shared" ca="1" si="330"/>
        <v>1</v>
      </c>
      <c r="R456" s="207">
        <f t="shared" ca="1" si="338"/>
        <v>1</v>
      </c>
      <c r="S456" s="207">
        <f t="shared" ca="1" si="331"/>
        <v>1</v>
      </c>
      <c r="T456" s="207">
        <f t="shared" ca="1" si="332"/>
        <v>0</v>
      </c>
      <c r="U456" s="207">
        <f t="shared" ca="1" si="316"/>
        <v>1</v>
      </c>
      <c r="V456" s="207">
        <f t="shared" ca="1" si="317"/>
        <v>1</v>
      </c>
      <c r="W456" s="207">
        <f t="shared" ca="1" si="318"/>
        <v>1</v>
      </c>
      <c r="X456" s="207">
        <f t="shared" ca="1" si="319"/>
        <v>1</v>
      </c>
      <c r="Y456" s="207">
        <f t="shared" ca="1" si="320"/>
        <v>1</v>
      </c>
      <c r="Z456" s="207" t="str">
        <f t="shared" ca="1" si="328"/>
        <v>F2</v>
      </c>
      <c r="AA456" s="208" t="str">
        <f t="shared" ca="1" si="321"/>
        <v>F2</v>
      </c>
    </row>
    <row r="457" spans="1:27" s="209" customFormat="1" ht="15" customHeight="1" thickBot="1">
      <c r="A457" s="411" t="s">
        <v>284</v>
      </c>
      <c r="B457" s="412"/>
      <c r="C457" s="413" t="str">
        <f>IF(((E457&gt;-1)*AND(E457&lt;101)),"","Percentage must be between 0 and 100.00--&gt;")</f>
        <v/>
      </c>
      <c r="D457" s="414"/>
      <c r="E457" s="275">
        <f>'Survey Questionnaire'!I111</f>
        <v>0</v>
      </c>
      <c r="F457" s="202" t="s">
        <v>42</v>
      </c>
      <c r="G457" s="205" t="s">
        <v>28</v>
      </c>
      <c r="H457" s="276">
        <f t="shared" si="348"/>
        <v>0</v>
      </c>
      <c r="I457" s="206" t="s">
        <v>27</v>
      </c>
      <c r="J457" s="206" t="str">
        <f t="shared" si="346"/>
        <v/>
      </c>
      <c r="K457" s="206" t="str">
        <f t="shared" si="347"/>
        <v/>
      </c>
      <c r="L457" s="206"/>
      <c r="M457" s="206"/>
      <c r="N457" s="206"/>
      <c r="O457" s="206"/>
      <c r="P457" s="207">
        <f t="shared" ca="1" si="329"/>
        <v>1</v>
      </c>
      <c r="Q457" s="207">
        <f t="shared" ca="1" si="330"/>
        <v>1</v>
      </c>
      <c r="R457" s="207">
        <f t="shared" ca="1" si="338"/>
        <v>1</v>
      </c>
      <c r="S457" s="207">
        <f t="shared" ca="1" si="331"/>
        <v>1</v>
      </c>
      <c r="T457" s="207">
        <f t="shared" ca="1" si="332"/>
        <v>0</v>
      </c>
      <c r="U457" s="207">
        <f t="shared" ca="1" si="316"/>
        <v>1</v>
      </c>
      <c r="V457" s="207">
        <f t="shared" ca="1" si="317"/>
        <v>1</v>
      </c>
      <c r="W457" s="207">
        <f t="shared" ca="1" si="318"/>
        <v>1</v>
      </c>
      <c r="X457" s="207">
        <f t="shared" ca="1" si="319"/>
        <v>1</v>
      </c>
      <c r="Y457" s="207">
        <f t="shared" ca="1" si="320"/>
        <v>1</v>
      </c>
      <c r="Z457" s="207" t="str">
        <f t="shared" ca="1" si="328"/>
        <v>F2</v>
      </c>
      <c r="AA457" s="208" t="str">
        <f t="shared" ca="1" si="321"/>
        <v>F2</v>
      </c>
    </row>
    <row r="458" spans="1:27" s="209" customFormat="1" ht="15" customHeight="1" thickBot="1">
      <c r="A458" s="411" t="s">
        <v>285</v>
      </c>
      <c r="B458" s="412"/>
      <c r="C458" s="413" t="str">
        <f>IF(((E458&gt;-1)*AND(E458&lt;101)),"","Percentage must be between 0 and 100.00--&gt;")</f>
        <v/>
      </c>
      <c r="D458" s="414"/>
      <c r="E458" s="275">
        <f>'Survey Questionnaire'!I112</f>
        <v>0</v>
      </c>
      <c r="F458" s="202" t="s">
        <v>42</v>
      </c>
      <c r="G458" s="205" t="s">
        <v>28</v>
      </c>
      <c r="H458" s="276">
        <f t="shared" si="348"/>
        <v>0</v>
      </c>
      <c r="I458" s="206" t="s">
        <v>27</v>
      </c>
      <c r="J458" s="206" t="str">
        <f t="shared" si="346"/>
        <v/>
      </c>
      <c r="K458" s="206" t="str">
        <f t="shared" si="347"/>
        <v/>
      </c>
      <c r="L458" s="206"/>
      <c r="M458" s="206"/>
      <c r="N458" s="206"/>
      <c r="O458" s="206"/>
      <c r="P458" s="207">
        <f t="shared" ca="1" si="329"/>
        <v>1</v>
      </c>
      <c r="Q458" s="207">
        <f t="shared" ca="1" si="330"/>
        <v>1</v>
      </c>
      <c r="R458" s="207">
        <f t="shared" ca="1" si="338"/>
        <v>1</v>
      </c>
      <c r="S458" s="207">
        <f t="shared" ca="1" si="331"/>
        <v>1</v>
      </c>
      <c r="T458" s="207">
        <f t="shared" ca="1" si="332"/>
        <v>0</v>
      </c>
      <c r="U458" s="207">
        <f t="shared" ca="1" si="316"/>
        <v>1</v>
      </c>
      <c r="V458" s="207">
        <f t="shared" ca="1" si="317"/>
        <v>1</v>
      </c>
      <c r="W458" s="207">
        <f t="shared" ca="1" si="318"/>
        <v>1</v>
      </c>
      <c r="X458" s="207">
        <f t="shared" ca="1" si="319"/>
        <v>1</v>
      </c>
      <c r="Y458" s="207">
        <f t="shared" ca="1" si="320"/>
        <v>1</v>
      </c>
      <c r="Z458" s="207" t="str">
        <f t="shared" ca="1" si="328"/>
        <v>F2</v>
      </c>
      <c r="AA458" s="208" t="str">
        <f t="shared" ca="1" si="321"/>
        <v>F2</v>
      </c>
    </row>
    <row r="459" spans="1:27" s="209" customFormat="1" ht="15" customHeight="1" thickBot="1">
      <c r="A459" s="417" t="s">
        <v>286</v>
      </c>
      <c r="B459" s="418"/>
      <c r="C459" s="413" t="str">
        <f>IF(((E459&gt;-1)*AND(E459&lt;201)),"","Percentage overtime must be between 0% and 200.00%--&gt;")</f>
        <v/>
      </c>
      <c r="D459" s="414"/>
      <c r="E459" s="275">
        <f>'Survey Questionnaire'!I113</f>
        <v>0</v>
      </c>
      <c r="F459" s="202" t="s">
        <v>42</v>
      </c>
      <c r="G459" s="205" t="s">
        <v>28</v>
      </c>
      <c r="H459" s="276">
        <f t="shared" si="348"/>
        <v>0</v>
      </c>
      <c r="I459" s="206" t="s">
        <v>27</v>
      </c>
      <c r="J459" s="206" t="str">
        <f t="shared" si="346"/>
        <v/>
      </c>
      <c r="K459" s="206" t="str">
        <f t="shared" si="347"/>
        <v/>
      </c>
      <c r="L459" s="206"/>
      <c r="M459" s="206"/>
      <c r="N459" s="206"/>
      <c r="O459" s="206"/>
      <c r="P459" s="207">
        <f t="shared" ca="1" si="329"/>
        <v>1</v>
      </c>
      <c r="Q459" s="207">
        <f t="shared" ca="1" si="330"/>
        <v>1</v>
      </c>
      <c r="R459" s="207">
        <f t="shared" ca="1" si="338"/>
        <v>1</v>
      </c>
      <c r="S459" s="207">
        <f t="shared" ca="1" si="331"/>
        <v>1</v>
      </c>
      <c r="T459" s="207">
        <f t="shared" ca="1" si="332"/>
        <v>0</v>
      </c>
      <c r="U459" s="207">
        <f t="shared" ca="1" si="316"/>
        <v>1</v>
      </c>
      <c r="V459" s="207">
        <f t="shared" ca="1" si="317"/>
        <v>1</v>
      </c>
      <c r="W459" s="207">
        <f t="shared" ca="1" si="318"/>
        <v>1</v>
      </c>
      <c r="X459" s="207">
        <f t="shared" ca="1" si="319"/>
        <v>1</v>
      </c>
      <c r="Y459" s="207">
        <f t="shared" ca="1" si="320"/>
        <v>1</v>
      </c>
      <c r="Z459" s="207" t="str">
        <f t="shared" ca="1" si="328"/>
        <v>F2</v>
      </c>
      <c r="AA459" s="208" t="str">
        <f t="shared" ca="1" si="321"/>
        <v>F2</v>
      </c>
    </row>
    <row r="460" spans="1:27" s="209" customFormat="1" ht="15" customHeight="1" thickBot="1">
      <c r="A460" s="423" t="s">
        <v>287</v>
      </c>
      <c r="B460" s="424"/>
      <c r="C460" s="425" t="str">
        <f>IF(E460=0,"",IF(E460="Y","",IF(E460="N","","You must answer Y or N--&gt;")))</f>
        <v/>
      </c>
      <c r="D460" s="426"/>
      <c r="E460" s="203">
        <f>'Survey Questionnaire'!I114</f>
        <v>0</v>
      </c>
      <c r="F460" s="202" t="s">
        <v>62</v>
      </c>
      <c r="G460" s="205" t="s">
        <v>28</v>
      </c>
      <c r="H460" s="281" t="str">
        <f>IF(E460="Y",1,IF(E460="N",0,"X"))</f>
        <v>X</v>
      </c>
      <c r="I460" s="206" t="s">
        <v>27</v>
      </c>
      <c r="J460" s="206" t="str">
        <f t="shared" si="346"/>
        <v/>
      </c>
      <c r="K460" s="206" t="str">
        <f t="shared" si="347"/>
        <v/>
      </c>
      <c r="L460" s="206"/>
      <c r="M460" s="206"/>
      <c r="N460" s="206"/>
      <c r="O460" s="206"/>
      <c r="P460" s="207">
        <f t="shared" ca="1" si="329"/>
        <v>1</v>
      </c>
      <c r="Q460" s="207">
        <f t="shared" ca="1" si="330"/>
        <v>1</v>
      </c>
      <c r="R460" s="207">
        <f t="shared" ca="1" si="338"/>
        <v>1</v>
      </c>
      <c r="S460" s="207">
        <f t="shared" ca="1" si="331"/>
        <v>1</v>
      </c>
      <c r="T460" s="207">
        <f t="shared" ca="1" si="332"/>
        <v>0</v>
      </c>
      <c r="U460" s="207">
        <f t="shared" ca="1" si="316"/>
        <v>1</v>
      </c>
      <c r="V460" s="207">
        <f t="shared" ca="1" si="317"/>
        <v>1</v>
      </c>
      <c r="W460" s="207">
        <f t="shared" ca="1" si="318"/>
        <v>1</v>
      </c>
      <c r="X460" s="207">
        <f t="shared" ca="1" si="319"/>
        <v>1</v>
      </c>
      <c r="Y460" s="207">
        <f t="shared" ca="1" si="320"/>
        <v>1</v>
      </c>
      <c r="Z460" s="207" t="str">
        <f t="shared" ca="1" si="328"/>
        <v>F0</v>
      </c>
      <c r="AA460" s="208" t="str">
        <f t="shared" ca="1" si="321"/>
        <v>F0</v>
      </c>
    </row>
    <row r="461" spans="1:27" s="209" customFormat="1" ht="15" customHeight="1" thickBot="1">
      <c r="A461" s="417" t="s">
        <v>288</v>
      </c>
      <c r="B461" s="418"/>
      <c r="C461" s="413" t="str">
        <f>IF(((E461&gt;-1)*AND(E461&lt;1001)),"","Billing rate must be between $0 and $1,000 per hour--&gt;")</f>
        <v/>
      </c>
      <c r="D461" s="414"/>
      <c r="E461" s="203">
        <f>'Survey Questionnaire'!I115</f>
        <v>0</v>
      </c>
      <c r="F461" s="202" t="s">
        <v>112</v>
      </c>
      <c r="G461" s="205" t="s">
        <v>28</v>
      </c>
      <c r="H461" s="263">
        <f>IF(E461="","X",E461)</f>
        <v>0</v>
      </c>
      <c r="I461" s="206" t="s">
        <v>27</v>
      </c>
      <c r="J461" s="206" t="str">
        <f t="shared" si="346"/>
        <v/>
      </c>
      <c r="K461" s="206" t="str">
        <f t="shared" si="347"/>
        <v/>
      </c>
      <c r="L461" s="206"/>
      <c r="M461" s="206"/>
      <c r="N461" s="206"/>
      <c r="O461" s="206"/>
      <c r="P461" s="207">
        <f t="shared" ca="1" si="329"/>
        <v>1</v>
      </c>
      <c r="Q461" s="207">
        <f t="shared" ca="1" si="330"/>
        <v>1</v>
      </c>
      <c r="R461" s="207">
        <f t="shared" ca="1" si="338"/>
        <v>1</v>
      </c>
      <c r="S461" s="207">
        <f t="shared" ca="1" si="331"/>
        <v>1</v>
      </c>
      <c r="T461" s="207">
        <f t="shared" ca="1" si="332"/>
        <v>0</v>
      </c>
      <c r="U461" s="207">
        <f t="shared" ca="1" si="316"/>
        <v>1</v>
      </c>
      <c r="V461" s="207">
        <f t="shared" ca="1" si="317"/>
        <v>1</v>
      </c>
      <c r="W461" s="207">
        <f t="shared" ca="1" si="318"/>
        <v>1</v>
      </c>
      <c r="X461" s="207">
        <f t="shared" ca="1" si="319"/>
        <v>1</v>
      </c>
      <c r="Y461" s="207">
        <f t="shared" ca="1" si="320"/>
        <v>1</v>
      </c>
      <c r="Z461" s="207" t="str">
        <f t="shared" ca="1" si="328"/>
        <v>F0</v>
      </c>
      <c r="AA461" s="208" t="str">
        <f t="shared" ca="1" si="321"/>
        <v>F0</v>
      </c>
    </row>
    <row r="462" spans="1:27" s="209" customFormat="1" ht="15" customHeight="1" thickBot="1">
      <c r="A462" s="417" t="s">
        <v>306</v>
      </c>
      <c r="B462" s="418"/>
      <c r="C462" s="413" t="str">
        <f>IF(((E462&gt;-1)*AND(E462&lt;31)),"","Check for hours vs DAYS error--&gt;")</f>
        <v/>
      </c>
      <c r="D462" s="414"/>
      <c r="E462" s="203">
        <f>'Survey Questionnaire'!I116</f>
        <v>0</v>
      </c>
      <c r="F462" s="202" t="s">
        <v>110</v>
      </c>
      <c r="G462" s="205" t="s">
        <v>28</v>
      </c>
      <c r="H462" s="263">
        <f>IF(E462="","X",E462)</f>
        <v>0</v>
      </c>
      <c r="I462" s="206" t="s">
        <v>27</v>
      </c>
      <c r="J462" s="206" t="str">
        <f t="shared" si="346"/>
        <v/>
      </c>
      <c r="K462" s="206" t="str">
        <f t="shared" si="347"/>
        <v/>
      </c>
      <c r="L462" s="206"/>
      <c r="M462" s="206"/>
      <c r="N462" s="206"/>
      <c r="O462" s="206"/>
      <c r="P462" s="207">
        <f t="shared" ca="1" si="329"/>
        <v>1</v>
      </c>
      <c r="Q462" s="207">
        <f t="shared" ca="1" si="330"/>
        <v>1</v>
      </c>
      <c r="R462" s="207">
        <f t="shared" ca="1" si="338"/>
        <v>1</v>
      </c>
      <c r="S462" s="207">
        <f t="shared" ca="1" si="331"/>
        <v>1</v>
      </c>
      <c r="T462" s="207">
        <f t="shared" ca="1" si="332"/>
        <v>0</v>
      </c>
      <c r="U462" s="207">
        <f t="shared" ca="1" si="316"/>
        <v>1</v>
      </c>
      <c r="V462" s="207">
        <f t="shared" ca="1" si="317"/>
        <v>1</v>
      </c>
      <c r="W462" s="207">
        <f t="shared" ca="1" si="318"/>
        <v>1</v>
      </c>
      <c r="X462" s="207">
        <f t="shared" ca="1" si="319"/>
        <v>1</v>
      </c>
      <c r="Y462" s="207">
        <f t="shared" ca="1" si="320"/>
        <v>1</v>
      </c>
      <c r="Z462" s="207" t="str">
        <f t="shared" ca="1" si="328"/>
        <v>F0</v>
      </c>
      <c r="AA462" s="208" t="str">
        <f t="shared" ca="1" si="321"/>
        <v>F0</v>
      </c>
    </row>
    <row r="463" spans="1:27" s="209" customFormat="1" ht="15" customHeight="1" thickBot="1">
      <c r="A463" s="417" t="s">
        <v>289</v>
      </c>
      <c r="B463" s="418"/>
      <c r="C463" s="413" t="str">
        <f>IF((E462&gt;0)*AND(E463&gt;0),"Cant have vacation when you entered PTO",IF(((E463&gt;-1)*AND(E463&lt;31)),"","Check for hours vs DAYS error--&gt;"))</f>
        <v/>
      </c>
      <c r="D463" s="414"/>
      <c r="E463" s="203">
        <f>'Survey Questionnaire'!I117</f>
        <v>0</v>
      </c>
      <c r="F463" s="202" t="s">
        <v>110</v>
      </c>
      <c r="G463" s="205" t="s">
        <v>28</v>
      </c>
      <c r="H463" s="263">
        <f>IF(E463="","X",E463)</f>
        <v>0</v>
      </c>
      <c r="I463" s="206" t="s">
        <v>27</v>
      </c>
      <c r="J463" s="206" t="str">
        <f t="shared" si="346"/>
        <v/>
      </c>
      <c r="K463" s="206" t="str">
        <f t="shared" si="347"/>
        <v/>
      </c>
      <c r="L463" s="206"/>
      <c r="M463" s="206"/>
      <c r="N463" s="206"/>
      <c r="O463" s="206"/>
      <c r="P463" s="207">
        <f t="shared" ca="1" si="329"/>
        <v>1</v>
      </c>
      <c r="Q463" s="207">
        <f t="shared" ca="1" si="330"/>
        <v>1</v>
      </c>
      <c r="R463" s="207">
        <f t="shared" ca="1" si="338"/>
        <v>1</v>
      </c>
      <c r="S463" s="207">
        <f t="shared" ca="1" si="331"/>
        <v>1</v>
      </c>
      <c r="T463" s="207">
        <f t="shared" ca="1" si="332"/>
        <v>0</v>
      </c>
      <c r="U463" s="207">
        <f t="shared" ca="1" si="316"/>
        <v>1</v>
      </c>
      <c r="V463" s="207">
        <f t="shared" ca="1" si="317"/>
        <v>1</v>
      </c>
      <c r="W463" s="207">
        <f t="shared" ca="1" si="318"/>
        <v>1</v>
      </c>
      <c r="X463" s="207">
        <f t="shared" ca="1" si="319"/>
        <v>1</v>
      </c>
      <c r="Y463" s="207">
        <f t="shared" ca="1" si="320"/>
        <v>1</v>
      </c>
      <c r="Z463" s="207" t="str">
        <f t="shared" ca="1" si="328"/>
        <v>F0</v>
      </c>
      <c r="AA463" s="208" t="str">
        <f t="shared" ca="1" si="321"/>
        <v>F0</v>
      </c>
    </row>
    <row r="464" spans="1:27" s="209" customFormat="1" ht="15" customHeight="1" thickBot="1">
      <c r="A464" s="419" t="s">
        <v>290</v>
      </c>
      <c r="B464" s="420"/>
      <c r="C464" s="413" t="str">
        <f>IF((E462&gt;0)*AND(E464&gt;0),"Cant have sick leave when you entered PTO",IF(((E464&gt;-1)*AND(E464&lt;31)),"","Check for hours vs DAYS error--&gt;"))</f>
        <v/>
      </c>
      <c r="D464" s="414"/>
      <c r="E464" s="203">
        <f>'Survey Questionnaire'!I118</f>
        <v>0</v>
      </c>
      <c r="F464" s="202" t="s">
        <v>110</v>
      </c>
      <c r="G464" s="205" t="s">
        <v>28</v>
      </c>
      <c r="H464" s="263">
        <f>IF(E464="","X",E464)</f>
        <v>0</v>
      </c>
      <c r="I464" s="206" t="s">
        <v>27</v>
      </c>
      <c r="J464" s="206" t="str">
        <f t="shared" si="346"/>
        <v/>
      </c>
      <c r="K464" s="206" t="str">
        <f t="shared" si="347"/>
        <v/>
      </c>
      <c r="L464" s="206"/>
      <c r="M464" s="206"/>
      <c r="N464" s="206"/>
      <c r="O464" s="206"/>
      <c r="P464" s="207">
        <f t="shared" ca="1" si="329"/>
        <v>1</v>
      </c>
      <c r="Q464" s="207">
        <f t="shared" ca="1" si="330"/>
        <v>1</v>
      </c>
      <c r="R464" s="207">
        <f t="shared" ca="1" si="338"/>
        <v>1</v>
      </c>
      <c r="S464" s="207">
        <f t="shared" ca="1" si="331"/>
        <v>1</v>
      </c>
      <c r="T464" s="207">
        <f t="shared" ca="1" si="332"/>
        <v>0</v>
      </c>
      <c r="U464" s="207">
        <f t="shared" ca="1" si="316"/>
        <v>1</v>
      </c>
      <c r="V464" s="207">
        <f t="shared" ca="1" si="317"/>
        <v>1</v>
      </c>
      <c r="W464" s="207">
        <f t="shared" ca="1" si="318"/>
        <v>1</v>
      </c>
      <c r="X464" s="207">
        <f t="shared" ca="1" si="319"/>
        <v>1</v>
      </c>
      <c r="Y464" s="207">
        <f t="shared" ca="1" si="320"/>
        <v>1</v>
      </c>
      <c r="Z464" s="207" t="str">
        <f t="shared" ca="1" si="328"/>
        <v>F0</v>
      </c>
      <c r="AA464" s="208" t="str">
        <f t="shared" ca="1" si="321"/>
        <v>F0</v>
      </c>
    </row>
    <row r="465" spans="1:27" ht="16.5" thickBot="1">
      <c r="A465" s="36"/>
      <c r="B465" s="71"/>
      <c r="C465" s="432"/>
      <c r="D465" s="432"/>
      <c r="E465" s="72"/>
      <c r="F465" s="73"/>
      <c r="P465" s="40">
        <f t="shared" ca="1" si="329"/>
        <v>1</v>
      </c>
      <c r="Q465" s="40">
        <f t="shared" ca="1" si="330"/>
        <v>1</v>
      </c>
      <c r="R465" s="40">
        <f t="shared" ca="1" si="338"/>
        <v>1</v>
      </c>
      <c r="S465" s="40">
        <f t="shared" ca="1" si="331"/>
        <v>1</v>
      </c>
      <c r="T465" s="40">
        <f t="shared" ca="1" si="332"/>
        <v>1</v>
      </c>
      <c r="U465" s="40">
        <f t="shared" ref="U465" ca="1" si="349">CELL("protect",F465)</f>
        <v>1</v>
      </c>
      <c r="V465" s="40">
        <f t="shared" ca="1" si="317"/>
        <v>1</v>
      </c>
      <c r="W465" s="40">
        <f t="shared" ca="1" si="318"/>
        <v>1</v>
      </c>
      <c r="X465" s="40">
        <f t="shared" ca="1" si="319"/>
        <v>1</v>
      </c>
      <c r="Y465" s="40">
        <f t="shared" ca="1" si="320"/>
        <v>1</v>
      </c>
      <c r="Z465" s="40" t="str">
        <f t="shared" ca="1" si="328"/>
        <v>F0</v>
      </c>
      <c r="AA465" s="44" t="str">
        <f t="shared" ca="1" si="321"/>
        <v>F0</v>
      </c>
    </row>
    <row r="466" spans="1:27" ht="20.25" thickTop="1" thickBot="1">
      <c r="A466" s="527" t="s">
        <v>96</v>
      </c>
      <c r="B466" s="528"/>
      <c r="C466" s="528"/>
      <c r="D466" s="528"/>
      <c r="E466" s="68">
        <v>25</v>
      </c>
      <c r="F466" s="64"/>
      <c r="G466" s="45" t="s">
        <v>25</v>
      </c>
      <c r="H466" s="263" t="str">
        <f>IF(SUM(H467:H468)&gt;0,E466,"X")</f>
        <v>X</v>
      </c>
      <c r="I466" s="38" t="s">
        <v>27</v>
      </c>
      <c r="P466" s="40">
        <f t="shared" ca="1" si="329"/>
        <v>1</v>
      </c>
      <c r="Q466" s="40">
        <f t="shared" ca="1" si="330"/>
        <v>1</v>
      </c>
      <c r="R466" s="40">
        <f t="shared" ca="1" si="338"/>
        <v>1</v>
      </c>
      <c r="S466" s="40">
        <f t="shared" ca="1" si="331"/>
        <v>1</v>
      </c>
      <c r="T466" s="40">
        <f t="shared" ca="1" si="332"/>
        <v>1</v>
      </c>
      <c r="U466" s="40">
        <f t="shared" ref="U466:U529" ca="1" si="350">CELL("protect",F466)</f>
        <v>1</v>
      </c>
      <c r="V466" s="40">
        <f t="shared" ref="V466:V529" ca="1" si="351">CELL("protect",G466)</f>
        <v>1</v>
      </c>
      <c r="W466" s="40">
        <f t="shared" ref="W466:W529" ca="1" si="352">CELL("protect",H466)</f>
        <v>1</v>
      </c>
      <c r="X466" s="40">
        <f t="shared" ref="X466:X529" ca="1" si="353">CELL("protect",I466)</f>
        <v>1</v>
      </c>
      <c r="Y466" s="40">
        <f t="shared" ref="Y466:Y529" ca="1" si="354">CELL("protect",J466)</f>
        <v>1</v>
      </c>
      <c r="Z466" s="40" t="str">
        <f t="shared" ca="1" si="328"/>
        <v>G</v>
      </c>
      <c r="AA466" s="44" t="str">
        <f t="shared" ref="AA466:AA529" ca="1" si="355">CELL("format",H466)</f>
        <v>F0</v>
      </c>
    </row>
    <row r="467" spans="1:27" s="209" customFormat="1" ht="15" customHeight="1" thickTop="1" thickBot="1">
      <c r="A467" s="415" t="s">
        <v>230</v>
      </c>
      <c r="B467" s="416"/>
      <c r="C467" s="413" t="str">
        <f>IF(E467&lt;1000000001,"","Can't be over $1,000,000,000--&gt;")</f>
        <v/>
      </c>
      <c r="D467" s="413"/>
      <c r="E467" s="201">
        <f>'Survey Questionnaire'!J104</f>
        <v>0</v>
      </c>
      <c r="F467" s="202" t="s">
        <v>112</v>
      </c>
      <c r="G467" s="205" t="s">
        <v>28</v>
      </c>
      <c r="H467" s="263">
        <f t="shared" ref="H467:H470" si="356">IF(E467="","X",E467)</f>
        <v>0</v>
      </c>
      <c r="I467" s="206" t="s">
        <v>27</v>
      </c>
      <c r="J467" s="206" t="str">
        <f t="shared" ref="J467:J481" si="357">IF(C467="","",1)</f>
        <v/>
      </c>
      <c r="K467" s="206" t="str">
        <f t="shared" ref="K467:K481" si="358">IF(C467="","","&lt;=======")</f>
        <v/>
      </c>
      <c r="L467" s="206"/>
      <c r="M467" s="206"/>
      <c r="N467" s="206"/>
      <c r="O467" s="206"/>
      <c r="P467" s="207">
        <f t="shared" ca="1" si="329"/>
        <v>1</v>
      </c>
      <c r="Q467" s="207">
        <f t="shared" ca="1" si="330"/>
        <v>1</v>
      </c>
      <c r="R467" s="207">
        <f t="shared" ca="1" si="338"/>
        <v>1</v>
      </c>
      <c r="S467" s="207">
        <f t="shared" ca="1" si="331"/>
        <v>1</v>
      </c>
      <c r="T467" s="207">
        <f t="shared" ca="1" si="332"/>
        <v>0</v>
      </c>
      <c r="U467" s="207">
        <f t="shared" ca="1" si="350"/>
        <v>1</v>
      </c>
      <c r="V467" s="207">
        <f t="shared" ca="1" si="351"/>
        <v>1</v>
      </c>
      <c r="W467" s="207">
        <f t="shared" ca="1" si="352"/>
        <v>1</v>
      </c>
      <c r="X467" s="207">
        <f t="shared" ca="1" si="353"/>
        <v>1</v>
      </c>
      <c r="Y467" s="207">
        <f t="shared" ca="1" si="354"/>
        <v>1</v>
      </c>
      <c r="Z467" s="207" t="str">
        <f t="shared" ca="1" si="328"/>
        <v>C0</v>
      </c>
      <c r="AA467" s="208" t="str">
        <f t="shared" ca="1" si="355"/>
        <v>F0</v>
      </c>
    </row>
    <row r="468" spans="1:27" s="209" customFormat="1" ht="15" customHeight="1" thickBot="1">
      <c r="A468" s="411" t="s">
        <v>231</v>
      </c>
      <c r="B468" s="412"/>
      <c r="C468" s="413" t="str">
        <f>IF(E468&lt;1000000001,"","Can't be over $1,000,000,000--&gt;")</f>
        <v/>
      </c>
      <c r="D468" s="413"/>
      <c r="E468" s="201">
        <f>'Survey Questionnaire'!J105</f>
        <v>0</v>
      </c>
      <c r="F468" s="202" t="s">
        <v>112</v>
      </c>
      <c r="G468" s="205" t="s">
        <v>28</v>
      </c>
      <c r="H468" s="263">
        <f t="shared" si="356"/>
        <v>0</v>
      </c>
      <c r="I468" s="206" t="s">
        <v>27</v>
      </c>
      <c r="J468" s="206" t="str">
        <f t="shared" si="357"/>
        <v/>
      </c>
      <c r="K468" s="206" t="str">
        <f t="shared" si="358"/>
        <v/>
      </c>
      <c r="L468" s="206"/>
      <c r="M468" s="206"/>
      <c r="N468" s="206"/>
      <c r="O468" s="206"/>
      <c r="P468" s="207">
        <f t="shared" ca="1" si="329"/>
        <v>1</v>
      </c>
      <c r="Q468" s="207">
        <f t="shared" ca="1" si="330"/>
        <v>1</v>
      </c>
      <c r="R468" s="207">
        <f t="shared" ca="1" si="338"/>
        <v>1</v>
      </c>
      <c r="S468" s="207">
        <f t="shared" ca="1" si="331"/>
        <v>1</v>
      </c>
      <c r="T468" s="207">
        <f t="shared" ca="1" si="332"/>
        <v>0</v>
      </c>
      <c r="U468" s="207">
        <f t="shared" ca="1" si="350"/>
        <v>1</v>
      </c>
      <c r="V468" s="207">
        <f t="shared" ca="1" si="351"/>
        <v>1</v>
      </c>
      <c r="W468" s="207">
        <f t="shared" ca="1" si="352"/>
        <v>1</v>
      </c>
      <c r="X468" s="207">
        <f t="shared" ca="1" si="353"/>
        <v>1</v>
      </c>
      <c r="Y468" s="207">
        <f t="shared" ca="1" si="354"/>
        <v>1</v>
      </c>
      <c r="Z468" s="207" t="str">
        <f t="shared" ca="1" si="328"/>
        <v>C0</v>
      </c>
      <c r="AA468" s="208" t="str">
        <f t="shared" ca="1" si="355"/>
        <v>F0</v>
      </c>
    </row>
    <row r="469" spans="1:27" s="209" customFormat="1" ht="15" customHeight="1" thickBot="1">
      <c r="A469" s="411" t="s">
        <v>279</v>
      </c>
      <c r="B469" s="412"/>
      <c r="C469" s="413" t="str">
        <f>IF(E469&lt;1000000001,"","Can't be over $1,000,000,000--&gt;")</f>
        <v/>
      </c>
      <c r="D469" s="413"/>
      <c r="E469" s="201">
        <f>'Survey Questionnaire'!J106</f>
        <v>0</v>
      </c>
      <c r="F469" s="202" t="s">
        <v>112</v>
      </c>
      <c r="G469" s="205" t="s">
        <v>28</v>
      </c>
      <c r="H469" s="263">
        <f t="shared" si="356"/>
        <v>0</v>
      </c>
      <c r="I469" s="206" t="s">
        <v>27</v>
      </c>
      <c r="J469" s="206" t="str">
        <f t="shared" si="357"/>
        <v/>
      </c>
      <c r="K469" s="206" t="str">
        <f t="shared" si="358"/>
        <v/>
      </c>
      <c r="L469" s="206"/>
      <c r="M469" s="206"/>
      <c r="N469" s="206"/>
      <c r="O469" s="206"/>
      <c r="P469" s="207">
        <f t="shared" ca="1" si="329"/>
        <v>1</v>
      </c>
      <c r="Q469" s="207">
        <f t="shared" ca="1" si="330"/>
        <v>1</v>
      </c>
      <c r="R469" s="207">
        <f t="shared" ca="1" si="338"/>
        <v>1</v>
      </c>
      <c r="S469" s="207">
        <f t="shared" ca="1" si="331"/>
        <v>1</v>
      </c>
      <c r="T469" s="207">
        <f t="shared" ca="1" si="332"/>
        <v>0</v>
      </c>
      <c r="U469" s="207">
        <f t="shared" ca="1" si="350"/>
        <v>1</v>
      </c>
      <c r="V469" s="207">
        <f t="shared" ca="1" si="351"/>
        <v>1</v>
      </c>
      <c r="W469" s="207">
        <f t="shared" ca="1" si="352"/>
        <v>1</v>
      </c>
      <c r="X469" s="207">
        <f t="shared" ca="1" si="353"/>
        <v>1</v>
      </c>
      <c r="Y469" s="207">
        <f t="shared" ca="1" si="354"/>
        <v>1</v>
      </c>
      <c r="Z469" s="207" t="str">
        <f t="shared" ca="1" si="328"/>
        <v>C0</v>
      </c>
      <c r="AA469" s="208" t="str">
        <f t="shared" ca="1" si="355"/>
        <v>F0</v>
      </c>
    </row>
    <row r="470" spans="1:27" s="209" customFormat="1" ht="15" customHeight="1" thickBot="1">
      <c r="A470" s="411" t="s">
        <v>280</v>
      </c>
      <c r="B470" s="412"/>
      <c r="C470" s="413" t="str">
        <f>IF(((E470&gt;-100)*AND(E470&lt;201)),"","Percentage must be between -100% and +200%--&gt;")</f>
        <v/>
      </c>
      <c r="D470" s="414"/>
      <c r="E470" s="275">
        <f>'Survey Questionnaire'!J107</f>
        <v>0</v>
      </c>
      <c r="F470" s="202" t="s">
        <v>42</v>
      </c>
      <c r="G470" s="205" t="s">
        <v>28</v>
      </c>
      <c r="H470" s="276">
        <f t="shared" si="356"/>
        <v>0</v>
      </c>
      <c r="I470" s="206" t="s">
        <v>27</v>
      </c>
      <c r="J470" s="206" t="str">
        <f t="shared" si="357"/>
        <v/>
      </c>
      <c r="K470" s="206" t="str">
        <f t="shared" si="358"/>
        <v/>
      </c>
      <c r="L470" s="206"/>
      <c r="M470" s="206"/>
      <c r="N470" s="206"/>
      <c r="O470" s="206"/>
      <c r="P470" s="207">
        <f t="shared" ca="1" si="329"/>
        <v>1</v>
      </c>
      <c r="Q470" s="207">
        <f t="shared" ca="1" si="330"/>
        <v>1</v>
      </c>
      <c r="R470" s="207">
        <f t="shared" ca="1" si="338"/>
        <v>1</v>
      </c>
      <c r="S470" s="207">
        <f t="shared" ca="1" si="331"/>
        <v>1</v>
      </c>
      <c r="T470" s="207">
        <f t="shared" ca="1" si="332"/>
        <v>0</v>
      </c>
      <c r="U470" s="207">
        <f t="shared" ca="1" si="350"/>
        <v>1</v>
      </c>
      <c r="V470" s="207">
        <f t="shared" ca="1" si="351"/>
        <v>1</v>
      </c>
      <c r="W470" s="207">
        <f t="shared" ca="1" si="352"/>
        <v>1</v>
      </c>
      <c r="X470" s="207">
        <f t="shared" ca="1" si="353"/>
        <v>1</v>
      </c>
      <c r="Y470" s="207">
        <f t="shared" ca="1" si="354"/>
        <v>1</v>
      </c>
      <c r="Z470" s="207" t="str">
        <f t="shared" ca="1" si="328"/>
        <v>F2</v>
      </c>
      <c r="AA470" s="208" t="str">
        <f t="shared" ca="1" si="355"/>
        <v>F2</v>
      </c>
    </row>
    <row r="471" spans="1:27" s="209" customFormat="1" ht="15" customHeight="1" thickBot="1">
      <c r="A471" s="411" t="s">
        <v>281</v>
      </c>
      <c r="B471" s="412"/>
      <c r="C471" s="413" t="str">
        <f>IF(E467+E468=0,"",IF(E471&lt;1,"Please enter the number of people with this title here--&gt;",IF(E471&gt;E$8,"Can't be more than the "&amp;E$8&amp;" you reported as total staff--&gt;","")))</f>
        <v/>
      </c>
      <c r="D471" s="414"/>
      <c r="E471" s="204">
        <f>'Survey Questionnaire'!J108</f>
        <v>0</v>
      </c>
      <c r="F471" s="202" t="s">
        <v>109</v>
      </c>
      <c r="G471" s="205" t="s">
        <v>28</v>
      </c>
      <c r="H471" s="263" t="str">
        <f>IF(OR(E471="", E471=0),"X",E471)</f>
        <v>X</v>
      </c>
      <c r="I471" s="206" t="s">
        <v>27</v>
      </c>
      <c r="J471" s="206" t="str">
        <f t="shared" si="357"/>
        <v/>
      </c>
      <c r="K471" s="206" t="str">
        <f t="shared" si="358"/>
        <v/>
      </c>
      <c r="L471" s="206"/>
      <c r="M471" s="206"/>
      <c r="N471" s="206"/>
      <c r="O471" s="206"/>
      <c r="P471" s="207">
        <f t="shared" ca="1" si="329"/>
        <v>1</v>
      </c>
      <c r="Q471" s="207">
        <f t="shared" ca="1" si="330"/>
        <v>1</v>
      </c>
      <c r="R471" s="207">
        <f t="shared" ca="1" si="338"/>
        <v>1</v>
      </c>
      <c r="S471" s="207">
        <f t="shared" ca="1" si="331"/>
        <v>1</v>
      </c>
      <c r="T471" s="207">
        <f t="shared" ca="1" si="332"/>
        <v>0</v>
      </c>
      <c r="U471" s="207">
        <f t="shared" ca="1" si="350"/>
        <v>1</v>
      </c>
      <c r="V471" s="207">
        <f t="shared" ca="1" si="351"/>
        <v>1</v>
      </c>
      <c r="W471" s="207">
        <f t="shared" ca="1" si="352"/>
        <v>1</v>
      </c>
      <c r="X471" s="207">
        <f t="shared" ca="1" si="353"/>
        <v>1</v>
      </c>
      <c r="Y471" s="207">
        <f t="shared" ca="1" si="354"/>
        <v>1</v>
      </c>
      <c r="Z471" s="207" t="str">
        <f t="shared" ca="1" si="328"/>
        <v>,0</v>
      </c>
      <c r="AA471" s="208" t="str">
        <f t="shared" ca="1" si="355"/>
        <v>F0</v>
      </c>
    </row>
    <row r="472" spans="1:27" s="209" customFormat="1" ht="15" customHeight="1" thickBot="1">
      <c r="A472" s="411" t="s">
        <v>282</v>
      </c>
      <c r="B472" s="412"/>
      <c r="C472" s="413" t="str">
        <f>IF(E472&gt;E471,"Can't be more than the "&amp;E471&amp;" people with this title--&gt;","")</f>
        <v/>
      </c>
      <c r="D472" s="414"/>
      <c r="E472" s="204">
        <f>'Survey Questionnaire'!J109</f>
        <v>0</v>
      </c>
      <c r="F472" s="202" t="s">
        <v>109</v>
      </c>
      <c r="G472" s="205" t="s">
        <v>28</v>
      </c>
      <c r="H472" s="263">
        <f t="shared" ref="H472:H476" si="359">IF(E472="","X",E472)</f>
        <v>0</v>
      </c>
      <c r="I472" s="206" t="s">
        <v>27</v>
      </c>
      <c r="J472" s="206" t="str">
        <f t="shared" si="357"/>
        <v/>
      </c>
      <c r="K472" s="206" t="str">
        <f t="shared" si="358"/>
        <v/>
      </c>
      <c r="L472" s="206"/>
      <c r="M472" s="206"/>
      <c r="N472" s="206"/>
      <c r="O472" s="206"/>
      <c r="P472" s="207">
        <f t="shared" ca="1" si="329"/>
        <v>1</v>
      </c>
      <c r="Q472" s="207">
        <f t="shared" ca="1" si="330"/>
        <v>1</v>
      </c>
      <c r="R472" s="207">
        <f t="shared" ca="1" si="338"/>
        <v>1</v>
      </c>
      <c r="S472" s="207">
        <f t="shared" ca="1" si="331"/>
        <v>1</v>
      </c>
      <c r="T472" s="207">
        <f t="shared" ca="1" si="332"/>
        <v>0</v>
      </c>
      <c r="U472" s="207">
        <f t="shared" ca="1" si="350"/>
        <v>1</v>
      </c>
      <c r="V472" s="207">
        <f t="shared" ca="1" si="351"/>
        <v>1</v>
      </c>
      <c r="W472" s="207">
        <f t="shared" ca="1" si="352"/>
        <v>1</v>
      </c>
      <c r="X472" s="207">
        <f t="shared" ca="1" si="353"/>
        <v>1</v>
      </c>
      <c r="Y472" s="207">
        <f t="shared" ca="1" si="354"/>
        <v>1</v>
      </c>
      <c r="Z472" s="207" t="str">
        <f t="shared" ca="1" si="328"/>
        <v>,0</v>
      </c>
      <c r="AA472" s="208" t="str">
        <f t="shared" ca="1" si="355"/>
        <v>F0</v>
      </c>
    </row>
    <row r="473" spans="1:27" s="209" customFormat="1" ht="15" customHeight="1" thickBot="1">
      <c r="A473" s="411" t="s">
        <v>283</v>
      </c>
      <c r="B473" s="412"/>
      <c r="C473" s="413" t="str">
        <f>IF(((E473&gt;-1)*AND(E473&lt;101)),"","Percentage must be between 0 and 100.00--&gt;")</f>
        <v/>
      </c>
      <c r="D473" s="414"/>
      <c r="E473" s="275">
        <f>'Survey Questionnaire'!J110</f>
        <v>0</v>
      </c>
      <c r="F473" s="202" t="s">
        <v>42</v>
      </c>
      <c r="G473" s="205" t="s">
        <v>28</v>
      </c>
      <c r="H473" s="276">
        <f t="shared" si="359"/>
        <v>0</v>
      </c>
      <c r="I473" s="206" t="s">
        <v>27</v>
      </c>
      <c r="J473" s="206" t="str">
        <f t="shared" si="357"/>
        <v/>
      </c>
      <c r="K473" s="206" t="str">
        <f t="shared" si="358"/>
        <v/>
      </c>
      <c r="L473" s="206"/>
      <c r="M473" s="206"/>
      <c r="N473" s="206"/>
      <c r="O473" s="206"/>
      <c r="P473" s="207">
        <f t="shared" ca="1" si="329"/>
        <v>1</v>
      </c>
      <c r="Q473" s="207">
        <f t="shared" ca="1" si="330"/>
        <v>1</v>
      </c>
      <c r="R473" s="207">
        <f t="shared" ca="1" si="338"/>
        <v>1</v>
      </c>
      <c r="S473" s="207">
        <f t="shared" ca="1" si="331"/>
        <v>1</v>
      </c>
      <c r="T473" s="207">
        <f t="shared" ca="1" si="332"/>
        <v>0</v>
      </c>
      <c r="U473" s="207">
        <f t="shared" ca="1" si="350"/>
        <v>1</v>
      </c>
      <c r="V473" s="207">
        <f t="shared" ca="1" si="351"/>
        <v>1</v>
      </c>
      <c r="W473" s="207">
        <f t="shared" ca="1" si="352"/>
        <v>1</v>
      </c>
      <c r="X473" s="207">
        <f t="shared" ca="1" si="353"/>
        <v>1</v>
      </c>
      <c r="Y473" s="207">
        <f t="shared" ca="1" si="354"/>
        <v>1</v>
      </c>
      <c r="Z473" s="207" t="str">
        <f t="shared" ca="1" si="328"/>
        <v>F2</v>
      </c>
      <c r="AA473" s="208" t="str">
        <f t="shared" ca="1" si="355"/>
        <v>F2</v>
      </c>
    </row>
    <row r="474" spans="1:27" s="209" customFormat="1" ht="15" customHeight="1" thickBot="1">
      <c r="A474" s="411" t="s">
        <v>284</v>
      </c>
      <c r="B474" s="412"/>
      <c r="C474" s="413" t="str">
        <f>IF(((E474&gt;-1)*AND(E474&lt;101)),"","Percentage must be between 0 and 100.00--&gt;")</f>
        <v/>
      </c>
      <c r="D474" s="414"/>
      <c r="E474" s="275">
        <f>'Survey Questionnaire'!J111</f>
        <v>0</v>
      </c>
      <c r="F474" s="202" t="s">
        <v>42</v>
      </c>
      <c r="G474" s="205" t="s">
        <v>28</v>
      </c>
      <c r="H474" s="276">
        <f t="shared" si="359"/>
        <v>0</v>
      </c>
      <c r="I474" s="206" t="s">
        <v>27</v>
      </c>
      <c r="J474" s="206" t="str">
        <f t="shared" si="357"/>
        <v/>
      </c>
      <c r="K474" s="206" t="str">
        <f t="shared" si="358"/>
        <v/>
      </c>
      <c r="L474" s="206"/>
      <c r="M474" s="206"/>
      <c r="N474" s="206"/>
      <c r="O474" s="206"/>
      <c r="P474" s="207">
        <f t="shared" ca="1" si="329"/>
        <v>1</v>
      </c>
      <c r="Q474" s="207">
        <f t="shared" ca="1" si="330"/>
        <v>1</v>
      </c>
      <c r="R474" s="207">
        <f t="shared" ca="1" si="338"/>
        <v>1</v>
      </c>
      <c r="S474" s="207">
        <f t="shared" ca="1" si="331"/>
        <v>1</v>
      </c>
      <c r="T474" s="207">
        <f t="shared" ca="1" si="332"/>
        <v>0</v>
      </c>
      <c r="U474" s="207">
        <f t="shared" ca="1" si="350"/>
        <v>1</v>
      </c>
      <c r="V474" s="207">
        <f t="shared" ca="1" si="351"/>
        <v>1</v>
      </c>
      <c r="W474" s="207">
        <f t="shared" ca="1" si="352"/>
        <v>1</v>
      </c>
      <c r="X474" s="207">
        <f t="shared" ca="1" si="353"/>
        <v>1</v>
      </c>
      <c r="Y474" s="207">
        <f t="shared" ca="1" si="354"/>
        <v>1</v>
      </c>
      <c r="Z474" s="207" t="str">
        <f t="shared" ca="1" si="328"/>
        <v>F2</v>
      </c>
      <c r="AA474" s="208" t="str">
        <f t="shared" ca="1" si="355"/>
        <v>F2</v>
      </c>
    </row>
    <row r="475" spans="1:27" s="209" customFormat="1" ht="15" customHeight="1" thickBot="1">
      <c r="A475" s="411" t="s">
        <v>285</v>
      </c>
      <c r="B475" s="412"/>
      <c r="C475" s="413" t="str">
        <f>IF(((E475&gt;-1)*AND(E475&lt;101)),"","Percentage must be between 0 and 100.00--&gt;")</f>
        <v/>
      </c>
      <c r="D475" s="414"/>
      <c r="E475" s="275">
        <f>'Survey Questionnaire'!J112</f>
        <v>0</v>
      </c>
      <c r="F475" s="202" t="s">
        <v>42</v>
      </c>
      <c r="G475" s="205" t="s">
        <v>28</v>
      </c>
      <c r="H475" s="276">
        <f t="shared" si="359"/>
        <v>0</v>
      </c>
      <c r="I475" s="206" t="s">
        <v>27</v>
      </c>
      <c r="J475" s="206" t="str">
        <f t="shared" si="357"/>
        <v/>
      </c>
      <c r="K475" s="206" t="str">
        <f t="shared" si="358"/>
        <v/>
      </c>
      <c r="L475" s="206"/>
      <c r="M475" s="206"/>
      <c r="N475" s="206"/>
      <c r="O475" s="206"/>
      <c r="P475" s="207">
        <f t="shared" ca="1" si="329"/>
        <v>1</v>
      </c>
      <c r="Q475" s="207">
        <f t="shared" ca="1" si="330"/>
        <v>1</v>
      </c>
      <c r="R475" s="207">
        <f t="shared" ca="1" si="338"/>
        <v>1</v>
      </c>
      <c r="S475" s="207">
        <f t="shared" ca="1" si="331"/>
        <v>1</v>
      </c>
      <c r="T475" s="207">
        <f t="shared" ca="1" si="332"/>
        <v>0</v>
      </c>
      <c r="U475" s="207">
        <f t="shared" ca="1" si="350"/>
        <v>1</v>
      </c>
      <c r="V475" s="207">
        <f t="shared" ca="1" si="351"/>
        <v>1</v>
      </c>
      <c r="W475" s="207">
        <f t="shared" ca="1" si="352"/>
        <v>1</v>
      </c>
      <c r="X475" s="207">
        <f t="shared" ca="1" si="353"/>
        <v>1</v>
      </c>
      <c r="Y475" s="207">
        <f t="shared" ca="1" si="354"/>
        <v>1</v>
      </c>
      <c r="Z475" s="207" t="str">
        <f t="shared" ca="1" si="328"/>
        <v>F2</v>
      </c>
      <c r="AA475" s="208" t="str">
        <f t="shared" ca="1" si="355"/>
        <v>F2</v>
      </c>
    </row>
    <row r="476" spans="1:27" s="209" customFormat="1" ht="15" customHeight="1" thickBot="1">
      <c r="A476" s="417" t="s">
        <v>286</v>
      </c>
      <c r="B476" s="418"/>
      <c r="C476" s="413" t="str">
        <f>IF(((E476&gt;-1)*AND(E476&lt;201)),"","Percentage overtime must be between 0% and 200.00%--&gt;")</f>
        <v/>
      </c>
      <c r="D476" s="414"/>
      <c r="E476" s="275">
        <f>'Survey Questionnaire'!J113</f>
        <v>0</v>
      </c>
      <c r="F476" s="202" t="s">
        <v>42</v>
      </c>
      <c r="G476" s="205" t="s">
        <v>28</v>
      </c>
      <c r="H476" s="276">
        <f t="shared" si="359"/>
        <v>0</v>
      </c>
      <c r="I476" s="206" t="s">
        <v>27</v>
      </c>
      <c r="J476" s="206" t="str">
        <f t="shared" si="357"/>
        <v/>
      </c>
      <c r="K476" s="206" t="str">
        <f t="shared" si="358"/>
        <v/>
      </c>
      <c r="L476" s="206"/>
      <c r="M476" s="206"/>
      <c r="N476" s="206"/>
      <c r="O476" s="206"/>
      <c r="P476" s="207">
        <f t="shared" ca="1" si="329"/>
        <v>1</v>
      </c>
      <c r="Q476" s="207">
        <f t="shared" ca="1" si="330"/>
        <v>1</v>
      </c>
      <c r="R476" s="207">
        <f t="shared" ca="1" si="338"/>
        <v>1</v>
      </c>
      <c r="S476" s="207">
        <f t="shared" ca="1" si="331"/>
        <v>1</v>
      </c>
      <c r="T476" s="207">
        <f t="shared" ca="1" si="332"/>
        <v>0</v>
      </c>
      <c r="U476" s="207">
        <f t="shared" ca="1" si="350"/>
        <v>1</v>
      </c>
      <c r="V476" s="207">
        <f t="shared" ca="1" si="351"/>
        <v>1</v>
      </c>
      <c r="W476" s="207">
        <f t="shared" ca="1" si="352"/>
        <v>1</v>
      </c>
      <c r="X476" s="207">
        <f t="shared" ca="1" si="353"/>
        <v>1</v>
      </c>
      <c r="Y476" s="207">
        <f t="shared" ca="1" si="354"/>
        <v>1</v>
      </c>
      <c r="Z476" s="207" t="str">
        <f t="shared" ca="1" si="328"/>
        <v>F2</v>
      </c>
      <c r="AA476" s="208" t="str">
        <f t="shared" ca="1" si="355"/>
        <v>F2</v>
      </c>
    </row>
    <row r="477" spans="1:27" s="209" customFormat="1" ht="15" customHeight="1" thickBot="1">
      <c r="A477" s="423" t="s">
        <v>287</v>
      </c>
      <c r="B477" s="424"/>
      <c r="C477" s="425" t="str">
        <f>IF(E477=0,"",IF(E477="Y","",IF(E477="N","","You must answer Y or N--&gt;")))</f>
        <v/>
      </c>
      <c r="D477" s="426"/>
      <c r="E477" s="203">
        <f>'Survey Questionnaire'!J114</f>
        <v>0</v>
      </c>
      <c r="F477" s="202" t="s">
        <v>62</v>
      </c>
      <c r="G477" s="205" t="s">
        <v>28</v>
      </c>
      <c r="H477" s="281" t="str">
        <f>IF(E477="Y",1,IF(E477="N",0,"X"))</f>
        <v>X</v>
      </c>
      <c r="I477" s="206" t="s">
        <v>27</v>
      </c>
      <c r="J477" s="206" t="str">
        <f t="shared" si="357"/>
        <v/>
      </c>
      <c r="K477" s="206" t="str">
        <f t="shared" si="358"/>
        <v/>
      </c>
      <c r="L477" s="206"/>
      <c r="M477" s="206"/>
      <c r="N477" s="206"/>
      <c r="O477" s="206"/>
      <c r="P477" s="207">
        <f t="shared" ca="1" si="329"/>
        <v>1</v>
      </c>
      <c r="Q477" s="207">
        <f t="shared" ca="1" si="330"/>
        <v>1</v>
      </c>
      <c r="R477" s="207">
        <f t="shared" ca="1" si="338"/>
        <v>1</v>
      </c>
      <c r="S477" s="207">
        <f t="shared" ca="1" si="331"/>
        <v>1</v>
      </c>
      <c r="T477" s="207">
        <f t="shared" ca="1" si="332"/>
        <v>0</v>
      </c>
      <c r="U477" s="207">
        <f t="shared" ca="1" si="350"/>
        <v>1</v>
      </c>
      <c r="V477" s="207">
        <f t="shared" ca="1" si="351"/>
        <v>1</v>
      </c>
      <c r="W477" s="207">
        <f t="shared" ca="1" si="352"/>
        <v>1</v>
      </c>
      <c r="X477" s="207">
        <f t="shared" ca="1" si="353"/>
        <v>1</v>
      </c>
      <c r="Y477" s="207">
        <f t="shared" ca="1" si="354"/>
        <v>1</v>
      </c>
      <c r="Z477" s="207" t="str">
        <f t="shared" ca="1" si="328"/>
        <v>F0</v>
      </c>
      <c r="AA477" s="208" t="str">
        <f t="shared" ca="1" si="355"/>
        <v>F0</v>
      </c>
    </row>
    <row r="478" spans="1:27" s="209" customFormat="1" ht="15" customHeight="1" thickBot="1">
      <c r="A478" s="417" t="s">
        <v>288</v>
      </c>
      <c r="B478" s="418"/>
      <c r="C478" s="413" t="str">
        <f>IF(((E478&gt;-1)*AND(E478&lt;1001)),"","Billing rate must be between $0 and $1,000 per hour--&gt;")</f>
        <v/>
      </c>
      <c r="D478" s="414"/>
      <c r="E478" s="203">
        <f>'Survey Questionnaire'!J115</f>
        <v>0</v>
      </c>
      <c r="F478" s="202" t="s">
        <v>112</v>
      </c>
      <c r="G478" s="205" t="s">
        <v>28</v>
      </c>
      <c r="H478" s="263">
        <f>IF(E478="","X",E478)</f>
        <v>0</v>
      </c>
      <c r="I478" s="206" t="s">
        <v>27</v>
      </c>
      <c r="J478" s="206" t="str">
        <f t="shared" si="357"/>
        <v/>
      </c>
      <c r="K478" s="206" t="str">
        <f t="shared" si="358"/>
        <v/>
      </c>
      <c r="L478" s="206"/>
      <c r="M478" s="206"/>
      <c r="N478" s="206"/>
      <c r="O478" s="206"/>
      <c r="P478" s="207">
        <f t="shared" ca="1" si="329"/>
        <v>1</v>
      </c>
      <c r="Q478" s="207">
        <f t="shared" ca="1" si="330"/>
        <v>1</v>
      </c>
      <c r="R478" s="207">
        <f t="shared" ca="1" si="338"/>
        <v>1</v>
      </c>
      <c r="S478" s="207">
        <f t="shared" ca="1" si="331"/>
        <v>1</v>
      </c>
      <c r="T478" s="207">
        <f t="shared" ca="1" si="332"/>
        <v>0</v>
      </c>
      <c r="U478" s="207">
        <f t="shared" ca="1" si="350"/>
        <v>1</v>
      </c>
      <c r="V478" s="207">
        <f t="shared" ca="1" si="351"/>
        <v>1</v>
      </c>
      <c r="W478" s="207">
        <f t="shared" ca="1" si="352"/>
        <v>1</v>
      </c>
      <c r="X478" s="207">
        <f t="shared" ca="1" si="353"/>
        <v>1</v>
      </c>
      <c r="Y478" s="207">
        <f t="shared" ca="1" si="354"/>
        <v>1</v>
      </c>
      <c r="Z478" s="207" t="str">
        <f t="shared" ca="1" si="328"/>
        <v>F0</v>
      </c>
      <c r="AA478" s="208" t="str">
        <f t="shared" ca="1" si="355"/>
        <v>F0</v>
      </c>
    </row>
    <row r="479" spans="1:27" s="209" customFormat="1" ht="15" customHeight="1" thickBot="1">
      <c r="A479" s="417" t="s">
        <v>306</v>
      </c>
      <c r="B479" s="418"/>
      <c r="C479" s="413" t="str">
        <f>IF(((E479&gt;-1)*AND(E479&lt;31)),"","Check for hours vs DAYS error--&gt;")</f>
        <v/>
      </c>
      <c r="D479" s="414"/>
      <c r="E479" s="203">
        <f>'Survey Questionnaire'!J116</f>
        <v>0</v>
      </c>
      <c r="F479" s="202" t="s">
        <v>110</v>
      </c>
      <c r="G479" s="205" t="s">
        <v>28</v>
      </c>
      <c r="H479" s="263">
        <f>IF(E479="","X",E479)</f>
        <v>0</v>
      </c>
      <c r="I479" s="206" t="s">
        <v>27</v>
      </c>
      <c r="J479" s="206" t="str">
        <f t="shared" si="357"/>
        <v/>
      </c>
      <c r="K479" s="206" t="str">
        <f t="shared" si="358"/>
        <v/>
      </c>
      <c r="L479" s="206"/>
      <c r="M479" s="206"/>
      <c r="N479" s="206"/>
      <c r="O479" s="206"/>
      <c r="P479" s="207">
        <f t="shared" ca="1" si="329"/>
        <v>1</v>
      </c>
      <c r="Q479" s="207">
        <f t="shared" ca="1" si="330"/>
        <v>1</v>
      </c>
      <c r="R479" s="207">
        <f t="shared" ca="1" si="338"/>
        <v>1</v>
      </c>
      <c r="S479" s="207">
        <f t="shared" ca="1" si="331"/>
        <v>1</v>
      </c>
      <c r="T479" s="207">
        <f t="shared" ca="1" si="332"/>
        <v>0</v>
      </c>
      <c r="U479" s="207">
        <f t="shared" ca="1" si="350"/>
        <v>1</v>
      </c>
      <c r="V479" s="207">
        <f t="shared" ca="1" si="351"/>
        <v>1</v>
      </c>
      <c r="W479" s="207">
        <f t="shared" ca="1" si="352"/>
        <v>1</v>
      </c>
      <c r="X479" s="207">
        <f t="shared" ca="1" si="353"/>
        <v>1</v>
      </c>
      <c r="Y479" s="207">
        <f t="shared" ca="1" si="354"/>
        <v>1</v>
      </c>
      <c r="Z479" s="207" t="str">
        <f t="shared" ca="1" si="328"/>
        <v>F0</v>
      </c>
      <c r="AA479" s="208" t="str">
        <f t="shared" ca="1" si="355"/>
        <v>F0</v>
      </c>
    </row>
    <row r="480" spans="1:27" s="209" customFormat="1" ht="15" customHeight="1" thickBot="1">
      <c r="A480" s="417" t="s">
        <v>289</v>
      </c>
      <c r="B480" s="418"/>
      <c r="C480" s="413" t="str">
        <f>IF((E479&gt;0)*AND(E480&gt;0),"Cant have vacation when you entered PTO",IF(((E480&gt;-1)*AND(E480&lt;31)),"","Check for hours vs DAYS error--&gt;"))</f>
        <v/>
      </c>
      <c r="D480" s="414"/>
      <c r="E480" s="203">
        <f>'Survey Questionnaire'!J117</f>
        <v>0</v>
      </c>
      <c r="F480" s="202" t="s">
        <v>110</v>
      </c>
      <c r="G480" s="205" t="s">
        <v>28</v>
      </c>
      <c r="H480" s="263">
        <f>IF(E480="","X",E480)</f>
        <v>0</v>
      </c>
      <c r="I480" s="206" t="s">
        <v>27</v>
      </c>
      <c r="J480" s="206" t="str">
        <f t="shared" si="357"/>
        <v/>
      </c>
      <c r="K480" s="206" t="str">
        <f t="shared" si="358"/>
        <v/>
      </c>
      <c r="L480" s="206"/>
      <c r="M480" s="206"/>
      <c r="N480" s="206"/>
      <c r="O480" s="206"/>
      <c r="P480" s="207">
        <f t="shared" ca="1" si="329"/>
        <v>1</v>
      </c>
      <c r="Q480" s="207">
        <f t="shared" ca="1" si="330"/>
        <v>1</v>
      </c>
      <c r="R480" s="207">
        <f t="shared" ca="1" si="338"/>
        <v>1</v>
      </c>
      <c r="S480" s="207">
        <f t="shared" ca="1" si="331"/>
        <v>1</v>
      </c>
      <c r="T480" s="207">
        <f t="shared" ca="1" si="332"/>
        <v>0</v>
      </c>
      <c r="U480" s="207">
        <f t="shared" ca="1" si="350"/>
        <v>1</v>
      </c>
      <c r="V480" s="207">
        <f t="shared" ca="1" si="351"/>
        <v>1</v>
      </c>
      <c r="W480" s="207">
        <f t="shared" ca="1" si="352"/>
        <v>1</v>
      </c>
      <c r="X480" s="207">
        <f t="shared" ca="1" si="353"/>
        <v>1</v>
      </c>
      <c r="Y480" s="207">
        <f t="shared" ca="1" si="354"/>
        <v>1</v>
      </c>
      <c r="Z480" s="207" t="str">
        <f t="shared" ca="1" si="328"/>
        <v>F0</v>
      </c>
      <c r="AA480" s="208" t="str">
        <f t="shared" ca="1" si="355"/>
        <v>F0</v>
      </c>
    </row>
    <row r="481" spans="1:27" s="209" customFormat="1" ht="15" customHeight="1" thickBot="1">
      <c r="A481" s="419" t="s">
        <v>290</v>
      </c>
      <c r="B481" s="420"/>
      <c r="C481" s="413" t="str">
        <f>IF((E479&gt;0)*AND(E481&gt;0),"Cant have sick leave when you entered PTO",IF(((E481&gt;-1)*AND(E481&lt;31)),"","Check for hours vs DAYS error--&gt;"))</f>
        <v/>
      </c>
      <c r="D481" s="414"/>
      <c r="E481" s="203">
        <f>'Survey Questionnaire'!J118</f>
        <v>0</v>
      </c>
      <c r="F481" s="202" t="s">
        <v>110</v>
      </c>
      <c r="G481" s="205" t="s">
        <v>28</v>
      </c>
      <c r="H481" s="263">
        <f>IF(E481="","X",E481)</f>
        <v>0</v>
      </c>
      <c r="I481" s="206" t="s">
        <v>27</v>
      </c>
      <c r="J481" s="206" t="str">
        <f t="shared" si="357"/>
        <v/>
      </c>
      <c r="K481" s="206" t="str">
        <f t="shared" si="358"/>
        <v/>
      </c>
      <c r="L481" s="206"/>
      <c r="M481" s="206"/>
      <c r="N481" s="206"/>
      <c r="O481" s="206"/>
      <c r="P481" s="207">
        <f t="shared" ca="1" si="329"/>
        <v>1</v>
      </c>
      <c r="Q481" s="207">
        <f t="shared" ca="1" si="330"/>
        <v>1</v>
      </c>
      <c r="R481" s="207">
        <f t="shared" ca="1" si="338"/>
        <v>1</v>
      </c>
      <c r="S481" s="207">
        <f t="shared" ca="1" si="331"/>
        <v>1</v>
      </c>
      <c r="T481" s="207">
        <f t="shared" ca="1" si="332"/>
        <v>0</v>
      </c>
      <c r="U481" s="207">
        <f t="shared" ca="1" si="350"/>
        <v>1</v>
      </c>
      <c r="V481" s="207">
        <f t="shared" ca="1" si="351"/>
        <v>1</v>
      </c>
      <c r="W481" s="207">
        <f t="shared" ca="1" si="352"/>
        <v>1</v>
      </c>
      <c r="X481" s="207">
        <f t="shared" ca="1" si="353"/>
        <v>1</v>
      </c>
      <c r="Y481" s="207">
        <f t="shared" ca="1" si="354"/>
        <v>1</v>
      </c>
      <c r="Z481" s="207" t="str">
        <f t="shared" ca="1" si="328"/>
        <v>F0</v>
      </c>
      <c r="AA481" s="208" t="str">
        <f t="shared" ca="1" si="355"/>
        <v>F0</v>
      </c>
    </row>
    <row r="482" spans="1:27" ht="16.5" thickBot="1">
      <c r="A482" s="36"/>
      <c r="B482" s="71"/>
      <c r="C482" s="432"/>
      <c r="D482" s="432"/>
      <c r="E482" s="72"/>
      <c r="F482" s="73"/>
      <c r="P482" s="40">
        <f t="shared" ca="1" si="329"/>
        <v>1</v>
      </c>
      <c r="Q482" s="40">
        <f t="shared" ca="1" si="330"/>
        <v>1</v>
      </c>
      <c r="R482" s="40">
        <f t="shared" ca="1" si="338"/>
        <v>1</v>
      </c>
      <c r="S482" s="40">
        <f t="shared" ca="1" si="331"/>
        <v>1</v>
      </c>
      <c r="T482" s="40">
        <f t="shared" ca="1" si="332"/>
        <v>1</v>
      </c>
      <c r="U482" s="40">
        <f t="shared" ref="U482" ca="1" si="360">CELL("protect",F482)</f>
        <v>1</v>
      </c>
      <c r="V482" s="40">
        <f t="shared" ca="1" si="351"/>
        <v>1</v>
      </c>
      <c r="W482" s="40">
        <f t="shared" ca="1" si="352"/>
        <v>1</v>
      </c>
      <c r="X482" s="40">
        <f t="shared" ca="1" si="353"/>
        <v>1</v>
      </c>
      <c r="Y482" s="40">
        <f t="shared" ca="1" si="354"/>
        <v>1</v>
      </c>
      <c r="Z482" s="40" t="str">
        <f t="shared" ca="1" si="328"/>
        <v>F0</v>
      </c>
      <c r="AA482" s="44" t="str">
        <f t="shared" ca="1" si="355"/>
        <v>F0</v>
      </c>
    </row>
    <row r="483" spans="1:27" ht="20.25" thickTop="1" thickBot="1">
      <c r="A483" s="527" t="s">
        <v>223</v>
      </c>
      <c r="B483" s="528"/>
      <c r="C483" s="528"/>
      <c r="D483" s="528"/>
      <c r="E483" s="68">
        <v>26</v>
      </c>
      <c r="F483" s="64"/>
      <c r="G483" s="45" t="s">
        <v>25</v>
      </c>
      <c r="H483" s="263" t="str">
        <f>IF(SUM(H484:H485)&gt;0,E483,"X")</f>
        <v>X</v>
      </c>
      <c r="I483" s="38" t="s">
        <v>27</v>
      </c>
      <c r="P483" s="40">
        <f t="shared" ca="1" si="329"/>
        <v>1</v>
      </c>
      <c r="Q483" s="40">
        <f t="shared" ca="1" si="330"/>
        <v>1</v>
      </c>
      <c r="R483" s="40">
        <f t="shared" ca="1" si="338"/>
        <v>1</v>
      </c>
      <c r="S483" s="40">
        <f t="shared" ca="1" si="331"/>
        <v>1</v>
      </c>
      <c r="T483" s="40">
        <f t="shared" ca="1" si="332"/>
        <v>1</v>
      </c>
      <c r="U483" s="40">
        <f t="shared" ca="1" si="350"/>
        <v>1</v>
      </c>
      <c r="V483" s="40">
        <f t="shared" ca="1" si="351"/>
        <v>1</v>
      </c>
      <c r="W483" s="40">
        <f t="shared" ca="1" si="352"/>
        <v>1</v>
      </c>
      <c r="X483" s="40">
        <f t="shared" ca="1" si="353"/>
        <v>1</v>
      </c>
      <c r="Y483" s="40">
        <f t="shared" ca="1" si="354"/>
        <v>1</v>
      </c>
      <c r="Z483" s="40" t="str">
        <f t="shared" ca="1" si="328"/>
        <v>G</v>
      </c>
      <c r="AA483" s="44" t="str">
        <f t="shared" ca="1" si="355"/>
        <v>F0</v>
      </c>
    </row>
    <row r="484" spans="1:27" s="209" customFormat="1" ht="15" customHeight="1" thickTop="1" thickBot="1">
      <c r="A484" s="415" t="s">
        <v>230</v>
      </c>
      <c r="B484" s="416"/>
      <c r="C484" s="413" t="str">
        <f>IF(E484&lt;1000000001,"","Can't be over $1,000,000,000--&gt;")</f>
        <v/>
      </c>
      <c r="D484" s="413"/>
      <c r="E484" s="201">
        <f>'Survey Questionnaire'!E122</f>
        <v>0</v>
      </c>
      <c r="F484" s="202" t="s">
        <v>112</v>
      </c>
      <c r="G484" s="205" t="s">
        <v>28</v>
      </c>
      <c r="H484" s="263">
        <f t="shared" ref="H484:H487" si="361">IF(E484="","X",E484)</f>
        <v>0</v>
      </c>
      <c r="I484" s="206" t="s">
        <v>27</v>
      </c>
      <c r="J484" s="206" t="str">
        <f t="shared" ref="J484:J498" si="362">IF(C484="","",1)</f>
        <v/>
      </c>
      <c r="K484" s="206" t="str">
        <f t="shared" ref="K484:K498" si="363">IF(C484="","","&lt;=======")</f>
        <v/>
      </c>
      <c r="L484" s="206"/>
      <c r="M484" s="206"/>
      <c r="N484" s="206"/>
      <c r="O484" s="206"/>
      <c r="P484" s="207">
        <f t="shared" ca="1" si="329"/>
        <v>1</v>
      </c>
      <c r="Q484" s="207">
        <f t="shared" ca="1" si="330"/>
        <v>1</v>
      </c>
      <c r="R484" s="207">
        <f t="shared" ca="1" si="338"/>
        <v>1</v>
      </c>
      <c r="S484" s="207">
        <f t="shared" ca="1" si="331"/>
        <v>1</v>
      </c>
      <c r="T484" s="207">
        <f t="shared" ca="1" si="332"/>
        <v>0</v>
      </c>
      <c r="U484" s="207">
        <f t="shared" ca="1" si="350"/>
        <v>1</v>
      </c>
      <c r="V484" s="207">
        <f t="shared" ca="1" si="351"/>
        <v>1</v>
      </c>
      <c r="W484" s="207">
        <f t="shared" ca="1" si="352"/>
        <v>1</v>
      </c>
      <c r="X484" s="207">
        <f t="shared" ca="1" si="353"/>
        <v>1</v>
      </c>
      <c r="Y484" s="207">
        <f t="shared" ca="1" si="354"/>
        <v>1</v>
      </c>
      <c r="Z484" s="207" t="str">
        <f t="shared" ca="1" si="328"/>
        <v>C0</v>
      </c>
      <c r="AA484" s="208" t="str">
        <f t="shared" ca="1" si="355"/>
        <v>F0</v>
      </c>
    </row>
    <row r="485" spans="1:27" s="209" customFormat="1" ht="15" customHeight="1" thickBot="1">
      <c r="A485" s="411" t="s">
        <v>231</v>
      </c>
      <c r="B485" s="412"/>
      <c r="C485" s="413" t="str">
        <f>IF(E485&lt;1000000001,"","Can't be over $1,000,000,000--&gt;")</f>
        <v/>
      </c>
      <c r="D485" s="413"/>
      <c r="E485" s="201">
        <f>'Survey Questionnaire'!E123</f>
        <v>0</v>
      </c>
      <c r="F485" s="202" t="s">
        <v>112</v>
      </c>
      <c r="G485" s="205" t="s">
        <v>28</v>
      </c>
      <c r="H485" s="263">
        <f t="shared" si="361"/>
        <v>0</v>
      </c>
      <c r="I485" s="206" t="s">
        <v>27</v>
      </c>
      <c r="J485" s="206" t="str">
        <f t="shared" si="362"/>
        <v/>
      </c>
      <c r="K485" s="206" t="str">
        <f t="shared" si="363"/>
        <v/>
      </c>
      <c r="L485" s="206"/>
      <c r="M485" s="206"/>
      <c r="N485" s="206"/>
      <c r="O485" s="206"/>
      <c r="P485" s="207">
        <f t="shared" ca="1" si="329"/>
        <v>1</v>
      </c>
      <c r="Q485" s="207">
        <f t="shared" ca="1" si="330"/>
        <v>1</v>
      </c>
      <c r="R485" s="207">
        <f t="shared" ca="1" si="338"/>
        <v>1</v>
      </c>
      <c r="S485" s="207">
        <f t="shared" ca="1" si="331"/>
        <v>1</v>
      </c>
      <c r="T485" s="207">
        <f t="shared" ca="1" si="332"/>
        <v>0</v>
      </c>
      <c r="U485" s="207">
        <f t="shared" ca="1" si="350"/>
        <v>1</v>
      </c>
      <c r="V485" s="207">
        <f t="shared" ca="1" si="351"/>
        <v>1</v>
      </c>
      <c r="W485" s="207">
        <f t="shared" ca="1" si="352"/>
        <v>1</v>
      </c>
      <c r="X485" s="207">
        <f t="shared" ca="1" si="353"/>
        <v>1</v>
      </c>
      <c r="Y485" s="207">
        <f t="shared" ca="1" si="354"/>
        <v>1</v>
      </c>
      <c r="Z485" s="207" t="str">
        <f t="shared" ca="1" si="328"/>
        <v>C0</v>
      </c>
      <c r="AA485" s="208" t="str">
        <f t="shared" ca="1" si="355"/>
        <v>F0</v>
      </c>
    </row>
    <row r="486" spans="1:27" s="209" customFormat="1" ht="15" customHeight="1" thickBot="1">
      <c r="A486" s="411" t="s">
        <v>279</v>
      </c>
      <c r="B486" s="412"/>
      <c r="C486" s="413" t="str">
        <f>IF(E486&lt;1000000001,"","Can't be over $1,000,000,000--&gt;")</f>
        <v/>
      </c>
      <c r="D486" s="413"/>
      <c r="E486" s="201">
        <f>'Survey Questionnaire'!E124</f>
        <v>0</v>
      </c>
      <c r="F486" s="202" t="s">
        <v>112</v>
      </c>
      <c r="G486" s="205" t="s">
        <v>28</v>
      </c>
      <c r="H486" s="263">
        <f t="shared" si="361"/>
        <v>0</v>
      </c>
      <c r="I486" s="206" t="s">
        <v>27</v>
      </c>
      <c r="J486" s="206" t="str">
        <f t="shared" si="362"/>
        <v/>
      </c>
      <c r="K486" s="206" t="str">
        <f t="shared" si="363"/>
        <v/>
      </c>
      <c r="L486" s="206"/>
      <c r="M486" s="206"/>
      <c r="N486" s="206"/>
      <c r="O486" s="206"/>
      <c r="P486" s="207">
        <f t="shared" ca="1" si="329"/>
        <v>1</v>
      </c>
      <c r="Q486" s="207">
        <f t="shared" ca="1" si="330"/>
        <v>1</v>
      </c>
      <c r="R486" s="207">
        <f t="shared" ca="1" si="338"/>
        <v>1</v>
      </c>
      <c r="S486" s="207">
        <f t="shared" ca="1" si="331"/>
        <v>1</v>
      </c>
      <c r="T486" s="207">
        <f t="shared" ca="1" si="332"/>
        <v>0</v>
      </c>
      <c r="U486" s="207">
        <f t="shared" ca="1" si="350"/>
        <v>1</v>
      </c>
      <c r="V486" s="207">
        <f t="shared" ca="1" si="351"/>
        <v>1</v>
      </c>
      <c r="W486" s="207">
        <f t="shared" ca="1" si="352"/>
        <v>1</v>
      </c>
      <c r="X486" s="207">
        <f t="shared" ca="1" si="353"/>
        <v>1</v>
      </c>
      <c r="Y486" s="207">
        <f t="shared" ca="1" si="354"/>
        <v>1</v>
      </c>
      <c r="Z486" s="207" t="str">
        <f t="shared" ca="1" si="328"/>
        <v>C0</v>
      </c>
      <c r="AA486" s="208" t="str">
        <f t="shared" ca="1" si="355"/>
        <v>F0</v>
      </c>
    </row>
    <row r="487" spans="1:27" s="209" customFormat="1" ht="15" customHeight="1" thickBot="1">
      <c r="A487" s="411" t="s">
        <v>280</v>
      </c>
      <c r="B487" s="412"/>
      <c r="C487" s="413" t="str">
        <f>IF(((E487&gt;-100)*AND(E487&lt;201)),"","Percentage must be between -100% and +200%--&gt;")</f>
        <v/>
      </c>
      <c r="D487" s="414"/>
      <c r="E487" s="275">
        <f>'Survey Questionnaire'!E125</f>
        <v>0</v>
      </c>
      <c r="F487" s="202" t="s">
        <v>42</v>
      </c>
      <c r="G487" s="205" t="s">
        <v>28</v>
      </c>
      <c r="H487" s="276">
        <f t="shared" si="361"/>
        <v>0</v>
      </c>
      <c r="I487" s="206" t="s">
        <v>27</v>
      </c>
      <c r="J487" s="206" t="str">
        <f t="shared" si="362"/>
        <v/>
      </c>
      <c r="K487" s="206" t="str">
        <f t="shared" si="363"/>
        <v/>
      </c>
      <c r="L487" s="206"/>
      <c r="M487" s="206"/>
      <c r="N487" s="206"/>
      <c r="O487" s="206"/>
      <c r="P487" s="207">
        <f t="shared" ca="1" si="329"/>
        <v>1</v>
      </c>
      <c r="Q487" s="207">
        <f t="shared" ca="1" si="330"/>
        <v>1</v>
      </c>
      <c r="R487" s="207">
        <f t="shared" ca="1" si="338"/>
        <v>1</v>
      </c>
      <c r="S487" s="207">
        <f t="shared" ca="1" si="331"/>
        <v>1</v>
      </c>
      <c r="T487" s="207">
        <f t="shared" ca="1" si="332"/>
        <v>0</v>
      </c>
      <c r="U487" s="207">
        <f t="shared" ca="1" si="350"/>
        <v>1</v>
      </c>
      <c r="V487" s="207">
        <f t="shared" ca="1" si="351"/>
        <v>1</v>
      </c>
      <c r="W487" s="207">
        <f t="shared" ca="1" si="352"/>
        <v>1</v>
      </c>
      <c r="X487" s="207">
        <f t="shared" ca="1" si="353"/>
        <v>1</v>
      </c>
      <c r="Y487" s="207">
        <f t="shared" ca="1" si="354"/>
        <v>1</v>
      </c>
      <c r="Z487" s="207" t="str">
        <f t="shared" ca="1" si="328"/>
        <v>F2</v>
      </c>
      <c r="AA487" s="208" t="str">
        <f t="shared" ca="1" si="355"/>
        <v>F2</v>
      </c>
    </row>
    <row r="488" spans="1:27" s="209" customFormat="1" ht="15" customHeight="1" thickBot="1">
      <c r="A488" s="411" t="s">
        <v>281</v>
      </c>
      <c r="B488" s="412"/>
      <c r="C488" s="413" t="str">
        <f>IF(E484+E485=0,"",IF(E488&lt;1,"Please enter the number of people with this title here--&gt;",IF(E488&gt;E$8,"Can't be more than the "&amp;E$8&amp;" you reported as total staff--&gt;","")))</f>
        <v/>
      </c>
      <c r="D488" s="414"/>
      <c r="E488" s="204">
        <f>'Survey Questionnaire'!E126</f>
        <v>0</v>
      </c>
      <c r="F488" s="202" t="s">
        <v>109</v>
      </c>
      <c r="G488" s="205" t="s">
        <v>28</v>
      </c>
      <c r="H488" s="263" t="str">
        <f>IF(OR(E488="", E488=0),"X",E488)</f>
        <v>X</v>
      </c>
      <c r="I488" s="206" t="s">
        <v>27</v>
      </c>
      <c r="J488" s="206" t="str">
        <f t="shared" si="362"/>
        <v/>
      </c>
      <c r="K488" s="206" t="str">
        <f t="shared" si="363"/>
        <v/>
      </c>
      <c r="L488" s="206"/>
      <c r="M488" s="206"/>
      <c r="N488" s="206"/>
      <c r="O488" s="206"/>
      <c r="P488" s="207">
        <f t="shared" ca="1" si="329"/>
        <v>1</v>
      </c>
      <c r="Q488" s="207">
        <f t="shared" ca="1" si="330"/>
        <v>1</v>
      </c>
      <c r="R488" s="207">
        <f t="shared" ca="1" si="338"/>
        <v>1</v>
      </c>
      <c r="S488" s="207">
        <f t="shared" ca="1" si="331"/>
        <v>1</v>
      </c>
      <c r="T488" s="207">
        <f t="shared" ca="1" si="332"/>
        <v>0</v>
      </c>
      <c r="U488" s="207">
        <f t="shared" ca="1" si="350"/>
        <v>1</v>
      </c>
      <c r="V488" s="207">
        <f t="shared" ca="1" si="351"/>
        <v>1</v>
      </c>
      <c r="W488" s="207">
        <f t="shared" ca="1" si="352"/>
        <v>1</v>
      </c>
      <c r="X488" s="207">
        <f t="shared" ca="1" si="353"/>
        <v>1</v>
      </c>
      <c r="Y488" s="207">
        <f t="shared" ca="1" si="354"/>
        <v>1</v>
      </c>
      <c r="Z488" s="207" t="str">
        <f t="shared" ca="1" si="328"/>
        <v>,0</v>
      </c>
      <c r="AA488" s="208" t="str">
        <f t="shared" ca="1" si="355"/>
        <v>F0</v>
      </c>
    </row>
    <row r="489" spans="1:27" s="209" customFormat="1" ht="15" customHeight="1" thickBot="1">
      <c r="A489" s="411" t="s">
        <v>282</v>
      </c>
      <c r="B489" s="412"/>
      <c r="C489" s="413" t="str">
        <f>IF(E489&gt;E488,"Can't be more than the "&amp;E488&amp;" people with this title--&gt;","")</f>
        <v/>
      </c>
      <c r="D489" s="414"/>
      <c r="E489" s="204">
        <f>'Survey Questionnaire'!E127</f>
        <v>0</v>
      </c>
      <c r="F489" s="202" t="s">
        <v>109</v>
      </c>
      <c r="G489" s="205" t="s">
        <v>28</v>
      </c>
      <c r="H489" s="263">
        <f t="shared" ref="H489:H493" si="364">IF(E489="","X",E489)</f>
        <v>0</v>
      </c>
      <c r="I489" s="206" t="s">
        <v>27</v>
      </c>
      <c r="J489" s="206" t="str">
        <f t="shared" si="362"/>
        <v/>
      </c>
      <c r="K489" s="206" t="str">
        <f t="shared" si="363"/>
        <v/>
      </c>
      <c r="L489" s="206"/>
      <c r="M489" s="206"/>
      <c r="N489" s="206"/>
      <c r="O489" s="206"/>
      <c r="P489" s="207">
        <f t="shared" ca="1" si="329"/>
        <v>1</v>
      </c>
      <c r="Q489" s="207">
        <f t="shared" ca="1" si="330"/>
        <v>1</v>
      </c>
      <c r="R489" s="207">
        <f t="shared" ca="1" si="338"/>
        <v>1</v>
      </c>
      <c r="S489" s="207">
        <f t="shared" ca="1" si="331"/>
        <v>1</v>
      </c>
      <c r="T489" s="207">
        <f t="shared" ca="1" si="332"/>
        <v>0</v>
      </c>
      <c r="U489" s="207">
        <f t="shared" ca="1" si="350"/>
        <v>1</v>
      </c>
      <c r="V489" s="207">
        <f t="shared" ca="1" si="351"/>
        <v>1</v>
      </c>
      <c r="W489" s="207">
        <f t="shared" ca="1" si="352"/>
        <v>1</v>
      </c>
      <c r="X489" s="207">
        <f t="shared" ca="1" si="353"/>
        <v>1</v>
      </c>
      <c r="Y489" s="207">
        <f t="shared" ca="1" si="354"/>
        <v>1</v>
      </c>
      <c r="Z489" s="207" t="str">
        <f t="shared" ca="1" si="328"/>
        <v>,0</v>
      </c>
      <c r="AA489" s="208" t="str">
        <f t="shared" ca="1" si="355"/>
        <v>F0</v>
      </c>
    </row>
    <row r="490" spans="1:27" s="209" customFormat="1" ht="15" customHeight="1" thickBot="1">
      <c r="A490" s="411" t="s">
        <v>283</v>
      </c>
      <c r="B490" s="412"/>
      <c r="C490" s="413" t="str">
        <f>IF(((E490&gt;-1)*AND(E490&lt;101)),"","Percentage must be between 0 and 100.00--&gt;")</f>
        <v/>
      </c>
      <c r="D490" s="414"/>
      <c r="E490" s="275">
        <f>'Survey Questionnaire'!E128</f>
        <v>0</v>
      </c>
      <c r="F490" s="202" t="s">
        <v>42</v>
      </c>
      <c r="G490" s="205" t="s">
        <v>28</v>
      </c>
      <c r="H490" s="276">
        <f t="shared" si="364"/>
        <v>0</v>
      </c>
      <c r="I490" s="206" t="s">
        <v>27</v>
      </c>
      <c r="J490" s="206" t="str">
        <f t="shared" si="362"/>
        <v/>
      </c>
      <c r="K490" s="206" t="str">
        <f t="shared" si="363"/>
        <v/>
      </c>
      <c r="L490" s="206"/>
      <c r="M490" s="206"/>
      <c r="N490" s="206"/>
      <c r="O490" s="206"/>
      <c r="P490" s="207">
        <f t="shared" ca="1" si="329"/>
        <v>1</v>
      </c>
      <c r="Q490" s="207">
        <f t="shared" ca="1" si="330"/>
        <v>1</v>
      </c>
      <c r="R490" s="207">
        <f t="shared" ca="1" si="338"/>
        <v>1</v>
      </c>
      <c r="S490" s="207">
        <f t="shared" ca="1" si="331"/>
        <v>1</v>
      </c>
      <c r="T490" s="207">
        <f t="shared" ca="1" si="332"/>
        <v>0</v>
      </c>
      <c r="U490" s="207">
        <f t="shared" ca="1" si="350"/>
        <v>1</v>
      </c>
      <c r="V490" s="207">
        <f t="shared" ca="1" si="351"/>
        <v>1</v>
      </c>
      <c r="W490" s="207">
        <f t="shared" ca="1" si="352"/>
        <v>1</v>
      </c>
      <c r="X490" s="207">
        <f t="shared" ca="1" si="353"/>
        <v>1</v>
      </c>
      <c r="Y490" s="207">
        <f t="shared" ca="1" si="354"/>
        <v>1</v>
      </c>
      <c r="Z490" s="207" t="str">
        <f t="shared" ca="1" si="328"/>
        <v>F2</v>
      </c>
      <c r="AA490" s="208" t="str">
        <f t="shared" ca="1" si="355"/>
        <v>F2</v>
      </c>
    </row>
    <row r="491" spans="1:27" s="209" customFormat="1" ht="15" customHeight="1" thickBot="1">
      <c r="A491" s="411" t="s">
        <v>284</v>
      </c>
      <c r="B491" s="412"/>
      <c r="C491" s="413" t="str">
        <f>IF(((E491&gt;-1)*AND(E491&lt;101)),"","Percentage must be between 0 and 100.00--&gt;")</f>
        <v/>
      </c>
      <c r="D491" s="414"/>
      <c r="E491" s="275">
        <f>'Survey Questionnaire'!E129</f>
        <v>0</v>
      </c>
      <c r="F491" s="202" t="s">
        <v>42</v>
      </c>
      <c r="G491" s="205" t="s">
        <v>28</v>
      </c>
      <c r="H491" s="276">
        <f t="shared" si="364"/>
        <v>0</v>
      </c>
      <c r="I491" s="206" t="s">
        <v>27</v>
      </c>
      <c r="J491" s="206" t="str">
        <f t="shared" si="362"/>
        <v/>
      </c>
      <c r="K491" s="206" t="str">
        <f t="shared" si="363"/>
        <v/>
      </c>
      <c r="L491" s="206"/>
      <c r="M491" s="206"/>
      <c r="N491" s="206"/>
      <c r="O491" s="206"/>
      <c r="P491" s="207">
        <f t="shared" ca="1" si="329"/>
        <v>1</v>
      </c>
      <c r="Q491" s="207">
        <f t="shared" ca="1" si="330"/>
        <v>1</v>
      </c>
      <c r="R491" s="207">
        <f t="shared" ca="1" si="338"/>
        <v>1</v>
      </c>
      <c r="S491" s="207">
        <f t="shared" ca="1" si="331"/>
        <v>1</v>
      </c>
      <c r="T491" s="207">
        <f t="shared" ca="1" si="332"/>
        <v>0</v>
      </c>
      <c r="U491" s="207">
        <f t="shared" ca="1" si="350"/>
        <v>1</v>
      </c>
      <c r="V491" s="207">
        <f t="shared" ca="1" si="351"/>
        <v>1</v>
      </c>
      <c r="W491" s="207">
        <f t="shared" ca="1" si="352"/>
        <v>1</v>
      </c>
      <c r="X491" s="207">
        <f t="shared" ca="1" si="353"/>
        <v>1</v>
      </c>
      <c r="Y491" s="207">
        <f t="shared" ca="1" si="354"/>
        <v>1</v>
      </c>
      <c r="Z491" s="207" t="str">
        <f t="shared" ca="1" si="328"/>
        <v>F2</v>
      </c>
      <c r="AA491" s="208" t="str">
        <f t="shared" ca="1" si="355"/>
        <v>F2</v>
      </c>
    </row>
    <row r="492" spans="1:27" s="209" customFormat="1" ht="15" customHeight="1" thickBot="1">
      <c r="A492" s="411" t="s">
        <v>285</v>
      </c>
      <c r="B492" s="412"/>
      <c r="C492" s="413" t="str">
        <f>IF(((E492&gt;-1)*AND(E492&lt;101)),"","Percentage must be between 0 and 100.00--&gt;")</f>
        <v/>
      </c>
      <c r="D492" s="414"/>
      <c r="E492" s="275">
        <f>'Survey Questionnaire'!E130</f>
        <v>0</v>
      </c>
      <c r="F492" s="202" t="s">
        <v>42</v>
      </c>
      <c r="G492" s="205" t="s">
        <v>28</v>
      </c>
      <c r="H492" s="276">
        <f t="shared" si="364"/>
        <v>0</v>
      </c>
      <c r="I492" s="206" t="s">
        <v>27</v>
      </c>
      <c r="J492" s="206" t="str">
        <f t="shared" si="362"/>
        <v/>
      </c>
      <c r="K492" s="206" t="str">
        <f t="shared" si="363"/>
        <v/>
      </c>
      <c r="L492" s="206"/>
      <c r="M492" s="206"/>
      <c r="N492" s="206"/>
      <c r="O492" s="206"/>
      <c r="P492" s="207">
        <f t="shared" ca="1" si="329"/>
        <v>1</v>
      </c>
      <c r="Q492" s="207">
        <f t="shared" ca="1" si="330"/>
        <v>1</v>
      </c>
      <c r="R492" s="207">
        <f t="shared" ca="1" si="338"/>
        <v>1</v>
      </c>
      <c r="S492" s="207">
        <f t="shared" ca="1" si="331"/>
        <v>1</v>
      </c>
      <c r="T492" s="207">
        <f t="shared" ca="1" si="332"/>
        <v>0</v>
      </c>
      <c r="U492" s="207">
        <f t="shared" ca="1" si="350"/>
        <v>1</v>
      </c>
      <c r="V492" s="207">
        <f t="shared" ca="1" si="351"/>
        <v>1</v>
      </c>
      <c r="W492" s="207">
        <f t="shared" ca="1" si="352"/>
        <v>1</v>
      </c>
      <c r="X492" s="207">
        <f t="shared" ca="1" si="353"/>
        <v>1</v>
      </c>
      <c r="Y492" s="207">
        <f t="shared" ca="1" si="354"/>
        <v>1</v>
      </c>
      <c r="Z492" s="207" t="str">
        <f t="shared" ca="1" si="328"/>
        <v>F2</v>
      </c>
      <c r="AA492" s="208" t="str">
        <f t="shared" ca="1" si="355"/>
        <v>F2</v>
      </c>
    </row>
    <row r="493" spans="1:27" s="209" customFormat="1" ht="15" customHeight="1" thickBot="1">
      <c r="A493" s="417" t="s">
        <v>286</v>
      </c>
      <c r="B493" s="418"/>
      <c r="C493" s="413" t="str">
        <f>IF(((E493&gt;-1)*AND(E493&lt;201)),"","Percentage overtime must be between 0% and 200.00%--&gt;")</f>
        <v/>
      </c>
      <c r="D493" s="414"/>
      <c r="E493" s="275">
        <f>'Survey Questionnaire'!E131</f>
        <v>0</v>
      </c>
      <c r="F493" s="202" t="s">
        <v>42</v>
      </c>
      <c r="G493" s="205" t="s">
        <v>28</v>
      </c>
      <c r="H493" s="276">
        <f t="shared" si="364"/>
        <v>0</v>
      </c>
      <c r="I493" s="206" t="s">
        <v>27</v>
      </c>
      <c r="J493" s="206" t="str">
        <f t="shared" si="362"/>
        <v/>
      </c>
      <c r="K493" s="206" t="str">
        <f t="shared" si="363"/>
        <v/>
      </c>
      <c r="L493" s="206"/>
      <c r="M493" s="206"/>
      <c r="N493" s="206"/>
      <c r="O493" s="206"/>
      <c r="P493" s="207">
        <f t="shared" ca="1" si="329"/>
        <v>1</v>
      </c>
      <c r="Q493" s="207">
        <f t="shared" ca="1" si="330"/>
        <v>1</v>
      </c>
      <c r="R493" s="207">
        <f t="shared" ca="1" si="338"/>
        <v>1</v>
      </c>
      <c r="S493" s="207">
        <f t="shared" ca="1" si="331"/>
        <v>1</v>
      </c>
      <c r="T493" s="207">
        <f t="shared" ca="1" si="332"/>
        <v>0</v>
      </c>
      <c r="U493" s="207">
        <f t="shared" ca="1" si="350"/>
        <v>1</v>
      </c>
      <c r="V493" s="207">
        <f t="shared" ca="1" si="351"/>
        <v>1</v>
      </c>
      <c r="W493" s="207">
        <f t="shared" ca="1" si="352"/>
        <v>1</v>
      </c>
      <c r="X493" s="207">
        <f t="shared" ca="1" si="353"/>
        <v>1</v>
      </c>
      <c r="Y493" s="207">
        <f t="shared" ca="1" si="354"/>
        <v>1</v>
      </c>
      <c r="Z493" s="207" t="str">
        <f t="shared" ca="1" si="328"/>
        <v>F2</v>
      </c>
      <c r="AA493" s="208" t="str">
        <f t="shared" ca="1" si="355"/>
        <v>F2</v>
      </c>
    </row>
    <row r="494" spans="1:27" s="209" customFormat="1" ht="15" customHeight="1" thickBot="1">
      <c r="A494" s="423" t="s">
        <v>287</v>
      </c>
      <c r="B494" s="424"/>
      <c r="C494" s="425" t="str">
        <f>IF(E494=0,"",IF(E494="Y","",IF(E494="N","","You must answer Y or N--&gt;")))</f>
        <v/>
      </c>
      <c r="D494" s="426"/>
      <c r="E494" s="203">
        <f>'Survey Questionnaire'!E132</f>
        <v>0</v>
      </c>
      <c r="F494" s="202" t="s">
        <v>62</v>
      </c>
      <c r="G494" s="205" t="s">
        <v>28</v>
      </c>
      <c r="H494" s="281" t="str">
        <f>IF(E494="Y",1,IF(E494="N",0,"X"))</f>
        <v>X</v>
      </c>
      <c r="I494" s="206" t="s">
        <v>27</v>
      </c>
      <c r="J494" s="206" t="str">
        <f t="shared" si="362"/>
        <v/>
      </c>
      <c r="K494" s="206" t="str">
        <f t="shared" si="363"/>
        <v/>
      </c>
      <c r="L494" s="206"/>
      <c r="M494" s="206"/>
      <c r="N494" s="206"/>
      <c r="O494" s="206"/>
      <c r="P494" s="207">
        <f t="shared" ca="1" si="329"/>
        <v>1</v>
      </c>
      <c r="Q494" s="207">
        <f t="shared" ca="1" si="330"/>
        <v>1</v>
      </c>
      <c r="R494" s="207">
        <f t="shared" ca="1" si="338"/>
        <v>1</v>
      </c>
      <c r="S494" s="207">
        <f t="shared" ca="1" si="331"/>
        <v>1</v>
      </c>
      <c r="T494" s="207">
        <f t="shared" ca="1" si="332"/>
        <v>0</v>
      </c>
      <c r="U494" s="207">
        <f t="shared" ca="1" si="350"/>
        <v>1</v>
      </c>
      <c r="V494" s="207">
        <f t="shared" ca="1" si="351"/>
        <v>1</v>
      </c>
      <c r="W494" s="207">
        <f t="shared" ca="1" si="352"/>
        <v>1</v>
      </c>
      <c r="X494" s="207">
        <f t="shared" ca="1" si="353"/>
        <v>1</v>
      </c>
      <c r="Y494" s="207">
        <f t="shared" ca="1" si="354"/>
        <v>1</v>
      </c>
      <c r="Z494" s="207" t="str">
        <f t="shared" ca="1" si="328"/>
        <v>F0</v>
      </c>
      <c r="AA494" s="208" t="str">
        <f t="shared" ca="1" si="355"/>
        <v>F0</v>
      </c>
    </row>
    <row r="495" spans="1:27" s="209" customFormat="1" ht="15" customHeight="1" thickBot="1">
      <c r="A495" s="417" t="s">
        <v>288</v>
      </c>
      <c r="B495" s="418"/>
      <c r="C495" s="413" t="str">
        <f>IF(((E495&gt;-1)*AND(E495&lt;1001)),"","Billing rate must be between $0 and $1,000 per hour--&gt;")</f>
        <v/>
      </c>
      <c r="D495" s="414"/>
      <c r="E495" s="203">
        <f>'Survey Questionnaire'!E133</f>
        <v>0</v>
      </c>
      <c r="F495" s="202" t="s">
        <v>112</v>
      </c>
      <c r="G495" s="205" t="s">
        <v>28</v>
      </c>
      <c r="H495" s="263">
        <f>IF(E495="","X",E495)</f>
        <v>0</v>
      </c>
      <c r="I495" s="206" t="s">
        <v>27</v>
      </c>
      <c r="J495" s="206" t="str">
        <f t="shared" si="362"/>
        <v/>
      </c>
      <c r="K495" s="206" t="str">
        <f t="shared" si="363"/>
        <v/>
      </c>
      <c r="L495" s="206"/>
      <c r="M495" s="206"/>
      <c r="N495" s="206"/>
      <c r="O495" s="206"/>
      <c r="P495" s="207">
        <f t="shared" ca="1" si="329"/>
        <v>1</v>
      </c>
      <c r="Q495" s="207">
        <f t="shared" ca="1" si="330"/>
        <v>1</v>
      </c>
      <c r="R495" s="207">
        <f t="shared" ca="1" si="338"/>
        <v>1</v>
      </c>
      <c r="S495" s="207">
        <f t="shared" ca="1" si="331"/>
        <v>1</v>
      </c>
      <c r="T495" s="207">
        <f t="shared" ca="1" si="332"/>
        <v>0</v>
      </c>
      <c r="U495" s="207">
        <f t="shared" ca="1" si="350"/>
        <v>1</v>
      </c>
      <c r="V495" s="207">
        <f t="shared" ca="1" si="351"/>
        <v>1</v>
      </c>
      <c r="W495" s="207">
        <f t="shared" ca="1" si="352"/>
        <v>1</v>
      </c>
      <c r="X495" s="207">
        <f t="shared" ca="1" si="353"/>
        <v>1</v>
      </c>
      <c r="Y495" s="207">
        <f t="shared" ca="1" si="354"/>
        <v>1</v>
      </c>
      <c r="Z495" s="207" t="str">
        <f t="shared" ca="1" si="328"/>
        <v>F0</v>
      </c>
      <c r="AA495" s="208" t="str">
        <f t="shared" ca="1" si="355"/>
        <v>F0</v>
      </c>
    </row>
    <row r="496" spans="1:27" s="209" customFormat="1" ht="15" customHeight="1" thickBot="1">
      <c r="A496" s="417" t="s">
        <v>306</v>
      </c>
      <c r="B496" s="418"/>
      <c r="C496" s="413" t="str">
        <f>IF(((E496&gt;-1)*AND(E496&lt;31)),"","Check for hours vs DAYS error--&gt;")</f>
        <v/>
      </c>
      <c r="D496" s="414"/>
      <c r="E496" s="203">
        <f>'Survey Questionnaire'!E134</f>
        <v>0</v>
      </c>
      <c r="F496" s="202" t="s">
        <v>110</v>
      </c>
      <c r="G496" s="205" t="s">
        <v>28</v>
      </c>
      <c r="H496" s="263">
        <f>IF(E496="","X",E496)</f>
        <v>0</v>
      </c>
      <c r="I496" s="206" t="s">
        <v>27</v>
      </c>
      <c r="J496" s="206" t="str">
        <f t="shared" si="362"/>
        <v/>
      </c>
      <c r="K496" s="206" t="str">
        <f t="shared" si="363"/>
        <v/>
      </c>
      <c r="L496" s="206"/>
      <c r="M496" s="206"/>
      <c r="N496" s="206"/>
      <c r="O496" s="206"/>
      <c r="P496" s="207">
        <f t="shared" ca="1" si="329"/>
        <v>1</v>
      </c>
      <c r="Q496" s="207">
        <f t="shared" ca="1" si="330"/>
        <v>1</v>
      </c>
      <c r="R496" s="207">
        <f t="shared" ca="1" si="338"/>
        <v>1</v>
      </c>
      <c r="S496" s="207">
        <f t="shared" ca="1" si="331"/>
        <v>1</v>
      </c>
      <c r="T496" s="207">
        <f t="shared" ca="1" si="332"/>
        <v>0</v>
      </c>
      <c r="U496" s="207">
        <f t="shared" ca="1" si="350"/>
        <v>1</v>
      </c>
      <c r="V496" s="207">
        <f t="shared" ca="1" si="351"/>
        <v>1</v>
      </c>
      <c r="W496" s="207">
        <f t="shared" ca="1" si="352"/>
        <v>1</v>
      </c>
      <c r="X496" s="207">
        <f t="shared" ca="1" si="353"/>
        <v>1</v>
      </c>
      <c r="Y496" s="207">
        <f t="shared" ca="1" si="354"/>
        <v>1</v>
      </c>
      <c r="Z496" s="207" t="str">
        <f t="shared" ca="1" si="328"/>
        <v>F0</v>
      </c>
      <c r="AA496" s="208" t="str">
        <f t="shared" ca="1" si="355"/>
        <v>F0</v>
      </c>
    </row>
    <row r="497" spans="1:27" s="209" customFormat="1" ht="15" customHeight="1" thickBot="1">
      <c r="A497" s="417" t="s">
        <v>289</v>
      </c>
      <c r="B497" s="418"/>
      <c r="C497" s="413" t="str">
        <f>IF((E496&gt;0)*AND(E497&gt;0),"Cant have vacation when you entered PTO",IF(((E497&gt;-1)*AND(E497&lt;31)),"","Check for hours vs DAYS error--&gt;"))</f>
        <v/>
      </c>
      <c r="D497" s="414"/>
      <c r="E497" s="203">
        <f>'Survey Questionnaire'!E135</f>
        <v>0</v>
      </c>
      <c r="F497" s="202" t="s">
        <v>110</v>
      </c>
      <c r="G497" s="205" t="s">
        <v>28</v>
      </c>
      <c r="H497" s="263">
        <f>IF(E497="","X",E497)</f>
        <v>0</v>
      </c>
      <c r="I497" s="206" t="s">
        <v>27</v>
      </c>
      <c r="J497" s="206" t="str">
        <f t="shared" si="362"/>
        <v/>
      </c>
      <c r="K497" s="206" t="str">
        <f t="shared" si="363"/>
        <v/>
      </c>
      <c r="L497" s="206"/>
      <c r="M497" s="206"/>
      <c r="N497" s="206"/>
      <c r="O497" s="206"/>
      <c r="P497" s="207">
        <f t="shared" ca="1" si="329"/>
        <v>1</v>
      </c>
      <c r="Q497" s="207">
        <f t="shared" ca="1" si="330"/>
        <v>1</v>
      </c>
      <c r="R497" s="207">
        <f t="shared" ca="1" si="338"/>
        <v>1</v>
      </c>
      <c r="S497" s="207">
        <f t="shared" ca="1" si="331"/>
        <v>1</v>
      </c>
      <c r="T497" s="207">
        <f t="shared" ca="1" si="332"/>
        <v>0</v>
      </c>
      <c r="U497" s="207">
        <f t="shared" ca="1" si="350"/>
        <v>1</v>
      </c>
      <c r="V497" s="207">
        <f t="shared" ca="1" si="351"/>
        <v>1</v>
      </c>
      <c r="W497" s="207">
        <f t="shared" ca="1" si="352"/>
        <v>1</v>
      </c>
      <c r="X497" s="207">
        <f t="shared" ca="1" si="353"/>
        <v>1</v>
      </c>
      <c r="Y497" s="207">
        <f t="shared" ca="1" si="354"/>
        <v>1</v>
      </c>
      <c r="Z497" s="207" t="str">
        <f t="shared" ca="1" si="328"/>
        <v>F0</v>
      </c>
      <c r="AA497" s="208" t="str">
        <f t="shared" ca="1" si="355"/>
        <v>F0</v>
      </c>
    </row>
    <row r="498" spans="1:27" s="209" customFormat="1" ht="15" customHeight="1" thickBot="1">
      <c r="A498" s="419" t="s">
        <v>290</v>
      </c>
      <c r="B498" s="420"/>
      <c r="C498" s="413" t="str">
        <f>IF((E496&gt;0)*AND(E498&gt;0),"Cant have sick leave when you entered PTO",IF(((E498&gt;-1)*AND(E498&lt;31)),"","Check for hours vs DAYS error--&gt;"))</f>
        <v/>
      </c>
      <c r="D498" s="414"/>
      <c r="E498" s="203">
        <f>'Survey Questionnaire'!E136</f>
        <v>0</v>
      </c>
      <c r="F498" s="202" t="s">
        <v>110</v>
      </c>
      <c r="G498" s="205" t="s">
        <v>28</v>
      </c>
      <c r="H498" s="263">
        <f>IF(E498="","X",E498)</f>
        <v>0</v>
      </c>
      <c r="I498" s="206" t="s">
        <v>27</v>
      </c>
      <c r="J498" s="206" t="str">
        <f t="shared" si="362"/>
        <v/>
      </c>
      <c r="K498" s="206" t="str">
        <f t="shared" si="363"/>
        <v/>
      </c>
      <c r="L498" s="206"/>
      <c r="M498" s="206"/>
      <c r="N498" s="206"/>
      <c r="O498" s="206"/>
      <c r="P498" s="207">
        <f t="shared" ca="1" si="329"/>
        <v>1</v>
      </c>
      <c r="Q498" s="207">
        <f t="shared" ca="1" si="330"/>
        <v>1</v>
      </c>
      <c r="R498" s="207">
        <f t="shared" ca="1" si="338"/>
        <v>1</v>
      </c>
      <c r="S498" s="207">
        <f t="shared" ca="1" si="331"/>
        <v>1</v>
      </c>
      <c r="T498" s="207">
        <f t="shared" ca="1" si="332"/>
        <v>0</v>
      </c>
      <c r="U498" s="207">
        <f t="shared" ca="1" si="350"/>
        <v>1</v>
      </c>
      <c r="V498" s="207">
        <f t="shared" ca="1" si="351"/>
        <v>1</v>
      </c>
      <c r="W498" s="207">
        <f t="shared" ca="1" si="352"/>
        <v>1</v>
      </c>
      <c r="X498" s="207">
        <f t="shared" ca="1" si="353"/>
        <v>1</v>
      </c>
      <c r="Y498" s="207">
        <f t="shared" ca="1" si="354"/>
        <v>1</v>
      </c>
      <c r="Z498" s="207" t="str">
        <f t="shared" ca="1" si="328"/>
        <v>F0</v>
      </c>
      <c r="AA498" s="208" t="str">
        <f t="shared" ca="1" si="355"/>
        <v>F0</v>
      </c>
    </row>
    <row r="499" spans="1:27" ht="16.5" thickBot="1">
      <c r="A499" s="36"/>
      <c r="B499" s="71"/>
      <c r="C499" s="432"/>
      <c r="D499" s="432"/>
      <c r="E499" s="72"/>
      <c r="F499" s="73"/>
      <c r="P499" s="40">
        <f t="shared" ca="1" si="329"/>
        <v>1</v>
      </c>
      <c r="Q499" s="40">
        <f t="shared" ca="1" si="330"/>
        <v>1</v>
      </c>
      <c r="R499" s="40">
        <f t="shared" ca="1" si="338"/>
        <v>1</v>
      </c>
      <c r="S499" s="40">
        <f t="shared" ca="1" si="331"/>
        <v>1</v>
      </c>
      <c r="T499" s="40">
        <f t="shared" ca="1" si="332"/>
        <v>1</v>
      </c>
      <c r="U499" s="40">
        <f t="shared" ref="U499" ca="1" si="365">CELL("protect",F499)</f>
        <v>1</v>
      </c>
      <c r="V499" s="40">
        <f t="shared" ref="V499" ca="1" si="366">CELL("protect",G499)</f>
        <v>1</v>
      </c>
      <c r="W499" s="40">
        <f t="shared" ref="W499" ca="1" si="367">CELL("protect",H499)</f>
        <v>1</v>
      </c>
      <c r="X499" s="40">
        <f t="shared" ref="X499" ca="1" si="368">CELL("protect",I499)</f>
        <v>1</v>
      </c>
      <c r="Y499" s="40">
        <f t="shared" ref="Y499" ca="1" si="369">CELL("protect",J499)</f>
        <v>1</v>
      </c>
      <c r="Z499" s="40" t="str">
        <f t="shared" ca="1" si="328"/>
        <v>F0</v>
      </c>
      <c r="AA499" s="44" t="str">
        <f t="shared" ref="AA499" ca="1" si="370">CELL("format",H499)</f>
        <v>F0</v>
      </c>
    </row>
    <row r="500" spans="1:27" ht="20.25" thickTop="1" thickBot="1">
      <c r="A500" s="527" t="s">
        <v>224</v>
      </c>
      <c r="B500" s="528"/>
      <c r="C500" s="528"/>
      <c r="D500" s="528"/>
      <c r="E500" s="68">
        <v>27</v>
      </c>
      <c r="F500" s="64"/>
      <c r="G500" s="45" t="s">
        <v>25</v>
      </c>
      <c r="H500" s="263" t="str">
        <f>IF(SUM(H501:H502)&gt;0,E500,"X")</f>
        <v>X</v>
      </c>
      <c r="I500" s="38" t="s">
        <v>27</v>
      </c>
      <c r="P500" s="40">
        <f t="shared" ca="1" si="329"/>
        <v>1</v>
      </c>
      <c r="Q500" s="40">
        <f t="shared" ca="1" si="330"/>
        <v>1</v>
      </c>
      <c r="R500" s="40">
        <f t="shared" ca="1" si="338"/>
        <v>1</v>
      </c>
      <c r="S500" s="40">
        <f t="shared" ca="1" si="331"/>
        <v>1</v>
      </c>
      <c r="T500" s="40">
        <f t="shared" ca="1" si="332"/>
        <v>1</v>
      </c>
      <c r="U500" s="40">
        <f t="shared" ca="1" si="350"/>
        <v>1</v>
      </c>
      <c r="V500" s="40">
        <f t="shared" ca="1" si="351"/>
        <v>1</v>
      </c>
      <c r="W500" s="40">
        <f t="shared" ca="1" si="352"/>
        <v>1</v>
      </c>
      <c r="X500" s="40">
        <f t="shared" ca="1" si="353"/>
        <v>1</v>
      </c>
      <c r="Y500" s="40">
        <f t="shared" ca="1" si="354"/>
        <v>1</v>
      </c>
      <c r="Z500" s="40" t="str">
        <f t="shared" ca="1" si="328"/>
        <v>G</v>
      </c>
      <c r="AA500" s="44" t="str">
        <f t="shared" ca="1" si="355"/>
        <v>F0</v>
      </c>
    </row>
    <row r="501" spans="1:27" s="209" customFormat="1" ht="15" customHeight="1" thickTop="1" thickBot="1">
      <c r="A501" s="415" t="s">
        <v>230</v>
      </c>
      <c r="B501" s="416"/>
      <c r="C501" s="413" t="str">
        <f>IF(E501&lt;1000000001,"","Can't be over $1,000,000,000--&gt;")</f>
        <v/>
      </c>
      <c r="D501" s="413"/>
      <c r="E501" s="201">
        <f>'Survey Questionnaire'!F122</f>
        <v>0</v>
      </c>
      <c r="F501" s="202" t="s">
        <v>112</v>
      </c>
      <c r="G501" s="205" t="s">
        <v>28</v>
      </c>
      <c r="H501" s="263">
        <f t="shared" ref="H501:H504" si="371">IF(E501="","X",E501)</f>
        <v>0</v>
      </c>
      <c r="I501" s="206" t="s">
        <v>27</v>
      </c>
      <c r="J501" s="206" t="str">
        <f t="shared" ref="J501:J515" si="372">IF(C501="","",1)</f>
        <v/>
      </c>
      <c r="K501" s="206" t="str">
        <f t="shared" ref="K501:K515" si="373">IF(C501="","","&lt;=======")</f>
        <v/>
      </c>
      <c r="L501" s="206"/>
      <c r="M501" s="206"/>
      <c r="N501" s="206"/>
      <c r="O501" s="206"/>
      <c r="P501" s="207">
        <f t="shared" ca="1" si="329"/>
        <v>1</v>
      </c>
      <c r="Q501" s="207">
        <f t="shared" ca="1" si="330"/>
        <v>1</v>
      </c>
      <c r="R501" s="207">
        <f t="shared" ca="1" si="338"/>
        <v>1</v>
      </c>
      <c r="S501" s="207">
        <f t="shared" ca="1" si="331"/>
        <v>1</v>
      </c>
      <c r="T501" s="207">
        <f t="shared" ca="1" si="332"/>
        <v>0</v>
      </c>
      <c r="U501" s="207">
        <f t="shared" ca="1" si="350"/>
        <v>1</v>
      </c>
      <c r="V501" s="207">
        <f t="shared" ca="1" si="351"/>
        <v>1</v>
      </c>
      <c r="W501" s="207">
        <f t="shared" ca="1" si="352"/>
        <v>1</v>
      </c>
      <c r="X501" s="207">
        <f t="shared" ca="1" si="353"/>
        <v>1</v>
      </c>
      <c r="Y501" s="207">
        <f t="shared" ca="1" si="354"/>
        <v>1</v>
      </c>
      <c r="Z501" s="207" t="str">
        <f t="shared" ref="Z501:Z515" ca="1" si="374">CELL("format",E501)</f>
        <v>C0</v>
      </c>
      <c r="AA501" s="208" t="str">
        <f t="shared" ca="1" si="355"/>
        <v>F0</v>
      </c>
    </row>
    <row r="502" spans="1:27" s="209" customFormat="1" ht="15" customHeight="1" thickBot="1">
      <c r="A502" s="411" t="s">
        <v>231</v>
      </c>
      <c r="B502" s="412"/>
      <c r="C502" s="413" t="str">
        <f>IF(E502&lt;1000000001,"","Can't be over $1,000,000,000--&gt;")</f>
        <v/>
      </c>
      <c r="D502" s="413"/>
      <c r="E502" s="201">
        <f>'Survey Questionnaire'!F123</f>
        <v>0</v>
      </c>
      <c r="F502" s="202" t="s">
        <v>112</v>
      </c>
      <c r="G502" s="205" t="s">
        <v>28</v>
      </c>
      <c r="H502" s="263">
        <f t="shared" si="371"/>
        <v>0</v>
      </c>
      <c r="I502" s="206" t="s">
        <v>27</v>
      </c>
      <c r="J502" s="206" t="str">
        <f t="shared" si="372"/>
        <v/>
      </c>
      <c r="K502" s="206" t="str">
        <f t="shared" si="373"/>
        <v/>
      </c>
      <c r="L502" s="206"/>
      <c r="M502" s="206"/>
      <c r="N502" s="206"/>
      <c r="O502" s="206"/>
      <c r="P502" s="207">
        <f t="shared" ca="1" si="329"/>
        <v>1</v>
      </c>
      <c r="Q502" s="207">
        <f t="shared" ca="1" si="330"/>
        <v>1</v>
      </c>
      <c r="R502" s="207">
        <f t="shared" ca="1" si="338"/>
        <v>1</v>
      </c>
      <c r="S502" s="207">
        <f t="shared" ca="1" si="331"/>
        <v>1</v>
      </c>
      <c r="T502" s="207">
        <f t="shared" ca="1" si="332"/>
        <v>0</v>
      </c>
      <c r="U502" s="207">
        <f t="shared" ca="1" si="350"/>
        <v>1</v>
      </c>
      <c r="V502" s="207">
        <f t="shared" ca="1" si="351"/>
        <v>1</v>
      </c>
      <c r="W502" s="207">
        <f t="shared" ca="1" si="352"/>
        <v>1</v>
      </c>
      <c r="X502" s="207">
        <f t="shared" ca="1" si="353"/>
        <v>1</v>
      </c>
      <c r="Y502" s="207">
        <f t="shared" ca="1" si="354"/>
        <v>1</v>
      </c>
      <c r="Z502" s="207" t="str">
        <f t="shared" ca="1" si="374"/>
        <v>C0</v>
      </c>
      <c r="AA502" s="208" t="str">
        <f t="shared" ca="1" si="355"/>
        <v>F0</v>
      </c>
    </row>
    <row r="503" spans="1:27" s="209" customFormat="1" ht="15" customHeight="1" thickBot="1">
      <c r="A503" s="411" t="s">
        <v>279</v>
      </c>
      <c r="B503" s="412"/>
      <c r="C503" s="413" t="str">
        <f>IF(E503&lt;1000000001,"","Can't be over $1,000,000,000--&gt;")</f>
        <v/>
      </c>
      <c r="D503" s="413"/>
      <c r="E503" s="201">
        <f>'Survey Questionnaire'!F124</f>
        <v>0</v>
      </c>
      <c r="F503" s="202" t="s">
        <v>112</v>
      </c>
      <c r="G503" s="205" t="s">
        <v>28</v>
      </c>
      <c r="H503" s="263">
        <f t="shared" si="371"/>
        <v>0</v>
      </c>
      <c r="I503" s="206" t="s">
        <v>27</v>
      </c>
      <c r="J503" s="206" t="str">
        <f t="shared" si="372"/>
        <v/>
      </c>
      <c r="K503" s="206" t="str">
        <f t="shared" si="373"/>
        <v/>
      </c>
      <c r="L503" s="206"/>
      <c r="M503" s="206"/>
      <c r="N503" s="206"/>
      <c r="O503" s="206"/>
      <c r="P503" s="207">
        <f t="shared" ca="1" si="329"/>
        <v>1</v>
      </c>
      <c r="Q503" s="207">
        <f t="shared" ca="1" si="330"/>
        <v>1</v>
      </c>
      <c r="R503" s="207">
        <f t="shared" ca="1" si="338"/>
        <v>1</v>
      </c>
      <c r="S503" s="207">
        <f t="shared" ca="1" si="331"/>
        <v>1</v>
      </c>
      <c r="T503" s="207">
        <f t="shared" ca="1" si="332"/>
        <v>0</v>
      </c>
      <c r="U503" s="207">
        <f t="shared" ca="1" si="350"/>
        <v>1</v>
      </c>
      <c r="V503" s="207">
        <f t="shared" ca="1" si="351"/>
        <v>1</v>
      </c>
      <c r="W503" s="207">
        <f t="shared" ca="1" si="352"/>
        <v>1</v>
      </c>
      <c r="X503" s="207">
        <f t="shared" ca="1" si="353"/>
        <v>1</v>
      </c>
      <c r="Y503" s="207">
        <f t="shared" ca="1" si="354"/>
        <v>1</v>
      </c>
      <c r="Z503" s="207" t="str">
        <f t="shared" ca="1" si="374"/>
        <v>C0</v>
      </c>
      <c r="AA503" s="208" t="str">
        <f t="shared" ca="1" si="355"/>
        <v>F0</v>
      </c>
    </row>
    <row r="504" spans="1:27" s="209" customFormat="1" ht="15" customHeight="1" thickBot="1">
      <c r="A504" s="411" t="s">
        <v>280</v>
      </c>
      <c r="B504" s="412"/>
      <c r="C504" s="413" t="str">
        <f>IF(((E504&gt;-100)*AND(E504&lt;201)),"","Percentage must be between -100% and +200%--&gt;")</f>
        <v/>
      </c>
      <c r="D504" s="414"/>
      <c r="E504" s="275">
        <f>'Survey Questionnaire'!F125</f>
        <v>0</v>
      </c>
      <c r="F504" s="202" t="s">
        <v>42</v>
      </c>
      <c r="G504" s="205" t="s">
        <v>28</v>
      </c>
      <c r="H504" s="276">
        <f t="shared" si="371"/>
        <v>0</v>
      </c>
      <c r="I504" s="206" t="s">
        <v>27</v>
      </c>
      <c r="J504" s="206" t="str">
        <f t="shared" si="372"/>
        <v/>
      </c>
      <c r="K504" s="206" t="str">
        <f t="shared" si="373"/>
        <v/>
      </c>
      <c r="L504" s="206"/>
      <c r="M504" s="206"/>
      <c r="N504" s="206"/>
      <c r="O504" s="206"/>
      <c r="P504" s="207">
        <f t="shared" ref="P504:P515" ca="1" si="375">CELL("protect",A504)</f>
        <v>1</v>
      </c>
      <c r="Q504" s="207">
        <f t="shared" ref="Q504:Q515" ca="1" si="376">CELL("protect",B504)</f>
        <v>1</v>
      </c>
      <c r="R504" s="207">
        <f t="shared" ca="1" si="338"/>
        <v>1</v>
      </c>
      <c r="S504" s="207">
        <f t="shared" ref="S504:S515" ca="1" si="377">CELL("protect",D504)</f>
        <v>1</v>
      </c>
      <c r="T504" s="207">
        <f t="shared" ref="T504:T515" ca="1" si="378">CELL("protect",E504)</f>
        <v>0</v>
      </c>
      <c r="U504" s="207">
        <f t="shared" ca="1" si="350"/>
        <v>1</v>
      </c>
      <c r="V504" s="207">
        <f t="shared" ca="1" si="351"/>
        <v>1</v>
      </c>
      <c r="W504" s="207">
        <f t="shared" ca="1" si="352"/>
        <v>1</v>
      </c>
      <c r="X504" s="207">
        <f t="shared" ca="1" si="353"/>
        <v>1</v>
      </c>
      <c r="Y504" s="207">
        <f t="shared" ca="1" si="354"/>
        <v>1</v>
      </c>
      <c r="Z504" s="207" t="str">
        <f t="shared" ca="1" si="374"/>
        <v>F2</v>
      </c>
      <c r="AA504" s="208" t="str">
        <f t="shared" ca="1" si="355"/>
        <v>F2</v>
      </c>
    </row>
    <row r="505" spans="1:27" s="209" customFormat="1" ht="15" customHeight="1" thickBot="1">
      <c r="A505" s="411" t="s">
        <v>281</v>
      </c>
      <c r="B505" s="412"/>
      <c r="C505" s="413" t="str">
        <f>IF(E501+E502=0,"",IF(E505&lt;1,"Please enter the number of people with this title here--&gt;",IF(E505&gt;E$8,"Can't be more than the "&amp;E$8&amp;" you reported as total staff--&gt;","")))</f>
        <v/>
      </c>
      <c r="D505" s="414"/>
      <c r="E505" s="204">
        <f>'Survey Questionnaire'!F126</f>
        <v>0</v>
      </c>
      <c r="F505" s="202" t="s">
        <v>109</v>
      </c>
      <c r="G505" s="205" t="s">
        <v>28</v>
      </c>
      <c r="H505" s="263" t="str">
        <f>IF(OR(E505="", E505=0),"X",E505)</f>
        <v>X</v>
      </c>
      <c r="I505" s="206" t="s">
        <v>27</v>
      </c>
      <c r="J505" s="206" t="str">
        <f t="shared" si="372"/>
        <v/>
      </c>
      <c r="K505" s="206" t="str">
        <f t="shared" si="373"/>
        <v/>
      </c>
      <c r="L505" s="206"/>
      <c r="M505" s="206"/>
      <c r="N505" s="206"/>
      <c r="O505" s="206"/>
      <c r="P505" s="207">
        <f t="shared" ca="1" si="375"/>
        <v>1</v>
      </c>
      <c r="Q505" s="207">
        <f t="shared" ca="1" si="376"/>
        <v>1</v>
      </c>
      <c r="R505" s="207">
        <f t="shared" ref="R505:R515" ca="1" si="379">CELL("protect",C505)</f>
        <v>1</v>
      </c>
      <c r="S505" s="207">
        <f t="shared" ca="1" si="377"/>
        <v>1</v>
      </c>
      <c r="T505" s="207">
        <f t="shared" ca="1" si="378"/>
        <v>0</v>
      </c>
      <c r="U505" s="207">
        <f t="shared" ca="1" si="350"/>
        <v>1</v>
      </c>
      <c r="V505" s="207">
        <f t="shared" ca="1" si="351"/>
        <v>1</v>
      </c>
      <c r="W505" s="207">
        <f t="shared" ca="1" si="352"/>
        <v>1</v>
      </c>
      <c r="X505" s="207">
        <f t="shared" ca="1" si="353"/>
        <v>1</v>
      </c>
      <c r="Y505" s="207">
        <f t="shared" ca="1" si="354"/>
        <v>1</v>
      </c>
      <c r="Z505" s="207" t="str">
        <f t="shared" ca="1" si="374"/>
        <v>,0</v>
      </c>
      <c r="AA505" s="208" t="str">
        <f t="shared" ca="1" si="355"/>
        <v>F0</v>
      </c>
    </row>
    <row r="506" spans="1:27" s="209" customFormat="1" ht="15" customHeight="1" thickBot="1">
      <c r="A506" s="411" t="s">
        <v>282</v>
      </c>
      <c r="B506" s="412"/>
      <c r="C506" s="413" t="str">
        <f>IF(E506&gt;E505,"Can't be more than the "&amp;E505&amp;" people with this title--&gt;","")</f>
        <v/>
      </c>
      <c r="D506" s="414"/>
      <c r="E506" s="204">
        <f>'Survey Questionnaire'!F127</f>
        <v>0</v>
      </c>
      <c r="F506" s="202" t="s">
        <v>109</v>
      </c>
      <c r="G506" s="205" t="s">
        <v>28</v>
      </c>
      <c r="H506" s="263">
        <f t="shared" ref="H506:H510" si="380">IF(E506="","X",E506)</f>
        <v>0</v>
      </c>
      <c r="I506" s="206" t="s">
        <v>27</v>
      </c>
      <c r="J506" s="206" t="str">
        <f t="shared" si="372"/>
        <v/>
      </c>
      <c r="K506" s="206" t="str">
        <f t="shared" si="373"/>
        <v/>
      </c>
      <c r="L506" s="206"/>
      <c r="M506" s="206"/>
      <c r="N506" s="206"/>
      <c r="O506" s="206"/>
      <c r="P506" s="207">
        <f t="shared" ca="1" si="375"/>
        <v>1</v>
      </c>
      <c r="Q506" s="207">
        <f t="shared" ca="1" si="376"/>
        <v>1</v>
      </c>
      <c r="R506" s="207">
        <f t="shared" ca="1" si="379"/>
        <v>1</v>
      </c>
      <c r="S506" s="207">
        <f t="shared" ca="1" si="377"/>
        <v>1</v>
      </c>
      <c r="T506" s="207">
        <f t="shared" ca="1" si="378"/>
        <v>0</v>
      </c>
      <c r="U506" s="207">
        <f t="shared" ca="1" si="350"/>
        <v>1</v>
      </c>
      <c r="V506" s="207">
        <f t="shared" ca="1" si="351"/>
        <v>1</v>
      </c>
      <c r="W506" s="207">
        <f t="shared" ca="1" si="352"/>
        <v>1</v>
      </c>
      <c r="X506" s="207">
        <f t="shared" ca="1" si="353"/>
        <v>1</v>
      </c>
      <c r="Y506" s="207">
        <f t="shared" ca="1" si="354"/>
        <v>1</v>
      </c>
      <c r="Z506" s="207" t="str">
        <f t="shared" ca="1" si="374"/>
        <v>,0</v>
      </c>
      <c r="AA506" s="208" t="str">
        <f t="shared" ca="1" si="355"/>
        <v>F0</v>
      </c>
    </row>
    <row r="507" spans="1:27" s="209" customFormat="1" ht="15" customHeight="1" thickBot="1">
      <c r="A507" s="411" t="s">
        <v>283</v>
      </c>
      <c r="B507" s="412"/>
      <c r="C507" s="413" t="str">
        <f>IF(((E507&gt;-1)*AND(E507&lt;101)),"","Percentage must be between 0 and 100.00--&gt;")</f>
        <v/>
      </c>
      <c r="D507" s="414"/>
      <c r="E507" s="275">
        <f>'Survey Questionnaire'!F128</f>
        <v>0</v>
      </c>
      <c r="F507" s="202" t="s">
        <v>42</v>
      </c>
      <c r="G507" s="205" t="s">
        <v>28</v>
      </c>
      <c r="H507" s="276">
        <f t="shared" si="380"/>
        <v>0</v>
      </c>
      <c r="I507" s="206" t="s">
        <v>27</v>
      </c>
      <c r="J507" s="206" t="str">
        <f t="shared" si="372"/>
        <v/>
      </c>
      <c r="K507" s="206" t="str">
        <f t="shared" si="373"/>
        <v/>
      </c>
      <c r="L507" s="206"/>
      <c r="M507" s="206"/>
      <c r="N507" s="206"/>
      <c r="O507" s="206"/>
      <c r="P507" s="207">
        <f t="shared" ca="1" si="375"/>
        <v>1</v>
      </c>
      <c r="Q507" s="207">
        <f t="shared" ca="1" si="376"/>
        <v>1</v>
      </c>
      <c r="R507" s="207">
        <f t="shared" ca="1" si="379"/>
        <v>1</v>
      </c>
      <c r="S507" s="207">
        <f t="shared" ca="1" si="377"/>
        <v>1</v>
      </c>
      <c r="T507" s="207">
        <f t="shared" ca="1" si="378"/>
        <v>0</v>
      </c>
      <c r="U507" s="207">
        <f t="shared" ca="1" si="350"/>
        <v>1</v>
      </c>
      <c r="V507" s="207">
        <f t="shared" ca="1" si="351"/>
        <v>1</v>
      </c>
      <c r="W507" s="207">
        <f t="shared" ca="1" si="352"/>
        <v>1</v>
      </c>
      <c r="X507" s="207">
        <f t="shared" ca="1" si="353"/>
        <v>1</v>
      </c>
      <c r="Y507" s="207">
        <f t="shared" ca="1" si="354"/>
        <v>1</v>
      </c>
      <c r="Z507" s="207" t="str">
        <f t="shared" ca="1" si="374"/>
        <v>F2</v>
      </c>
      <c r="AA507" s="208" t="str">
        <f t="shared" ca="1" si="355"/>
        <v>F2</v>
      </c>
    </row>
    <row r="508" spans="1:27" s="209" customFormat="1" ht="15" customHeight="1" thickBot="1">
      <c r="A508" s="411" t="s">
        <v>284</v>
      </c>
      <c r="B508" s="412"/>
      <c r="C508" s="413" t="str">
        <f>IF(((E508&gt;-1)*AND(E508&lt;101)),"","Percentage must be between 0 and 100.00--&gt;")</f>
        <v/>
      </c>
      <c r="D508" s="414"/>
      <c r="E508" s="275">
        <f>'Survey Questionnaire'!F129</f>
        <v>0</v>
      </c>
      <c r="F508" s="202" t="s">
        <v>42</v>
      </c>
      <c r="G508" s="205" t="s">
        <v>28</v>
      </c>
      <c r="H508" s="276">
        <f t="shared" si="380"/>
        <v>0</v>
      </c>
      <c r="I508" s="206" t="s">
        <v>27</v>
      </c>
      <c r="J508" s="206" t="str">
        <f t="shared" si="372"/>
        <v/>
      </c>
      <c r="K508" s="206" t="str">
        <f t="shared" si="373"/>
        <v/>
      </c>
      <c r="L508" s="206"/>
      <c r="M508" s="206"/>
      <c r="N508" s="206"/>
      <c r="O508" s="206"/>
      <c r="P508" s="207">
        <f t="shared" ca="1" si="375"/>
        <v>1</v>
      </c>
      <c r="Q508" s="207">
        <f t="shared" ca="1" si="376"/>
        <v>1</v>
      </c>
      <c r="R508" s="207">
        <f t="shared" ca="1" si="379"/>
        <v>1</v>
      </c>
      <c r="S508" s="207">
        <f t="shared" ca="1" si="377"/>
        <v>1</v>
      </c>
      <c r="T508" s="207">
        <f t="shared" ca="1" si="378"/>
        <v>0</v>
      </c>
      <c r="U508" s="207">
        <f t="shared" ca="1" si="350"/>
        <v>1</v>
      </c>
      <c r="V508" s="207">
        <f t="shared" ca="1" si="351"/>
        <v>1</v>
      </c>
      <c r="W508" s="207">
        <f t="shared" ca="1" si="352"/>
        <v>1</v>
      </c>
      <c r="X508" s="207">
        <f t="shared" ca="1" si="353"/>
        <v>1</v>
      </c>
      <c r="Y508" s="207">
        <f t="shared" ca="1" si="354"/>
        <v>1</v>
      </c>
      <c r="Z508" s="207" t="str">
        <f t="shared" ca="1" si="374"/>
        <v>F2</v>
      </c>
      <c r="AA508" s="208" t="str">
        <f t="shared" ca="1" si="355"/>
        <v>F2</v>
      </c>
    </row>
    <row r="509" spans="1:27" s="209" customFormat="1" ht="15" customHeight="1" thickBot="1">
      <c r="A509" s="411" t="s">
        <v>285</v>
      </c>
      <c r="B509" s="412"/>
      <c r="C509" s="413" t="str">
        <f>IF(((E509&gt;-1)*AND(E509&lt;101)),"","Percentage must be between 0 and 100.00--&gt;")</f>
        <v/>
      </c>
      <c r="D509" s="414"/>
      <c r="E509" s="275">
        <f>'Survey Questionnaire'!F130</f>
        <v>0</v>
      </c>
      <c r="F509" s="202" t="s">
        <v>42</v>
      </c>
      <c r="G509" s="205" t="s">
        <v>28</v>
      </c>
      <c r="H509" s="276">
        <f t="shared" si="380"/>
        <v>0</v>
      </c>
      <c r="I509" s="206" t="s">
        <v>27</v>
      </c>
      <c r="J509" s="206" t="str">
        <f t="shared" si="372"/>
        <v/>
      </c>
      <c r="K509" s="206" t="str">
        <f t="shared" si="373"/>
        <v/>
      </c>
      <c r="L509" s="206"/>
      <c r="M509" s="206"/>
      <c r="N509" s="206"/>
      <c r="O509" s="206"/>
      <c r="P509" s="207">
        <f t="shared" ca="1" si="375"/>
        <v>1</v>
      </c>
      <c r="Q509" s="207">
        <f t="shared" ca="1" si="376"/>
        <v>1</v>
      </c>
      <c r="R509" s="207">
        <f t="shared" ca="1" si="379"/>
        <v>1</v>
      </c>
      <c r="S509" s="207">
        <f t="shared" ca="1" si="377"/>
        <v>1</v>
      </c>
      <c r="T509" s="207">
        <f t="shared" ca="1" si="378"/>
        <v>0</v>
      </c>
      <c r="U509" s="207">
        <f t="shared" ca="1" si="350"/>
        <v>1</v>
      </c>
      <c r="V509" s="207">
        <f t="shared" ca="1" si="351"/>
        <v>1</v>
      </c>
      <c r="W509" s="207">
        <f t="shared" ca="1" si="352"/>
        <v>1</v>
      </c>
      <c r="X509" s="207">
        <f t="shared" ca="1" si="353"/>
        <v>1</v>
      </c>
      <c r="Y509" s="207">
        <f t="shared" ca="1" si="354"/>
        <v>1</v>
      </c>
      <c r="Z509" s="207" t="str">
        <f t="shared" ca="1" si="374"/>
        <v>F2</v>
      </c>
      <c r="AA509" s="208" t="str">
        <f t="shared" ca="1" si="355"/>
        <v>F2</v>
      </c>
    </row>
    <row r="510" spans="1:27" s="209" customFormat="1" ht="15" customHeight="1" thickBot="1">
      <c r="A510" s="417" t="s">
        <v>286</v>
      </c>
      <c r="B510" s="418"/>
      <c r="C510" s="413" t="str">
        <f>IF(((E510&gt;-1)*AND(E510&lt;201)),"","Percentage overtime must be between 0% and 200.00%--&gt;")</f>
        <v/>
      </c>
      <c r="D510" s="414"/>
      <c r="E510" s="275">
        <f>'Survey Questionnaire'!F131</f>
        <v>0</v>
      </c>
      <c r="F510" s="202" t="s">
        <v>42</v>
      </c>
      <c r="G510" s="205" t="s">
        <v>28</v>
      </c>
      <c r="H510" s="276">
        <f t="shared" si="380"/>
        <v>0</v>
      </c>
      <c r="I510" s="206" t="s">
        <v>27</v>
      </c>
      <c r="J510" s="206" t="str">
        <f t="shared" si="372"/>
        <v/>
      </c>
      <c r="K510" s="206" t="str">
        <f t="shared" si="373"/>
        <v/>
      </c>
      <c r="L510" s="206"/>
      <c r="M510" s="206"/>
      <c r="N510" s="206"/>
      <c r="O510" s="206"/>
      <c r="P510" s="207">
        <f t="shared" ca="1" si="375"/>
        <v>1</v>
      </c>
      <c r="Q510" s="207">
        <f t="shared" ca="1" si="376"/>
        <v>1</v>
      </c>
      <c r="R510" s="207">
        <f t="shared" ca="1" si="379"/>
        <v>1</v>
      </c>
      <c r="S510" s="207">
        <f t="shared" ca="1" si="377"/>
        <v>1</v>
      </c>
      <c r="T510" s="207">
        <f t="shared" ca="1" si="378"/>
        <v>0</v>
      </c>
      <c r="U510" s="207">
        <f t="shared" ca="1" si="350"/>
        <v>1</v>
      </c>
      <c r="V510" s="207">
        <f t="shared" ca="1" si="351"/>
        <v>1</v>
      </c>
      <c r="W510" s="207">
        <f t="shared" ca="1" si="352"/>
        <v>1</v>
      </c>
      <c r="X510" s="207">
        <f t="shared" ca="1" si="353"/>
        <v>1</v>
      </c>
      <c r="Y510" s="207">
        <f t="shared" ca="1" si="354"/>
        <v>1</v>
      </c>
      <c r="Z510" s="207" t="str">
        <f t="shared" ca="1" si="374"/>
        <v>F2</v>
      </c>
      <c r="AA510" s="208" t="str">
        <f t="shared" ca="1" si="355"/>
        <v>F2</v>
      </c>
    </row>
    <row r="511" spans="1:27" s="209" customFormat="1" ht="15" customHeight="1" thickBot="1">
      <c r="A511" s="423" t="s">
        <v>287</v>
      </c>
      <c r="B511" s="424"/>
      <c r="C511" s="425" t="str">
        <f>IF(E511=0,"",IF(E511="Y","",IF(E511="N","","You must answer Y or N--&gt;")))</f>
        <v/>
      </c>
      <c r="D511" s="426"/>
      <c r="E511" s="203">
        <f>'Survey Questionnaire'!F132</f>
        <v>0</v>
      </c>
      <c r="F511" s="202" t="s">
        <v>62</v>
      </c>
      <c r="G511" s="205" t="s">
        <v>28</v>
      </c>
      <c r="H511" s="281" t="str">
        <f>IF(E511="Y",1,IF(E511="N",0,"X"))</f>
        <v>X</v>
      </c>
      <c r="I511" s="206" t="s">
        <v>27</v>
      </c>
      <c r="J511" s="206" t="str">
        <f t="shared" si="372"/>
        <v/>
      </c>
      <c r="K511" s="206" t="str">
        <f t="shared" si="373"/>
        <v/>
      </c>
      <c r="L511" s="206"/>
      <c r="M511" s="206"/>
      <c r="N511" s="206"/>
      <c r="O511" s="206"/>
      <c r="P511" s="207">
        <f t="shared" ca="1" si="375"/>
        <v>1</v>
      </c>
      <c r="Q511" s="207">
        <f t="shared" ca="1" si="376"/>
        <v>1</v>
      </c>
      <c r="R511" s="207">
        <f t="shared" ca="1" si="379"/>
        <v>1</v>
      </c>
      <c r="S511" s="207">
        <f t="shared" ca="1" si="377"/>
        <v>1</v>
      </c>
      <c r="T511" s="207">
        <f t="shared" ca="1" si="378"/>
        <v>0</v>
      </c>
      <c r="U511" s="207">
        <f t="shared" ca="1" si="350"/>
        <v>1</v>
      </c>
      <c r="V511" s="207">
        <f t="shared" ca="1" si="351"/>
        <v>1</v>
      </c>
      <c r="W511" s="207">
        <f t="shared" ca="1" si="352"/>
        <v>1</v>
      </c>
      <c r="X511" s="207">
        <f t="shared" ca="1" si="353"/>
        <v>1</v>
      </c>
      <c r="Y511" s="207">
        <f t="shared" ca="1" si="354"/>
        <v>1</v>
      </c>
      <c r="Z511" s="207" t="str">
        <f t="shared" ca="1" si="374"/>
        <v>F0</v>
      </c>
      <c r="AA511" s="208" t="str">
        <f t="shared" ca="1" si="355"/>
        <v>F0</v>
      </c>
    </row>
    <row r="512" spans="1:27" s="209" customFormat="1" ht="15" customHeight="1" thickBot="1">
      <c r="A512" s="417" t="s">
        <v>288</v>
      </c>
      <c r="B512" s="418"/>
      <c r="C512" s="413" t="str">
        <f>IF(((E512&gt;-1)*AND(E512&lt;1001)),"","Billing rate must be between $0 and $1,000 per hour--&gt;")</f>
        <v/>
      </c>
      <c r="D512" s="414"/>
      <c r="E512" s="203">
        <f>'Survey Questionnaire'!F133</f>
        <v>0</v>
      </c>
      <c r="F512" s="202" t="s">
        <v>112</v>
      </c>
      <c r="G512" s="205" t="s">
        <v>28</v>
      </c>
      <c r="H512" s="263">
        <f>IF(E512="","X",E512)</f>
        <v>0</v>
      </c>
      <c r="I512" s="206" t="s">
        <v>27</v>
      </c>
      <c r="J512" s="206" t="str">
        <f t="shared" si="372"/>
        <v/>
      </c>
      <c r="K512" s="206" t="str">
        <f t="shared" si="373"/>
        <v/>
      </c>
      <c r="L512" s="206"/>
      <c r="M512" s="206"/>
      <c r="N512" s="206"/>
      <c r="O512" s="206"/>
      <c r="P512" s="207">
        <f t="shared" ca="1" si="375"/>
        <v>1</v>
      </c>
      <c r="Q512" s="207">
        <f t="shared" ca="1" si="376"/>
        <v>1</v>
      </c>
      <c r="R512" s="207">
        <f t="shared" ca="1" si="379"/>
        <v>1</v>
      </c>
      <c r="S512" s="207">
        <f t="shared" ca="1" si="377"/>
        <v>1</v>
      </c>
      <c r="T512" s="207">
        <f t="shared" ca="1" si="378"/>
        <v>0</v>
      </c>
      <c r="U512" s="207">
        <f t="shared" ca="1" si="350"/>
        <v>1</v>
      </c>
      <c r="V512" s="207">
        <f t="shared" ca="1" si="351"/>
        <v>1</v>
      </c>
      <c r="W512" s="207">
        <f t="shared" ca="1" si="352"/>
        <v>1</v>
      </c>
      <c r="X512" s="207">
        <f t="shared" ca="1" si="353"/>
        <v>1</v>
      </c>
      <c r="Y512" s="207">
        <f t="shared" ca="1" si="354"/>
        <v>1</v>
      </c>
      <c r="Z512" s="207" t="str">
        <f t="shared" ca="1" si="374"/>
        <v>F0</v>
      </c>
      <c r="AA512" s="208" t="str">
        <f t="shared" ca="1" si="355"/>
        <v>F0</v>
      </c>
    </row>
    <row r="513" spans="1:27" s="209" customFormat="1" ht="15" customHeight="1" thickBot="1">
      <c r="A513" s="417" t="s">
        <v>306</v>
      </c>
      <c r="B513" s="418"/>
      <c r="C513" s="413" t="str">
        <f>IF(((E513&gt;-1)*AND(E513&lt;31)),"","Check for hours vs DAYS error--&gt;")</f>
        <v/>
      </c>
      <c r="D513" s="414"/>
      <c r="E513" s="203">
        <f>'Survey Questionnaire'!F134</f>
        <v>0</v>
      </c>
      <c r="F513" s="202" t="s">
        <v>110</v>
      </c>
      <c r="G513" s="205" t="s">
        <v>28</v>
      </c>
      <c r="H513" s="263">
        <f>IF(E513="","X",E513)</f>
        <v>0</v>
      </c>
      <c r="I513" s="206" t="s">
        <v>27</v>
      </c>
      <c r="J513" s="206" t="str">
        <f t="shared" si="372"/>
        <v/>
      </c>
      <c r="K513" s="206" t="str">
        <f t="shared" si="373"/>
        <v/>
      </c>
      <c r="L513" s="206"/>
      <c r="M513" s="206"/>
      <c r="N513" s="206"/>
      <c r="O513" s="206"/>
      <c r="P513" s="207">
        <f t="shared" ca="1" si="375"/>
        <v>1</v>
      </c>
      <c r="Q513" s="207">
        <f t="shared" ca="1" si="376"/>
        <v>1</v>
      </c>
      <c r="R513" s="207">
        <f t="shared" ca="1" si="379"/>
        <v>1</v>
      </c>
      <c r="S513" s="207">
        <f t="shared" ca="1" si="377"/>
        <v>1</v>
      </c>
      <c r="T513" s="207">
        <f t="shared" ca="1" si="378"/>
        <v>0</v>
      </c>
      <c r="U513" s="207">
        <f t="shared" ca="1" si="350"/>
        <v>1</v>
      </c>
      <c r="V513" s="207">
        <f t="shared" ca="1" si="351"/>
        <v>1</v>
      </c>
      <c r="W513" s="207">
        <f t="shared" ca="1" si="352"/>
        <v>1</v>
      </c>
      <c r="X513" s="207">
        <f t="shared" ca="1" si="353"/>
        <v>1</v>
      </c>
      <c r="Y513" s="207">
        <f t="shared" ca="1" si="354"/>
        <v>1</v>
      </c>
      <c r="Z513" s="207" t="str">
        <f t="shared" ca="1" si="374"/>
        <v>F0</v>
      </c>
      <c r="AA513" s="208" t="str">
        <f t="shared" ca="1" si="355"/>
        <v>F0</v>
      </c>
    </row>
    <row r="514" spans="1:27" s="209" customFormat="1" ht="15" customHeight="1" thickBot="1">
      <c r="A514" s="417" t="s">
        <v>289</v>
      </c>
      <c r="B514" s="418"/>
      <c r="C514" s="413" t="str">
        <f>IF((E513&gt;0)*AND(E514&gt;0),"Cant have vacation when you entered PTO",IF(((E514&gt;-1)*AND(E514&lt;31)),"","Check for hours vs DAYS error--&gt;"))</f>
        <v/>
      </c>
      <c r="D514" s="414"/>
      <c r="E514" s="203">
        <f>'Survey Questionnaire'!F135</f>
        <v>0</v>
      </c>
      <c r="F514" s="202" t="s">
        <v>110</v>
      </c>
      <c r="G514" s="205" t="s">
        <v>28</v>
      </c>
      <c r="H514" s="263">
        <f>IF(E514="","X",E514)</f>
        <v>0</v>
      </c>
      <c r="I514" s="206" t="s">
        <v>27</v>
      </c>
      <c r="J514" s="206" t="str">
        <f t="shared" si="372"/>
        <v/>
      </c>
      <c r="K514" s="206" t="str">
        <f t="shared" si="373"/>
        <v/>
      </c>
      <c r="L514" s="206"/>
      <c r="M514" s="206"/>
      <c r="N514" s="206"/>
      <c r="O514" s="206"/>
      <c r="P514" s="207">
        <f t="shared" ca="1" si="375"/>
        <v>1</v>
      </c>
      <c r="Q514" s="207">
        <f t="shared" ca="1" si="376"/>
        <v>1</v>
      </c>
      <c r="R514" s="207">
        <f t="shared" ca="1" si="379"/>
        <v>1</v>
      </c>
      <c r="S514" s="207">
        <f t="shared" ca="1" si="377"/>
        <v>1</v>
      </c>
      <c r="T514" s="207">
        <f t="shared" ca="1" si="378"/>
        <v>0</v>
      </c>
      <c r="U514" s="207">
        <f t="shared" ca="1" si="350"/>
        <v>1</v>
      </c>
      <c r="V514" s="207">
        <f t="shared" ca="1" si="351"/>
        <v>1</v>
      </c>
      <c r="W514" s="207">
        <f t="shared" ca="1" si="352"/>
        <v>1</v>
      </c>
      <c r="X514" s="207">
        <f t="shared" ca="1" si="353"/>
        <v>1</v>
      </c>
      <c r="Y514" s="207">
        <f t="shared" ca="1" si="354"/>
        <v>1</v>
      </c>
      <c r="Z514" s="207" t="str">
        <f t="shared" ca="1" si="374"/>
        <v>F0</v>
      </c>
      <c r="AA514" s="208" t="str">
        <f t="shared" ca="1" si="355"/>
        <v>F0</v>
      </c>
    </row>
    <row r="515" spans="1:27" s="209" customFormat="1" ht="15" customHeight="1" thickBot="1">
      <c r="A515" s="419" t="s">
        <v>290</v>
      </c>
      <c r="B515" s="420"/>
      <c r="C515" s="413" t="str">
        <f>IF((E513&gt;0)*AND(E515&gt;0),"Cant have sick leave when you entered PTO",IF(((E515&gt;-1)*AND(E515&lt;31)),"","Check for hours vs DAYS error--&gt;"))</f>
        <v/>
      </c>
      <c r="D515" s="414"/>
      <c r="E515" s="203">
        <f>'Survey Questionnaire'!F136</f>
        <v>0</v>
      </c>
      <c r="F515" s="202" t="s">
        <v>110</v>
      </c>
      <c r="G515" s="205" t="s">
        <v>28</v>
      </c>
      <c r="H515" s="263">
        <f>IF(E515="","X",E515)</f>
        <v>0</v>
      </c>
      <c r="I515" s="206" t="s">
        <v>27</v>
      </c>
      <c r="J515" s="206" t="str">
        <f t="shared" si="372"/>
        <v/>
      </c>
      <c r="K515" s="206" t="str">
        <f t="shared" si="373"/>
        <v/>
      </c>
      <c r="L515" s="206"/>
      <c r="M515" s="206"/>
      <c r="N515" s="206"/>
      <c r="O515" s="206"/>
      <c r="P515" s="207">
        <f t="shared" ca="1" si="375"/>
        <v>1</v>
      </c>
      <c r="Q515" s="207">
        <f t="shared" ca="1" si="376"/>
        <v>1</v>
      </c>
      <c r="R515" s="207">
        <f t="shared" ca="1" si="379"/>
        <v>1</v>
      </c>
      <c r="S515" s="207">
        <f t="shared" ca="1" si="377"/>
        <v>1</v>
      </c>
      <c r="T515" s="207">
        <f t="shared" ca="1" si="378"/>
        <v>0</v>
      </c>
      <c r="U515" s="207">
        <f t="shared" ca="1" si="350"/>
        <v>1</v>
      </c>
      <c r="V515" s="207">
        <f t="shared" ca="1" si="351"/>
        <v>1</v>
      </c>
      <c r="W515" s="207">
        <f t="shared" ca="1" si="352"/>
        <v>1</v>
      </c>
      <c r="X515" s="207">
        <f t="shared" ca="1" si="353"/>
        <v>1</v>
      </c>
      <c r="Y515" s="207">
        <f t="shared" ca="1" si="354"/>
        <v>1</v>
      </c>
      <c r="Z515" s="207" t="str">
        <f t="shared" ca="1" si="374"/>
        <v>F0</v>
      </c>
      <c r="AA515" s="208" t="str">
        <f t="shared" ca="1" si="355"/>
        <v>F0</v>
      </c>
    </row>
    <row r="516" spans="1:27" ht="16.5" thickBot="1">
      <c r="A516" s="36"/>
      <c r="B516" s="71"/>
      <c r="C516" s="432"/>
      <c r="D516" s="432"/>
      <c r="E516" s="72"/>
      <c r="F516" s="73"/>
      <c r="P516" s="40">
        <f t="shared" ref="P516:P577" ca="1" si="381">CELL("protect",A516)</f>
        <v>1</v>
      </c>
      <c r="Q516" s="40">
        <f t="shared" ref="Q516:Q577" ca="1" si="382">CELL("protect",B516)</f>
        <v>1</v>
      </c>
      <c r="R516" s="40">
        <f t="shared" ref="R516:R578" ca="1" si="383">CELL("protect",C516)</f>
        <v>1</v>
      </c>
      <c r="S516" s="40">
        <f t="shared" ref="S516:S577" ca="1" si="384">CELL("protect",D516)</f>
        <v>1</v>
      </c>
      <c r="T516" s="40">
        <f t="shared" ref="T516:T577" ca="1" si="385">CELL("protect",E516)</f>
        <v>1</v>
      </c>
      <c r="U516" s="40">
        <f t="shared" ref="U516" ca="1" si="386">CELL("protect",F516)</f>
        <v>1</v>
      </c>
      <c r="V516" s="40">
        <f t="shared" ca="1" si="351"/>
        <v>1</v>
      </c>
      <c r="W516" s="40">
        <f t="shared" ca="1" si="352"/>
        <v>1</v>
      </c>
      <c r="X516" s="40">
        <f t="shared" ca="1" si="353"/>
        <v>1</v>
      </c>
      <c r="Y516" s="40">
        <f t="shared" ca="1" si="354"/>
        <v>1</v>
      </c>
      <c r="Z516" s="40" t="str">
        <f t="shared" ref="Z516:Z572" ca="1" si="387">CELL("format",E516)</f>
        <v>F0</v>
      </c>
      <c r="AA516" s="44" t="str">
        <f t="shared" ca="1" si="355"/>
        <v>F0</v>
      </c>
    </row>
    <row r="517" spans="1:27" ht="20.25" thickTop="1" thickBot="1">
      <c r="A517" s="527" t="s">
        <v>225</v>
      </c>
      <c r="B517" s="528"/>
      <c r="C517" s="528"/>
      <c r="D517" s="528"/>
      <c r="E517" s="68">
        <v>28</v>
      </c>
      <c r="F517" s="64"/>
      <c r="G517" s="45" t="s">
        <v>25</v>
      </c>
      <c r="H517" s="263" t="str">
        <f>IF(SUM(H518:H519)&gt;0,E517,"X")</f>
        <v>X</v>
      </c>
      <c r="I517" s="38" t="s">
        <v>27</v>
      </c>
      <c r="P517" s="40">
        <f t="shared" ca="1" si="381"/>
        <v>1</v>
      </c>
      <c r="Q517" s="40">
        <f t="shared" ca="1" si="382"/>
        <v>1</v>
      </c>
      <c r="R517" s="40">
        <f t="shared" ca="1" si="383"/>
        <v>1</v>
      </c>
      <c r="S517" s="40">
        <f t="shared" ca="1" si="384"/>
        <v>1</v>
      </c>
      <c r="T517" s="40">
        <f t="shared" ca="1" si="385"/>
        <v>1</v>
      </c>
      <c r="U517" s="40">
        <f t="shared" ca="1" si="350"/>
        <v>1</v>
      </c>
      <c r="V517" s="40">
        <f t="shared" ca="1" si="351"/>
        <v>1</v>
      </c>
      <c r="W517" s="40">
        <f t="shared" ca="1" si="352"/>
        <v>1</v>
      </c>
      <c r="X517" s="40">
        <f t="shared" ca="1" si="353"/>
        <v>1</v>
      </c>
      <c r="Y517" s="40">
        <f t="shared" ca="1" si="354"/>
        <v>1</v>
      </c>
      <c r="Z517" s="40" t="str">
        <f t="shared" ca="1" si="387"/>
        <v>G</v>
      </c>
      <c r="AA517" s="44" t="str">
        <f t="shared" ca="1" si="355"/>
        <v>F0</v>
      </c>
    </row>
    <row r="518" spans="1:27" s="209" customFormat="1" ht="15" customHeight="1" thickTop="1" thickBot="1">
      <c r="A518" s="415" t="s">
        <v>230</v>
      </c>
      <c r="B518" s="416"/>
      <c r="C518" s="413" t="str">
        <f>IF(E518&lt;1000000001,"","Can't be over $1,000,000,000--&gt;")</f>
        <v/>
      </c>
      <c r="D518" s="413"/>
      <c r="E518" s="201">
        <f>'Survey Questionnaire'!G122</f>
        <v>0</v>
      </c>
      <c r="F518" s="202" t="s">
        <v>112</v>
      </c>
      <c r="G518" s="205" t="s">
        <v>28</v>
      </c>
      <c r="H518" s="263">
        <f t="shared" ref="H518:H521" si="388">IF(E518="","X",E518)</f>
        <v>0</v>
      </c>
      <c r="I518" s="206" t="s">
        <v>27</v>
      </c>
      <c r="J518" s="206" t="str">
        <f t="shared" ref="J518:J532" si="389">IF(C518="","",1)</f>
        <v/>
      </c>
      <c r="K518" s="206" t="str">
        <f t="shared" ref="K518:K532" si="390">IF(C518="","","&lt;=======")</f>
        <v/>
      </c>
      <c r="L518" s="206"/>
      <c r="M518" s="206"/>
      <c r="N518" s="206"/>
      <c r="O518" s="206"/>
      <c r="P518" s="207">
        <f t="shared" ca="1" si="381"/>
        <v>1</v>
      </c>
      <c r="Q518" s="207">
        <f t="shared" ca="1" si="382"/>
        <v>1</v>
      </c>
      <c r="R518" s="207">
        <f t="shared" ca="1" si="383"/>
        <v>1</v>
      </c>
      <c r="S518" s="207">
        <f t="shared" ca="1" si="384"/>
        <v>1</v>
      </c>
      <c r="T518" s="207">
        <f t="shared" ca="1" si="385"/>
        <v>0</v>
      </c>
      <c r="U518" s="207">
        <f t="shared" ca="1" si="350"/>
        <v>1</v>
      </c>
      <c r="V518" s="207">
        <f t="shared" ca="1" si="351"/>
        <v>1</v>
      </c>
      <c r="W518" s="207">
        <f t="shared" ca="1" si="352"/>
        <v>1</v>
      </c>
      <c r="X518" s="207">
        <f t="shared" ca="1" si="353"/>
        <v>1</v>
      </c>
      <c r="Y518" s="207">
        <f t="shared" ca="1" si="354"/>
        <v>1</v>
      </c>
      <c r="Z518" s="207" t="str">
        <f t="shared" ca="1" si="387"/>
        <v>C0</v>
      </c>
      <c r="AA518" s="208" t="str">
        <f t="shared" ca="1" si="355"/>
        <v>F0</v>
      </c>
    </row>
    <row r="519" spans="1:27" s="209" customFormat="1" ht="15" customHeight="1" thickBot="1">
      <c r="A519" s="411" t="s">
        <v>231</v>
      </c>
      <c r="B519" s="412"/>
      <c r="C519" s="413" t="str">
        <f>IF(E519&lt;1000000001,"","Can't be over $1,000,000,000--&gt;")</f>
        <v/>
      </c>
      <c r="D519" s="413"/>
      <c r="E519" s="201">
        <f>'Survey Questionnaire'!G123</f>
        <v>0</v>
      </c>
      <c r="F519" s="202" t="s">
        <v>112</v>
      </c>
      <c r="G519" s="205" t="s">
        <v>28</v>
      </c>
      <c r="H519" s="263">
        <f t="shared" si="388"/>
        <v>0</v>
      </c>
      <c r="I519" s="206" t="s">
        <v>27</v>
      </c>
      <c r="J519" s="206" t="str">
        <f t="shared" si="389"/>
        <v/>
      </c>
      <c r="K519" s="206" t="str">
        <f t="shared" si="390"/>
        <v/>
      </c>
      <c r="L519" s="206"/>
      <c r="M519" s="206"/>
      <c r="N519" s="206"/>
      <c r="O519" s="206"/>
      <c r="P519" s="207">
        <f t="shared" ca="1" si="381"/>
        <v>1</v>
      </c>
      <c r="Q519" s="207">
        <f t="shared" ca="1" si="382"/>
        <v>1</v>
      </c>
      <c r="R519" s="207">
        <f t="shared" ca="1" si="383"/>
        <v>1</v>
      </c>
      <c r="S519" s="207">
        <f t="shared" ca="1" si="384"/>
        <v>1</v>
      </c>
      <c r="T519" s="207">
        <f t="shared" ca="1" si="385"/>
        <v>0</v>
      </c>
      <c r="U519" s="207">
        <f t="shared" ca="1" si="350"/>
        <v>1</v>
      </c>
      <c r="V519" s="207">
        <f t="shared" ca="1" si="351"/>
        <v>1</v>
      </c>
      <c r="W519" s="207">
        <f t="shared" ca="1" si="352"/>
        <v>1</v>
      </c>
      <c r="X519" s="207">
        <f t="shared" ca="1" si="353"/>
        <v>1</v>
      </c>
      <c r="Y519" s="207">
        <f t="shared" ca="1" si="354"/>
        <v>1</v>
      </c>
      <c r="Z519" s="207" t="str">
        <f t="shared" ca="1" si="387"/>
        <v>C0</v>
      </c>
      <c r="AA519" s="208" t="str">
        <f t="shared" ca="1" si="355"/>
        <v>F0</v>
      </c>
    </row>
    <row r="520" spans="1:27" s="209" customFormat="1" ht="15" customHeight="1" thickBot="1">
      <c r="A520" s="411" t="s">
        <v>279</v>
      </c>
      <c r="B520" s="412"/>
      <c r="C520" s="413" t="str">
        <f>IF(E520&lt;1000000001,"","Can't be over $1,000,000,000--&gt;")</f>
        <v/>
      </c>
      <c r="D520" s="413"/>
      <c r="E520" s="201">
        <f>'Survey Questionnaire'!G124</f>
        <v>0</v>
      </c>
      <c r="F520" s="202" t="s">
        <v>112</v>
      </c>
      <c r="G520" s="205" t="s">
        <v>28</v>
      </c>
      <c r="H520" s="263">
        <f t="shared" si="388"/>
        <v>0</v>
      </c>
      <c r="I520" s="206" t="s">
        <v>27</v>
      </c>
      <c r="J520" s="206" t="str">
        <f t="shared" si="389"/>
        <v/>
      </c>
      <c r="K520" s="206" t="str">
        <f t="shared" si="390"/>
        <v/>
      </c>
      <c r="L520" s="206"/>
      <c r="M520" s="206"/>
      <c r="N520" s="206"/>
      <c r="O520" s="206"/>
      <c r="P520" s="207">
        <f t="shared" ca="1" si="381"/>
        <v>1</v>
      </c>
      <c r="Q520" s="207">
        <f t="shared" ca="1" si="382"/>
        <v>1</v>
      </c>
      <c r="R520" s="207">
        <f t="shared" ca="1" si="383"/>
        <v>1</v>
      </c>
      <c r="S520" s="207">
        <f t="shared" ca="1" si="384"/>
        <v>1</v>
      </c>
      <c r="T520" s="207">
        <f t="shared" ca="1" si="385"/>
        <v>0</v>
      </c>
      <c r="U520" s="207">
        <f t="shared" ca="1" si="350"/>
        <v>1</v>
      </c>
      <c r="V520" s="207">
        <f t="shared" ca="1" si="351"/>
        <v>1</v>
      </c>
      <c r="W520" s="207">
        <f t="shared" ca="1" si="352"/>
        <v>1</v>
      </c>
      <c r="X520" s="207">
        <f t="shared" ca="1" si="353"/>
        <v>1</v>
      </c>
      <c r="Y520" s="207">
        <f t="shared" ca="1" si="354"/>
        <v>1</v>
      </c>
      <c r="Z520" s="207" t="str">
        <f t="shared" ca="1" si="387"/>
        <v>C0</v>
      </c>
      <c r="AA520" s="208" t="str">
        <f t="shared" ca="1" si="355"/>
        <v>F0</v>
      </c>
    </row>
    <row r="521" spans="1:27" s="209" customFormat="1" ht="15" customHeight="1" thickBot="1">
      <c r="A521" s="411" t="s">
        <v>280</v>
      </c>
      <c r="B521" s="412"/>
      <c r="C521" s="413" t="str">
        <f>IF(((E521&gt;-100)*AND(E521&lt;201)),"","Percentage must be between -100% and +200%--&gt;")</f>
        <v/>
      </c>
      <c r="D521" s="414"/>
      <c r="E521" s="275">
        <f>'Survey Questionnaire'!G125</f>
        <v>0</v>
      </c>
      <c r="F521" s="202" t="s">
        <v>42</v>
      </c>
      <c r="G521" s="205" t="s">
        <v>28</v>
      </c>
      <c r="H521" s="276">
        <f t="shared" si="388"/>
        <v>0</v>
      </c>
      <c r="I521" s="206" t="s">
        <v>27</v>
      </c>
      <c r="J521" s="206" t="str">
        <f t="shared" si="389"/>
        <v/>
      </c>
      <c r="K521" s="206" t="str">
        <f t="shared" si="390"/>
        <v/>
      </c>
      <c r="L521" s="206"/>
      <c r="M521" s="206"/>
      <c r="N521" s="206"/>
      <c r="O521" s="206"/>
      <c r="P521" s="207">
        <f t="shared" ca="1" si="381"/>
        <v>1</v>
      </c>
      <c r="Q521" s="207">
        <f t="shared" ca="1" si="382"/>
        <v>1</v>
      </c>
      <c r="R521" s="207">
        <f t="shared" ca="1" si="383"/>
        <v>1</v>
      </c>
      <c r="S521" s="207">
        <f t="shared" ca="1" si="384"/>
        <v>1</v>
      </c>
      <c r="T521" s="207">
        <f t="shared" ca="1" si="385"/>
        <v>0</v>
      </c>
      <c r="U521" s="207">
        <f t="shared" ca="1" si="350"/>
        <v>1</v>
      </c>
      <c r="V521" s="207">
        <f t="shared" ca="1" si="351"/>
        <v>1</v>
      </c>
      <c r="W521" s="207">
        <f t="shared" ca="1" si="352"/>
        <v>1</v>
      </c>
      <c r="X521" s="207">
        <f t="shared" ca="1" si="353"/>
        <v>1</v>
      </c>
      <c r="Y521" s="207">
        <f t="shared" ca="1" si="354"/>
        <v>1</v>
      </c>
      <c r="Z521" s="207" t="str">
        <f t="shared" ca="1" si="387"/>
        <v>F2</v>
      </c>
      <c r="AA521" s="208" t="str">
        <f t="shared" ca="1" si="355"/>
        <v>F2</v>
      </c>
    </row>
    <row r="522" spans="1:27" s="209" customFormat="1" ht="15" customHeight="1" thickBot="1">
      <c r="A522" s="411" t="s">
        <v>281</v>
      </c>
      <c r="B522" s="412"/>
      <c r="C522" s="413" t="str">
        <f>IF(E518+E519=0,"",IF(E522&lt;1,"Please enter the number of people with this title here--&gt;",IF(E522&gt;E$8,"Can't be more than the "&amp;E$8&amp;" you reported as total staff--&gt;","")))</f>
        <v/>
      </c>
      <c r="D522" s="414"/>
      <c r="E522" s="204">
        <f>'Survey Questionnaire'!G126</f>
        <v>0</v>
      </c>
      <c r="F522" s="202" t="s">
        <v>109</v>
      </c>
      <c r="G522" s="205" t="s">
        <v>28</v>
      </c>
      <c r="H522" s="263" t="str">
        <f>IF(OR(E522="", E522=0),"X",E522)</f>
        <v>X</v>
      </c>
      <c r="I522" s="206" t="s">
        <v>27</v>
      </c>
      <c r="J522" s="206" t="str">
        <f t="shared" si="389"/>
        <v/>
      </c>
      <c r="K522" s="206" t="str">
        <f t="shared" si="390"/>
        <v/>
      </c>
      <c r="L522" s="206"/>
      <c r="M522" s="206"/>
      <c r="N522" s="206"/>
      <c r="O522" s="206"/>
      <c r="P522" s="207">
        <f t="shared" ca="1" si="381"/>
        <v>1</v>
      </c>
      <c r="Q522" s="207">
        <f t="shared" ca="1" si="382"/>
        <v>1</v>
      </c>
      <c r="R522" s="207">
        <f t="shared" ca="1" si="383"/>
        <v>1</v>
      </c>
      <c r="S522" s="207">
        <f t="shared" ca="1" si="384"/>
        <v>1</v>
      </c>
      <c r="T522" s="207">
        <f t="shared" ca="1" si="385"/>
        <v>0</v>
      </c>
      <c r="U522" s="207">
        <f t="shared" ca="1" si="350"/>
        <v>1</v>
      </c>
      <c r="V522" s="207">
        <f t="shared" ca="1" si="351"/>
        <v>1</v>
      </c>
      <c r="W522" s="207">
        <f t="shared" ca="1" si="352"/>
        <v>1</v>
      </c>
      <c r="X522" s="207">
        <f t="shared" ca="1" si="353"/>
        <v>1</v>
      </c>
      <c r="Y522" s="207">
        <f t="shared" ca="1" si="354"/>
        <v>1</v>
      </c>
      <c r="Z522" s="207" t="str">
        <f t="shared" ca="1" si="387"/>
        <v>,0</v>
      </c>
      <c r="AA522" s="208" t="str">
        <f t="shared" ca="1" si="355"/>
        <v>F0</v>
      </c>
    </row>
    <row r="523" spans="1:27" s="209" customFormat="1" ht="15" customHeight="1" thickBot="1">
      <c r="A523" s="411" t="s">
        <v>282</v>
      </c>
      <c r="B523" s="412"/>
      <c r="C523" s="413" t="str">
        <f>IF(E523&gt;E522,"Can't be more than the "&amp;E522&amp;" people with this title--&gt;","")</f>
        <v/>
      </c>
      <c r="D523" s="414"/>
      <c r="E523" s="204">
        <f>'Survey Questionnaire'!G127</f>
        <v>0</v>
      </c>
      <c r="F523" s="202" t="s">
        <v>109</v>
      </c>
      <c r="G523" s="205" t="s">
        <v>28</v>
      </c>
      <c r="H523" s="263">
        <f t="shared" ref="H523:H527" si="391">IF(E523="","X",E523)</f>
        <v>0</v>
      </c>
      <c r="I523" s="206" t="s">
        <v>27</v>
      </c>
      <c r="J523" s="206" t="str">
        <f t="shared" si="389"/>
        <v/>
      </c>
      <c r="K523" s="206" t="str">
        <f t="shared" si="390"/>
        <v/>
      </c>
      <c r="L523" s="206"/>
      <c r="M523" s="206"/>
      <c r="N523" s="206"/>
      <c r="O523" s="206"/>
      <c r="P523" s="207">
        <f t="shared" ca="1" si="381"/>
        <v>1</v>
      </c>
      <c r="Q523" s="207">
        <f t="shared" ca="1" si="382"/>
        <v>1</v>
      </c>
      <c r="R523" s="207">
        <f t="shared" ca="1" si="383"/>
        <v>1</v>
      </c>
      <c r="S523" s="207">
        <f t="shared" ca="1" si="384"/>
        <v>1</v>
      </c>
      <c r="T523" s="207">
        <f t="shared" ca="1" si="385"/>
        <v>0</v>
      </c>
      <c r="U523" s="207">
        <f t="shared" ca="1" si="350"/>
        <v>1</v>
      </c>
      <c r="V523" s="207">
        <f t="shared" ca="1" si="351"/>
        <v>1</v>
      </c>
      <c r="W523" s="207">
        <f t="shared" ca="1" si="352"/>
        <v>1</v>
      </c>
      <c r="X523" s="207">
        <f t="shared" ca="1" si="353"/>
        <v>1</v>
      </c>
      <c r="Y523" s="207">
        <f t="shared" ca="1" si="354"/>
        <v>1</v>
      </c>
      <c r="Z523" s="207" t="str">
        <f t="shared" ca="1" si="387"/>
        <v>,0</v>
      </c>
      <c r="AA523" s="208" t="str">
        <f t="shared" ca="1" si="355"/>
        <v>F0</v>
      </c>
    </row>
    <row r="524" spans="1:27" s="209" customFormat="1" ht="15" customHeight="1" thickBot="1">
      <c r="A524" s="411" t="s">
        <v>283</v>
      </c>
      <c r="B524" s="412"/>
      <c r="C524" s="413" t="str">
        <f>IF(((E524&gt;-1)*AND(E524&lt;101)),"","Percentage must be between 0 and 100.00--&gt;")</f>
        <v/>
      </c>
      <c r="D524" s="414"/>
      <c r="E524" s="275">
        <f>'Survey Questionnaire'!G128</f>
        <v>0</v>
      </c>
      <c r="F524" s="202" t="s">
        <v>42</v>
      </c>
      <c r="G524" s="205" t="s">
        <v>28</v>
      </c>
      <c r="H524" s="276">
        <f t="shared" si="391"/>
        <v>0</v>
      </c>
      <c r="I524" s="206" t="s">
        <v>27</v>
      </c>
      <c r="J524" s="206" t="str">
        <f t="shared" si="389"/>
        <v/>
      </c>
      <c r="K524" s="206" t="str">
        <f t="shared" si="390"/>
        <v/>
      </c>
      <c r="L524" s="206"/>
      <c r="M524" s="206"/>
      <c r="N524" s="206"/>
      <c r="O524" s="206"/>
      <c r="P524" s="207">
        <f t="shared" ca="1" si="381"/>
        <v>1</v>
      </c>
      <c r="Q524" s="207">
        <f t="shared" ca="1" si="382"/>
        <v>1</v>
      </c>
      <c r="R524" s="207">
        <f t="shared" ca="1" si="383"/>
        <v>1</v>
      </c>
      <c r="S524" s="207">
        <f t="shared" ca="1" si="384"/>
        <v>1</v>
      </c>
      <c r="T524" s="207">
        <f t="shared" ca="1" si="385"/>
        <v>0</v>
      </c>
      <c r="U524" s="207">
        <f t="shared" ca="1" si="350"/>
        <v>1</v>
      </c>
      <c r="V524" s="207">
        <f t="shared" ca="1" si="351"/>
        <v>1</v>
      </c>
      <c r="W524" s="207">
        <f t="shared" ca="1" si="352"/>
        <v>1</v>
      </c>
      <c r="X524" s="207">
        <f t="shared" ca="1" si="353"/>
        <v>1</v>
      </c>
      <c r="Y524" s="207">
        <f t="shared" ca="1" si="354"/>
        <v>1</v>
      </c>
      <c r="Z524" s="207" t="str">
        <f t="shared" ca="1" si="387"/>
        <v>F2</v>
      </c>
      <c r="AA524" s="208" t="str">
        <f t="shared" ca="1" si="355"/>
        <v>F2</v>
      </c>
    </row>
    <row r="525" spans="1:27" s="209" customFormat="1" ht="15" customHeight="1" thickBot="1">
      <c r="A525" s="411" t="s">
        <v>284</v>
      </c>
      <c r="B525" s="412"/>
      <c r="C525" s="413" t="str">
        <f>IF(((E525&gt;-1)*AND(E525&lt;101)),"","Percentage must be between 0 and 100.00--&gt;")</f>
        <v/>
      </c>
      <c r="D525" s="414"/>
      <c r="E525" s="275">
        <f>'Survey Questionnaire'!G129</f>
        <v>0</v>
      </c>
      <c r="F525" s="202" t="s">
        <v>42</v>
      </c>
      <c r="G525" s="205" t="s">
        <v>28</v>
      </c>
      <c r="H525" s="276">
        <f t="shared" si="391"/>
        <v>0</v>
      </c>
      <c r="I525" s="206" t="s">
        <v>27</v>
      </c>
      <c r="J525" s="206" t="str">
        <f t="shared" si="389"/>
        <v/>
      </c>
      <c r="K525" s="206" t="str">
        <f t="shared" si="390"/>
        <v/>
      </c>
      <c r="L525" s="206"/>
      <c r="M525" s="206"/>
      <c r="N525" s="206"/>
      <c r="O525" s="206"/>
      <c r="P525" s="207">
        <f t="shared" ca="1" si="381"/>
        <v>1</v>
      </c>
      <c r="Q525" s="207">
        <f t="shared" ca="1" si="382"/>
        <v>1</v>
      </c>
      <c r="R525" s="207">
        <f t="shared" ca="1" si="383"/>
        <v>1</v>
      </c>
      <c r="S525" s="207">
        <f t="shared" ca="1" si="384"/>
        <v>1</v>
      </c>
      <c r="T525" s="207">
        <f t="shared" ca="1" si="385"/>
        <v>0</v>
      </c>
      <c r="U525" s="207">
        <f t="shared" ca="1" si="350"/>
        <v>1</v>
      </c>
      <c r="V525" s="207">
        <f t="shared" ca="1" si="351"/>
        <v>1</v>
      </c>
      <c r="W525" s="207">
        <f t="shared" ca="1" si="352"/>
        <v>1</v>
      </c>
      <c r="X525" s="207">
        <f t="shared" ca="1" si="353"/>
        <v>1</v>
      </c>
      <c r="Y525" s="207">
        <f t="shared" ca="1" si="354"/>
        <v>1</v>
      </c>
      <c r="Z525" s="207" t="str">
        <f t="shared" ca="1" si="387"/>
        <v>F2</v>
      </c>
      <c r="AA525" s="208" t="str">
        <f t="shared" ca="1" si="355"/>
        <v>F2</v>
      </c>
    </row>
    <row r="526" spans="1:27" s="209" customFormat="1" ht="15" customHeight="1" thickBot="1">
      <c r="A526" s="411" t="s">
        <v>285</v>
      </c>
      <c r="B526" s="412"/>
      <c r="C526" s="413" t="str">
        <f>IF(((E526&gt;-1)*AND(E526&lt;101)),"","Percentage must be between 0 and 100.00--&gt;")</f>
        <v/>
      </c>
      <c r="D526" s="414"/>
      <c r="E526" s="275">
        <f>'Survey Questionnaire'!G130</f>
        <v>0</v>
      </c>
      <c r="F526" s="202" t="s">
        <v>42</v>
      </c>
      <c r="G526" s="205" t="s">
        <v>28</v>
      </c>
      <c r="H526" s="276">
        <f t="shared" si="391"/>
        <v>0</v>
      </c>
      <c r="I526" s="206" t="s">
        <v>27</v>
      </c>
      <c r="J526" s="206" t="str">
        <f t="shared" si="389"/>
        <v/>
      </c>
      <c r="K526" s="206" t="str">
        <f t="shared" si="390"/>
        <v/>
      </c>
      <c r="L526" s="206"/>
      <c r="M526" s="206"/>
      <c r="N526" s="206"/>
      <c r="O526" s="206"/>
      <c r="P526" s="207">
        <f t="shared" ca="1" si="381"/>
        <v>1</v>
      </c>
      <c r="Q526" s="207">
        <f t="shared" ca="1" si="382"/>
        <v>1</v>
      </c>
      <c r="R526" s="207">
        <f t="shared" ca="1" si="383"/>
        <v>1</v>
      </c>
      <c r="S526" s="207">
        <f t="shared" ca="1" si="384"/>
        <v>1</v>
      </c>
      <c r="T526" s="207">
        <f t="shared" ca="1" si="385"/>
        <v>0</v>
      </c>
      <c r="U526" s="207">
        <f t="shared" ca="1" si="350"/>
        <v>1</v>
      </c>
      <c r="V526" s="207">
        <f t="shared" ca="1" si="351"/>
        <v>1</v>
      </c>
      <c r="W526" s="207">
        <f t="shared" ca="1" si="352"/>
        <v>1</v>
      </c>
      <c r="X526" s="207">
        <f t="shared" ca="1" si="353"/>
        <v>1</v>
      </c>
      <c r="Y526" s="207">
        <f t="shared" ca="1" si="354"/>
        <v>1</v>
      </c>
      <c r="Z526" s="207" t="str">
        <f t="shared" ca="1" si="387"/>
        <v>F2</v>
      </c>
      <c r="AA526" s="208" t="str">
        <f t="shared" ca="1" si="355"/>
        <v>F2</v>
      </c>
    </row>
    <row r="527" spans="1:27" s="209" customFormat="1" ht="15" customHeight="1" thickBot="1">
      <c r="A527" s="417" t="s">
        <v>286</v>
      </c>
      <c r="B527" s="418"/>
      <c r="C527" s="413" t="str">
        <f>IF(((E527&gt;-1)*AND(E527&lt;201)),"","Percentage overtime must be between 0% and 200.00%--&gt;")</f>
        <v/>
      </c>
      <c r="D527" s="414"/>
      <c r="E527" s="275">
        <f>'Survey Questionnaire'!G131</f>
        <v>0</v>
      </c>
      <c r="F527" s="202" t="s">
        <v>42</v>
      </c>
      <c r="G527" s="205" t="s">
        <v>28</v>
      </c>
      <c r="H527" s="276">
        <f t="shared" si="391"/>
        <v>0</v>
      </c>
      <c r="I527" s="206" t="s">
        <v>27</v>
      </c>
      <c r="J527" s="206" t="str">
        <f t="shared" si="389"/>
        <v/>
      </c>
      <c r="K527" s="206" t="str">
        <f t="shared" si="390"/>
        <v/>
      </c>
      <c r="L527" s="206"/>
      <c r="M527" s="206"/>
      <c r="N527" s="206"/>
      <c r="O527" s="206"/>
      <c r="P527" s="207">
        <f t="shared" ca="1" si="381"/>
        <v>1</v>
      </c>
      <c r="Q527" s="207">
        <f t="shared" ca="1" si="382"/>
        <v>1</v>
      </c>
      <c r="R527" s="207">
        <f t="shared" ca="1" si="383"/>
        <v>1</v>
      </c>
      <c r="S527" s="207">
        <f t="shared" ca="1" si="384"/>
        <v>1</v>
      </c>
      <c r="T527" s="207">
        <f t="shared" ca="1" si="385"/>
        <v>0</v>
      </c>
      <c r="U527" s="207">
        <f t="shared" ca="1" si="350"/>
        <v>1</v>
      </c>
      <c r="V527" s="207">
        <f t="shared" ca="1" si="351"/>
        <v>1</v>
      </c>
      <c r="W527" s="207">
        <f t="shared" ca="1" si="352"/>
        <v>1</v>
      </c>
      <c r="X527" s="207">
        <f t="shared" ca="1" si="353"/>
        <v>1</v>
      </c>
      <c r="Y527" s="207">
        <f t="shared" ca="1" si="354"/>
        <v>1</v>
      </c>
      <c r="Z527" s="207" t="str">
        <f t="shared" ca="1" si="387"/>
        <v>F2</v>
      </c>
      <c r="AA527" s="208" t="str">
        <f t="shared" ca="1" si="355"/>
        <v>F2</v>
      </c>
    </row>
    <row r="528" spans="1:27" s="209" customFormat="1" ht="15" customHeight="1" thickBot="1">
      <c r="A528" s="423" t="s">
        <v>287</v>
      </c>
      <c r="B528" s="424"/>
      <c r="C528" s="425" t="str">
        <f>IF(E528=0,"",IF(E528="Y","",IF(E528="N","","You must answer Y or N--&gt;")))</f>
        <v/>
      </c>
      <c r="D528" s="426"/>
      <c r="E528" s="203">
        <f>'Survey Questionnaire'!G132</f>
        <v>0</v>
      </c>
      <c r="F528" s="202" t="s">
        <v>62</v>
      </c>
      <c r="G528" s="205" t="s">
        <v>28</v>
      </c>
      <c r="H528" s="281" t="str">
        <f>IF(E528="Y",1,IF(E528="N",0,"X"))</f>
        <v>X</v>
      </c>
      <c r="I528" s="206" t="s">
        <v>27</v>
      </c>
      <c r="J528" s="206" t="str">
        <f t="shared" si="389"/>
        <v/>
      </c>
      <c r="K528" s="206" t="str">
        <f t="shared" si="390"/>
        <v/>
      </c>
      <c r="L528" s="206"/>
      <c r="M528" s="206"/>
      <c r="N528" s="206"/>
      <c r="O528" s="206"/>
      <c r="P528" s="207">
        <f t="shared" ca="1" si="381"/>
        <v>1</v>
      </c>
      <c r="Q528" s="207">
        <f t="shared" ca="1" si="382"/>
        <v>1</v>
      </c>
      <c r="R528" s="207">
        <f t="shared" ca="1" si="383"/>
        <v>1</v>
      </c>
      <c r="S528" s="207">
        <f t="shared" ca="1" si="384"/>
        <v>1</v>
      </c>
      <c r="T528" s="207">
        <f t="shared" ca="1" si="385"/>
        <v>0</v>
      </c>
      <c r="U528" s="207">
        <f t="shared" ca="1" si="350"/>
        <v>1</v>
      </c>
      <c r="V528" s="207">
        <f t="shared" ca="1" si="351"/>
        <v>1</v>
      </c>
      <c r="W528" s="207">
        <f t="shared" ca="1" si="352"/>
        <v>1</v>
      </c>
      <c r="X528" s="207">
        <f t="shared" ca="1" si="353"/>
        <v>1</v>
      </c>
      <c r="Y528" s="207">
        <f t="shared" ca="1" si="354"/>
        <v>1</v>
      </c>
      <c r="Z528" s="207" t="str">
        <f t="shared" ca="1" si="387"/>
        <v>F0</v>
      </c>
      <c r="AA528" s="208" t="str">
        <f t="shared" ca="1" si="355"/>
        <v>F0</v>
      </c>
    </row>
    <row r="529" spans="1:27" s="209" customFormat="1" ht="15" customHeight="1" thickBot="1">
      <c r="A529" s="417" t="s">
        <v>288</v>
      </c>
      <c r="B529" s="418"/>
      <c r="C529" s="413" t="str">
        <f>IF(((E529&gt;-1)*AND(E529&lt;1001)),"","Billing rate must be between $0 and $1,000 per hour--&gt;")</f>
        <v/>
      </c>
      <c r="D529" s="414"/>
      <c r="E529" s="203">
        <f>'Survey Questionnaire'!G133</f>
        <v>0</v>
      </c>
      <c r="F529" s="202" t="s">
        <v>112</v>
      </c>
      <c r="G529" s="205" t="s">
        <v>28</v>
      </c>
      <c r="H529" s="263">
        <f>IF(E529="","X",E529)</f>
        <v>0</v>
      </c>
      <c r="I529" s="206" t="s">
        <v>27</v>
      </c>
      <c r="J529" s="206" t="str">
        <f t="shared" si="389"/>
        <v/>
      </c>
      <c r="K529" s="206" t="str">
        <f t="shared" si="390"/>
        <v/>
      </c>
      <c r="L529" s="206"/>
      <c r="M529" s="206"/>
      <c r="N529" s="206"/>
      <c r="O529" s="206"/>
      <c r="P529" s="207">
        <f t="shared" ca="1" si="381"/>
        <v>1</v>
      </c>
      <c r="Q529" s="207">
        <f t="shared" ca="1" si="382"/>
        <v>1</v>
      </c>
      <c r="R529" s="207">
        <f t="shared" ca="1" si="383"/>
        <v>1</v>
      </c>
      <c r="S529" s="207">
        <f t="shared" ca="1" si="384"/>
        <v>1</v>
      </c>
      <c r="T529" s="207">
        <f t="shared" ca="1" si="385"/>
        <v>0</v>
      </c>
      <c r="U529" s="207">
        <f t="shared" ca="1" si="350"/>
        <v>1</v>
      </c>
      <c r="V529" s="207">
        <f t="shared" ca="1" si="351"/>
        <v>1</v>
      </c>
      <c r="W529" s="207">
        <f t="shared" ca="1" si="352"/>
        <v>1</v>
      </c>
      <c r="X529" s="207">
        <f t="shared" ca="1" si="353"/>
        <v>1</v>
      </c>
      <c r="Y529" s="207">
        <f t="shared" ca="1" si="354"/>
        <v>1</v>
      </c>
      <c r="Z529" s="207" t="str">
        <f t="shared" ca="1" si="387"/>
        <v>F0</v>
      </c>
      <c r="AA529" s="208" t="str">
        <f t="shared" ca="1" si="355"/>
        <v>F0</v>
      </c>
    </row>
    <row r="530" spans="1:27" s="209" customFormat="1" ht="15" customHeight="1" thickBot="1">
      <c r="A530" s="417" t="s">
        <v>306</v>
      </c>
      <c r="B530" s="418"/>
      <c r="C530" s="413" t="str">
        <f>IF(((E530&gt;-1)*AND(E530&lt;31)),"","Check for hours vs DAYS error--&gt;")</f>
        <v/>
      </c>
      <c r="D530" s="414"/>
      <c r="E530" s="203">
        <f>'Survey Questionnaire'!G134</f>
        <v>0</v>
      </c>
      <c r="F530" s="202" t="s">
        <v>110</v>
      </c>
      <c r="G530" s="205" t="s">
        <v>28</v>
      </c>
      <c r="H530" s="263">
        <f>IF(E530="","X",E530)</f>
        <v>0</v>
      </c>
      <c r="I530" s="206" t="s">
        <v>27</v>
      </c>
      <c r="J530" s="206" t="str">
        <f t="shared" si="389"/>
        <v/>
      </c>
      <c r="K530" s="206" t="str">
        <f t="shared" si="390"/>
        <v/>
      </c>
      <c r="L530" s="206"/>
      <c r="M530" s="206"/>
      <c r="N530" s="206"/>
      <c r="O530" s="206"/>
      <c r="P530" s="207">
        <f t="shared" ca="1" si="381"/>
        <v>1</v>
      </c>
      <c r="Q530" s="207">
        <f t="shared" ca="1" si="382"/>
        <v>1</v>
      </c>
      <c r="R530" s="207">
        <f t="shared" ca="1" si="383"/>
        <v>1</v>
      </c>
      <c r="S530" s="207">
        <f t="shared" ca="1" si="384"/>
        <v>1</v>
      </c>
      <c r="T530" s="207">
        <f t="shared" ca="1" si="385"/>
        <v>0</v>
      </c>
      <c r="U530" s="207">
        <f t="shared" ref="U530:U532" ca="1" si="392">CELL("protect",F530)</f>
        <v>1</v>
      </c>
      <c r="V530" s="207">
        <f t="shared" ref="V530:V532" ca="1" si="393">CELL("protect",G530)</f>
        <v>1</v>
      </c>
      <c r="W530" s="207">
        <f t="shared" ref="W530:W532" ca="1" si="394">CELL("protect",H530)</f>
        <v>1</v>
      </c>
      <c r="X530" s="207">
        <f t="shared" ref="X530:X532" ca="1" si="395">CELL("protect",I530)</f>
        <v>1</v>
      </c>
      <c r="Y530" s="207">
        <f t="shared" ref="Y530:Y532" ca="1" si="396">CELL("protect",J530)</f>
        <v>1</v>
      </c>
      <c r="Z530" s="207" t="str">
        <f t="shared" ca="1" si="387"/>
        <v>F0</v>
      </c>
      <c r="AA530" s="208" t="str">
        <f t="shared" ref="AA530:AA532" ca="1" si="397">CELL("format",H530)</f>
        <v>F0</v>
      </c>
    </row>
    <row r="531" spans="1:27" s="209" customFormat="1" ht="15" customHeight="1" thickBot="1">
      <c r="A531" s="417" t="s">
        <v>289</v>
      </c>
      <c r="B531" s="418"/>
      <c r="C531" s="413" t="str">
        <f>IF((E530&gt;0)*AND(E531&gt;0),"Cant have vacation when you entered PTO",IF(((E531&gt;-1)*AND(E531&lt;31)),"","Check for hours vs DAYS error--&gt;"))</f>
        <v/>
      </c>
      <c r="D531" s="414"/>
      <c r="E531" s="203">
        <f>'Survey Questionnaire'!G135</f>
        <v>0</v>
      </c>
      <c r="F531" s="202" t="s">
        <v>110</v>
      </c>
      <c r="G531" s="205" t="s">
        <v>28</v>
      </c>
      <c r="H531" s="263">
        <f>IF(E531="","X",E531)</f>
        <v>0</v>
      </c>
      <c r="I531" s="206" t="s">
        <v>27</v>
      </c>
      <c r="J531" s="206" t="str">
        <f t="shared" si="389"/>
        <v/>
      </c>
      <c r="K531" s="206" t="str">
        <f t="shared" si="390"/>
        <v/>
      </c>
      <c r="L531" s="206"/>
      <c r="M531" s="206"/>
      <c r="N531" s="206"/>
      <c r="O531" s="206"/>
      <c r="P531" s="207">
        <f t="shared" ca="1" si="381"/>
        <v>1</v>
      </c>
      <c r="Q531" s="207">
        <f t="shared" ca="1" si="382"/>
        <v>1</v>
      </c>
      <c r="R531" s="207">
        <f t="shared" ca="1" si="383"/>
        <v>1</v>
      </c>
      <c r="S531" s="207">
        <f t="shared" ca="1" si="384"/>
        <v>1</v>
      </c>
      <c r="T531" s="207">
        <f t="shared" ca="1" si="385"/>
        <v>0</v>
      </c>
      <c r="U531" s="207">
        <f t="shared" ca="1" si="392"/>
        <v>1</v>
      </c>
      <c r="V531" s="207">
        <f t="shared" ca="1" si="393"/>
        <v>1</v>
      </c>
      <c r="W531" s="207">
        <f t="shared" ca="1" si="394"/>
        <v>1</v>
      </c>
      <c r="X531" s="207">
        <f t="shared" ca="1" si="395"/>
        <v>1</v>
      </c>
      <c r="Y531" s="207">
        <f t="shared" ca="1" si="396"/>
        <v>1</v>
      </c>
      <c r="Z531" s="207" t="str">
        <f t="shared" ca="1" si="387"/>
        <v>F0</v>
      </c>
      <c r="AA531" s="208" t="str">
        <f t="shared" ca="1" si="397"/>
        <v>F0</v>
      </c>
    </row>
    <row r="532" spans="1:27" s="209" customFormat="1" ht="15" customHeight="1" thickBot="1">
      <c r="A532" s="419" t="s">
        <v>290</v>
      </c>
      <c r="B532" s="420"/>
      <c r="C532" s="413" t="str">
        <f>IF((E530&gt;0)*AND(E532&gt;0),"Cant have sick leave when you entered PTO",IF(((E532&gt;-1)*AND(E532&lt;31)),"","Check for hours vs DAYS error--&gt;"))</f>
        <v/>
      </c>
      <c r="D532" s="414"/>
      <c r="E532" s="203">
        <f>'Survey Questionnaire'!G136</f>
        <v>0</v>
      </c>
      <c r="F532" s="202" t="s">
        <v>110</v>
      </c>
      <c r="G532" s="205" t="s">
        <v>28</v>
      </c>
      <c r="H532" s="263">
        <f>IF(E532="","X",E532)</f>
        <v>0</v>
      </c>
      <c r="I532" s="206" t="s">
        <v>27</v>
      </c>
      <c r="J532" s="206" t="str">
        <f t="shared" si="389"/>
        <v/>
      </c>
      <c r="K532" s="206" t="str">
        <f t="shared" si="390"/>
        <v/>
      </c>
      <c r="L532" s="206"/>
      <c r="M532" s="206"/>
      <c r="N532" s="206"/>
      <c r="O532" s="206"/>
      <c r="P532" s="207">
        <f t="shared" ca="1" si="381"/>
        <v>1</v>
      </c>
      <c r="Q532" s="207">
        <f t="shared" ca="1" si="382"/>
        <v>1</v>
      </c>
      <c r="R532" s="207">
        <f t="shared" ca="1" si="383"/>
        <v>1</v>
      </c>
      <c r="S532" s="207">
        <f t="shared" ca="1" si="384"/>
        <v>1</v>
      </c>
      <c r="T532" s="207">
        <f t="shared" ca="1" si="385"/>
        <v>0</v>
      </c>
      <c r="U532" s="207">
        <f t="shared" ca="1" si="392"/>
        <v>1</v>
      </c>
      <c r="V532" s="207">
        <f t="shared" ca="1" si="393"/>
        <v>1</v>
      </c>
      <c r="W532" s="207">
        <f t="shared" ca="1" si="394"/>
        <v>1</v>
      </c>
      <c r="X532" s="207">
        <f t="shared" ca="1" si="395"/>
        <v>1</v>
      </c>
      <c r="Y532" s="207">
        <f t="shared" ca="1" si="396"/>
        <v>1</v>
      </c>
      <c r="Z532" s="207" t="str">
        <f t="shared" ca="1" si="387"/>
        <v>F0</v>
      </c>
      <c r="AA532" s="208" t="str">
        <f t="shared" ca="1" si="397"/>
        <v>F0</v>
      </c>
    </row>
    <row r="533" spans="1:27" ht="16.5" thickBot="1">
      <c r="A533" s="36"/>
      <c r="B533" s="71"/>
      <c r="C533" s="432"/>
      <c r="D533" s="432"/>
      <c r="E533" s="72"/>
      <c r="F533" s="73"/>
      <c r="P533" s="40">
        <f t="shared" ca="1" si="381"/>
        <v>1</v>
      </c>
      <c r="Q533" s="40">
        <f t="shared" ca="1" si="382"/>
        <v>1</v>
      </c>
      <c r="R533" s="40">
        <f t="shared" ca="1" si="383"/>
        <v>1</v>
      </c>
      <c r="S533" s="40">
        <f t="shared" ca="1" si="384"/>
        <v>1</v>
      </c>
      <c r="T533" s="40">
        <f t="shared" ca="1" si="385"/>
        <v>1</v>
      </c>
      <c r="U533" s="40">
        <f t="shared" ref="U533" ca="1" si="398">CELL("protect",F533)</f>
        <v>1</v>
      </c>
      <c r="V533" s="40">
        <f t="shared" ref="V533" ca="1" si="399">CELL("protect",G533)</f>
        <v>1</v>
      </c>
      <c r="W533" s="40">
        <f t="shared" ref="W533" ca="1" si="400">CELL("protect",H533)</f>
        <v>1</v>
      </c>
      <c r="X533" s="40">
        <f t="shared" ref="X533" ca="1" si="401">CELL("protect",I533)</f>
        <v>1</v>
      </c>
      <c r="Y533" s="40">
        <f t="shared" ref="Y533" ca="1" si="402">CELL("protect",J533)</f>
        <v>1</v>
      </c>
      <c r="Z533" s="40" t="str">
        <f t="shared" ca="1" si="387"/>
        <v>F0</v>
      </c>
      <c r="AA533" s="44" t="str">
        <f t="shared" ref="AA533" ca="1" si="403">CELL("format",H533)</f>
        <v>F0</v>
      </c>
    </row>
    <row r="534" spans="1:27" ht="20.25" thickTop="1" thickBot="1">
      <c r="A534" s="527" t="s">
        <v>248</v>
      </c>
      <c r="B534" s="528"/>
      <c r="C534" s="528"/>
      <c r="D534" s="528"/>
      <c r="E534" s="68">
        <v>29</v>
      </c>
      <c r="F534" s="64"/>
      <c r="G534" s="45" t="s">
        <v>25</v>
      </c>
      <c r="H534" s="263" t="str">
        <f>IF(SUM(H535:H536)&gt;0,E534,"X")</f>
        <v>X</v>
      </c>
      <c r="I534" s="38" t="s">
        <v>27</v>
      </c>
      <c r="P534" s="40">
        <f t="shared" ca="1" si="381"/>
        <v>1</v>
      </c>
      <c r="Q534" s="40">
        <f t="shared" ca="1" si="382"/>
        <v>1</v>
      </c>
      <c r="R534" s="40">
        <f t="shared" ca="1" si="383"/>
        <v>1</v>
      </c>
      <c r="S534" s="40">
        <f t="shared" ca="1" si="384"/>
        <v>1</v>
      </c>
      <c r="T534" s="40">
        <f t="shared" ca="1" si="385"/>
        <v>1</v>
      </c>
      <c r="U534" s="40">
        <f t="shared" ref="U534:U583" ca="1" si="404">CELL("protect",F534)</f>
        <v>1</v>
      </c>
      <c r="V534" s="40">
        <f t="shared" ref="V534:V584" ca="1" si="405">CELL("protect",G534)</f>
        <v>1</v>
      </c>
      <c r="W534" s="40">
        <f t="shared" ref="W534:W584" ca="1" si="406">CELL("protect",H534)</f>
        <v>1</v>
      </c>
      <c r="X534" s="40">
        <f t="shared" ref="X534:X584" ca="1" si="407">CELL("protect",I534)</f>
        <v>1</v>
      </c>
      <c r="Y534" s="40">
        <f t="shared" ref="Y534:Y584" ca="1" si="408">CELL("protect",J534)</f>
        <v>1</v>
      </c>
      <c r="Z534" s="40" t="str">
        <f t="shared" ca="1" si="387"/>
        <v>G</v>
      </c>
      <c r="AA534" s="44" t="str">
        <f t="shared" ref="AA534:AA584" ca="1" si="409">CELL("format",H534)</f>
        <v>F0</v>
      </c>
    </row>
    <row r="535" spans="1:27" s="209" customFormat="1" ht="15" customHeight="1" thickTop="1" thickBot="1">
      <c r="A535" s="415" t="s">
        <v>230</v>
      </c>
      <c r="B535" s="416"/>
      <c r="C535" s="413" t="str">
        <f>IF(E535&lt;1000000001,"","Can't be over $1,000,000,000--&gt;")</f>
        <v/>
      </c>
      <c r="D535" s="413"/>
      <c r="E535" s="201">
        <f>'Survey Questionnaire'!H122</f>
        <v>0</v>
      </c>
      <c r="F535" s="202" t="s">
        <v>112</v>
      </c>
      <c r="G535" s="205" t="s">
        <v>28</v>
      </c>
      <c r="H535" s="263">
        <f t="shared" ref="H535:H538" si="410">IF(E535="","X",E535)</f>
        <v>0</v>
      </c>
      <c r="I535" s="206" t="s">
        <v>27</v>
      </c>
      <c r="J535" s="206" t="str">
        <f t="shared" ref="J535:J549" si="411">IF(C535="","",1)</f>
        <v/>
      </c>
      <c r="K535" s="206" t="str">
        <f t="shared" ref="K535:K549" si="412">IF(C535="","","&lt;=======")</f>
        <v/>
      </c>
      <c r="L535" s="206"/>
      <c r="M535" s="206"/>
      <c r="N535" s="206"/>
      <c r="O535" s="206"/>
      <c r="P535" s="207">
        <f t="shared" ca="1" si="381"/>
        <v>1</v>
      </c>
      <c r="Q535" s="207">
        <f t="shared" ca="1" si="382"/>
        <v>1</v>
      </c>
      <c r="R535" s="207">
        <f t="shared" ca="1" si="383"/>
        <v>1</v>
      </c>
      <c r="S535" s="207">
        <f t="shared" ca="1" si="384"/>
        <v>1</v>
      </c>
      <c r="T535" s="207">
        <f t="shared" ca="1" si="385"/>
        <v>0</v>
      </c>
      <c r="U535" s="207">
        <f t="shared" ca="1" si="404"/>
        <v>1</v>
      </c>
      <c r="V535" s="207">
        <f t="shared" ca="1" si="405"/>
        <v>1</v>
      </c>
      <c r="W535" s="207">
        <f t="shared" ca="1" si="406"/>
        <v>1</v>
      </c>
      <c r="X535" s="207">
        <f t="shared" ca="1" si="407"/>
        <v>1</v>
      </c>
      <c r="Y535" s="207">
        <f t="shared" ca="1" si="408"/>
        <v>1</v>
      </c>
      <c r="Z535" s="207" t="str">
        <f t="shared" ca="1" si="387"/>
        <v>C0</v>
      </c>
      <c r="AA535" s="208" t="str">
        <f t="shared" ca="1" si="409"/>
        <v>F0</v>
      </c>
    </row>
    <row r="536" spans="1:27" s="209" customFormat="1" ht="15" customHeight="1" thickBot="1">
      <c r="A536" s="411" t="s">
        <v>231</v>
      </c>
      <c r="B536" s="412"/>
      <c r="C536" s="413" t="str">
        <f>IF(E536&lt;1000000001,"","Can't be over $1,000,000,000--&gt;")</f>
        <v/>
      </c>
      <c r="D536" s="413"/>
      <c r="E536" s="201">
        <f>'Survey Questionnaire'!H123</f>
        <v>0</v>
      </c>
      <c r="F536" s="202" t="s">
        <v>112</v>
      </c>
      <c r="G536" s="205" t="s">
        <v>28</v>
      </c>
      <c r="H536" s="263">
        <f t="shared" si="410"/>
        <v>0</v>
      </c>
      <c r="I536" s="206" t="s">
        <v>27</v>
      </c>
      <c r="J536" s="206" t="str">
        <f t="shared" si="411"/>
        <v/>
      </c>
      <c r="K536" s="206" t="str">
        <f t="shared" si="412"/>
        <v/>
      </c>
      <c r="L536" s="206"/>
      <c r="M536" s="206"/>
      <c r="N536" s="206"/>
      <c r="O536" s="206"/>
      <c r="P536" s="207">
        <f t="shared" ca="1" si="381"/>
        <v>1</v>
      </c>
      <c r="Q536" s="207">
        <f t="shared" ca="1" si="382"/>
        <v>1</v>
      </c>
      <c r="R536" s="207">
        <f t="shared" ca="1" si="383"/>
        <v>1</v>
      </c>
      <c r="S536" s="207">
        <f t="shared" ca="1" si="384"/>
        <v>1</v>
      </c>
      <c r="T536" s="207">
        <f t="shared" ca="1" si="385"/>
        <v>0</v>
      </c>
      <c r="U536" s="207">
        <f t="shared" ca="1" si="404"/>
        <v>1</v>
      </c>
      <c r="V536" s="207">
        <f t="shared" ca="1" si="405"/>
        <v>1</v>
      </c>
      <c r="W536" s="207">
        <f t="shared" ca="1" si="406"/>
        <v>1</v>
      </c>
      <c r="X536" s="207">
        <f t="shared" ca="1" si="407"/>
        <v>1</v>
      </c>
      <c r="Y536" s="207">
        <f t="shared" ca="1" si="408"/>
        <v>1</v>
      </c>
      <c r="Z536" s="207" t="str">
        <f t="shared" ca="1" si="387"/>
        <v>C0</v>
      </c>
      <c r="AA536" s="208" t="str">
        <f t="shared" ca="1" si="409"/>
        <v>F0</v>
      </c>
    </row>
    <row r="537" spans="1:27" s="209" customFormat="1" ht="15" customHeight="1" thickBot="1">
      <c r="A537" s="411" t="s">
        <v>279</v>
      </c>
      <c r="B537" s="412"/>
      <c r="C537" s="413" t="str">
        <f>IF(E537&lt;1000000001,"","Can't be over $1,000,000,000--&gt;")</f>
        <v/>
      </c>
      <c r="D537" s="413"/>
      <c r="E537" s="201">
        <f>'Survey Questionnaire'!H124</f>
        <v>0</v>
      </c>
      <c r="F537" s="202" t="s">
        <v>112</v>
      </c>
      <c r="G537" s="205" t="s">
        <v>28</v>
      </c>
      <c r="H537" s="263">
        <f t="shared" si="410"/>
        <v>0</v>
      </c>
      <c r="I537" s="206" t="s">
        <v>27</v>
      </c>
      <c r="J537" s="206" t="str">
        <f t="shared" si="411"/>
        <v/>
      </c>
      <c r="K537" s="206" t="str">
        <f t="shared" si="412"/>
        <v/>
      </c>
      <c r="L537" s="206"/>
      <c r="M537" s="206"/>
      <c r="N537" s="206"/>
      <c r="O537" s="206"/>
      <c r="P537" s="207">
        <f t="shared" ca="1" si="381"/>
        <v>1</v>
      </c>
      <c r="Q537" s="207">
        <f t="shared" ca="1" si="382"/>
        <v>1</v>
      </c>
      <c r="R537" s="207">
        <f t="shared" ca="1" si="383"/>
        <v>1</v>
      </c>
      <c r="S537" s="207">
        <f t="shared" ca="1" si="384"/>
        <v>1</v>
      </c>
      <c r="T537" s="207">
        <f t="shared" ca="1" si="385"/>
        <v>0</v>
      </c>
      <c r="U537" s="207">
        <f t="shared" ca="1" si="404"/>
        <v>1</v>
      </c>
      <c r="V537" s="207">
        <f t="shared" ca="1" si="405"/>
        <v>1</v>
      </c>
      <c r="W537" s="207">
        <f t="shared" ca="1" si="406"/>
        <v>1</v>
      </c>
      <c r="X537" s="207">
        <f t="shared" ca="1" si="407"/>
        <v>1</v>
      </c>
      <c r="Y537" s="207">
        <f t="shared" ca="1" si="408"/>
        <v>1</v>
      </c>
      <c r="Z537" s="207" t="str">
        <f t="shared" ca="1" si="387"/>
        <v>C0</v>
      </c>
      <c r="AA537" s="208" t="str">
        <f t="shared" ca="1" si="409"/>
        <v>F0</v>
      </c>
    </row>
    <row r="538" spans="1:27" s="209" customFormat="1" ht="15" customHeight="1" thickBot="1">
      <c r="A538" s="411" t="s">
        <v>280</v>
      </c>
      <c r="B538" s="412"/>
      <c r="C538" s="413" t="str">
        <f>IF(((E538&gt;-100)*AND(E538&lt;201)),"","Percentage must be between -100% and +200%--&gt;")</f>
        <v/>
      </c>
      <c r="D538" s="414"/>
      <c r="E538" s="275">
        <f>'Survey Questionnaire'!H125</f>
        <v>0</v>
      </c>
      <c r="F538" s="202" t="s">
        <v>42</v>
      </c>
      <c r="G538" s="205" t="s">
        <v>28</v>
      </c>
      <c r="H538" s="276">
        <f t="shared" si="410"/>
        <v>0</v>
      </c>
      <c r="I538" s="206" t="s">
        <v>27</v>
      </c>
      <c r="J538" s="206" t="str">
        <f t="shared" si="411"/>
        <v/>
      </c>
      <c r="K538" s="206" t="str">
        <f t="shared" si="412"/>
        <v/>
      </c>
      <c r="L538" s="206"/>
      <c r="M538" s="206"/>
      <c r="N538" s="206"/>
      <c r="O538" s="206"/>
      <c r="P538" s="207">
        <f t="shared" ca="1" si="381"/>
        <v>1</v>
      </c>
      <c r="Q538" s="207">
        <f t="shared" ca="1" si="382"/>
        <v>1</v>
      </c>
      <c r="R538" s="207">
        <f t="shared" ca="1" si="383"/>
        <v>1</v>
      </c>
      <c r="S538" s="207">
        <f t="shared" ca="1" si="384"/>
        <v>1</v>
      </c>
      <c r="T538" s="207">
        <f t="shared" ca="1" si="385"/>
        <v>0</v>
      </c>
      <c r="U538" s="207">
        <f t="shared" ca="1" si="404"/>
        <v>1</v>
      </c>
      <c r="V538" s="207">
        <f t="shared" ca="1" si="405"/>
        <v>1</v>
      </c>
      <c r="W538" s="207">
        <f t="shared" ca="1" si="406"/>
        <v>1</v>
      </c>
      <c r="X538" s="207">
        <f t="shared" ca="1" si="407"/>
        <v>1</v>
      </c>
      <c r="Y538" s="207">
        <f t="shared" ca="1" si="408"/>
        <v>1</v>
      </c>
      <c r="Z538" s="207" t="str">
        <f t="shared" ca="1" si="387"/>
        <v>F2</v>
      </c>
      <c r="AA538" s="208" t="str">
        <f t="shared" ca="1" si="409"/>
        <v>F2</v>
      </c>
    </row>
    <row r="539" spans="1:27" s="209" customFormat="1" ht="15" customHeight="1" thickBot="1">
      <c r="A539" s="411" t="s">
        <v>281</v>
      </c>
      <c r="B539" s="412"/>
      <c r="C539" s="413" t="str">
        <f>IF(E535+E536=0,"",IF(E539&lt;1,"Please enter the number of people with this title here--&gt;",IF(E539&gt;E$8,"Can't be more than the "&amp;E$8&amp;" you reported as total staff--&gt;","")))</f>
        <v/>
      </c>
      <c r="D539" s="414"/>
      <c r="E539" s="204">
        <f>'Survey Questionnaire'!H126</f>
        <v>0</v>
      </c>
      <c r="F539" s="202" t="s">
        <v>109</v>
      </c>
      <c r="G539" s="205" t="s">
        <v>28</v>
      </c>
      <c r="H539" s="263" t="str">
        <f>IF(OR(E539="", E539=0),"X",E539)</f>
        <v>X</v>
      </c>
      <c r="I539" s="206" t="s">
        <v>27</v>
      </c>
      <c r="J539" s="206" t="str">
        <f t="shared" si="411"/>
        <v/>
      </c>
      <c r="K539" s="206" t="str">
        <f t="shared" si="412"/>
        <v/>
      </c>
      <c r="L539" s="206"/>
      <c r="M539" s="206"/>
      <c r="N539" s="206"/>
      <c r="O539" s="206"/>
      <c r="P539" s="207">
        <f t="shared" ca="1" si="381"/>
        <v>1</v>
      </c>
      <c r="Q539" s="207">
        <f t="shared" ca="1" si="382"/>
        <v>1</v>
      </c>
      <c r="R539" s="207">
        <f t="shared" ca="1" si="383"/>
        <v>1</v>
      </c>
      <c r="S539" s="207">
        <f t="shared" ca="1" si="384"/>
        <v>1</v>
      </c>
      <c r="T539" s="207">
        <f t="shared" ca="1" si="385"/>
        <v>0</v>
      </c>
      <c r="U539" s="207">
        <f t="shared" ca="1" si="404"/>
        <v>1</v>
      </c>
      <c r="V539" s="207">
        <f t="shared" ca="1" si="405"/>
        <v>1</v>
      </c>
      <c r="W539" s="207">
        <f t="shared" ca="1" si="406"/>
        <v>1</v>
      </c>
      <c r="X539" s="207">
        <f t="shared" ca="1" si="407"/>
        <v>1</v>
      </c>
      <c r="Y539" s="207">
        <f t="shared" ca="1" si="408"/>
        <v>1</v>
      </c>
      <c r="Z539" s="207" t="str">
        <f t="shared" ca="1" si="387"/>
        <v>,0</v>
      </c>
      <c r="AA539" s="208" t="str">
        <f t="shared" ca="1" si="409"/>
        <v>F0</v>
      </c>
    </row>
    <row r="540" spans="1:27" s="209" customFormat="1" ht="15" customHeight="1" thickBot="1">
      <c r="A540" s="411" t="s">
        <v>282</v>
      </c>
      <c r="B540" s="412"/>
      <c r="C540" s="413" t="str">
        <f>IF(E540&gt;E539,"Can't be more than the "&amp;E539&amp;" people with this title--&gt;","")</f>
        <v/>
      </c>
      <c r="D540" s="414"/>
      <c r="E540" s="204">
        <f>'Survey Questionnaire'!H127</f>
        <v>0</v>
      </c>
      <c r="F540" s="202" t="s">
        <v>109</v>
      </c>
      <c r="G540" s="205" t="s">
        <v>28</v>
      </c>
      <c r="H540" s="263">
        <f t="shared" ref="H540:H544" si="413">IF(E540="","X",E540)</f>
        <v>0</v>
      </c>
      <c r="I540" s="206" t="s">
        <v>27</v>
      </c>
      <c r="J540" s="206" t="str">
        <f t="shared" si="411"/>
        <v/>
      </c>
      <c r="K540" s="206" t="str">
        <f t="shared" si="412"/>
        <v/>
      </c>
      <c r="L540" s="206"/>
      <c r="M540" s="206"/>
      <c r="N540" s="206"/>
      <c r="O540" s="206"/>
      <c r="P540" s="207">
        <f t="shared" ca="1" si="381"/>
        <v>1</v>
      </c>
      <c r="Q540" s="207">
        <f t="shared" ca="1" si="382"/>
        <v>1</v>
      </c>
      <c r="R540" s="207">
        <f t="shared" ca="1" si="383"/>
        <v>1</v>
      </c>
      <c r="S540" s="207">
        <f t="shared" ca="1" si="384"/>
        <v>1</v>
      </c>
      <c r="T540" s="207">
        <f t="shared" ca="1" si="385"/>
        <v>0</v>
      </c>
      <c r="U540" s="207">
        <f t="shared" ca="1" si="404"/>
        <v>1</v>
      </c>
      <c r="V540" s="207">
        <f t="shared" ca="1" si="405"/>
        <v>1</v>
      </c>
      <c r="W540" s="207">
        <f t="shared" ca="1" si="406"/>
        <v>1</v>
      </c>
      <c r="X540" s="207">
        <f t="shared" ca="1" si="407"/>
        <v>1</v>
      </c>
      <c r="Y540" s="207">
        <f t="shared" ca="1" si="408"/>
        <v>1</v>
      </c>
      <c r="Z540" s="207" t="str">
        <f t="shared" ca="1" si="387"/>
        <v>,0</v>
      </c>
      <c r="AA540" s="208" t="str">
        <f t="shared" ca="1" si="409"/>
        <v>F0</v>
      </c>
    </row>
    <row r="541" spans="1:27" s="209" customFormat="1" ht="15" customHeight="1" thickBot="1">
      <c r="A541" s="411" t="s">
        <v>283</v>
      </c>
      <c r="B541" s="412"/>
      <c r="C541" s="413" t="str">
        <f>IF(((E541&gt;-1)*AND(E541&lt;101)),"","Percentage must be between 0 and 100.00--&gt;")</f>
        <v/>
      </c>
      <c r="D541" s="414"/>
      <c r="E541" s="275">
        <f>'Survey Questionnaire'!H128</f>
        <v>0</v>
      </c>
      <c r="F541" s="202" t="s">
        <v>42</v>
      </c>
      <c r="G541" s="205" t="s">
        <v>28</v>
      </c>
      <c r="H541" s="276">
        <f t="shared" si="413"/>
        <v>0</v>
      </c>
      <c r="I541" s="206" t="s">
        <v>27</v>
      </c>
      <c r="J541" s="206" t="str">
        <f t="shared" si="411"/>
        <v/>
      </c>
      <c r="K541" s="206" t="str">
        <f t="shared" si="412"/>
        <v/>
      </c>
      <c r="L541" s="206"/>
      <c r="M541" s="206"/>
      <c r="N541" s="206"/>
      <c r="O541" s="206"/>
      <c r="P541" s="207">
        <f t="shared" ca="1" si="381"/>
        <v>1</v>
      </c>
      <c r="Q541" s="207">
        <f t="shared" ca="1" si="382"/>
        <v>1</v>
      </c>
      <c r="R541" s="207">
        <f t="shared" ca="1" si="383"/>
        <v>1</v>
      </c>
      <c r="S541" s="207">
        <f t="shared" ca="1" si="384"/>
        <v>1</v>
      </c>
      <c r="T541" s="207">
        <f t="shared" ca="1" si="385"/>
        <v>0</v>
      </c>
      <c r="U541" s="207">
        <f t="shared" ca="1" si="404"/>
        <v>1</v>
      </c>
      <c r="V541" s="207">
        <f t="shared" ca="1" si="405"/>
        <v>1</v>
      </c>
      <c r="W541" s="207">
        <f t="shared" ca="1" si="406"/>
        <v>1</v>
      </c>
      <c r="X541" s="207">
        <f t="shared" ca="1" si="407"/>
        <v>1</v>
      </c>
      <c r="Y541" s="207">
        <f t="shared" ca="1" si="408"/>
        <v>1</v>
      </c>
      <c r="Z541" s="207" t="str">
        <f t="shared" ca="1" si="387"/>
        <v>F2</v>
      </c>
      <c r="AA541" s="208" t="str">
        <f t="shared" ca="1" si="409"/>
        <v>F2</v>
      </c>
    </row>
    <row r="542" spans="1:27" s="209" customFormat="1" ht="15" customHeight="1" thickBot="1">
      <c r="A542" s="411" t="s">
        <v>284</v>
      </c>
      <c r="B542" s="412"/>
      <c r="C542" s="413" t="str">
        <f>IF(((E542&gt;-1)*AND(E542&lt;101)),"","Percentage must be between 0 and 100.00--&gt;")</f>
        <v/>
      </c>
      <c r="D542" s="414"/>
      <c r="E542" s="275">
        <f>'Survey Questionnaire'!H129</f>
        <v>0</v>
      </c>
      <c r="F542" s="202" t="s">
        <v>42</v>
      </c>
      <c r="G542" s="205" t="s">
        <v>28</v>
      </c>
      <c r="H542" s="276">
        <f t="shared" si="413"/>
        <v>0</v>
      </c>
      <c r="I542" s="206" t="s">
        <v>27</v>
      </c>
      <c r="J542" s="206" t="str">
        <f t="shared" si="411"/>
        <v/>
      </c>
      <c r="K542" s="206" t="str">
        <f t="shared" si="412"/>
        <v/>
      </c>
      <c r="L542" s="206"/>
      <c r="M542" s="206"/>
      <c r="N542" s="206"/>
      <c r="O542" s="206"/>
      <c r="P542" s="207">
        <f t="shared" ca="1" si="381"/>
        <v>1</v>
      </c>
      <c r="Q542" s="207">
        <f t="shared" ca="1" si="382"/>
        <v>1</v>
      </c>
      <c r="R542" s="207">
        <f t="shared" ca="1" si="383"/>
        <v>1</v>
      </c>
      <c r="S542" s="207">
        <f t="shared" ca="1" si="384"/>
        <v>1</v>
      </c>
      <c r="T542" s="207">
        <f t="shared" ca="1" si="385"/>
        <v>0</v>
      </c>
      <c r="U542" s="207">
        <f t="shared" ca="1" si="404"/>
        <v>1</v>
      </c>
      <c r="V542" s="207">
        <f t="shared" ca="1" si="405"/>
        <v>1</v>
      </c>
      <c r="W542" s="207">
        <f t="shared" ca="1" si="406"/>
        <v>1</v>
      </c>
      <c r="X542" s="207">
        <f t="shared" ca="1" si="407"/>
        <v>1</v>
      </c>
      <c r="Y542" s="207">
        <f t="shared" ca="1" si="408"/>
        <v>1</v>
      </c>
      <c r="Z542" s="207" t="str">
        <f t="shared" ca="1" si="387"/>
        <v>F2</v>
      </c>
      <c r="AA542" s="208" t="str">
        <f t="shared" ca="1" si="409"/>
        <v>F2</v>
      </c>
    </row>
    <row r="543" spans="1:27" s="209" customFormat="1" ht="15" customHeight="1" thickBot="1">
      <c r="A543" s="411" t="s">
        <v>285</v>
      </c>
      <c r="B543" s="412"/>
      <c r="C543" s="413" t="str">
        <f>IF(((E543&gt;-1)*AND(E543&lt;101)),"","Percentage must be between 0 and 100.00--&gt;")</f>
        <v/>
      </c>
      <c r="D543" s="414"/>
      <c r="E543" s="275">
        <f>'Survey Questionnaire'!H130</f>
        <v>0</v>
      </c>
      <c r="F543" s="202" t="s">
        <v>42</v>
      </c>
      <c r="G543" s="205" t="s">
        <v>28</v>
      </c>
      <c r="H543" s="276">
        <f t="shared" si="413"/>
        <v>0</v>
      </c>
      <c r="I543" s="206" t="s">
        <v>27</v>
      </c>
      <c r="J543" s="206" t="str">
        <f t="shared" si="411"/>
        <v/>
      </c>
      <c r="K543" s="206" t="str">
        <f t="shared" si="412"/>
        <v/>
      </c>
      <c r="L543" s="206"/>
      <c r="M543" s="206"/>
      <c r="N543" s="206"/>
      <c r="O543" s="206"/>
      <c r="P543" s="207">
        <f t="shared" ca="1" si="381"/>
        <v>1</v>
      </c>
      <c r="Q543" s="207">
        <f t="shared" ca="1" si="382"/>
        <v>1</v>
      </c>
      <c r="R543" s="207">
        <f t="shared" ca="1" si="383"/>
        <v>1</v>
      </c>
      <c r="S543" s="207">
        <f t="shared" ca="1" si="384"/>
        <v>1</v>
      </c>
      <c r="T543" s="207">
        <f t="shared" ca="1" si="385"/>
        <v>0</v>
      </c>
      <c r="U543" s="207">
        <f t="shared" ca="1" si="404"/>
        <v>1</v>
      </c>
      <c r="V543" s="207">
        <f t="shared" ca="1" si="405"/>
        <v>1</v>
      </c>
      <c r="W543" s="207">
        <f t="shared" ca="1" si="406"/>
        <v>1</v>
      </c>
      <c r="X543" s="207">
        <f t="shared" ca="1" si="407"/>
        <v>1</v>
      </c>
      <c r="Y543" s="207">
        <f t="shared" ca="1" si="408"/>
        <v>1</v>
      </c>
      <c r="Z543" s="207" t="str">
        <f t="shared" ca="1" si="387"/>
        <v>F2</v>
      </c>
      <c r="AA543" s="208" t="str">
        <f t="shared" ca="1" si="409"/>
        <v>F2</v>
      </c>
    </row>
    <row r="544" spans="1:27" s="209" customFormat="1" ht="15" customHeight="1" thickBot="1">
      <c r="A544" s="417" t="s">
        <v>286</v>
      </c>
      <c r="B544" s="418"/>
      <c r="C544" s="413" t="str">
        <f>IF(((E544&gt;-1)*AND(E544&lt;201)),"","Percentage overtime must be between 0% and 200.00%--&gt;")</f>
        <v/>
      </c>
      <c r="D544" s="414"/>
      <c r="E544" s="275">
        <f>'Survey Questionnaire'!H131</f>
        <v>0</v>
      </c>
      <c r="F544" s="202" t="s">
        <v>42</v>
      </c>
      <c r="G544" s="205" t="s">
        <v>28</v>
      </c>
      <c r="H544" s="276">
        <f t="shared" si="413"/>
        <v>0</v>
      </c>
      <c r="I544" s="206" t="s">
        <v>27</v>
      </c>
      <c r="J544" s="206" t="str">
        <f t="shared" si="411"/>
        <v/>
      </c>
      <c r="K544" s="206" t="str">
        <f t="shared" si="412"/>
        <v/>
      </c>
      <c r="L544" s="206"/>
      <c r="M544" s="206"/>
      <c r="N544" s="206"/>
      <c r="O544" s="206"/>
      <c r="P544" s="207">
        <f t="shared" ca="1" si="381"/>
        <v>1</v>
      </c>
      <c r="Q544" s="207">
        <f t="shared" ca="1" si="382"/>
        <v>1</v>
      </c>
      <c r="R544" s="207">
        <f t="shared" ca="1" si="383"/>
        <v>1</v>
      </c>
      <c r="S544" s="207">
        <f t="shared" ca="1" si="384"/>
        <v>1</v>
      </c>
      <c r="T544" s="207">
        <f t="shared" ca="1" si="385"/>
        <v>0</v>
      </c>
      <c r="U544" s="207">
        <f t="shared" ca="1" si="404"/>
        <v>1</v>
      </c>
      <c r="V544" s="207">
        <f t="shared" ca="1" si="405"/>
        <v>1</v>
      </c>
      <c r="W544" s="207">
        <f t="shared" ca="1" si="406"/>
        <v>1</v>
      </c>
      <c r="X544" s="207">
        <f t="shared" ca="1" si="407"/>
        <v>1</v>
      </c>
      <c r="Y544" s="207">
        <f t="shared" ca="1" si="408"/>
        <v>1</v>
      </c>
      <c r="Z544" s="207" t="str">
        <f t="shared" ca="1" si="387"/>
        <v>F2</v>
      </c>
      <c r="AA544" s="208" t="str">
        <f t="shared" ca="1" si="409"/>
        <v>F2</v>
      </c>
    </row>
    <row r="545" spans="1:27" s="209" customFormat="1" ht="15" customHeight="1" thickBot="1">
      <c r="A545" s="423" t="s">
        <v>287</v>
      </c>
      <c r="B545" s="424"/>
      <c r="C545" s="425" t="str">
        <f>IF(E545=0,"",IF(E545="Y","",IF(E545="N","","You must answer Y or N--&gt;")))</f>
        <v/>
      </c>
      <c r="D545" s="426"/>
      <c r="E545" s="203">
        <f>'Survey Questionnaire'!H132</f>
        <v>0</v>
      </c>
      <c r="F545" s="202" t="s">
        <v>62</v>
      </c>
      <c r="G545" s="205" t="s">
        <v>28</v>
      </c>
      <c r="H545" s="281" t="str">
        <f>IF(E545="Y",1,IF(E545="N",0,"X"))</f>
        <v>X</v>
      </c>
      <c r="I545" s="206" t="s">
        <v>27</v>
      </c>
      <c r="J545" s="206" t="str">
        <f t="shared" si="411"/>
        <v/>
      </c>
      <c r="K545" s="206" t="str">
        <f t="shared" si="412"/>
        <v/>
      </c>
      <c r="L545" s="206"/>
      <c r="M545" s="206"/>
      <c r="N545" s="206"/>
      <c r="O545" s="206"/>
      <c r="P545" s="207">
        <f t="shared" ca="1" si="381"/>
        <v>1</v>
      </c>
      <c r="Q545" s="207">
        <f t="shared" ca="1" si="382"/>
        <v>1</v>
      </c>
      <c r="R545" s="207">
        <f t="shared" ca="1" si="383"/>
        <v>1</v>
      </c>
      <c r="S545" s="207">
        <f t="shared" ca="1" si="384"/>
        <v>1</v>
      </c>
      <c r="T545" s="207">
        <f t="shared" ca="1" si="385"/>
        <v>0</v>
      </c>
      <c r="U545" s="207">
        <f t="shared" ca="1" si="404"/>
        <v>1</v>
      </c>
      <c r="V545" s="207">
        <f t="shared" ca="1" si="405"/>
        <v>1</v>
      </c>
      <c r="W545" s="207">
        <f t="shared" ca="1" si="406"/>
        <v>1</v>
      </c>
      <c r="X545" s="207">
        <f t="shared" ca="1" si="407"/>
        <v>1</v>
      </c>
      <c r="Y545" s="207">
        <f t="shared" ca="1" si="408"/>
        <v>1</v>
      </c>
      <c r="Z545" s="207" t="str">
        <f t="shared" ca="1" si="387"/>
        <v>F0</v>
      </c>
      <c r="AA545" s="208" t="str">
        <f t="shared" ca="1" si="409"/>
        <v>F0</v>
      </c>
    </row>
    <row r="546" spans="1:27" s="209" customFormat="1" ht="15" customHeight="1" thickBot="1">
      <c r="A546" s="417" t="s">
        <v>288</v>
      </c>
      <c r="B546" s="418"/>
      <c r="C546" s="413" t="str">
        <f>IF(((E546&gt;-1)*AND(E546&lt;1001)),"","Billing rate must be between $0 and $1,000 per hour--&gt;")</f>
        <v/>
      </c>
      <c r="D546" s="414"/>
      <c r="E546" s="203">
        <f>'Survey Questionnaire'!H133</f>
        <v>0</v>
      </c>
      <c r="F546" s="202" t="s">
        <v>112</v>
      </c>
      <c r="G546" s="205" t="s">
        <v>28</v>
      </c>
      <c r="H546" s="263">
        <f>IF(E546="","X",E546)</f>
        <v>0</v>
      </c>
      <c r="I546" s="206" t="s">
        <v>27</v>
      </c>
      <c r="J546" s="206" t="str">
        <f t="shared" si="411"/>
        <v/>
      </c>
      <c r="K546" s="206" t="str">
        <f t="shared" si="412"/>
        <v/>
      </c>
      <c r="L546" s="206"/>
      <c r="M546" s="206"/>
      <c r="N546" s="206"/>
      <c r="O546" s="206"/>
      <c r="P546" s="207">
        <f t="shared" ca="1" si="381"/>
        <v>1</v>
      </c>
      <c r="Q546" s="207">
        <f t="shared" ca="1" si="382"/>
        <v>1</v>
      </c>
      <c r="R546" s="207">
        <f t="shared" ca="1" si="383"/>
        <v>1</v>
      </c>
      <c r="S546" s="207">
        <f t="shared" ca="1" si="384"/>
        <v>1</v>
      </c>
      <c r="T546" s="207">
        <f t="shared" ca="1" si="385"/>
        <v>0</v>
      </c>
      <c r="U546" s="207">
        <f t="shared" ca="1" si="404"/>
        <v>1</v>
      </c>
      <c r="V546" s="207">
        <f t="shared" ca="1" si="405"/>
        <v>1</v>
      </c>
      <c r="W546" s="207">
        <f t="shared" ca="1" si="406"/>
        <v>1</v>
      </c>
      <c r="X546" s="207">
        <f t="shared" ca="1" si="407"/>
        <v>1</v>
      </c>
      <c r="Y546" s="207">
        <f t="shared" ca="1" si="408"/>
        <v>1</v>
      </c>
      <c r="Z546" s="207" t="str">
        <f t="shared" ca="1" si="387"/>
        <v>F0</v>
      </c>
      <c r="AA546" s="208" t="str">
        <f t="shared" ca="1" si="409"/>
        <v>F0</v>
      </c>
    </row>
    <row r="547" spans="1:27" s="209" customFormat="1" ht="15" customHeight="1" thickBot="1">
      <c r="A547" s="417" t="s">
        <v>306</v>
      </c>
      <c r="B547" s="418"/>
      <c r="C547" s="413" t="str">
        <f>IF(((E547&gt;-1)*AND(E547&lt;31)),"","Check for hours vs DAYS error--&gt;")</f>
        <v/>
      </c>
      <c r="D547" s="414"/>
      <c r="E547" s="203">
        <f>'Survey Questionnaire'!H134</f>
        <v>0</v>
      </c>
      <c r="F547" s="202" t="s">
        <v>110</v>
      </c>
      <c r="G547" s="205" t="s">
        <v>28</v>
      </c>
      <c r="H547" s="263">
        <f>IF(E547="","X",E547)</f>
        <v>0</v>
      </c>
      <c r="I547" s="206" t="s">
        <v>27</v>
      </c>
      <c r="J547" s="206" t="str">
        <f t="shared" si="411"/>
        <v/>
      </c>
      <c r="K547" s="206" t="str">
        <f t="shared" si="412"/>
        <v/>
      </c>
      <c r="L547" s="206"/>
      <c r="M547" s="206"/>
      <c r="N547" s="206"/>
      <c r="O547" s="206"/>
      <c r="P547" s="207">
        <f t="shared" ca="1" si="381"/>
        <v>1</v>
      </c>
      <c r="Q547" s="207">
        <f t="shared" ca="1" si="382"/>
        <v>1</v>
      </c>
      <c r="R547" s="207">
        <f t="shared" ca="1" si="383"/>
        <v>1</v>
      </c>
      <c r="S547" s="207">
        <f t="shared" ca="1" si="384"/>
        <v>1</v>
      </c>
      <c r="T547" s="207">
        <f t="shared" ca="1" si="385"/>
        <v>0</v>
      </c>
      <c r="U547" s="207">
        <f t="shared" ca="1" si="404"/>
        <v>1</v>
      </c>
      <c r="V547" s="207">
        <f t="shared" ca="1" si="405"/>
        <v>1</v>
      </c>
      <c r="W547" s="207">
        <f t="shared" ca="1" si="406"/>
        <v>1</v>
      </c>
      <c r="X547" s="207">
        <f t="shared" ca="1" si="407"/>
        <v>1</v>
      </c>
      <c r="Y547" s="207">
        <f t="shared" ca="1" si="408"/>
        <v>1</v>
      </c>
      <c r="Z547" s="207" t="str">
        <f t="shared" ca="1" si="387"/>
        <v>F0</v>
      </c>
      <c r="AA547" s="208" t="str">
        <f t="shared" ca="1" si="409"/>
        <v>F0</v>
      </c>
    </row>
    <row r="548" spans="1:27" s="209" customFormat="1" ht="15" customHeight="1" thickBot="1">
      <c r="A548" s="417" t="s">
        <v>289</v>
      </c>
      <c r="B548" s="418"/>
      <c r="C548" s="413" t="str">
        <f>IF((E547&gt;0)*AND(E548&gt;0),"Cant have vacation when you entered PTO",IF(((E548&gt;-1)*AND(E548&lt;31)),"","Check for hours vs DAYS error--&gt;"))</f>
        <v/>
      </c>
      <c r="D548" s="414"/>
      <c r="E548" s="203">
        <f>'Survey Questionnaire'!H135</f>
        <v>0</v>
      </c>
      <c r="F548" s="202" t="s">
        <v>110</v>
      </c>
      <c r="G548" s="205" t="s">
        <v>28</v>
      </c>
      <c r="H548" s="263">
        <f>IF(E548="","X",E548)</f>
        <v>0</v>
      </c>
      <c r="I548" s="206" t="s">
        <v>27</v>
      </c>
      <c r="J548" s="206" t="str">
        <f t="shared" si="411"/>
        <v/>
      </c>
      <c r="K548" s="206" t="str">
        <f t="shared" si="412"/>
        <v/>
      </c>
      <c r="L548" s="206"/>
      <c r="M548" s="206"/>
      <c r="N548" s="206"/>
      <c r="O548" s="206"/>
      <c r="P548" s="207">
        <f t="shared" ca="1" si="381"/>
        <v>1</v>
      </c>
      <c r="Q548" s="207">
        <f t="shared" ca="1" si="382"/>
        <v>1</v>
      </c>
      <c r="R548" s="207">
        <f t="shared" ca="1" si="383"/>
        <v>1</v>
      </c>
      <c r="S548" s="207">
        <f t="shared" ca="1" si="384"/>
        <v>1</v>
      </c>
      <c r="T548" s="207">
        <f t="shared" ca="1" si="385"/>
        <v>0</v>
      </c>
      <c r="U548" s="207">
        <f t="shared" ca="1" si="404"/>
        <v>1</v>
      </c>
      <c r="V548" s="207">
        <f t="shared" ca="1" si="405"/>
        <v>1</v>
      </c>
      <c r="W548" s="207">
        <f t="shared" ca="1" si="406"/>
        <v>1</v>
      </c>
      <c r="X548" s="207">
        <f t="shared" ca="1" si="407"/>
        <v>1</v>
      </c>
      <c r="Y548" s="207">
        <f t="shared" ca="1" si="408"/>
        <v>1</v>
      </c>
      <c r="Z548" s="207" t="str">
        <f t="shared" ca="1" si="387"/>
        <v>F0</v>
      </c>
      <c r="AA548" s="208" t="str">
        <f t="shared" ca="1" si="409"/>
        <v>F0</v>
      </c>
    </row>
    <row r="549" spans="1:27" s="209" customFormat="1" ht="15" customHeight="1" thickBot="1">
      <c r="A549" s="419" t="s">
        <v>290</v>
      </c>
      <c r="B549" s="420"/>
      <c r="C549" s="413" t="str">
        <f>IF((E547&gt;0)*AND(E549&gt;0),"Cant have sick leave when you entered PTO",IF(((E549&gt;-1)*AND(E549&lt;31)),"","Check for hours vs DAYS error--&gt;"))</f>
        <v/>
      </c>
      <c r="D549" s="414"/>
      <c r="E549" s="203">
        <f>'Survey Questionnaire'!H136</f>
        <v>0</v>
      </c>
      <c r="F549" s="202" t="s">
        <v>110</v>
      </c>
      <c r="G549" s="205" t="s">
        <v>28</v>
      </c>
      <c r="H549" s="263">
        <f>IF(E549="","X",E549)</f>
        <v>0</v>
      </c>
      <c r="I549" s="206" t="s">
        <v>27</v>
      </c>
      <c r="J549" s="206" t="str">
        <f t="shared" si="411"/>
        <v/>
      </c>
      <c r="K549" s="206" t="str">
        <f t="shared" si="412"/>
        <v/>
      </c>
      <c r="L549" s="206"/>
      <c r="M549" s="206"/>
      <c r="N549" s="206"/>
      <c r="O549" s="206"/>
      <c r="P549" s="207">
        <f t="shared" ca="1" si="381"/>
        <v>1</v>
      </c>
      <c r="Q549" s="207">
        <f t="shared" ca="1" si="382"/>
        <v>1</v>
      </c>
      <c r="R549" s="207">
        <f t="shared" ca="1" si="383"/>
        <v>1</v>
      </c>
      <c r="S549" s="207">
        <f t="shared" ca="1" si="384"/>
        <v>1</v>
      </c>
      <c r="T549" s="207">
        <f t="shared" ca="1" si="385"/>
        <v>0</v>
      </c>
      <c r="U549" s="207">
        <f t="shared" ca="1" si="404"/>
        <v>1</v>
      </c>
      <c r="V549" s="207">
        <f t="shared" ca="1" si="405"/>
        <v>1</v>
      </c>
      <c r="W549" s="207">
        <f t="shared" ca="1" si="406"/>
        <v>1</v>
      </c>
      <c r="X549" s="207">
        <f t="shared" ca="1" si="407"/>
        <v>1</v>
      </c>
      <c r="Y549" s="207">
        <f t="shared" ca="1" si="408"/>
        <v>1</v>
      </c>
      <c r="Z549" s="207" t="str">
        <f t="shared" ca="1" si="387"/>
        <v>F0</v>
      </c>
      <c r="AA549" s="208" t="str">
        <f t="shared" ca="1" si="409"/>
        <v>F0</v>
      </c>
    </row>
    <row r="550" spans="1:27" ht="16.5" thickBot="1">
      <c r="A550" s="36"/>
      <c r="B550" s="71"/>
      <c r="C550" s="432"/>
      <c r="D550" s="432"/>
      <c r="E550" s="72"/>
      <c r="F550" s="73"/>
      <c r="P550" s="40">
        <f t="shared" ca="1" si="381"/>
        <v>1</v>
      </c>
      <c r="Q550" s="40">
        <f t="shared" ca="1" si="382"/>
        <v>1</v>
      </c>
      <c r="R550" s="40">
        <f t="shared" ca="1" si="383"/>
        <v>1</v>
      </c>
      <c r="S550" s="40">
        <f t="shared" ca="1" si="384"/>
        <v>1</v>
      </c>
      <c r="T550" s="40">
        <f t="shared" ca="1" si="385"/>
        <v>1</v>
      </c>
      <c r="U550" s="40">
        <f t="shared" ref="U550" ca="1" si="414">CELL("protect",F550)</f>
        <v>1</v>
      </c>
      <c r="V550" s="40">
        <f t="shared" ca="1" si="405"/>
        <v>1</v>
      </c>
      <c r="W550" s="40">
        <f t="shared" ca="1" si="406"/>
        <v>1</v>
      </c>
      <c r="X550" s="40">
        <f t="shared" ca="1" si="407"/>
        <v>1</v>
      </c>
      <c r="Y550" s="40">
        <f t="shared" ca="1" si="408"/>
        <v>1</v>
      </c>
      <c r="Z550" s="40" t="str">
        <f t="shared" ca="1" si="387"/>
        <v>F0</v>
      </c>
      <c r="AA550" s="44" t="str">
        <f t="shared" ca="1" si="409"/>
        <v>F0</v>
      </c>
    </row>
    <row r="551" spans="1:27" ht="20.25" thickTop="1" thickBot="1">
      <c r="A551" s="527" t="s">
        <v>226</v>
      </c>
      <c r="B551" s="528"/>
      <c r="C551" s="528"/>
      <c r="D551" s="528"/>
      <c r="E551" s="68">
        <v>30</v>
      </c>
      <c r="F551" s="64"/>
      <c r="G551" s="45" t="s">
        <v>25</v>
      </c>
      <c r="H551" s="263" t="str">
        <f>IF(SUM(H552:H553)&gt;0,E551,"X")</f>
        <v>X</v>
      </c>
      <c r="I551" s="38" t="s">
        <v>27</v>
      </c>
      <c r="P551" s="40">
        <f t="shared" ca="1" si="381"/>
        <v>1</v>
      </c>
      <c r="Q551" s="40">
        <f t="shared" ca="1" si="382"/>
        <v>1</v>
      </c>
      <c r="R551" s="40">
        <f t="shared" ca="1" si="383"/>
        <v>1</v>
      </c>
      <c r="S551" s="40">
        <f t="shared" ca="1" si="384"/>
        <v>1</v>
      </c>
      <c r="T551" s="40">
        <f t="shared" ca="1" si="385"/>
        <v>1</v>
      </c>
      <c r="U551" s="40">
        <f t="shared" ca="1" si="404"/>
        <v>1</v>
      </c>
      <c r="V551" s="40">
        <f t="shared" ca="1" si="405"/>
        <v>1</v>
      </c>
      <c r="W551" s="40">
        <f t="shared" ca="1" si="406"/>
        <v>1</v>
      </c>
      <c r="X551" s="40">
        <f t="shared" ca="1" si="407"/>
        <v>1</v>
      </c>
      <c r="Y551" s="40">
        <f t="shared" ca="1" si="408"/>
        <v>1</v>
      </c>
      <c r="Z551" s="40" t="str">
        <f t="shared" ca="1" si="387"/>
        <v>G</v>
      </c>
      <c r="AA551" s="44" t="str">
        <f t="shared" ca="1" si="409"/>
        <v>F0</v>
      </c>
    </row>
    <row r="552" spans="1:27" s="209" customFormat="1" ht="15" customHeight="1" thickTop="1" thickBot="1">
      <c r="A552" s="415" t="s">
        <v>230</v>
      </c>
      <c r="B552" s="416"/>
      <c r="C552" s="413" t="str">
        <f>IF(E552&lt;1000000001,"","Can't be over $1,000,000,000--&gt;")</f>
        <v/>
      </c>
      <c r="D552" s="413"/>
      <c r="E552" s="201">
        <f>'Survey Questionnaire'!I122</f>
        <v>0</v>
      </c>
      <c r="F552" s="202" t="s">
        <v>112</v>
      </c>
      <c r="G552" s="205" t="s">
        <v>28</v>
      </c>
      <c r="H552" s="263">
        <f t="shared" ref="H552:H555" si="415">IF(E552="","X",E552)</f>
        <v>0</v>
      </c>
      <c r="I552" s="206" t="s">
        <v>27</v>
      </c>
      <c r="J552" s="206" t="str">
        <f t="shared" ref="J552:J566" si="416">IF(C552="","",1)</f>
        <v/>
      </c>
      <c r="K552" s="206" t="str">
        <f t="shared" ref="K552:K566" si="417">IF(C552="","","&lt;=======")</f>
        <v/>
      </c>
      <c r="L552" s="206"/>
      <c r="M552" s="206"/>
      <c r="N552" s="206"/>
      <c r="O552" s="206"/>
      <c r="P552" s="207">
        <f t="shared" ca="1" si="381"/>
        <v>1</v>
      </c>
      <c r="Q552" s="207">
        <f t="shared" ca="1" si="382"/>
        <v>1</v>
      </c>
      <c r="R552" s="207">
        <f t="shared" ca="1" si="383"/>
        <v>1</v>
      </c>
      <c r="S552" s="207">
        <f t="shared" ca="1" si="384"/>
        <v>1</v>
      </c>
      <c r="T552" s="207">
        <f t="shared" ca="1" si="385"/>
        <v>0</v>
      </c>
      <c r="U552" s="207">
        <f t="shared" ca="1" si="404"/>
        <v>1</v>
      </c>
      <c r="V552" s="207">
        <f t="shared" ca="1" si="405"/>
        <v>1</v>
      </c>
      <c r="W552" s="207">
        <f t="shared" ca="1" si="406"/>
        <v>1</v>
      </c>
      <c r="X552" s="207">
        <f t="shared" ca="1" si="407"/>
        <v>1</v>
      </c>
      <c r="Y552" s="207">
        <f t="shared" ca="1" si="408"/>
        <v>1</v>
      </c>
      <c r="Z552" s="207" t="str">
        <f t="shared" ca="1" si="387"/>
        <v>C0</v>
      </c>
      <c r="AA552" s="208" t="str">
        <f t="shared" ca="1" si="409"/>
        <v>F0</v>
      </c>
    </row>
    <row r="553" spans="1:27" s="209" customFormat="1" ht="15" customHeight="1" thickBot="1">
      <c r="A553" s="411" t="s">
        <v>231</v>
      </c>
      <c r="B553" s="412"/>
      <c r="C553" s="413" t="str">
        <f>IF(E553&lt;1000000001,"","Can't be over $1,000,000,000--&gt;")</f>
        <v/>
      </c>
      <c r="D553" s="413"/>
      <c r="E553" s="201">
        <f>'Survey Questionnaire'!I123</f>
        <v>0</v>
      </c>
      <c r="F553" s="202" t="s">
        <v>112</v>
      </c>
      <c r="G553" s="205" t="s">
        <v>28</v>
      </c>
      <c r="H553" s="263">
        <f t="shared" si="415"/>
        <v>0</v>
      </c>
      <c r="I553" s="206" t="s">
        <v>27</v>
      </c>
      <c r="J553" s="206" t="str">
        <f t="shared" si="416"/>
        <v/>
      </c>
      <c r="K553" s="206" t="str">
        <f t="shared" si="417"/>
        <v/>
      </c>
      <c r="L553" s="206"/>
      <c r="M553" s="206"/>
      <c r="N553" s="206"/>
      <c r="O553" s="206"/>
      <c r="P553" s="207">
        <f t="shared" ca="1" si="381"/>
        <v>1</v>
      </c>
      <c r="Q553" s="207">
        <f t="shared" ca="1" si="382"/>
        <v>1</v>
      </c>
      <c r="R553" s="207">
        <f t="shared" ca="1" si="383"/>
        <v>1</v>
      </c>
      <c r="S553" s="207">
        <f t="shared" ca="1" si="384"/>
        <v>1</v>
      </c>
      <c r="T553" s="207">
        <f t="shared" ca="1" si="385"/>
        <v>0</v>
      </c>
      <c r="U553" s="207">
        <f t="shared" ca="1" si="404"/>
        <v>1</v>
      </c>
      <c r="V553" s="207">
        <f t="shared" ca="1" si="405"/>
        <v>1</v>
      </c>
      <c r="W553" s="207">
        <f t="shared" ca="1" si="406"/>
        <v>1</v>
      </c>
      <c r="X553" s="207">
        <f t="shared" ca="1" si="407"/>
        <v>1</v>
      </c>
      <c r="Y553" s="207">
        <f t="shared" ca="1" si="408"/>
        <v>1</v>
      </c>
      <c r="Z553" s="207" t="str">
        <f t="shared" ca="1" si="387"/>
        <v>C0</v>
      </c>
      <c r="AA553" s="208" t="str">
        <f t="shared" ca="1" si="409"/>
        <v>F0</v>
      </c>
    </row>
    <row r="554" spans="1:27" s="209" customFormat="1" ht="15" customHeight="1" thickBot="1">
      <c r="A554" s="411" t="s">
        <v>279</v>
      </c>
      <c r="B554" s="412"/>
      <c r="C554" s="413" t="str">
        <f>IF(E554&lt;1000000001,"","Can't be over $1,000,000,000--&gt;")</f>
        <v/>
      </c>
      <c r="D554" s="413"/>
      <c r="E554" s="201">
        <f>'Survey Questionnaire'!I124</f>
        <v>0</v>
      </c>
      <c r="F554" s="202" t="s">
        <v>112</v>
      </c>
      <c r="G554" s="205" t="s">
        <v>28</v>
      </c>
      <c r="H554" s="263">
        <f t="shared" si="415"/>
        <v>0</v>
      </c>
      <c r="I554" s="206" t="s">
        <v>27</v>
      </c>
      <c r="J554" s="206" t="str">
        <f t="shared" si="416"/>
        <v/>
      </c>
      <c r="K554" s="206" t="str">
        <f t="shared" si="417"/>
        <v/>
      </c>
      <c r="L554" s="206"/>
      <c r="M554" s="206"/>
      <c r="N554" s="206"/>
      <c r="O554" s="206"/>
      <c r="P554" s="207">
        <f t="shared" ca="1" si="381"/>
        <v>1</v>
      </c>
      <c r="Q554" s="207">
        <f t="shared" ca="1" si="382"/>
        <v>1</v>
      </c>
      <c r="R554" s="207">
        <f t="shared" ca="1" si="383"/>
        <v>1</v>
      </c>
      <c r="S554" s="207">
        <f t="shared" ca="1" si="384"/>
        <v>1</v>
      </c>
      <c r="T554" s="207">
        <f t="shared" ca="1" si="385"/>
        <v>0</v>
      </c>
      <c r="U554" s="207">
        <f t="shared" ca="1" si="404"/>
        <v>1</v>
      </c>
      <c r="V554" s="207">
        <f t="shared" ca="1" si="405"/>
        <v>1</v>
      </c>
      <c r="W554" s="207">
        <f t="shared" ca="1" si="406"/>
        <v>1</v>
      </c>
      <c r="X554" s="207">
        <f t="shared" ca="1" si="407"/>
        <v>1</v>
      </c>
      <c r="Y554" s="207">
        <f t="shared" ca="1" si="408"/>
        <v>1</v>
      </c>
      <c r="Z554" s="207" t="str">
        <f t="shared" ca="1" si="387"/>
        <v>C0</v>
      </c>
      <c r="AA554" s="208" t="str">
        <f t="shared" ca="1" si="409"/>
        <v>F0</v>
      </c>
    </row>
    <row r="555" spans="1:27" s="209" customFormat="1" ht="15" customHeight="1" thickBot="1">
      <c r="A555" s="411" t="s">
        <v>280</v>
      </c>
      <c r="B555" s="412"/>
      <c r="C555" s="413" t="str">
        <f>IF(((E555&gt;-100)*AND(E555&lt;201)),"","Percentage must be between -100% and +200%--&gt;")</f>
        <v/>
      </c>
      <c r="D555" s="414"/>
      <c r="E555" s="275">
        <f>'Survey Questionnaire'!I125</f>
        <v>0</v>
      </c>
      <c r="F555" s="202" t="s">
        <v>42</v>
      </c>
      <c r="G555" s="205" t="s">
        <v>28</v>
      </c>
      <c r="H555" s="276">
        <f t="shared" si="415"/>
        <v>0</v>
      </c>
      <c r="I555" s="206" t="s">
        <v>27</v>
      </c>
      <c r="J555" s="206" t="str">
        <f t="shared" si="416"/>
        <v/>
      </c>
      <c r="K555" s="206" t="str">
        <f t="shared" si="417"/>
        <v/>
      </c>
      <c r="L555" s="206"/>
      <c r="M555" s="206"/>
      <c r="N555" s="206"/>
      <c r="O555" s="206"/>
      <c r="P555" s="207">
        <f t="shared" ca="1" si="381"/>
        <v>1</v>
      </c>
      <c r="Q555" s="207">
        <f t="shared" ca="1" si="382"/>
        <v>1</v>
      </c>
      <c r="R555" s="207">
        <f t="shared" ca="1" si="383"/>
        <v>1</v>
      </c>
      <c r="S555" s="207">
        <f t="shared" ca="1" si="384"/>
        <v>1</v>
      </c>
      <c r="T555" s="207">
        <f t="shared" ca="1" si="385"/>
        <v>0</v>
      </c>
      <c r="U555" s="207">
        <f t="shared" ca="1" si="404"/>
        <v>1</v>
      </c>
      <c r="V555" s="207">
        <f t="shared" ca="1" si="405"/>
        <v>1</v>
      </c>
      <c r="W555" s="207">
        <f t="shared" ca="1" si="406"/>
        <v>1</v>
      </c>
      <c r="X555" s="207">
        <f t="shared" ca="1" si="407"/>
        <v>1</v>
      </c>
      <c r="Y555" s="207">
        <f t="shared" ca="1" si="408"/>
        <v>1</v>
      </c>
      <c r="Z555" s="207" t="str">
        <f t="shared" ca="1" si="387"/>
        <v>F2</v>
      </c>
      <c r="AA555" s="208" t="str">
        <f t="shared" ca="1" si="409"/>
        <v>F2</v>
      </c>
    </row>
    <row r="556" spans="1:27" s="209" customFormat="1" ht="15" customHeight="1" thickBot="1">
      <c r="A556" s="411" t="s">
        <v>281</v>
      </c>
      <c r="B556" s="412"/>
      <c r="C556" s="413" t="str">
        <f>IF(E552+E553=0,"",IF(E556&lt;1,"Please enter the number of people with this title here--&gt;",IF(E556&gt;E$8,"Can't be more than the "&amp;E$8&amp;" you reported as total staff--&gt;","")))</f>
        <v/>
      </c>
      <c r="D556" s="414"/>
      <c r="E556" s="204">
        <f>'Survey Questionnaire'!I126</f>
        <v>0</v>
      </c>
      <c r="F556" s="202" t="s">
        <v>109</v>
      </c>
      <c r="G556" s="205" t="s">
        <v>28</v>
      </c>
      <c r="H556" s="263" t="str">
        <f>IF(OR(E556="", E556=0),"X",E556)</f>
        <v>X</v>
      </c>
      <c r="I556" s="206" t="s">
        <v>27</v>
      </c>
      <c r="J556" s="206" t="str">
        <f t="shared" si="416"/>
        <v/>
      </c>
      <c r="K556" s="206" t="str">
        <f t="shared" si="417"/>
        <v/>
      </c>
      <c r="L556" s="206"/>
      <c r="M556" s="206"/>
      <c r="N556" s="206"/>
      <c r="O556" s="206"/>
      <c r="P556" s="207">
        <f t="shared" ca="1" si="381"/>
        <v>1</v>
      </c>
      <c r="Q556" s="207">
        <f t="shared" ca="1" si="382"/>
        <v>1</v>
      </c>
      <c r="R556" s="207">
        <f t="shared" ca="1" si="383"/>
        <v>1</v>
      </c>
      <c r="S556" s="207">
        <f t="shared" ca="1" si="384"/>
        <v>1</v>
      </c>
      <c r="T556" s="207">
        <f t="shared" ca="1" si="385"/>
        <v>0</v>
      </c>
      <c r="U556" s="207">
        <f t="shared" ca="1" si="404"/>
        <v>1</v>
      </c>
      <c r="V556" s="207">
        <f t="shared" ca="1" si="405"/>
        <v>1</v>
      </c>
      <c r="W556" s="207">
        <f t="shared" ca="1" si="406"/>
        <v>1</v>
      </c>
      <c r="X556" s="207">
        <f t="shared" ca="1" si="407"/>
        <v>1</v>
      </c>
      <c r="Y556" s="207">
        <f t="shared" ca="1" si="408"/>
        <v>1</v>
      </c>
      <c r="Z556" s="207" t="str">
        <f t="shared" ca="1" si="387"/>
        <v>,0</v>
      </c>
      <c r="AA556" s="208" t="str">
        <f t="shared" ca="1" si="409"/>
        <v>F0</v>
      </c>
    </row>
    <row r="557" spans="1:27" s="209" customFormat="1" ht="15" customHeight="1" thickBot="1">
      <c r="A557" s="411" t="s">
        <v>282</v>
      </c>
      <c r="B557" s="412"/>
      <c r="C557" s="413" t="str">
        <f>IF(E557&gt;E556,"Can't be more than the "&amp;E556&amp;" people with this title--&gt;","")</f>
        <v/>
      </c>
      <c r="D557" s="414"/>
      <c r="E557" s="204">
        <f>'Survey Questionnaire'!I127</f>
        <v>0</v>
      </c>
      <c r="F557" s="202" t="s">
        <v>109</v>
      </c>
      <c r="G557" s="205" t="s">
        <v>28</v>
      </c>
      <c r="H557" s="263">
        <f t="shared" ref="H557:H561" si="418">IF(E557="","X",E557)</f>
        <v>0</v>
      </c>
      <c r="I557" s="206" t="s">
        <v>27</v>
      </c>
      <c r="J557" s="206" t="str">
        <f t="shared" si="416"/>
        <v/>
      </c>
      <c r="K557" s="206" t="str">
        <f t="shared" si="417"/>
        <v/>
      </c>
      <c r="L557" s="206"/>
      <c r="M557" s="206"/>
      <c r="N557" s="206"/>
      <c r="O557" s="206"/>
      <c r="P557" s="207">
        <f t="shared" ca="1" si="381"/>
        <v>1</v>
      </c>
      <c r="Q557" s="207">
        <f t="shared" ca="1" si="382"/>
        <v>1</v>
      </c>
      <c r="R557" s="207">
        <f t="shared" ca="1" si="383"/>
        <v>1</v>
      </c>
      <c r="S557" s="207">
        <f t="shared" ca="1" si="384"/>
        <v>1</v>
      </c>
      <c r="T557" s="207">
        <f t="shared" ca="1" si="385"/>
        <v>0</v>
      </c>
      <c r="U557" s="207">
        <f t="shared" ca="1" si="404"/>
        <v>1</v>
      </c>
      <c r="V557" s="207">
        <f t="shared" ca="1" si="405"/>
        <v>1</v>
      </c>
      <c r="W557" s="207">
        <f t="shared" ca="1" si="406"/>
        <v>1</v>
      </c>
      <c r="X557" s="207">
        <f t="shared" ca="1" si="407"/>
        <v>1</v>
      </c>
      <c r="Y557" s="207">
        <f t="shared" ca="1" si="408"/>
        <v>1</v>
      </c>
      <c r="Z557" s="207" t="str">
        <f t="shared" ca="1" si="387"/>
        <v>,0</v>
      </c>
      <c r="AA557" s="208" t="str">
        <f t="shared" ca="1" si="409"/>
        <v>F0</v>
      </c>
    </row>
    <row r="558" spans="1:27" s="209" customFormat="1" ht="15" customHeight="1" thickBot="1">
      <c r="A558" s="411" t="s">
        <v>283</v>
      </c>
      <c r="B558" s="412"/>
      <c r="C558" s="413" t="str">
        <f>IF(((E558&gt;-1)*AND(E558&lt;101)),"","Percentage must be between 0 and 100.00--&gt;")</f>
        <v/>
      </c>
      <c r="D558" s="414"/>
      <c r="E558" s="275">
        <f>'Survey Questionnaire'!I128</f>
        <v>0</v>
      </c>
      <c r="F558" s="202" t="s">
        <v>42</v>
      </c>
      <c r="G558" s="205" t="s">
        <v>28</v>
      </c>
      <c r="H558" s="276">
        <f t="shared" si="418"/>
        <v>0</v>
      </c>
      <c r="I558" s="206" t="s">
        <v>27</v>
      </c>
      <c r="J558" s="206" t="str">
        <f t="shared" si="416"/>
        <v/>
      </c>
      <c r="K558" s="206" t="str">
        <f t="shared" si="417"/>
        <v/>
      </c>
      <c r="L558" s="206"/>
      <c r="M558" s="206"/>
      <c r="N558" s="206"/>
      <c r="O558" s="206"/>
      <c r="P558" s="207">
        <f t="shared" ca="1" si="381"/>
        <v>1</v>
      </c>
      <c r="Q558" s="207">
        <f t="shared" ca="1" si="382"/>
        <v>1</v>
      </c>
      <c r="R558" s="207">
        <f t="shared" ca="1" si="383"/>
        <v>1</v>
      </c>
      <c r="S558" s="207">
        <f t="shared" ca="1" si="384"/>
        <v>1</v>
      </c>
      <c r="T558" s="207">
        <f t="shared" ca="1" si="385"/>
        <v>0</v>
      </c>
      <c r="U558" s="207">
        <f t="shared" ca="1" si="404"/>
        <v>1</v>
      </c>
      <c r="V558" s="207">
        <f t="shared" ca="1" si="405"/>
        <v>1</v>
      </c>
      <c r="W558" s="207">
        <f t="shared" ca="1" si="406"/>
        <v>1</v>
      </c>
      <c r="X558" s="207">
        <f t="shared" ca="1" si="407"/>
        <v>1</v>
      </c>
      <c r="Y558" s="207">
        <f t="shared" ca="1" si="408"/>
        <v>1</v>
      </c>
      <c r="Z558" s="207" t="str">
        <f t="shared" ca="1" si="387"/>
        <v>F2</v>
      </c>
      <c r="AA558" s="208" t="str">
        <f t="shared" ca="1" si="409"/>
        <v>F2</v>
      </c>
    </row>
    <row r="559" spans="1:27" s="209" customFormat="1" ht="15" customHeight="1" thickBot="1">
      <c r="A559" s="411" t="s">
        <v>284</v>
      </c>
      <c r="B559" s="412"/>
      <c r="C559" s="413" t="str">
        <f>IF(((E559&gt;-1)*AND(E559&lt;101)),"","Percentage must be between 0 and 100.00--&gt;")</f>
        <v/>
      </c>
      <c r="D559" s="414"/>
      <c r="E559" s="275">
        <f>'Survey Questionnaire'!I129</f>
        <v>0</v>
      </c>
      <c r="F559" s="202" t="s">
        <v>42</v>
      </c>
      <c r="G559" s="205" t="s">
        <v>28</v>
      </c>
      <c r="H559" s="276">
        <f t="shared" si="418"/>
        <v>0</v>
      </c>
      <c r="I559" s="206" t="s">
        <v>27</v>
      </c>
      <c r="J559" s="206" t="str">
        <f t="shared" si="416"/>
        <v/>
      </c>
      <c r="K559" s="206" t="str">
        <f t="shared" si="417"/>
        <v/>
      </c>
      <c r="L559" s="206"/>
      <c r="M559" s="206"/>
      <c r="N559" s="206"/>
      <c r="O559" s="206"/>
      <c r="P559" s="207">
        <f t="shared" ca="1" si="381"/>
        <v>1</v>
      </c>
      <c r="Q559" s="207">
        <f t="shared" ca="1" si="382"/>
        <v>1</v>
      </c>
      <c r="R559" s="207">
        <f t="shared" ca="1" si="383"/>
        <v>1</v>
      </c>
      <c r="S559" s="207">
        <f t="shared" ca="1" si="384"/>
        <v>1</v>
      </c>
      <c r="T559" s="207">
        <f t="shared" ca="1" si="385"/>
        <v>0</v>
      </c>
      <c r="U559" s="207">
        <f t="shared" ca="1" si="404"/>
        <v>1</v>
      </c>
      <c r="V559" s="207">
        <f t="shared" ca="1" si="405"/>
        <v>1</v>
      </c>
      <c r="W559" s="207">
        <f t="shared" ca="1" si="406"/>
        <v>1</v>
      </c>
      <c r="X559" s="207">
        <f t="shared" ca="1" si="407"/>
        <v>1</v>
      </c>
      <c r="Y559" s="207">
        <f t="shared" ca="1" si="408"/>
        <v>1</v>
      </c>
      <c r="Z559" s="207" t="str">
        <f t="shared" ca="1" si="387"/>
        <v>F2</v>
      </c>
      <c r="AA559" s="208" t="str">
        <f t="shared" ca="1" si="409"/>
        <v>F2</v>
      </c>
    </row>
    <row r="560" spans="1:27" s="209" customFormat="1" ht="15" customHeight="1" thickBot="1">
      <c r="A560" s="411" t="s">
        <v>285</v>
      </c>
      <c r="B560" s="412"/>
      <c r="C560" s="413" t="str">
        <f>IF(((E560&gt;-1)*AND(E560&lt;101)),"","Percentage must be between 0 and 100.00--&gt;")</f>
        <v/>
      </c>
      <c r="D560" s="414"/>
      <c r="E560" s="275">
        <f>'Survey Questionnaire'!I130</f>
        <v>0</v>
      </c>
      <c r="F560" s="202" t="s">
        <v>42</v>
      </c>
      <c r="G560" s="205" t="s">
        <v>28</v>
      </c>
      <c r="H560" s="276">
        <f t="shared" si="418"/>
        <v>0</v>
      </c>
      <c r="I560" s="206" t="s">
        <v>27</v>
      </c>
      <c r="J560" s="206" t="str">
        <f t="shared" si="416"/>
        <v/>
      </c>
      <c r="K560" s="206" t="str">
        <f t="shared" si="417"/>
        <v/>
      </c>
      <c r="L560" s="206"/>
      <c r="M560" s="206"/>
      <c r="N560" s="206"/>
      <c r="O560" s="206"/>
      <c r="P560" s="207">
        <f t="shared" ca="1" si="381"/>
        <v>1</v>
      </c>
      <c r="Q560" s="207">
        <f t="shared" ca="1" si="382"/>
        <v>1</v>
      </c>
      <c r="R560" s="207">
        <f t="shared" ca="1" si="383"/>
        <v>1</v>
      </c>
      <c r="S560" s="207">
        <f t="shared" ca="1" si="384"/>
        <v>1</v>
      </c>
      <c r="T560" s="207">
        <f t="shared" ca="1" si="385"/>
        <v>0</v>
      </c>
      <c r="U560" s="207">
        <f t="shared" ca="1" si="404"/>
        <v>1</v>
      </c>
      <c r="V560" s="207">
        <f t="shared" ca="1" si="405"/>
        <v>1</v>
      </c>
      <c r="W560" s="207">
        <f t="shared" ca="1" si="406"/>
        <v>1</v>
      </c>
      <c r="X560" s="207">
        <f t="shared" ca="1" si="407"/>
        <v>1</v>
      </c>
      <c r="Y560" s="207">
        <f t="shared" ca="1" si="408"/>
        <v>1</v>
      </c>
      <c r="Z560" s="207" t="str">
        <f t="shared" ca="1" si="387"/>
        <v>F2</v>
      </c>
      <c r="AA560" s="208" t="str">
        <f t="shared" ca="1" si="409"/>
        <v>F2</v>
      </c>
    </row>
    <row r="561" spans="1:27" s="209" customFormat="1" ht="15" customHeight="1" thickBot="1">
      <c r="A561" s="417" t="s">
        <v>286</v>
      </c>
      <c r="B561" s="418"/>
      <c r="C561" s="413" t="str">
        <f>IF(((E561&gt;-1)*AND(E561&lt;201)),"","Percentage overtime must be between 0% and 200.00%--&gt;")</f>
        <v/>
      </c>
      <c r="D561" s="414"/>
      <c r="E561" s="275">
        <f>'Survey Questionnaire'!I131</f>
        <v>0</v>
      </c>
      <c r="F561" s="202" t="s">
        <v>42</v>
      </c>
      <c r="G561" s="205" t="s">
        <v>28</v>
      </c>
      <c r="H561" s="276">
        <f t="shared" si="418"/>
        <v>0</v>
      </c>
      <c r="I561" s="206" t="s">
        <v>27</v>
      </c>
      <c r="J561" s="206" t="str">
        <f t="shared" si="416"/>
        <v/>
      </c>
      <c r="K561" s="206" t="str">
        <f t="shared" si="417"/>
        <v/>
      </c>
      <c r="L561" s="206"/>
      <c r="M561" s="206"/>
      <c r="N561" s="206"/>
      <c r="O561" s="206"/>
      <c r="P561" s="207">
        <f t="shared" ca="1" si="381"/>
        <v>1</v>
      </c>
      <c r="Q561" s="207">
        <f t="shared" ca="1" si="382"/>
        <v>1</v>
      </c>
      <c r="R561" s="207">
        <f t="shared" ca="1" si="383"/>
        <v>1</v>
      </c>
      <c r="S561" s="207">
        <f t="shared" ca="1" si="384"/>
        <v>1</v>
      </c>
      <c r="T561" s="207">
        <f t="shared" ca="1" si="385"/>
        <v>0</v>
      </c>
      <c r="U561" s="207">
        <f t="shared" ca="1" si="404"/>
        <v>1</v>
      </c>
      <c r="V561" s="207">
        <f t="shared" ca="1" si="405"/>
        <v>1</v>
      </c>
      <c r="W561" s="207">
        <f t="shared" ca="1" si="406"/>
        <v>1</v>
      </c>
      <c r="X561" s="207">
        <f t="shared" ca="1" si="407"/>
        <v>1</v>
      </c>
      <c r="Y561" s="207">
        <f t="shared" ca="1" si="408"/>
        <v>1</v>
      </c>
      <c r="Z561" s="207" t="str">
        <f t="shared" ca="1" si="387"/>
        <v>F2</v>
      </c>
      <c r="AA561" s="208" t="str">
        <f t="shared" ca="1" si="409"/>
        <v>F2</v>
      </c>
    </row>
    <row r="562" spans="1:27" s="209" customFormat="1" ht="15" customHeight="1" thickBot="1">
      <c r="A562" s="423" t="s">
        <v>287</v>
      </c>
      <c r="B562" s="424"/>
      <c r="C562" s="425" t="str">
        <f>IF(E562=0,"",IF(E562="Y","",IF(E562="N","","You must answer Y or N--&gt;")))</f>
        <v/>
      </c>
      <c r="D562" s="426"/>
      <c r="E562" s="203">
        <f>'Survey Questionnaire'!I132</f>
        <v>0</v>
      </c>
      <c r="F562" s="202" t="s">
        <v>62</v>
      </c>
      <c r="G562" s="205" t="s">
        <v>28</v>
      </c>
      <c r="H562" s="281" t="str">
        <f>IF(E562="Y",1,IF(E562="N",0,"X"))</f>
        <v>X</v>
      </c>
      <c r="I562" s="206" t="s">
        <v>27</v>
      </c>
      <c r="J562" s="206" t="str">
        <f t="shared" si="416"/>
        <v/>
      </c>
      <c r="K562" s="206" t="str">
        <f t="shared" si="417"/>
        <v/>
      </c>
      <c r="L562" s="206"/>
      <c r="M562" s="206"/>
      <c r="N562" s="206"/>
      <c r="O562" s="206"/>
      <c r="P562" s="207">
        <f t="shared" ca="1" si="381"/>
        <v>1</v>
      </c>
      <c r="Q562" s="207">
        <f t="shared" ca="1" si="382"/>
        <v>1</v>
      </c>
      <c r="R562" s="207">
        <f t="shared" ca="1" si="383"/>
        <v>1</v>
      </c>
      <c r="S562" s="207">
        <f t="shared" ca="1" si="384"/>
        <v>1</v>
      </c>
      <c r="T562" s="207">
        <f t="shared" ca="1" si="385"/>
        <v>0</v>
      </c>
      <c r="U562" s="207">
        <f t="shared" ca="1" si="404"/>
        <v>1</v>
      </c>
      <c r="V562" s="207">
        <f t="shared" ca="1" si="405"/>
        <v>1</v>
      </c>
      <c r="W562" s="207">
        <f t="shared" ca="1" si="406"/>
        <v>1</v>
      </c>
      <c r="X562" s="207">
        <f t="shared" ca="1" si="407"/>
        <v>1</v>
      </c>
      <c r="Y562" s="207">
        <f t="shared" ca="1" si="408"/>
        <v>1</v>
      </c>
      <c r="Z562" s="207" t="str">
        <f t="shared" ca="1" si="387"/>
        <v>F0</v>
      </c>
      <c r="AA562" s="208" t="str">
        <f t="shared" ca="1" si="409"/>
        <v>F0</v>
      </c>
    </row>
    <row r="563" spans="1:27" s="209" customFormat="1" ht="15" customHeight="1" thickBot="1">
      <c r="A563" s="417" t="s">
        <v>288</v>
      </c>
      <c r="B563" s="418"/>
      <c r="C563" s="413" t="str">
        <f>IF(((E563&gt;-1)*AND(E563&lt;1001)),"","Billing rate must be between $0 and $1,000 per hour--&gt;")</f>
        <v/>
      </c>
      <c r="D563" s="414"/>
      <c r="E563" s="203">
        <f>'Survey Questionnaire'!I133</f>
        <v>0</v>
      </c>
      <c r="F563" s="202" t="s">
        <v>112</v>
      </c>
      <c r="G563" s="205" t="s">
        <v>28</v>
      </c>
      <c r="H563" s="263">
        <f>IF(E563="","X",E563)</f>
        <v>0</v>
      </c>
      <c r="I563" s="206" t="s">
        <v>27</v>
      </c>
      <c r="J563" s="206" t="str">
        <f t="shared" si="416"/>
        <v/>
      </c>
      <c r="K563" s="206" t="str">
        <f t="shared" si="417"/>
        <v/>
      </c>
      <c r="L563" s="206"/>
      <c r="M563" s="206"/>
      <c r="N563" s="206"/>
      <c r="O563" s="206"/>
      <c r="P563" s="207">
        <f t="shared" ca="1" si="381"/>
        <v>1</v>
      </c>
      <c r="Q563" s="207">
        <f t="shared" ca="1" si="382"/>
        <v>1</v>
      </c>
      <c r="R563" s="207">
        <f t="shared" ca="1" si="383"/>
        <v>1</v>
      </c>
      <c r="S563" s="207">
        <f t="shared" ca="1" si="384"/>
        <v>1</v>
      </c>
      <c r="T563" s="207">
        <f t="shared" ca="1" si="385"/>
        <v>0</v>
      </c>
      <c r="U563" s="207">
        <f t="shared" ca="1" si="404"/>
        <v>1</v>
      </c>
      <c r="V563" s="207">
        <f t="shared" ca="1" si="405"/>
        <v>1</v>
      </c>
      <c r="W563" s="207">
        <f t="shared" ca="1" si="406"/>
        <v>1</v>
      </c>
      <c r="X563" s="207">
        <f t="shared" ca="1" si="407"/>
        <v>1</v>
      </c>
      <c r="Y563" s="207">
        <f t="shared" ca="1" si="408"/>
        <v>1</v>
      </c>
      <c r="Z563" s="207" t="str">
        <f t="shared" ca="1" si="387"/>
        <v>F0</v>
      </c>
      <c r="AA563" s="208" t="str">
        <f t="shared" ca="1" si="409"/>
        <v>F0</v>
      </c>
    </row>
    <row r="564" spans="1:27" s="209" customFormat="1" ht="15" customHeight="1" thickBot="1">
      <c r="A564" s="417" t="s">
        <v>306</v>
      </c>
      <c r="B564" s="418"/>
      <c r="C564" s="413" t="str">
        <f>IF(((E564&gt;-1)*AND(E564&lt;31)),"","Check for hours vs DAYS error--&gt;")</f>
        <v/>
      </c>
      <c r="D564" s="414"/>
      <c r="E564" s="203">
        <f>'Survey Questionnaire'!I134</f>
        <v>0</v>
      </c>
      <c r="F564" s="202" t="s">
        <v>110</v>
      </c>
      <c r="G564" s="205" t="s">
        <v>28</v>
      </c>
      <c r="H564" s="263">
        <f>IF(E564="","X",E564)</f>
        <v>0</v>
      </c>
      <c r="I564" s="206" t="s">
        <v>27</v>
      </c>
      <c r="J564" s="206" t="str">
        <f t="shared" si="416"/>
        <v/>
      </c>
      <c r="K564" s="206" t="str">
        <f t="shared" si="417"/>
        <v/>
      </c>
      <c r="L564" s="206"/>
      <c r="M564" s="206"/>
      <c r="N564" s="206"/>
      <c r="O564" s="206"/>
      <c r="P564" s="207">
        <f t="shared" ca="1" si="381"/>
        <v>1</v>
      </c>
      <c r="Q564" s="207">
        <f t="shared" ca="1" si="382"/>
        <v>1</v>
      </c>
      <c r="R564" s="207">
        <f t="shared" ca="1" si="383"/>
        <v>1</v>
      </c>
      <c r="S564" s="207">
        <f t="shared" ca="1" si="384"/>
        <v>1</v>
      </c>
      <c r="T564" s="207">
        <f t="shared" ca="1" si="385"/>
        <v>0</v>
      </c>
      <c r="U564" s="207">
        <f t="shared" ca="1" si="404"/>
        <v>1</v>
      </c>
      <c r="V564" s="207">
        <f t="shared" ca="1" si="405"/>
        <v>1</v>
      </c>
      <c r="W564" s="207">
        <f t="shared" ca="1" si="406"/>
        <v>1</v>
      </c>
      <c r="X564" s="207">
        <f t="shared" ca="1" si="407"/>
        <v>1</v>
      </c>
      <c r="Y564" s="207">
        <f t="shared" ca="1" si="408"/>
        <v>1</v>
      </c>
      <c r="Z564" s="207" t="str">
        <f t="shared" ca="1" si="387"/>
        <v>F0</v>
      </c>
      <c r="AA564" s="208" t="str">
        <f t="shared" ca="1" si="409"/>
        <v>F0</v>
      </c>
    </row>
    <row r="565" spans="1:27" s="209" customFormat="1" ht="15" customHeight="1" thickBot="1">
      <c r="A565" s="417" t="s">
        <v>289</v>
      </c>
      <c r="B565" s="418"/>
      <c r="C565" s="413" t="str">
        <f>IF((E564&gt;0)*AND(E565&gt;0),"Cant have vacation when you entered PTO",IF(((E565&gt;-1)*AND(E565&lt;31)),"","Check for hours vs DAYS error--&gt;"))</f>
        <v/>
      </c>
      <c r="D565" s="414"/>
      <c r="E565" s="203">
        <f>'Survey Questionnaire'!I135</f>
        <v>0</v>
      </c>
      <c r="F565" s="202" t="s">
        <v>110</v>
      </c>
      <c r="G565" s="205" t="s">
        <v>28</v>
      </c>
      <c r="H565" s="263">
        <f>IF(E565="","X",E565)</f>
        <v>0</v>
      </c>
      <c r="I565" s="206" t="s">
        <v>27</v>
      </c>
      <c r="J565" s="206" t="str">
        <f t="shared" si="416"/>
        <v/>
      </c>
      <c r="K565" s="206" t="str">
        <f t="shared" si="417"/>
        <v/>
      </c>
      <c r="L565" s="206"/>
      <c r="M565" s="206"/>
      <c r="N565" s="206"/>
      <c r="O565" s="206"/>
      <c r="P565" s="207">
        <f t="shared" ca="1" si="381"/>
        <v>1</v>
      </c>
      <c r="Q565" s="207">
        <f t="shared" ca="1" si="382"/>
        <v>1</v>
      </c>
      <c r="R565" s="207">
        <f t="shared" ca="1" si="383"/>
        <v>1</v>
      </c>
      <c r="S565" s="207">
        <f t="shared" ca="1" si="384"/>
        <v>1</v>
      </c>
      <c r="T565" s="207">
        <f t="shared" ca="1" si="385"/>
        <v>0</v>
      </c>
      <c r="U565" s="207">
        <f t="shared" ca="1" si="404"/>
        <v>1</v>
      </c>
      <c r="V565" s="207">
        <f t="shared" ca="1" si="405"/>
        <v>1</v>
      </c>
      <c r="W565" s="207">
        <f t="shared" ca="1" si="406"/>
        <v>1</v>
      </c>
      <c r="X565" s="207">
        <f t="shared" ca="1" si="407"/>
        <v>1</v>
      </c>
      <c r="Y565" s="207">
        <f t="shared" ca="1" si="408"/>
        <v>1</v>
      </c>
      <c r="Z565" s="207" t="str">
        <f t="shared" ca="1" si="387"/>
        <v>F0</v>
      </c>
      <c r="AA565" s="208" t="str">
        <f t="shared" ca="1" si="409"/>
        <v>F0</v>
      </c>
    </row>
    <row r="566" spans="1:27" s="209" customFormat="1" ht="15" customHeight="1" thickBot="1">
      <c r="A566" s="419" t="s">
        <v>290</v>
      </c>
      <c r="B566" s="420"/>
      <c r="C566" s="413" t="str">
        <f>IF((E564&gt;0)*AND(E566&gt;0),"Cant have sick leave when you entered PTO",IF(((E566&gt;-1)*AND(E566&lt;31)),"","Check for hours vs DAYS error--&gt;"))</f>
        <v/>
      </c>
      <c r="D566" s="414"/>
      <c r="E566" s="203">
        <f>'Survey Questionnaire'!I136</f>
        <v>0</v>
      </c>
      <c r="F566" s="202" t="s">
        <v>110</v>
      </c>
      <c r="G566" s="205" t="s">
        <v>28</v>
      </c>
      <c r="H566" s="263">
        <f>IF(E566="","X",E566)</f>
        <v>0</v>
      </c>
      <c r="I566" s="206" t="s">
        <v>27</v>
      </c>
      <c r="J566" s="206" t="str">
        <f t="shared" si="416"/>
        <v/>
      </c>
      <c r="K566" s="206" t="str">
        <f t="shared" si="417"/>
        <v/>
      </c>
      <c r="L566" s="206"/>
      <c r="M566" s="206"/>
      <c r="N566" s="206"/>
      <c r="O566" s="206"/>
      <c r="P566" s="207">
        <f t="shared" ca="1" si="381"/>
        <v>1</v>
      </c>
      <c r="Q566" s="207">
        <f t="shared" ca="1" si="382"/>
        <v>1</v>
      </c>
      <c r="R566" s="207">
        <f t="shared" ca="1" si="383"/>
        <v>1</v>
      </c>
      <c r="S566" s="207">
        <f t="shared" ca="1" si="384"/>
        <v>1</v>
      </c>
      <c r="T566" s="207">
        <f t="shared" ca="1" si="385"/>
        <v>0</v>
      </c>
      <c r="U566" s="207">
        <f t="shared" ca="1" si="404"/>
        <v>1</v>
      </c>
      <c r="V566" s="207">
        <f t="shared" ca="1" si="405"/>
        <v>1</v>
      </c>
      <c r="W566" s="207">
        <f t="shared" ca="1" si="406"/>
        <v>1</v>
      </c>
      <c r="X566" s="207">
        <f t="shared" ca="1" si="407"/>
        <v>1</v>
      </c>
      <c r="Y566" s="207">
        <f t="shared" ca="1" si="408"/>
        <v>1</v>
      </c>
      <c r="Z566" s="207" t="str">
        <f t="shared" ca="1" si="387"/>
        <v>F0</v>
      </c>
      <c r="AA566" s="208" t="str">
        <f t="shared" ca="1" si="409"/>
        <v>F0</v>
      </c>
    </row>
    <row r="567" spans="1:27" ht="16.5" thickBot="1">
      <c r="A567" s="36"/>
      <c r="B567" s="71"/>
      <c r="C567" s="432"/>
      <c r="D567" s="432"/>
      <c r="E567" s="72"/>
      <c r="F567" s="73"/>
      <c r="P567" s="40">
        <f t="shared" ca="1" si="381"/>
        <v>1</v>
      </c>
      <c r="Q567" s="40">
        <f t="shared" ca="1" si="382"/>
        <v>1</v>
      </c>
      <c r="R567" s="40">
        <f t="shared" ca="1" si="383"/>
        <v>1</v>
      </c>
      <c r="S567" s="40">
        <f t="shared" ca="1" si="384"/>
        <v>1</v>
      </c>
      <c r="T567" s="40">
        <f t="shared" ca="1" si="385"/>
        <v>1</v>
      </c>
      <c r="U567" s="40">
        <f t="shared" ref="U567" ca="1" si="419">CELL("protect",F567)</f>
        <v>1</v>
      </c>
      <c r="V567" s="40">
        <f t="shared" ref="V567" ca="1" si="420">CELL("protect",G567)</f>
        <v>1</v>
      </c>
      <c r="W567" s="40">
        <f t="shared" ref="W567" ca="1" si="421">CELL("protect",H567)</f>
        <v>1</v>
      </c>
      <c r="X567" s="40">
        <f t="shared" ref="X567" ca="1" si="422">CELL("protect",I567)</f>
        <v>1</v>
      </c>
      <c r="Y567" s="40">
        <f t="shared" ref="Y567" ca="1" si="423">CELL("protect",J567)</f>
        <v>1</v>
      </c>
      <c r="Z567" s="40" t="str">
        <f t="shared" ca="1" si="387"/>
        <v>F0</v>
      </c>
      <c r="AA567" s="44" t="str">
        <f t="shared" ref="AA567" ca="1" si="424">CELL("format",H567)</f>
        <v>F0</v>
      </c>
    </row>
    <row r="568" spans="1:27" ht="20.25" thickTop="1" thickBot="1">
      <c r="A568" s="527" t="s">
        <v>251</v>
      </c>
      <c r="B568" s="528"/>
      <c r="C568" s="528"/>
      <c r="D568" s="528"/>
      <c r="E568" s="68">
        <v>31</v>
      </c>
      <c r="F568" s="64"/>
      <c r="G568" s="45" t="s">
        <v>25</v>
      </c>
      <c r="H568" s="263" t="str">
        <f>IF(SUM(H569:H570)&gt;0,E568,"X")</f>
        <v>X</v>
      </c>
      <c r="I568" s="38" t="s">
        <v>27</v>
      </c>
      <c r="P568" s="40">
        <f t="shared" ca="1" si="381"/>
        <v>1</v>
      </c>
      <c r="Q568" s="40">
        <f t="shared" ca="1" si="382"/>
        <v>1</v>
      </c>
      <c r="R568" s="40">
        <f t="shared" ca="1" si="383"/>
        <v>1</v>
      </c>
      <c r="S568" s="40">
        <f t="shared" ca="1" si="384"/>
        <v>1</v>
      </c>
      <c r="T568" s="40">
        <f t="shared" ca="1" si="385"/>
        <v>1</v>
      </c>
      <c r="U568" s="40">
        <f t="shared" ca="1" si="404"/>
        <v>1</v>
      </c>
      <c r="V568" s="40">
        <f t="shared" ca="1" si="405"/>
        <v>1</v>
      </c>
      <c r="W568" s="40">
        <f t="shared" ca="1" si="406"/>
        <v>1</v>
      </c>
      <c r="X568" s="40">
        <f t="shared" ca="1" si="407"/>
        <v>1</v>
      </c>
      <c r="Y568" s="40">
        <f t="shared" ca="1" si="408"/>
        <v>1</v>
      </c>
      <c r="Z568" s="40" t="str">
        <f t="shared" ca="1" si="387"/>
        <v>G</v>
      </c>
      <c r="AA568" s="44" t="str">
        <f t="shared" ca="1" si="409"/>
        <v>F0</v>
      </c>
    </row>
    <row r="569" spans="1:27" s="209" customFormat="1" ht="15" customHeight="1" thickTop="1" thickBot="1">
      <c r="A569" s="415" t="s">
        <v>230</v>
      </c>
      <c r="B569" s="416"/>
      <c r="C569" s="413" t="str">
        <f>IF(E569&lt;1000000001,"","Can't be over $1,000,000,000--&gt;")</f>
        <v/>
      </c>
      <c r="D569" s="413"/>
      <c r="E569" s="201">
        <f>'Survey Questionnaire'!J122</f>
        <v>0</v>
      </c>
      <c r="F569" s="202" t="s">
        <v>112</v>
      </c>
      <c r="G569" s="205" t="s">
        <v>28</v>
      </c>
      <c r="H569" s="263">
        <f t="shared" ref="H569:H572" si="425">IF(E569="","X",E569)</f>
        <v>0</v>
      </c>
      <c r="I569" s="206" t="s">
        <v>27</v>
      </c>
      <c r="J569" s="206" t="str">
        <f t="shared" ref="J569:J583" si="426">IF(C569="","",1)</f>
        <v/>
      </c>
      <c r="K569" s="206" t="str">
        <f t="shared" ref="K569:K583" si="427">IF(C569="","","&lt;=======")</f>
        <v/>
      </c>
      <c r="L569" s="206"/>
      <c r="M569" s="206"/>
      <c r="N569" s="206"/>
      <c r="O569" s="206"/>
      <c r="P569" s="207">
        <f t="shared" ca="1" si="381"/>
        <v>1</v>
      </c>
      <c r="Q569" s="207">
        <f t="shared" ca="1" si="382"/>
        <v>1</v>
      </c>
      <c r="R569" s="207">
        <f t="shared" ca="1" si="383"/>
        <v>1</v>
      </c>
      <c r="S569" s="207">
        <f t="shared" ca="1" si="384"/>
        <v>1</v>
      </c>
      <c r="T569" s="207">
        <f t="shared" ca="1" si="385"/>
        <v>0</v>
      </c>
      <c r="U569" s="207">
        <f t="shared" ca="1" si="404"/>
        <v>1</v>
      </c>
      <c r="V569" s="207">
        <f t="shared" ca="1" si="405"/>
        <v>1</v>
      </c>
      <c r="W569" s="207">
        <f t="shared" ca="1" si="406"/>
        <v>1</v>
      </c>
      <c r="X569" s="207">
        <f t="shared" ca="1" si="407"/>
        <v>1</v>
      </c>
      <c r="Y569" s="207">
        <f t="shared" ca="1" si="408"/>
        <v>1</v>
      </c>
      <c r="Z569" s="207" t="str">
        <f t="shared" ca="1" si="387"/>
        <v>C0</v>
      </c>
      <c r="AA569" s="208" t="str">
        <f t="shared" ca="1" si="409"/>
        <v>F0</v>
      </c>
    </row>
    <row r="570" spans="1:27" s="209" customFormat="1" ht="15" customHeight="1" thickBot="1">
      <c r="A570" s="411" t="s">
        <v>231</v>
      </c>
      <c r="B570" s="412"/>
      <c r="C570" s="413" t="str">
        <f>IF(E570&lt;1000000001,"","Can't be over $1,000,000,000--&gt;")</f>
        <v/>
      </c>
      <c r="D570" s="413"/>
      <c r="E570" s="201">
        <f>'Survey Questionnaire'!J123</f>
        <v>0</v>
      </c>
      <c r="F570" s="202" t="s">
        <v>112</v>
      </c>
      <c r="G570" s="205" t="s">
        <v>28</v>
      </c>
      <c r="H570" s="263">
        <f t="shared" si="425"/>
        <v>0</v>
      </c>
      <c r="I570" s="206" t="s">
        <v>27</v>
      </c>
      <c r="J570" s="206" t="str">
        <f t="shared" si="426"/>
        <v/>
      </c>
      <c r="K570" s="206" t="str">
        <f t="shared" si="427"/>
        <v/>
      </c>
      <c r="L570" s="206"/>
      <c r="M570" s="206"/>
      <c r="N570" s="206"/>
      <c r="O570" s="206"/>
      <c r="P570" s="207">
        <f t="shared" ca="1" si="381"/>
        <v>1</v>
      </c>
      <c r="Q570" s="207">
        <f t="shared" ca="1" si="382"/>
        <v>1</v>
      </c>
      <c r="R570" s="207">
        <f t="shared" ca="1" si="383"/>
        <v>1</v>
      </c>
      <c r="S570" s="207">
        <f t="shared" ca="1" si="384"/>
        <v>1</v>
      </c>
      <c r="T570" s="207">
        <f t="shared" ca="1" si="385"/>
        <v>0</v>
      </c>
      <c r="U570" s="207">
        <f t="shared" ca="1" si="404"/>
        <v>1</v>
      </c>
      <c r="V570" s="207">
        <f t="shared" ca="1" si="405"/>
        <v>1</v>
      </c>
      <c r="W570" s="207">
        <f t="shared" ca="1" si="406"/>
        <v>1</v>
      </c>
      <c r="X570" s="207">
        <f t="shared" ca="1" si="407"/>
        <v>1</v>
      </c>
      <c r="Y570" s="207">
        <f t="shared" ca="1" si="408"/>
        <v>1</v>
      </c>
      <c r="Z570" s="207" t="str">
        <f t="shared" ca="1" si="387"/>
        <v>C0</v>
      </c>
      <c r="AA570" s="208" t="str">
        <f t="shared" ca="1" si="409"/>
        <v>F0</v>
      </c>
    </row>
    <row r="571" spans="1:27" s="209" customFormat="1" ht="15" customHeight="1" thickBot="1">
      <c r="A571" s="411" t="s">
        <v>279</v>
      </c>
      <c r="B571" s="412"/>
      <c r="C571" s="413" t="str">
        <f>IF(E571&lt;1000000001,"","Can't be over $1,000,000,000--&gt;")</f>
        <v/>
      </c>
      <c r="D571" s="413"/>
      <c r="E571" s="201">
        <f>'Survey Questionnaire'!J124</f>
        <v>0</v>
      </c>
      <c r="F571" s="202" t="s">
        <v>112</v>
      </c>
      <c r="G571" s="205" t="s">
        <v>28</v>
      </c>
      <c r="H571" s="263">
        <f t="shared" si="425"/>
        <v>0</v>
      </c>
      <c r="I571" s="206" t="s">
        <v>27</v>
      </c>
      <c r="J571" s="206" t="str">
        <f t="shared" si="426"/>
        <v/>
      </c>
      <c r="K571" s="206" t="str">
        <f t="shared" si="427"/>
        <v/>
      </c>
      <c r="L571" s="206"/>
      <c r="M571" s="206"/>
      <c r="N571" s="206"/>
      <c r="O571" s="206"/>
      <c r="P571" s="207">
        <f t="shared" ca="1" si="381"/>
        <v>1</v>
      </c>
      <c r="Q571" s="207">
        <f t="shared" ca="1" si="382"/>
        <v>1</v>
      </c>
      <c r="R571" s="207">
        <f t="shared" ca="1" si="383"/>
        <v>1</v>
      </c>
      <c r="S571" s="207">
        <f t="shared" ca="1" si="384"/>
        <v>1</v>
      </c>
      <c r="T571" s="207">
        <f t="shared" ca="1" si="385"/>
        <v>0</v>
      </c>
      <c r="U571" s="207">
        <f t="shared" ca="1" si="404"/>
        <v>1</v>
      </c>
      <c r="V571" s="207">
        <f t="shared" ca="1" si="405"/>
        <v>1</v>
      </c>
      <c r="W571" s="207">
        <f t="shared" ca="1" si="406"/>
        <v>1</v>
      </c>
      <c r="X571" s="207">
        <f t="shared" ca="1" si="407"/>
        <v>1</v>
      </c>
      <c r="Y571" s="207">
        <f t="shared" ca="1" si="408"/>
        <v>1</v>
      </c>
      <c r="Z571" s="207" t="str">
        <f t="shared" ca="1" si="387"/>
        <v>C0</v>
      </c>
      <c r="AA571" s="208" t="str">
        <f t="shared" ca="1" si="409"/>
        <v>F0</v>
      </c>
    </row>
    <row r="572" spans="1:27" s="209" customFormat="1" ht="15" customHeight="1" thickBot="1">
      <c r="A572" s="411" t="s">
        <v>280</v>
      </c>
      <c r="B572" s="412"/>
      <c r="C572" s="413" t="str">
        <f>IF(((E572&gt;-100)*AND(E572&lt;201)),"","Percentage must be between -100% and +200%--&gt;")</f>
        <v/>
      </c>
      <c r="D572" s="414"/>
      <c r="E572" s="275">
        <f>'Survey Questionnaire'!J125</f>
        <v>0</v>
      </c>
      <c r="F572" s="202" t="s">
        <v>42</v>
      </c>
      <c r="G572" s="205" t="s">
        <v>28</v>
      </c>
      <c r="H572" s="276">
        <f t="shared" si="425"/>
        <v>0</v>
      </c>
      <c r="I572" s="206" t="s">
        <v>27</v>
      </c>
      <c r="J572" s="206" t="str">
        <f t="shared" si="426"/>
        <v/>
      </c>
      <c r="K572" s="206" t="str">
        <f t="shared" si="427"/>
        <v/>
      </c>
      <c r="L572" s="206"/>
      <c r="M572" s="206"/>
      <c r="N572" s="206"/>
      <c r="O572" s="206"/>
      <c r="P572" s="207">
        <f t="shared" ca="1" si="381"/>
        <v>1</v>
      </c>
      <c r="Q572" s="207">
        <f t="shared" ca="1" si="382"/>
        <v>1</v>
      </c>
      <c r="R572" s="207">
        <f t="shared" ca="1" si="383"/>
        <v>1</v>
      </c>
      <c r="S572" s="207">
        <f t="shared" ca="1" si="384"/>
        <v>1</v>
      </c>
      <c r="T572" s="207">
        <f t="shared" ca="1" si="385"/>
        <v>0</v>
      </c>
      <c r="U572" s="207">
        <f t="shared" ca="1" si="404"/>
        <v>1</v>
      </c>
      <c r="V572" s="207">
        <f t="shared" ca="1" si="405"/>
        <v>1</v>
      </c>
      <c r="W572" s="207">
        <f t="shared" ca="1" si="406"/>
        <v>1</v>
      </c>
      <c r="X572" s="207">
        <f t="shared" ca="1" si="407"/>
        <v>1</v>
      </c>
      <c r="Y572" s="207">
        <f t="shared" ca="1" si="408"/>
        <v>1</v>
      </c>
      <c r="Z572" s="207" t="str">
        <f t="shared" ca="1" si="387"/>
        <v>F2</v>
      </c>
      <c r="AA572" s="208" t="str">
        <f t="shared" ca="1" si="409"/>
        <v>F2</v>
      </c>
    </row>
    <row r="573" spans="1:27" s="209" customFormat="1" ht="15" customHeight="1" thickBot="1">
      <c r="A573" s="411" t="s">
        <v>281</v>
      </c>
      <c r="B573" s="412"/>
      <c r="C573" s="413" t="str">
        <f>IF(E569+E570=0,"",IF(E573&lt;1,"Please enter the number of people with this title here--&gt;",IF(E573&gt;E$8,"Can't be more than the "&amp;E$8&amp;" you reported as total staff--&gt;","")))</f>
        <v/>
      </c>
      <c r="D573" s="414"/>
      <c r="E573" s="204">
        <f>'Survey Questionnaire'!J126</f>
        <v>0</v>
      </c>
      <c r="F573" s="202" t="s">
        <v>109</v>
      </c>
      <c r="G573" s="205" t="s">
        <v>28</v>
      </c>
      <c r="H573" s="263" t="str">
        <f>IF(OR(E573="", E573=0),"X",E573)</f>
        <v>X</v>
      </c>
      <c r="I573" s="206" t="s">
        <v>27</v>
      </c>
      <c r="J573" s="206" t="str">
        <f t="shared" si="426"/>
        <v/>
      </c>
      <c r="K573" s="206" t="str">
        <f t="shared" si="427"/>
        <v/>
      </c>
      <c r="L573" s="206"/>
      <c r="M573" s="206"/>
      <c r="N573" s="206"/>
      <c r="O573" s="206"/>
      <c r="P573" s="207">
        <f t="shared" ca="1" si="381"/>
        <v>1</v>
      </c>
      <c r="Q573" s="207">
        <f t="shared" ca="1" si="382"/>
        <v>1</v>
      </c>
      <c r="R573" s="207">
        <f t="shared" ca="1" si="383"/>
        <v>1</v>
      </c>
      <c r="S573" s="207">
        <f t="shared" ca="1" si="384"/>
        <v>1</v>
      </c>
      <c r="T573" s="207">
        <f t="shared" ca="1" si="385"/>
        <v>0</v>
      </c>
      <c r="U573" s="207">
        <f t="shared" ca="1" si="404"/>
        <v>1</v>
      </c>
      <c r="V573" s="207">
        <f t="shared" ca="1" si="405"/>
        <v>1</v>
      </c>
      <c r="W573" s="207">
        <f t="shared" ca="1" si="406"/>
        <v>1</v>
      </c>
      <c r="X573" s="207">
        <f t="shared" ca="1" si="407"/>
        <v>1</v>
      </c>
      <c r="Y573" s="207">
        <f t="shared" ca="1" si="408"/>
        <v>1</v>
      </c>
      <c r="Z573" s="207" t="str">
        <f t="shared" ref="Z573:Z583" ca="1" si="428">CELL("format",E573)</f>
        <v>,0</v>
      </c>
      <c r="AA573" s="208" t="str">
        <f t="shared" ca="1" si="409"/>
        <v>F0</v>
      </c>
    </row>
    <row r="574" spans="1:27" s="209" customFormat="1" ht="15" customHeight="1" thickBot="1">
      <c r="A574" s="411" t="s">
        <v>282</v>
      </c>
      <c r="B574" s="412"/>
      <c r="C574" s="413" t="str">
        <f>IF(E574&gt;E573,"Can't be more than the "&amp;E573&amp;" people with this title--&gt;","")</f>
        <v/>
      </c>
      <c r="D574" s="414"/>
      <c r="E574" s="204">
        <f>'Survey Questionnaire'!J127</f>
        <v>0</v>
      </c>
      <c r="F574" s="202" t="s">
        <v>109</v>
      </c>
      <c r="G574" s="205" t="s">
        <v>28</v>
      </c>
      <c r="H574" s="263">
        <f t="shared" ref="H574:H578" si="429">IF(E574="","X",E574)</f>
        <v>0</v>
      </c>
      <c r="I574" s="206" t="s">
        <v>27</v>
      </c>
      <c r="J574" s="206" t="str">
        <f t="shared" si="426"/>
        <v/>
      </c>
      <c r="K574" s="206" t="str">
        <f t="shared" si="427"/>
        <v/>
      </c>
      <c r="L574" s="206"/>
      <c r="M574" s="206"/>
      <c r="N574" s="206"/>
      <c r="O574" s="206"/>
      <c r="P574" s="207">
        <f t="shared" ca="1" si="381"/>
        <v>1</v>
      </c>
      <c r="Q574" s="207">
        <f t="shared" ca="1" si="382"/>
        <v>1</v>
      </c>
      <c r="R574" s="207">
        <f t="shared" ca="1" si="383"/>
        <v>1</v>
      </c>
      <c r="S574" s="207">
        <f t="shared" ca="1" si="384"/>
        <v>1</v>
      </c>
      <c r="T574" s="207">
        <f t="shared" ca="1" si="385"/>
        <v>0</v>
      </c>
      <c r="U574" s="207">
        <f t="shared" ca="1" si="404"/>
        <v>1</v>
      </c>
      <c r="V574" s="207">
        <f t="shared" ca="1" si="405"/>
        <v>1</v>
      </c>
      <c r="W574" s="207">
        <f t="shared" ca="1" si="406"/>
        <v>1</v>
      </c>
      <c r="X574" s="207">
        <f t="shared" ca="1" si="407"/>
        <v>1</v>
      </c>
      <c r="Y574" s="207">
        <f t="shared" ca="1" si="408"/>
        <v>1</v>
      </c>
      <c r="Z574" s="207" t="str">
        <f t="shared" ca="1" si="428"/>
        <v>,0</v>
      </c>
      <c r="AA574" s="208" t="str">
        <f t="shared" ca="1" si="409"/>
        <v>F0</v>
      </c>
    </row>
    <row r="575" spans="1:27" s="209" customFormat="1" ht="15" customHeight="1" thickBot="1">
      <c r="A575" s="411" t="s">
        <v>283</v>
      </c>
      <c r="B575" s="412"/>
      <c r="C575" s="413" t="str">
        <f>IF(((E575&gt;-1)*AND(E575&lt;101)),"","Percentage must be between 0 and 100.00--&gt;")</f>
        <v/>
      </c>
      <c r="D575" s="414"/>
      <c r="E575" s="275">
        <f>'Survey Questionnaire'!J128</f>
        <v>0</v>
      </c>
      <c r="F575" s="202" t="s">
        <v>42</v>
      </c>
      <c r="G575" s="205" t="s">
        <v>28</v>
      </c>
      <c r="H575" s="276">
        <f t="shared" si="429"/>
        <v>0</v>
      </c>
      <c r="I575" s="206" t="s">
        <v>27</v>
      </c>
      <c r="J575" s="206" t="str">
        <f t="shared" si="426"/>
        <v/>
      </c>
      <c r="K575" s="206" t="str">
        <f t="shared" si="427"/>
        <v/>
      </c>
      <c r="L575" s="206"/>
      <c r="M575" s="206"/>
      <c r="N575" s="206"/>
      <c r="O575" s="206"/>
      <c r="P575" s="207">
        <f t="shared" ca="1" si="381"/>
        <v>1</v>
      </c>
      <c r="Q575" s="207">
        <f t="shared" ca="1" si="382"/>
        <v>1</v>
      </c>
      <c r="R575" s="207">
        <f t="shared" ca="1" si="383"/>
        <v>1</v>
      </c>
      <c r="S575" s="207">
        <f t="shared" ca="1" si="384"/>
        <v>1</v>
      </c>
      <c r="T575" s="207">
        <f t="shared" ca="1" si="385"/>
        <v>0</v>
      </c>
      <c r="U575" s="207">
        <f t="shared" ca="1" si="404"/>
        <v>1</v>
      </c>
      <c r="V575" s="207">
        <f t="shared" ca="1" si="405"/>
        <v>1</v>
      </c>
      <c r="W575" s="207">
        <f t="shared" ca="1" si="406"/>
        <v>1</v>
      </c>
      <c r="X575" s="207">
        <f t="shared" ca="1" si="407"/>
        <v>1</v>
      </c>
      <c r="Y575" s="207">
        <f t="shared" ca="1" si="408"/>
        <v>1</v>
      </c>
      <c r="Z575" s="207" t="str">
        <f t="shared" ca="1" si="428"/>
        <v>F2</v>
      </c>
      <c r="AA575" s="208" t="str">
        <f t="shared" ca="1" si="409"/>
        <v>F2</v>
      </c>
    </row>
    <row r="576" spans="1:27" s="209" customFormat="1" ht="15" customHeight="1" thickBot="1">
      <c r="A576" s="411" t="s">
        <v>284</v>
      </c>
      <c r="B576" s="412"/>
      <c r="C576" s="413" t="str">
        <f>IF(((E576&gt;-1)*AND(E576&lt;101)),"","Percentage must be between 0 and 100.00--&gt;")</f>
        <v/>
      </c>
      <c r="D576" s="414"/>
      <c r="E576" s="275">
        <f>'Survey Questionnaire'!J129</f>
        <v>0</v>
      </c>
      <c r="F576" s="202" t="s">
        <v>42</v>
      </c>
      <c r="G576" s="205" t="s">
        <v>28</v>
      </c>
      <c r="H576" s="276">
        <f t="shared" si="429"/>
        <v>0</v>
      </c>
      <c r="I576" s="206" t="s">
        <v>27</v>
      </c>
      <c r="J576" s="206" t="str">
        <f t="shared" si="426"/>
        <v/>
      </c>
      <c r="K576" s="206" t="str">
        <f t="shared" si="427"/>
        <v/>
      </c>
      <c r="L576" s="206"/>
      <c r="M576" s="206"/>
      <c r="N576" s="206"/>
      <c r="O576" s="206"/>
      <c r="P576" s="207">
        <f t="shared" ca="1" si="381"/>
        <v>1</v>
      </c>
      <c r="Q576" s="207">
        <f t="shared" ca="1" si="382"/>
        <v>1</v>
      </c>
      <c r="R576" s="207">
        <f t="shared" ca="1" si="383"/>
        <v>1</v>
      </c>
      <c r="S576" s="207">
        <f t="shared" ca="1" si="384"/>
        <v>1</v>
      </c>
      <c r="T576" s="207">
        <f t="shared" ca="1" si="385"/>
        <v>0</v>
      </c>
      <c r="U576" s="207">
        <f t="shared" ca="1" si="404"/>
        <v>1</v>
      </c>
      <c r="V576" s="207">
        <f t="shared" ca="1" si="405"/>
        <v>1</v>
      </c>
      <c r="W576" s="207">
        <f t="shared" ca="1" si="406"/>
        <v>1</v>
      </c>
      <c r="X576" s="207">
        <f t="shared" ca="1" si="407"/>
        <v>1</v>
      </c>
      <c r="Y576" s="207">
        <f t="shared" ca="1" si="408"/>
        <v>1</v>
      </c>
      <c r="Z576" s="207" t="str">
        <f t="shared" ca="1" si="428"/>
        <v>F2</v>
      </c>
      <c r="AA576" s="208" t="str">
        <f t="shared" ca="1" si="409"/>
        <v>F2</v>
      </c>
    </row>
    <row r="577" spans="1:27" s="209" customFormat="1" ht="15" customHeight="1" thickBot="1">
      <c r="A577" s="411" t="s">
        <v>285</v>
      </c>
      <c r="B577" s="412"/>
      <c r="C577" s="413" t="str">
        <f>IF(((E577&gt;-1)*AND(E577&lt;101)),"","Percentage must be between 0 and 100.00--&gt;")</f>
        <v/>
      </c>
      <c r="D577" s="414"/>
      <c r="E577" s="275">
        <f>'Survey Questionnaire'!J130</f>
        <v>0</v>
      </c>
      <c r="F577" s="202" t="s">
        <v>42</v>
      </c>
      <c r="G577" s="205" t="s">
        <v>28</v>
      </c>
      <c r="H577" s="276">
        <f t="shared" si="429"/>
        <v>0</v>
      </c>
      <c r="I577" s="206" t="s">
        <v>27</v>
      </c>
      <c r="J577" s="206" t="str">
        <f t="shared" si="426"/>
        <v/>
      </c>
      <c r="K577" s="206" t="str">
        <f t="shared" si="427"/>
        <v/>
      </c>
      <c r="L577" s="206"/>
      <c r="M577" s="206"/>
      <c r="N577" s="206"/>
      <c r="O577" s="206"/>
      <c r="P577" s="207">
        <f t="shared" ca="1" si="381"/>
        <v>1</v>
      </c>
      <c r="Q577" s="207">
        <f t="shared" ca="1" si="382"/>
        <v>1</v>
      </c>
      <c r="R577" s="207">
        <f t="shared" ca="1" si="383"/>
        <v>1</v>
      </c>
      <c r="S577" s="207">
        <f t="shared" ca="1" si="384"/>
        <v>1</v>
      </c>
      <c r="T577" s="207">
        <f t="shared" ca="1" si="385"/>
        <v>0</v>
      </c>
      <c r="U577" s="207">
        <f t="shared" ca="1" si="404"/>
        <v>1</v>
      </c>
      <c r="V577" s="207">
        <f t="shared" ca="1" si="405"/>
        <v>1</v>
      </c>
      <c r="W577" s="207">
        <f t="shared" ca="1" si="406"/>
        <v>1</v>
      </c>
      <c r="X577" s="207">
        <f t="shared" ca="1" si="407"/>
        <v>1</v>
      </c>
      <c r="Y577" s="207">
        <f t="shared" ca="1" si="408"/>
        <v>1</v>
      </c>
      <c r="Z577" s="207" t="str">
        <f t="shared" ca="1" si="428"/>
        <v>F2</v>
      </c>
      <c r="AA577" s="208" t="str">
        <f t="shared" ca="1" si="409"/>
        <v>F2</v>
      </c>
    </row>
    <row r="578" spans="1:27" s="209" customFormat="1" ht="15" customHeight="1" thickBot="1">
      <c r="A578" s="417" t="s">
        <v>286</v>
      </c>
      <c r="B578" s="418"/>
      <c r="C578" s="413" t="str">
        <f>IF(((E578&gt;-1)*AND(E578&lt;201)),"","Percentage overtime must be between 0% and 200.00%--&gt;")</f>
        <v/>
      </c>
      <c r="D578" s="414"/>
      <c r="E578" s="275">
        <f>'Survey Questionnaire'!J131</f>
        <v>0</v>
      </c>
      <c r="F578" s="202" t="s">
        <v>42</v>
      </c>
      <c r="G578" s="205" t="s">
        <v>28</v>
      </c>
      <c r="H578" s="276">
        <f t="shared" si="429"/>
        <v>0</v>
      </c>
      <c r="I578" s="206" t="s">
        <v>27</v>
      </c>
      <c r="J578" s="206" t="str">
        <f t="shared" si="426"/>
        <v/>
      </c>
      <c r="K578" s="206" t="str">
        <f t="shared" si="427"/>
        <v/>
      </c>
      <c r="L578" s="206"/>
      <c r="M578" s="206"/>
      <c r="N578" s="206"/>
      <c r="O578" s="206"/>
      <c r="P578" s="207">
        <f t="shared" ref="P578:P583" ca="1" si="430">CELL("protect",A578)</f>
        <v>1</v>
      </c>
      <c r="Q578" s="207">
        <f t="shared" ref="Q578:Q583" ca="1" si="431">CELL("protect",B578)</f>
        <v>1</v>
      </c>
      <c r="R578" s="207">
        <f t="shared" ca="1" si="383"/>
        <v>1</v>
      </c>
      <c r="S578" s="207">
        <f t="shared" ref="S578:S583" ca="1" si="432">CELL("protect",D578)</f>
        <v>1</v>
      </c>
      <c r="T578" s="207">
        <f t="shared" ref="T578:T583" ca="1" si="433">CELL("protect",E578)</f>
        <v>0</v>
      </c>
      <c r="U578" s="207">
        <f t="shared" ca="1" si="404"/>
        <v>1</v>
      </c>
      <c r="V578" s="207">
        <f t="shared" ca="1" si="405"/>
        <v>1</v>
      </c>
      <c r="W578" s="207">
        <f t="shared" ca="1" si="406"/>
        <v>1</v>
      </c>
      <c r="X578" s="207">
        <f t="shared" ca="1" si="407"/>
        <v>1</v>
      </c>
      <c r="Y578" s="207">
        <f t="shared" ca="1" si="408"/>
        <v>1</v>
      </c>
      <c r="Z578" s="207" t="str">
        <f t="shared" ca="1" si="428"/>
        <v>F2</v>
      </c>
      <c r="AA578" s="208" t="str">
        <f t="shared" ca="1" si="409"/>
        <v>F2</v>
      </c>
    </row>
    <row r="579" spans="1:27" s="209" customFormat="1" ht="15" customHeight="1" thickBot="1">
      <c r="A579" s="423" t="s">
        <v>287</v>
      </c>
      <c r="B579" s="424"/>
      <c r="C579" s="425" t="str">
        <f>IF(E579=0,"",IF(E579="Y","",IF(E579="N","","You must answer Y or N--&gt;")))</f>
        <v/>
      </c>
      <c r="D579" s="426"/>
      <c r="E579" s="203">
        <f>'Survey Questionnaire'!J132</f>
        <v>0</v>
      </c>
      <c r="F579" s="202" t="s">
        <v>62</v>
      </c>
      <c r="G579" s="205" t="s">
        <v>28</v>
      </c>
      <c r="H579" s="281" t="str">
        <f>IF(E579="Y",1,IF(E579="N",0,"X"))</f>
        <v>X</v>
      </c>
      <c r="I579" s="206" t="s">
        <v>27</v>
      </c>
      <c r="J579" s="206" t="str">
        <f t="shared" si="426"/>
        <v/>
      </c>
      <c r="K579" s="206" t="str">
        <f t="shared" si="427"/>
        <v/>
      </c>
      <c r="L579" s="206"/>
      <c r="M579" s="206"/>
      <c r="N579" s="206"/>
      <c r="O579" s="206"/>
      <c r="P579" s="207">
        <f t="shared" ca="1" si="430"/>
        <v>1</v>
      </c>
      <c r="Q579" s="207">
        <f t="shared" ca="1" si="431"/>
        <v>1</v>
      </c>
      <c r="R579" s="207">
        <f t="shared" ref="R579:R583" ca="1" si="434">CELL("protect",C579)</f>
        <v>1</v>
      </c>
      <c r="S579" s="207">
        <f t="shared" ca="1" si="432"/>
        <v>1</v>
      </c>
      <c r="T579" s="207">
        <f t="shared" ca="1" si="433"/>
        <v>0</v>
      </c>
      <c r="U579" s="207">
        <f t="shared" ca="1" si="404"/>
        <v>1</v>
      </c>
      <c r="V579" s="207">
        <f t="shared" ca="1" si="405"/>
        <v>1</v>
      </c>
      <c r="W579" s="207">
        <f t="shared" ca="1" si="406"/>
        <v>1</v>
      </c>
      <c r="X579" s="207">
        <f t="shared" ca="1" si="407"/>
        <v>1</v>
      </c>
      <c r="Y579" s="207">
        <f t="shared" ca="1" si="408"/>
        <v>1</v>
      </c>
      <c r="Z579" s="207" t="str">
        <f t="shared" ca="1" si="428"/>
        <v>F0</v>
      </c>
      <c r="AA579" s="208" t="str">
        <f t="shared" ca="1" si="409"/>
        <v>F0</v>
      </c>
    </row>
    <row r="580" spans="1:27" s="209" customFormat="1" ht="15" customHeight="1" thickBot="1">
      <c r="A580" s="417" t="s">
        <v>288</v>
      </c>
      <c r="B580" s="418"/>
      <c r="C580" s="413" t="str">
        <f>IF(((E580&gt;-1)*AND(E580&lt;1001)),"","Billing rate must be between $0 and $1,000 per hour--&gt;")</f>
        <v/>
      </c>
      <c r="D580" s="414"/>
      <c r="E580" s="203">
        <f>'Survey Questionnaire'!J133</f>
        <v>0</v>
      </c>
      <c r="F580" s="202" t="s">
        <v>112</v>
      </c>
      <c r="G580" s="205" t="s">
        <v>28</v>
      </c>
      <c r="H580" s="263">
        <f>IF(E580="","X",E580)</f>
        <v>0</v>
      </c>
      <c r="I580" s="206" t="s">
        <v>27</v>
      </c>
      <c r="J580" s="206" t="str">
        <f t="shared" si="426"/>
        <v/>
      </c>
      <c r="K580" s="206" t="str">
        <f t="shared" si="427"/>
        <v/>
      </c>
      <c r="L580" s="206"/>
      <c r="M580" s="206"/>
      <c r="N580" s="206"/>
      <c r="O580" s="206"/>
      <c r="P580" s="207">
        <f t="shared" ca="1" si="430"/>
        <v>1</v>
      </c>
      <c r="Q580" s="207">
        <f t="shared" ca="1" si="431"/>
        <v>1</v>
      </c>
      <c r="R580" s="207">
        <f t="shared" ca="1" si="434"/>
        <v>1</v>
      </c>
      <c r="S580" s="207">
        <f t="shared" ca="1" si="432"/>
        <v>1</v>
      </c>
      <c r="T580" s="207">
        <f t="shared" ca="1" si="433"/>
        <v>0</v>
      </c>
      <c r="U580" s="207">
        <f t="shared" ca="1" si="404"/>
        <v>1</v>
      </c>
      <c r="V580" s="207">
        <f t="shared" ca="1" si="405"/>
        <v>1</v>
      </c>
      <c r="W580" s="207">
        <f t="shared" ca="1" si="406"/>
        <v>1</v>
      </c>
      <c r="X580" s="207">
        <f t="shared" ca="1" si="407"/>
        <v>1</v>
      </c>
      <c r="Y580" s="207">
        <f t="shared" ca="1" si="408"/>
        <v>1</v>
      </c>
      <c r="Z580" s="207" t="str">
        <f t="shared" ca="1" si="428"/>
        <v>F0</v>
      </c>
      <c r="AA580" s="208" t="str">
        <f t="shared" ca="1" si="409"/>
        <v>F0</v>
      </c>
    </row>
    <row r="581" spans="1:27" s="209" customFormat="1" ht="15" customHeight="1" thickBot="1">
      <c r="A581" s="417" t="s">
        <v>306</v>
      </c>
      <c r="B581" s="418"/>
      <c r="C581" s="413" t="str">
        <f>IF(((E581&gt;-1)*AND(E581&lt;31)),"","Check for hours vs DAYS error--&gt;")</f>
        <v/>
      </c>
      <c r="D581" s="414"/>
      <c r="E581" s="203">
        <f>'Survey Questionnaire'!J134</f>
        <v>0</v>
      </c>
      <c r="F581" s="202" t="s">
        <v>110</v>
      </c>
      <c r="G581" s="205" t="s">
        <v>28</v>
      </c>
      <c r="H581" s="263">
        <f>IF(E581="","X",E581)</f>
        <v>0</v>
      </c>
      <c r="I581" s="206" t="s">
        <v>27</v>
      </c>
      <c r="J581" s="206" t="str">
        <f t="shared" si="426"/>
        <v/>
      </c>
      <c r="K581" s="206" t="str">
        <f t="shared" si="427"/>
        <v/>
      </c>
      <c r="L581" s="206"/>
      <c r="M581" s="206"/>
      <c r="N581" s="206"/>
      <c r="O581" s="206"/>
      <c r="P581" s="207">
        <f t="shared" ca="1" si="430"/>
        <v>1</v>
      </c>
      <c r="Q581" s="207">
        <f t="shared" ca="1" si="431"/>
        <v>1</v>
      </c>
      <c r="R581" s="207">
        <f t="shared" ca="1" si="434"/>
        <v>1</v>
      </c>
      <c r="S581" s="207">
        <f t="shared" ca="1" si="432"/>
        <v>1</v>
      </c>
      <c r="T581" s="207">
        <f t="shared" ca="1" si="433"/>
        <v>0</v>
      </c>
      <c r="U581" s="207">
        <f t="shared" ca="1" si="404"/>
        <v>1</v>
      </c>
      <c r="V581" s="207">
        <f t="shared" ca="1" si="405"/>
        <v>1</v>
      </c>
      <c r="W581" s="207">
        <f t="shared" ca="1" si="406"/>
        <v>1</v>
      </c>
      <c r="X581" s="207">
        <f t="shared" ca="1" si="407"/>
        <v>1</v>
      </c>
      <c r="Y581" s="207">
        <f t="shared" ca="1" si="408"/>
        <v>1</v>
      </c>
      <c r="Z581" s="207" t="str">
        <f t="shared" ca="1" si="428"/>
        <v>F0</v>
      </c>
      <c r="AA581" s="208" t="str">
        <f t="shared" ca="1" si="409"/>
        <v>F0</v>
      </c>
    </row>
    <row r="582" spans="1:27" s="209" customFormat="1" ht="15" customHeight="1" thickBot="1">
      <c r="A582" s="417" t="s">
        <v>289</v>
      </c>
      <c r="B582" s="418"/>
      <c r="C582" s="413" t="str">
        <f>IF((E581&gt;0)*AND(E582&gt;0),"Cant have vacation when you entered PTO",IF(((E582&gt;-1)*AND(E582&lt;31)),"","Check for hours vs DAYS error--&gt;"))</f>
        <v/>
      </c>
      <c r="D582" s="414"/>
      <c r="E582" s="203">
        <f>'Survey Questionnaire'!J135</f>
        <v>0</v>
      </c>
      <c r="F582" s="202" t="s">
        <v>110</v>
      </c>
      <c r="G582" s="205" t="s">
        <v>28</v>
      </c>
      <c r="H582" s="263">
        <f>IF(E582="","X",E582)</f>
        <v>0</v>
      </c>
      <c r="I582" s="206" t="s">
        <v>27</v>
      </c>
      <c r="J582" s="206" t="str">
        <f t="shared" si="426"/>
        <v/>
      </c>
      <c r="K582" s="206" t="str">
        <f t="shared" si="427"/>
        <v/>
      </c>
      <c r="L582" s="206"/>
      <c r="M582" s="206"/>
      <c r="N582" s="206"/>
      <c r="O582" s="206"/>
      <c r="P582" s="207">
        <f t="shared" ca="1" si="430"/>
        <v>1</v>
      </c>
      <c r="Q582" s="207">
        <f t="shared" ca="1" si="431"/>
        <v>1</v>
      </c>
      <c r="R582" s="207">
        <f t="shared" ca="1" si="434"/>
        <v>1</v>
      </c>
      <c r="S582" s="207">
        <f t="shared" ca="1" si="432"/>
        <v>1</v>
      </c>
      <c r="T582" s="207">
        <f t="shared" ca="1" si="433"/>
        <v>0</v>
      </c>
      <c r="U582" s="207">
        <f t="shared" ca="1" si="404"/>
        <v>1</v>
      </c>
      <c r="V582" s="207">
        <f t="shared" ca="1" si="405"/>
        <v>1</v>
      </c>
      <c r="W582" s="207">
        <f t="shared" ca="1" si="406"/>
        <v>1</v>
      </c>
      <c r="X582" s="207">
        <f t="shared" ca="1" si="407"/>
        <v>1</v>
      </c>
      <c r="Y582" s="207">
        <f t="shared" ca="1" si="408"/>
        <v>1</v>
      </c>
      <c r="Z582" s="207" t="str">
        <f t="shared" ca="1" si="428"/>
        <v>F0</v>
      </c>
      <c r="AA582" s="208" t="str">
        <f t="shared" ca="1" si="409"/>
        <v>F0</v>
      </c>
    </row>
    <row r="583" spans="1:27" s="209" customFormat="1" ht="15" customHeight="1" thickBot="1">
      <c r="A583" s="419" t="s">
        <v>290</v>
      </c>
      <c r="B583" s="420"/>
      <c r="C583" s="413" t="str">
        <f>IF((E581&gt;0)*AND(E583&gt;0),"Cant have sick leave when you entered PTO",IF(((E583&gt;-1)*AND(E583&lt;31)),"","Check for hours vs DAYS error--&gt;"))</f>
        <v/>
      </c>
      <c r="D583" s="414"/>
      <c r="E583" s="203">
        <f>'Survey Questionnaire'!J136</f>
        <v>0</v>
      </c>
      <c r="F583" s="202" t="s">
        <v>110</v>
      </c>
      <c r="G583" s="205" t="s">
        <v>28</v>
      </c>
      <c r="H583" s="263">
        <f>IF(E583="","X",E583)</f>
        <v>0</v>
      </c>
      <c r="I583" s="206" t="s">
        <v>27</v>
      </c>
      <c r="J583" s="206" t="str">
        <f t="shared" si="426"/>
        <v/>
      </c>
      <c r="K583" s="206" t="str">
        <f t="shared" si="427"/>
        <v/>
      </c>
      <c r="L583" s="206"/>
      <c r="M583" s="206"/>
      <c r="N583" s="206"/>
      <c r="O583" s="206"/>
      <c r="P583" s="207">
        <f t="shared" ca="1" si="430"/>
        <v>1</v>
      </c>
      <c r="Q583" s="207">
        <f t="shared" ca="1" si="431"/>
        <v>1</v>
      </c>
      <c r="R583" s="207">
        <f t="shared" ca="1" si="434"/>
        <v>1</v>
      </c>
      <c r="S583" s="207">
        <f t="shared" ca="1" si="432"/>
        <v>1</v>
      </c>
      <c r="T583" s="207">
        <f t="shared" ca="1" si="433"/>
        <v>0</v>
      </c>
      <c r="U583" s="207">
        <f t="shared" ca="1" si="404"/>
        <v>1</v>
      </c>
      <c r="V583" s="207">
        <f t="shared" ca="1" si="405"/>
        <v>1</v>
      </c>
      <c r="W583" s="207">
        <f t="shared" ca="1" si="406"/>
        <v>1</v>
      </c>
      <c r="X583" s="207">
        <f t="shared" ca="1" si="407"/>
        <v>1</v>
      </c>
      <c r="Y583" s="207">
        <f t="shared" ca="1" si="408"/>
        <v>1</v>
      </c>
      <c r="Z583" s="207" t="str">
        <f t="shared" ca="1" si="428"/>
        <v>F0</v>
      </c>
      <c r="AA583" s="208" t="str">
        <f t="shared" ca="1" si="409"/>
        <v>F0</v>
      </c>
    </row>
    <row r="584" spans="1:27" ht="16.5" thickBot="1">
      <c r="A584" s="36"/>
      <c r="B584" s="71"/>
      <c r="C584" s="432"/>
      <c r="D584" s="432"/>
      <c r="E584" s="72"/>
      <c r="F584" s="73"/>
      <c r="P584" s="40">
        <f t="shared" ref="P584:P649" ca="1" si="435">CELL("protect",A584)</f>
        <v>1</v>
      </c>
      <c r="Q584" s="40">
        <f t="shared" ref="Q584:Q649" ca="1" si="436">CELL("protect",B584)</f>
        <v>1</v>
      </c>
      <c r="R584" s="40">
        <f t="shared" ref="R584:R650" ca="1" si="437">CELL("protect",C584)</f>
        <v>1</v>
      </c>
      <c r="S584" s="40">
        <f t="shared" ref="S584:S649" ca="1" si="438">CELL("protect",D584)</f>
        <v>1</v>
      </c>
      <c r="T584" s="40">
        <f t="shared" ref="T584:T649" ca="1" si="439">CELL("protect",E584)</f>
        <v>1</v>
      </c>
      <c r="U584" s="40">
        <f t="shared" ref="U584" ca="1" si="440">CELL("protect",F584)</f>
        <v>1</v>
      </c>
      <c r="V584" s="40">
        <f t="shared" ca="1" si="405"/>
        <v>1</v>
      </c>
      <c r="W584" s="40">
        <f t="shared" ca="1" si="406"/>
        <v>1</v>
      </c>
      <c r="X584" s="40">
        <f t="shared" ca="1" si="407"/>
        <v>1</v>
      </c>
      <c r="Y584" s="40">
        <f t="shared" ca="1" si="408"/>
        <v>1</v>
      </c>
      <c r="Z584" s="40" t="str">
        <f t="shared" ref="Z584:Z646" ca="1" si="441">CELL("format",E584)</f>
        <v>F0</v>
      </c>
      <c r="AA584" s="44" t="str">
        <f t="shared" ca="1" si="409"/>
        <v>F0</v>
      </c>
    </row>
    <row r="585" spans="1:27" ht="20.25" thickTop="1" thickBot="1">
      <c r="A585" s="527" t="s">
        <v>233</v>
      </c>
      <c r="B585" s="528"/>
      <c r="C585" s="528"/>
      <c r="D585" s="528"/>
      <c r="E585" s="68">
        <v>32</v>
      </c>
      <c r="F585" s="64"/>
      <c r="G585" s="45" t="s">
        <v>25</v>
      </c>
      <c r="H585" s="263" t="str">
        <f>IF(SUM(H586:H587)&gt;0,E585,"X")</f>
        <v>X</v>
      </c>
      <c r="I585" s="38" t="s">
        <v>27</v>
      </c>
      <c r="P585" s="40">
        <f t="shared" ca="1" si="435"/>
        <v>1</v>
      </c>
      <c r="Q585" s="40">
        <f t="shared" ca="1" si="436"/>
        <v>1</v>
      </c>
      <c r="R585" s="40">
        <f t="shared" ca="1" si="437"/>
        <v>1</v>
      </c>
      <c r="S585" s="40">
        <f t="shared" ca="1" si="438"/>
        <v>1</v>
      </c>
      <c r="T585" s="40">
        <f t="shared" ca="1" si="439"/>
        <v>1</v>
      </c>
      <c r="U585" s="40">
        <f t="shared" ref="U585:U634" ca="1" si="442">CELL("protect",F585)</f>
        <v>1</v>
      </c>
      <c r="V585" s="40">
        <f t="shared" ref="V585:V635" ca="1" si="443">CELL("protect",G585)</f>
        <v>1</v>
      </c>
      <c r="W585" s="40">
        <f t="shared" ref="W585:W635" ca="1" si="444">CELL("protect",H585)</f>
        <v>1</v>
      </c>
      <c r="X585" s="40">
        <f t="shared" ref="X585:X635" ca="1" si="445">CELL("protect",I585)</f>
        <v>1</v>
      </c>
      <c r="Y585" s="40">
        <f t="shared" ref="Y585:Y635" ca="1" si="446">CELL("protect",J585)</f>
        <v>1</v>
      </c>
      <c r="Z585" s="40" t="str">
        <f t="shared" ca="1" si="441"/>
        <v>G</v>
      </c>
      <c r="AA585" s="44" t="str">
        <f t="shared" ref="AA585:AA635" ca="1" si="447">CELL("format",H585)</f>
        <v>F0</v>
      </c>
    </row>
    <row r="586" spans="1:27" s="209" customFormat="1" ht="15" customHeight="1" thickTop="1" thickBot="1">
      <c r="A586" s="415" t="s">
        <v>230</v>
      </c>
      <c r="B586" s="416"/>
      <c r="C586" s="413" t="str">
        <f>IF(E586&lt;1000000001,"","Can't be over $1,000,000,000--&gt;")</f>
        <v/>
      </c>
      <c r="D586" s="413"/>
      <c r="E586" s="201">
        <f>'Survey Questionnaire'!E140</f>
        <v>0</v>
      </c>
      <c r="F586" s="202" t="s">
        <v>112</v>
      </c>
      <c r="G586" s="205" t="s">
        <v>28</v>
      </c>
      <c r="H586" s="263">
        <f t="shared" ref="H586:H589" si="448">IF(E586="","X",E586)</f>
        <v>0</v>
      </c>
      <c r="I586" s="206" t="s">
        <v>27</v>
      </c>
      <c r="J586" s="206" t="str">
        <f t="shared" ref="J586:J600" si="449">IF(C586="","",1)</f>
        <v/>
      </c>
      <c r="K586" s="206" t="str">
        <f t="shared" ref="K586:K600" si="450">IF(C586="","","&lt;=======")</f>
        <v/>
      </c>
      <c r="L586" s="206"/>
      <c r="M586" s="206"/>
      <c r="N586" s="206"/>
      <c r="O586" s="206"/>
      <c r="P586" s="207">
        <f t="shared" ca="1" si="435"/>
        <v>1</v>
      </c>
      <c r="Q586" s="207">
        <f t="shared" ca="1" si="436"/>
        <v>1</v>
      </c>
      <c r="R586" s="207">
        <f t="shared" ca="1" si="437"/>
        <v>1</v>
      </c>
      <c r="S586" s="207">
        <f t="shared" ca="1" si="438"/>
        <v>1</v>
      </c>
      <c r="T586" s="207">
        <f t="shared" ca="1" si="439"/>
        <v>0</v>
      </c>
      <c r="U586" s="207">
        <f t="shared" ca="1" si="442"/>
        <v>1</v>
      </c>
      <c r="V586" s="207">
        <f t="shared" ca="1" si="443"/>
        <v>1</v>
      </c>
      <c r="W586" s="207">
        <f t="shared" ca="1" si="444"/>
        <v>1</v>
      </c>
      <c r="X586" s="207">
        <f t="shared" ca="1" si="445"/>
        <v>1</v>
      </c>
      <c r="Y586" s="207">
        <f t="shared" ca="1" si="446"/>
        <v>1</v>
      </c>
      <c r="Z586" s="207" t="str">
        <f t="shared" ca="1" si="441"/>
        <v>C0</v>
      </c>
      <c r="AA586" s="208" t="str">
        <f t="shared" ca="1" si="447"/>
        <v>F0</v>
      </c>
    </row>
    <row r="587" spans="1:27" s="209" customFormat="1" ht="15" customHeight="1" thickBot="1">
      <c r="A587" s="411" t="s">
        <v>231</v>
      </c>
      <c r="B587" s="412"/>
      <c r="C587" s="413" t="str">
        <f>IF(E587&lt;1000000001,"","Can't be over $1,000,000,000--&gt;")</f>
        <v/>
      </c>
      <c r="D587" s="413"/>
      <c r="E587" s="201">
        <f>'Survey Questionnaire'!E141</f>
        <v>0</v>
      </c>
      <c r="F587" s="202" t="s">
        <v>112</v>
      </c>
      <c r="G587" s="205" t="s">
        <v>28</v>
      </c>
      <c r="H587" s="263">
        <f t="shared" si="448"/>
        <v>0</v>
      </c>
      <c r="I587" s="206" t="s">
        <v>27</v>
      </c>
      <c r="J587" s="206" t="str">
        <f t="shared" si="449"/>
        <v/>
      </c>
      <c r="K587" s="206" t="str">
        <f t="shared" si="450"/>
        <v/>
      </c>
      <c r="L587" s="206"/>
      <c r="M587" s="206"/>
      <c r="N587" s="206"/>
      <c r="O587" s="206"/>
      <c r="P587" s="207">
        <f t="shared" ca="1" si="435"/>
        <v>1</v>
      </c>
      <c r="Q587" s="207">
        <f t="shared" ca="1" si="436"/>
        <v>1</v>
      </c>
      <c r="R587" s="207">
        <f t="shared" ca="1" si="437"/>
        <v>1</v>
      </c>
      <c r="S587" s="207">
        <f t="shared" ca="1" si="438"/>
        <v>1</v>
      </c>
      <c r="T587" s="207">
        <f t="shared" ca="1" si="439"/>
        <v>0</v>
      </c>
      <c r="U587" s="207">
        <f t="shared" ca="1" si="442"/>
        <v>1</v>
      </c>
      <c r="V587" s="207">
        <f t="shared" ca="1" si="443"/>
        <v>1</v>
      </c>
      <c r="W587" s="207">
        <f t="shared" ca="1" si="444"/>
        <v>1</v>
      </c>
      <c r="X587" s="207">
        <f t="shared" ca="1" si="445"/>
        <v>1</v>
      </c>
      <c r="Y587" s="207">
        <f t="shared" ca="1" si="446"/>
        <v>1</v>
      </c>
      <c r="Z587" s="207" t="str">
        <f t="shared" ca="1" si="441"/>
        <v>C0</v>
      </c>
      <c r="AA587" s="208" t="str">
        <f t="shared" ca="1" si="447"/>
        <v>F0</v>
      </c>
    </row>
    <row r="588" spans="1:27" s="209" customFormat="1" ht="15" customHeight="1" thickBot="1">
      <c r="A588" s="411" t="s">
        <v>279</v>
      </c>
      <c r="B588" s="412"/>
      <c r="C588" s="413" t="str">
        <f>IF(E588&lt;1000000001,"","Can't be over $1,000,000,000--&gt;")</f>
        <v/>
      </c>
      <c r="D588" s="413"/>
      <c r="E588" s="201">
        <f>'Survey Questionnaire'!E142</f>
        <v>0</v>
      </c>
      <c r="F588" s="202" t="s">
        <v>112</v>
      </c>
      <c r="G588" s="205" t="s">
        <v>28</v>
      </c>
      <c r="H588" s="263">
        <f t="shared" si="448"/>
        <v>0</v>
      </c>
      <c r="I588" s="206" t="s">
        <v>27</v>
      </c>
      <c r="J588" s="206" t="str">
        <f t="shared" si="449"/>
        <v/>
      </c>
      <c r="K588" s="206" t="str">
        <f t="shared" si="450"/>
        <v/>
      </c>
      <c r="L588" s="206"/>
      <c r="M588" s="206"/>
      <c r="N588" s="206"/>
      <c r="O588" s="206"/>
      <c r="P588" s="207">
        <f t="shared" ca="1" si="435"/>
        <v>1</v>
      </c>
      <c r="Q588" s="207">
        <f t="shared" ca="1" si="436"/>
        <v>1</v>
      </c>
      <c r="R588" s="207">
        <f t="shared" ca="1" si="437"/>
        <v>1</v>
      </c>
      <c r="S588" s="207">
        <f t="shared" ca="1" si="438"/>
        <v>1</v>
      </c>
      <c r="T588" s="207">
        <f t="shared" ca="1" si="439"/>
        <v>0</v>
      </c>
      <c r="U588" s="207">
        <f t="shared" ca="1" si="442"/>
        <v>1</v>
      </c>
      <c r="V588" s="207">
        <f t="shared" ca="1" si="443"/>
        <v>1</v>
      </c>
      <c r="W588" s="207">
        <f t="shared" ca="1" si="444"/>
        <v>1</v>
      </c>
      <c r="X588" s="207">
        <f t="shared" ca="1" si="445"/>
        <v>1</v>
      </c>
      <c r="Y588" s="207">
        <f t="shared" ca="1" si="446"/>
        <v>1</v>
      </c>
      <c r="Z588" s="207" t="str">
        <f t="shared" ca="1" si="441"/>
        <v>C0</v>
      </c>
      <c r="AA588" s="208" t="str">
        <f t="shared" ca="1" si="447"/>
        <v>F0</v>
      </c>
    </row>
    <row r="589" spans="1:27" s="209" customFormat="1" ht="15" customHeight="1" thickBot="1">
      <c r="A589" s="411" t="s">
        <v>280</v>
      </c>
      <c r="B589" s="412"/>
      <c r="C589" s="413" t="str">
        <f>IF(((E589&gt;-100)*AND(E589&lt;201)),"","Percentage must be between -100% and +200%--&gt;")</f>
        <v/>
      </c>
      <c r="D589" s="414"/>
      <c r="E589" s="275">
        <f>'Survey Questionnaire'!E143</f>
        <v>0</v>
      </c>
      <c r="F589" s="202" t="s">
        <v>42</v>
      </c>
      <c r="G589" s="205" t="s">
        <v>28</v>
      </c>
      <c r="H589" s="276">
        <f t="shared" si="448"/>
        <v>0</v>
      </c>
      <c r="I589" s="206" t="s">
        <v>27</v>
      </c>
      <c r="J589" s="206" t="str">
        <f t="shared" si="449"/>
        <v/>
      </c>
      <c r="K589" s="206" t="str">
        <f t="shared" si="450"/>
        <v/>
      </c>
      <c r="L589" s="206"/>
      <c r="M589" s="206"/>
      <c r="N589" s="206"/>
      <c r="O589" s="206"/>
      <c r="P589" s="207">
        <f t="shared" ca="1" si="435"/>
        <v>1</v>
      </c>
      <c r="Q589" s="207">
        <f t="shared" ca="1" si="436"/>
        <v>1</v>
      </c>
      <c r="R589" s="207">
        <f t="shared" ca="1" si="437"/>
        <v>1</v>
      </c>
      <c r="S589" s="207">
        <f t="shared" ca="1" si="438"/>
        <v>1</v>
      </c>
      <c r="T589" s="207">
        <f t="shared" ca="1" si="439"/>
        <v>0</v>
      </c>
      <c r="U589" s="207">
        <f t="shared" ca="1" si="442"/>
        <v>1</v>
      </c>
      <c r="V589" s="207">
        <f t="shared" ca="1" si="443"/>
        <v>1</v>
      </c>
      <c r="W589" s="207">
        <f t="shared" ca="1" si="444"/>
        <v>1</v>
      </c>
      <c r="X589" s="207">
        <f t="shared" ca="1" si="445"/>
        <v>1</v>
      </c>
      <c r="Y589" s="207">
        <f t="shared" ca="1" si="446"/>
        <v>1</v>
      </c>
      <c r="Z589" s="207" t="str">
        <f t="shared" ca="1" si="441"/>
        <v>F2</v>
      </c>
      <c r="AA589" s="208" t="str">
        <f t="shared" ca="1" si="447"/>
        <v>F2</v>
      </c>
    </row>
    <row r="590" spans="1:27" s="209" customFormat="1" ht="15" customHeight="1" thickBot="1">
      <c r="A590" s="411" t="s">
        <v>281</v>
      </c>
      <c r="B590" s="412"/>
      <c r="C590" s="413" t="str">
        <f>IF(E586+E587=0,"",IF(E590&lt;1,"Please enter the number of people with this title here--&gt;",IF(E590&gt;E$8,"Can't be more than the "&amp;E$8&amp;" you reported as total staff--&gt;","")))</f>
        <v/>
      </c>
      <c r="D590" s="414"/>
      <c r="E590" s="204">
        <f>'Survey Questionnaire'!E144</f>
        <v>0</v>
      </c>
      <c r="F590" s="202" t="s">
        <v>109</v>
      </c>
      <c r="G590" s="205" t="s">
        <v>28</v>
      </c>
      <c r="H590" s="263" t="str">
        <f>IF(OR(E590="", E590=0),"X",E590)</f>
        <v>X</v>
      </c>
      <c r="I590" s="206" t="s">
        <v>27</v>
      </c>
      <c r="J590" s="206" t="str">
        <f t="shared" si="449"/>
        <v/>
      </c>
      <c r="K590" s="206" t="str">
        <f t="shared" si="450"/>
        <v/>
      </c>
      <c r="L590" s="206"/>
      <c r="M590" s="206"/>
      <c r="N590" s="206"/>
      <c r="O590" s="206"/>
      <c r="P590" s="207">
        <f t="shared" ca="1" si="435"/>
        <v>1</v>
      </c>
      <c r="Q590" s="207">
        <f t="shared" ca="1" si="436"/>
        <v>1</v>
      </c>
      <c r="R590" s="207">
        <f t="shared" ca="1" si="437"/>
        <v>1</v>
      </c>
      <c r="S590" s="207">
        <f t="shared" ca="1" si="438"/>
        <v>1</v>
      </c>
      <c r="T590" s="207">
        <f t="shared" ca="1" si="439"/>
        <v>0</v>
      </c>
      <c r="U590" s="207">
        <f t="shared" ca="1" si="442"/>
        <v>1</v>
      </c>
      <c r="V590" s="207">
        <f t="shared" ca="1" si="443"/>
        <v>1</v>
      </c>
      <c r="W590" s="207">
        <f t="shared" ca="1" si="444"/>
        <v>1</v>
      </c>
      <c r="X590" s="207">
        <f t="shared" ca="1" si="445"/>
        <v>1</v>
      </c>
      <c r="Y590" s="207">
        <f t="shared" ca="1" si="446"/>
        <v>1</v>
      </c>
      <c r="Z590" s="207" t="str">
        <f t="shared" ca="1" si="441"/>
        <v>,0</v>
      </c>
      <c r="AA590" s="208" t="str">
        <f t="shared" ca="1" si="447"/>
        <v>F0</v>
      </c>
    </row>
    <row r="591" spans="1:27" s="209" customFormat="1" ht="15" customHeight="1" thickBot="1">
      <c r="A591" s="411" t="s">
        <v>282</v>
      </c>
      <c r="B591" s="412"/>
      <c r="C591" s="413" t="str">
        <f>IF(E591&gt;E590,"Can't be more than the "&amp;E590&amp;" people with this title--&gt;","")</f>
        <v/>
      </c>
      <c r="D591" s="414"/>
      <c r="E591" s="204">
        <f>'Survey Questionnaire'!E145</f>
        <v>0</v>
      </c>
      <c r="F591" s="202" t="s">
        <v>109</v>
      </c>
      <c r="G591" s="205" t="s">
        <v>28</v>
      </c>
      <c r="H591" s="263">
        <f t="shared" ref="H591:H595" si="451">IF(E591="","X",E591)</f>
        <v>0</v>
      </c>
      <c r="I591" s="206" t="s">
        <v>27</v>
      </c>
      <c r="J591" s="206" t="str">
        <f t="shared" si="449"/>
        <v/>
      </c>
      <c r="K591" s="206" t="str">
        <f t="shared" si="450"/>
        <v/>
      </c>
      <c r="L591" s="206"/>
      <c r="M591" s="206"/>
      <c r="N591" s="206"/>
      <c r="O591" s="206"/>
      <c r="P591" s="207">
        <f t="shared" ca="1" si="435"/>
        <v>1</v>
      </c>
      <c r="Q591" s="207">
        <f t="shared" ca="1" si="436"/>
        <v>1</v>
      </c>
      <c r="R591" s="207">
        <f t="shared" ca="1" si="437"/>
        <v>1</v>
      </c>
      <c r="S591" s="207">
        <f t="shared" ca="1" si="438"/>
        <v>1</v>
      </c>
      <c r="T591" s="207">
        <f t="shared" ca="1" si="439"/>
        <v>0</v>
      </c>
      <c r="U591" s="207">
        <f t="shared" ca="1" si="442"/>
        <v>1</v>
      </c>
      <c r="V591" s="207">
        <f t="shared" ca="1" si="443"/>
        <v>1</v>
      </c>
      <c r="W591" s="207">
        <f t="shared" ca="1" si="444"/>
        <v>1</v>
      </c>
      <c r="X591" s="207">
        <f t="shared" ca="1" si="445"/>
        <v>1</v>
      </c>
      <c r="Y591" s="207">
        <f t="shared" ca="1" si="446"/>
        <v>1</v>
      </c>
      <c r="Z591" s="207" t="str">
        <f t="shared" ca="1" si="441"/>
        <v>,0</v>
      </c>
      <c r="AA591" s="208" t="str">
        <f t="shared" ca="1" si="447"/>
        <v>F0</v>
      </c>
    </row>
    <row r="592" spans="1:27" s="209" customFormat="1" ht="15" customHeight="1" thickBot="1">
      <c r="A592" s="411" t="s">
        <v>283</v>
      </c>
      <c r="B592" s="412"/>
      <c r="C592" s="413" t="str">
        <f>IF(((E592&gt;-1)*AND(E592&lt;101)),"","Percentage must be between 0 and 100.00--&gt;")</f>
        <v/>
      </c>
      <c r="D592" s="414"/>
      <c r="E592" s="275">
        <f>'Survey Questionnaire'!E146</f>
        <v>0</v>
      </c>
      <c r="F592" s="202" t="s">
        <v>42</v>
      </c>
      <c r="G592" s="205" t="s">
        <v>28</v>
      </c>
      <c r="H592" s="276">
        <f t="shared" si="451"/>
        <v>0</v>
      </c>
      <c r="I592" s="206" t="s">
        <v>27</v>
      </c>
      <c r="J592" s="206" t="str">
        <f t="shared" si="449"/>
        <v/>
      </c>
      <c r="K592" s="206" t="str">
        <f t="shared" si="450"/>
        <v/>
      </c>
      <c r="L592" s="206"/>
      <c r="M592" s="206"/>
      <c r="N592" s="206"/>
      <c r="O592" s="206"/>
      <c r="P592" s="207">
        <f t="shared" ca="1" si="435"/>
        <v>1</v>
      </c>
      <c r="Q592" s="207">
        <f t="shared" ca="1" si="436"/>
        <v>1</v>
      </c>
      <c r="R592" s="207">
        <f t="shared" ca="1" si="437"/>
        <v>1</v>
      </c>
      <c r="S592" s="207">
        <f t="shared" ca="1" si="438"/>
        <v>1</v>
      </c>
      <c r="T592" s="207">
        <f t="shared" ca="1" si="439"/>
        <v>0</v>
      </c>
      <c r="U592" s="207">
        <f t="shared" ca="1" si="442"/>
        <v>1</v>
      </c>
      <c r="V592" s="207">
        <f t="shared" ca="1" si="443"/>
        <v>1</v>
      </c>
      <c r="W592" s="207">
        <f t="shared" ca="1" si="444"/>
        <v>1</v>
      </c>
      <c r="X592" s="207">
        <f t="shared" ca="1" si="445"/>
        <v>1</v>
      </c>
      <c r="Y592" s="207">
        <f t="shared" ca="1" si="446"/>
        <v>1</v>
      </c>
      <c r="Z592" s="207" t="str">
        <f t="shared" ca="1" si="441"/>
        <v>F2</v>
      </c>
      <c r="AA592" s="208" t="str">
        <f t="shared" ca="1" si="447"/>
        <v>F2</v>
      </c>
    </row>
    <row r="593" spans="1:27" s="209" customFormat="1" ht="15" customHeight="1" thickBot="1">
      <c r="A593" s="411" t="s">
        <v>284</v>
      </c>
      <c r="B593" s="412"/>
      <c r="C593" s="413" t="str">
        <f>IF(((E593&gt;-1)*AND(E593&lt;101)),"","Percentage must be between 0 and 100.00--&gt;")</f>
        <v/>
      </c>
      <c r="D593" s="414"/>
      <c r="E593" s="275">
        <f>'Survey Questionnaire'!E147</f>
        <v>0</v>
      </c>
      <c r="F593" s="202" t="s">
        <v>42</v>
      </c>
      <c r="G593" s="205" t="s">
        <v>28</v>
      </c>
      <c r="H593" s="276">
        <f t="shared" si="451"/>
        <v>0</v>
      </c>
      <c r="I593" s="206" t="s">
        <v>27</v>
      </c>
      <c r="J593" s="206" t="str">
        <f t="shared" si="449"/>
        <v/>
      </c>
      <c r="K593" s="206" t="str">
        <f t="shared" si="450"/>
        <v/>
      </c>
      <c r="L593" s="206"/>
      <c r="M593" s="206"/>
      <c r="N593" s="206"/>
      <c r="O593" s="206"/>
      <c r="P593" s="207">
        <f t="shared" ca="1" si="435"/>
        <v>1</v>
      </c>
      <c r="Q593" s="207">
        <f t="shared" ca="1" si="436"/>
        <v>1</v>
      </c>
      <c r="R593" s="207">
        <f t="shared" ca="1" si="437"/>
        <v>1</v>
      </c>
      <c r="S593" s="207">
        <f t="shared" ca="1" si="438"/>
        <v>1</v>
      </c>
      <c r="T593" s="207">
        <f t="shared" ca="1" si="439"/>
        <v>0</v>
      </c>
      <c r="U593" s="207">
        <f t="shared" ca="1" si="442"/>
        <v>1</v>
      </c>
      <c r="V593" s="207">
        <f t="shared" ca="1" si="443"/>
        <v>1</v>
      </c>
      <c r="W593" s="207">
        <f t="shared" ca="1" si="444"/>
        <v>1</v>
      </c>
      <c r="X593" s="207">
        <f t="shared" ca="1" si="445"/>
        <v>1</v>
      </c>
      <c r="Y593" s="207">
        <f t="shared" ca="1" si="446"/>
        <v>1</v>
      </c>
      <c r="Z593" s="207" t="str">
        <f t="shared" ca="1" si="441"/>
        <v>F2</v>
      </c>
      <c r="AA593" s="208" t="str">
        <f t="shared" ca="1" si="447"/>
        <v>F2</v>
      </c>
    </row>
    <row r="594" spans="1:27" s="209" customFormat="1" ht="15" customHeight="1" thickBot="1">
      <c r="A594" s="411" t="s">
        <v>285</v>
      </c>
      <c r="B594" s="412"/>
      <c r="C594" s="413" t="str">
        <f>IF(((E594&gt;-1)*AND(E594&lt;101)),"","Percentage must be between 0 and 100.00--&gt;")</f>
        <v/>
      </c>
      <c r="D594" s="414"/>
      <c r="E594" s="275">
        <f>'Survey Questionnaire'!E148</f>
        <v>0</v>
      </c>
      <c r="F594" s="202" t="s">
        <v>42</v>
      </c>
      <c r="G594" s="205" t="s">
        <v>28</v>
      </c>
      <c r="H594" s="276">
        <f t="shared" si="451"/>
        <v>0</v>
      </c>
      <c r="I594" s="206" t="s">
        <v>27</v>
      </c>
      <c r="J594" s="206" t="str">
        <f t="shared" si="449"/>
        <v/>
      </c>
      <c r="K594" s="206" t="str">
        <f t="shared" si="450"/>
        <v/>
      </c>
      <c r="L594" s="206"/>
      <c r="M594" s="206"/>
      <c r="N594" s="206"/>
      <c r="O594" s="206"/>
      <c r="P594" s="207">
        <f t="shared" ca="1" si="435"/>
        <v>1</v>
      </c>
      <c r="Q594" s="207">
        <f t="shared" ca="1" si="436"/>
        <v>1</v>
      </c>
      <c r="R594" s="207">
        <f t="shared" ca="1" si="437"/>
        <v>1</v>
      </c>
      <c r="S594" s="207">
        <f t="shared" ca="1" si="438"/>
        <v>1</v>
      </c>
      <c r="T594" s="207">
        <f t="shared" ca="1" si="439"/>
        <v>0</v>
      </c>
      <c r="U594" s="207">
        <f t="shared" ca="1" si="442"/>
        <v>1</v>
      </c>
      <c r="V594" s="207">
        <f t="shared" ca="1" si="443"/>
        <v>1</v>
      </c>
      <c r="W594" s="207">
        <f t="shared" ca="1" si="444"/>
        <v>1</v>
      </c>
      <c r="X594" s="207">
        <f t="shared" ca="1" si="445"/>
        <v>1</v>
      </c>
      <c r="Y594" s="207">
        <f t="shared" ca="1" si="446"/>
        <v>1</v>
      </c>
      <c r="Z594" s="207" t="str">
        <f t="shared" ca="1" si="441"/>
        <v>F2</v>
      </c>
      <c r="AA594" s="208" t="str">
        <f t="shared" ca="1" si="447"/>
        <v>F2</v>
      </c>
    </row>
    <row r="595" spans="1:27" s="209" customFormat="1" ht="15" customHeight="1" thickBot="1">
      <c r="A595" s="417" t="s">
        <v>286</v>
      </c>
      <c r="B595" s="418"/>
      <c r="C595" s="413" t="str">
        <f>IF(((E595&gt;-1)*AND(E595&lt;201)),"","Percentage overtime must be between 0% and 200.00%--&gt;")</f>
        <v/>
      </c>
      <c r="D595" s="414"/>
      <c r="E595" s="275">
        <f>'Survey Questionnaire'!E149</f>
        <v>0</v>
      </c>
      <c r="F595" s="202" t="s">
        <v>42</v>
      </c>
      <c r="G595" s="205" t="s">
        <v>28</v>
      </c>
      <c r="H595" s="276">
        <f t="shared" si="451"/>
        <v>0</v>
      </c>
      <c r="I595" s="206" t="s">
        <v>27</v>
      </c>
      <c r="J595" s="206" t="str">
        <f t="shared" si="449"/>
        <v/>
      </c>
      <c r="K595" s="206" t="str">
        <f t="shared" si="450"/>
        <v/>
      </c>
      <c r="L595" s="206"/>
      <c r="M595" s="206"/>
      <c r="N595" s="206"/>
      <c r="O595" s="206"/>
      <c r="P595" s="207">
        <f t="shared" ca="1" si="435"/>
        <v>1</v>
      </c>
      <c r="Q595" s="207">
        <f t="shared" ca="1" si="436"/>
        <v>1</v>
      </c>
      <c r="R595" s="207">
        <f t="shared" ca="1" si="437"/>
        <v>1</v>
      </c>
      <c r="S595" s="207">
        <f t="shared" ca="1" si="438"/>
        <v>1</v>
      </c>
      <c r="T595" s="207">
        <f t="shared" ca="1" si="439"/>
        <v>0</v>
      </c>
      <c r="U595" s="207">
        <f t="shared" ca="1" si="442"/>
        <v>1</v>
      </c>
      <c r="V595" s="207">
        <f t="shared" ca="1" si="443"/>
        <v>1</v>
      </c>
      <c r="W595" s="207">
        <f t="shared" ca="1" si="444"/>
        <v>1</v>
      </c>
      <c r="X595" s="207">
        <f t="shared" ca="1" si="445"/>
        <v>1</v>
      </c>
      <c r="Y595" s="207">
        <f t="shared" ca="1" si="446"/>
        <v>1</v>
      </c>
      <c r="Z595" s="207" t="str">
        <f t="shared" ca="1" si="441"/>
        <v>F2</v>
      </c>
      <c r="AA595" s="208" t="str">
        <f t="shared" ca="1" si="447"/>
        <v>F2</v>
      </c>
    </row>
    <row r="596" spans="1:27" s="209" customFormat="1" ht="15" customHeight="1" thickBot="1">
      <c r="A596" s="423" t="s">
        <v>287</v>
      </c>
      <c r="B596" s="424"/>
      <c r="C596" s="425" t="str">
        <f>IF(E596=0,"",IF(E596="Y","",IF(E596="N","","You must answer Y or N--&gt;")))</f>
        <v/>
      </c>
      <c r="D596" s="426"/>
      <c r="E596" s="203">
        <f>'Survey Questionnaire'!E150</f>
        <v>0</v>
      </c>
      <c r="F596" s="202" t="s">
        <v>62</v>
      </c>
      <c r="G596" s="205" t="s">
        <v>28</v>
      </c>
      <c r="H596" s="281" t="str">
        <f>IF(E596="Y",1,IF(E596="N",0,"X"))</f>
        <v>X</v>
      </c>
      <c r="I596" s="206" t="s">
        <v>27</v>
      </c>
      <c r="J596" s="206" t="str">
        <f t="shared" si="449"/>
        <v/>
      </c>
      <c r="K596" s="206" t="str">
        <f t="shared" si="450"/>
        <v/>
      </c>
      <c r="L596" s="206"/>
      <c r="M596" s="206"/>
      <c r="N596" s="206"/>
      <c r="O596" s="206"/>
      <c r="P596" s="207">
        <f t="shared" ca="1" si="435"/>
        <v>1</v>
      </c>
      <c r="Q596" s="207">
        <f t="shared" ca="1" si="436"/>
        <v>1</v>
      </c>
      <c r="R596" s="207">
        <f t="shared" ca="1" si="437"/>
        <v>1</v>
      </c>
      <c r="S596" s="207">
        <f t="shared" ca="1" si="438"/>
        <v>1</v>
      </c>
      <c r="T596" s="207">
        <f t="shared" ca="1" si="439"/>
        <v>0</v>
      </c>
      <c r="U596" s="207">
        <f t="shared" ca="1" si="442"/>
        <v>1</v>
      </c>
      <c r="V596" s="207">
        <f t="shared" ca="1" si="443"/>
        <v>1</v>
      </c>
      <c r="W596" s="207">
        <f t="shared" ca="1" si="444"/>
        <v>1</v>
      </c>
      <c r="X596" s="207">
        <f t="shared" ca="1" si="445"/>
        <v>1</v>
      </c>
      <c r="Y596" s="207">
        <f t="shared" ca="1" si="446"/>
        <v>1</v>
      </c>
      <c r="Z596" s="207" t="str">
        <f t="shared" ca="1" si="441"/>
        <v>F0</v>
      </c>
      <c r="AA596" s="208" t="str">
        <f t="shared" ca="1" si="447"/>
        <v>F0</v>
      </c>
    </row>
    <row r="597" spans="1:27" s="209" customFormat="1" ht="15" customHeight="1" thickBot="1">
      <c r="A597" s="417" t="s">
        <v>288</v>
      </c>
      <c r="B597" s="418"/>
      <c r="C597" s="413" t="str">
        <f>IF(((E597&gt;-1)*AND(E597&lt;1001)),"","Billing rate must be between $0 and $1,000 per hour--&gt;")</f>
        <v/>
      </c>
      <c r="D597" s="414"/>
      <c r="E597" s="203">
        <f>'Survey Questionnaire'!E151</f>
        <v>0</v>
      </c>
      <c r="F597" s="202" t="s">
        <v>112</v>
      </c>
      <c r="G597" s="205" t="s">
        <v>28</v>
      </c>
      <c r="H597" s="263">
        <f>IF(E597="","X",E597)</f>
        <v>0</v>
      </c>
      <c r="I597" s="206" t="s">
        <v>27</v>
      </c>
      <c r="J597" s="206" t="str">
        <f t="shared" si="449"/>
        <v/>
      </c>
      <c r="K597" s="206" t="str">
        <f t="shared" si="450"/>
        <v/>
      </c>
      <c r="L597" s="206"/>
      <c r="M597" s="206"/>
      <c r="N597" s="206"/>
      <c r="O597" s="206"/>
      <c r="P597" s="207">
        <f t="shared" ca="1" si="435"/>
        <v>1</v>
      </c>
      <c r="Q597" s="207">
        <f t="shared" ca="1" si="436"/>
        <v>1</v>
      </c>
      <c r="R597" s="207">
        <f t="shared" ca="1" si="437"/>
        <v>1</v>
      </c>
      <c r="S597" s="207">
        <f t="shared" ca="1" si="438"/>
        <v>1</v>
      </c>
      <c r="T597" s="207">
        <f t="shared" ca="1" si="439"/>
        <v>0</v>
      </c>
      <c r="U597" s="207">
        <f t="shared" ca="1" si="442"/>
        <v>1</v>
      </c>
      <c r="V597" s="207">
        <f t="shared" ca="1" si="443"/>
        <v>1</v>
      </c>
      <c r="W597" s="207">
        <f t="shared" ca="1" si="444"/>
        <v>1</v>
      </c>
      <c r="X597" s="207">
        <f t="shared" ca="1" si="445"/>
        <v>1</v>
      </c>
      <c r="Y597" s="207">
        <f t="shared" ca="1" si="446"/>
        <v>1</v>
      </c>
      <c r="Z597" s="207" t="str">
        <f t="shared" ca="1" si="441"/>
        <v>F0</v>
      </c>
      <c r="AA597" s="208" t="str">
        <f t="shared" ca="1" si="447"/>
        <v>F0</v>
      </c>
    </row>
    <row r="598" spans="1:27" s="209" customFormat="1" ht="15" customHeight="1" thickBot="1">
      <c r="A598" s="417" t="s">
        <v>306</v>
      </c>
      <c r="B598" s="418"/>
      <c r="C598" s="413" t="str">
        <f>IF(((E598&gt;-1)*AND(E598&lt;31)),"","Check for hours vs DAYS error--&gt;")</f>
        <v/>
      </c>
      <c r="D598" s="414"/>
      <c r="E598" s="203">
        <f>'Survey Questionnaire'!E152</f>
        <v>0</v>
      </c>
      <c r="F598" s="202" t="s">
        <v>110</v>
      </c>
      <c r="G598" s="205" t="s">
        <v>28</v>
      </c>
      <c r="H598" s="263">
        <f>IF(E598="","X",E598)</f>
        <v>0</v>
      </c>
      <c r="I598" s="206" t="s">
        <v>27</v>
      </c>
      <c r="J598" s="206" t="str">
        <f t="shared" si="449"/>
        <v/>
      </c>
      <c r="K598" s="206" t="str">
        <f t="shared" si="450"/>
        <v/>
      </c>
      <c r="L598" s="206"/>
      <c r="M598" s="206"/>
      <c r="N598" s="206"/>
      <c r="O598" s="206"/>
      <c r="P598" s="207">
        <f t="shared" ca="1" si="435"/>
        <v>1</v>
      </c>
      <c r="Q598" s="207">
        <f t="shared" ca="1" si="436"/>
        <v>1</v>
      </c>
      <c r="R598" s="207">
        <f t="shared" ca="1" si="437"/>
        <v>1</v>
      </c>
      <c r="S598" s="207">
        <f t="shared" ca="1" si="438"/>
        <v>1</v>
      </c>
      <c r="T598" s="207">
        <f t="shared" ca="1" si="439"/>
        <v>0</v>
      </c>
      <c r="U598" s="207">
        <f t="shared" ca="1" si="442"/>
        <v>1</v>
      </c>
      <c r="V598" s="207">
        <f t="shared" ca="1" si="443"/>
        <v>1</v>
      </c>
      <c r="W598" s="207">
        <f t="shared" ca="1" si="444"/>
        <v>1</v>
      </c>
      <c r="X598" s="207">
        <f t="shared" ca="1" si="445"/>
        <v>1</v>
      </c>
      <c r="Y598" s="207">
        <f t="shared" ca="1" si="446"/>
        <v>1</v>
      </c>
      <c r="Z598" s="207" t="str">
        <f t="shared" ca="1" si="441"/>
        <v>F0</v>
      </c>
      <c r="AA598" s="208" t="str">
        <f t="shared" ca="1" si="447"/>
        <v>F0</v>
      </c>
    </row>
    <row r="599" spans="1:27" s="209" customFormat="1" ht="15" customHeight="1" thickBot="1">
      <c r="A599" s="417" t="s">
        <v>289</v>
      </c>
      <c r="B599" s="418"/>
      <c r="C599" s="413" t="str">
        <f>IF((E598&gt;0)*AND(E599&gt;0),"Cant have vacation when you entered PTO",IF(((E599&gt;-1)*AND(E599&lt;31)),"","Check for hours vs DAYS error--&gt;"))</f>
        <v/>
      </c>
      <c r="D599" s="414"/>
      <c r="E599" s="203">
        <f>'Survey Questionnaire'!E153</f>
        <v>0</v>
      </c>
      <c r="F599" s="202" t="s">
        <v>110</v>
      </c>
      <c r="G599" s="205" t="s">
        <v>28</v>
      </c>
      <c r="H599" s="263">
        <f>IF(E599="","X",E599)</f>
        <v>0</v>
      </c>
      <c r="I599" s="206" t="s">
        <v>27</v>
      </c>
      <c r="J599" s="206" t="str">
        <f t="shared" si="449"/>
        <v/>
      </c>
      <c r="K599" s="206" t="str">
        <f t="shared" si="450"/>
        <v/>
      </c>
      <c r="L599" s="206"/>
      <c r="M599" s="206"/>
      <c r="N599" s="206"/>
      <c r="O599" s="206"/>
      <c r="P599" s="207">
        <f t="shared" ca="1" si="435"/>
        <v>1</v>
      </c>
      <c r="Q599" s="207">
        <f t="shared" ca="1" si="436"/>
        <v>1</v>
      </c>
      <c r="R599" s="207">
        <f t="shared" ca="1" si="437"/>
        <v>1</v>
      </c>
      <c r="S599" s="207">
        <f t="shared" ca="1" si="438"/>
        <v>1</v>
      </c>
      <c r="T599" s="207">
        <f t="shared" ca="1" si="439"/>
        <v>0</v>
      </c>
      <c r="U599" s="207">
        <f t="shared" ca="1" si="442"/>
        <v>1</v>
      </c>
      <c r="V599" s="207">
        <f t="shared" ca="1" si="443"/>
        <v>1</v>
      </c>
      <c r="W599" s="207">
        <f t="shared" ca="1" si="444"/>
        <v>1</v>
      </c>
      <c r="X599" s="207">
        <f t="shared" ca="1" si="445"/>
        <v>1</v>
      </c>
      <c r="Y599" s="207">
        <f t="shared" ca="1" si="446"/>
        <v>1</v>
      </c>
      <c r="Z599" s="207" t="str">
        <f t="shared" ca="1" si="441"/>
        <v>F0</v>
      </c>
      <c r="AA599" s="208" t="str">
        <f t="shared" ca="1" si="447"/>
        <v>F0</v>
      </c>
    </row>
    <row r="600" spans="1:27" s="209" customFormat="1" ht="15" customHeight="1" thickBot="1">
      <c r="A600" s="419" t="s">
        <v>290</v>
      </c>
      <c r="B600" s="420"/>
      <c r="C600" s="413" t="str">
        <f>IF((E598&gt;0)*AND(E600&gt;0),"Cant have sick leave when you entered PTO",IF(((E600&gt;-1)*AND(E600&lt;31)),"","Check for hours vs DAYS error--&gt;"))</f>
        <v/>
      </c>
      <c r="D600" s="414"/>
      <c r="E600" s="203">
        <f>'Survey Questionnaire'!E154</f>
        <v>0</v>
      </c>
      <c r="F600" s="202" t="s">
        <v>110</v>
      </c>
      <c r="G600" s="205" t="s">
        <v>28</v>
      </c>
      <c r="H600" s="263">
        <f>IF(E600="","X",E600)</f>
        <v>0</v>
      </c>
      <c r="I600" s="206" t="s">
        <v>27</v>
      </c>
      <c r="J600" s="206" t="str">
        <f t="shared" si="449"/>
        <v/>
      </c>
      <c r="K600" s="206" t="str">
        <f t="shared" si="450"/>
        <v/>
      </c>
      <c r="L600" s="206"/>
      <c r="M600" s="206"/>
      <c r="N600" s="206"/>
      <c r="O600" s="206"/>
      <c r="P600" s="207">
        <f t="shared" ca="1" si="435"/>
        <v>1</v>
      </c>
      <c r="Q600" s="207">
        <f t="shared" ca="1" si="436"/>
        <v>1</v>
      </c>
      <c r="R600" s="207">
        <f t="shared" ca="1" si="437"/>
        <v>1</v>
      </c>
      <c r="S600" s="207">
        <f t="shared" ca="1" si="438"/>
        <v>1</v>
      </c>
      <c r="T600" s="207">
        <f t="shared" ca="1" si="439"/>
        <v>0</v>
      </c>
      <c r="U600" s="207">
        <f t="shared" ca="1" si="442"/>
        <v>1</v>
      </c>
      <c r="V600" s="207">
        <f t="shared" ca="1" si="443"/>
        <v>1</v>
      </c>
      <c r="W600" s="207">
        <f t="shared" ca="1" si="444"/>
        <v>1</v>
      </c>
      <c r="X600" s="207">
        <f t="shared" ca="1" si="445"/>
        <v>1</v>
      </c>
      <c r="Y600" s="207">
        <f t="shared" ca="1" si="446"/>
        <v>1</v>
      </c>
      <c r="Z600" s="207" t="str">
        <f t="shared" ca="1" si="441"/>
        <v>F0</v>
      </c>
      <c r="AA600" s="208" t="str">
        <f t="shared" ca="1" si="447"/>
        <v>F0</v>
      </c>
    </row>
    <row r="601" spans="1:27" ht="16.5" thickBot="1">
      <c r="A601" s="36"/>
      <c r="B601" s="71"/>
      <c r="C601" s="432"/>
      <c r="D601" s="432"/>
      <c r="E601" s="72"/>
      <c r="F601" s="73"/>
      <c r="P601" s="40">
        <f t="shared" ca="1" si="435"/>
        <v>1</v>
      </c>
      <c r="Q601" s="40">
        <f t="shared" ca="1" si="436"/>
        <v>1</v>
      </c>
      <c r="R601" s="40">
        <f t="shared" ca="1" si="437"/>
        <v>1</v>
      </c>
      <c r="S601" s="40">
        <f t="shared" ca="1" si="438"/>
        <v>1</v>
      </c>
      <c r="T601" s="40">
        <f t="shared" ca="1" si="439"/>
        <v>1</v>
      </c>
      <c r="U601" s="40">
        <f t="shared" ref="U601" ca="1" si="452">CELL("protect",F601)</f>
        <v>1</v>
      </c>
      <c r="V601" s="40">
        <f t="shared" ca="1" si="443"/>
        <v>1</v>
      </c>
      <c r="W601" s="40">
        <f t="shared" ca="1" si="444"/>
        <v>1</v>
      </c>
      <c r="X601" s="40">
        <f t="shared" ca="1" si="445"/>
        <v>1</v>
      </c>
      <c r="Y601" s="40">
        <f t="shared" ca="1" si="446"/>
        <v>1</v>
      </c>
      <c r="Z601" s="40" t="str">
        <f t="shared" ca="1" si="441"/>
        <v>F0</v>
      </c>
      <c r="AA601" s="44" t="str">
        <f t="shared" ca="1" si="447"/>
        <v>F0</v>
      </c>
    </row>
    <row r="602" spans="1:27" ht="20.25" thickTop="1" thickBot="1">
      <c r="A602" s="527" t="s">
        <v>227</v>
      </c>
      <c r="B602" s="528"/>
      <c r="C602" s="528"/>
      <c r="D602" s="528"/>
      <c r="E602" s="68">
        <v>33</v>
      </c>
      <c r="F602" s="64"/>
      <c r="G602" s="45" t="s">
        <v>25</v>
      </c>
      <c r="H602" s="263" t="str">
        <f>IF(SUM(H603:H604)&gt;0,E602,"X")</f>
        <v>X</v>
      </c>
      <c r="I602" s="38" t="s">
        <v>27</v>
      </c>
      <c r="P602" s="40">
        <f t="shared" ca="1" si="435"/>
        <v>1</v>
      </c>
      <c r="Q602" s="40">
        <f t="shared" ca="1" si="436"/>
        <v>1</v>
      </c>
      <c r="R602" s="40">
        <f t="shared" ca="1" si="437"/>
        <v>1</v>
      </c>
      <c r="S602" s="40">
        <f t="shared" ca="1" si="438"/>
        <v>1</v>
      </c>
      <c r="T602" s="40">
        <f t="shared" ca="1" si="439"/>
        <v>1</v>
      </c>
      <c r="U602" s="40">
        <f t="shared" ca="1" si="442"/>
        <v>1</v>
      </c>
      <c r="V602" s="40">
        <f t="shared" ca="1" si="443"/>
        <v>1</v>
      </c>
      <c r="W602" s="40">
        <f t="shared" ca="1" si="444"/>
        <v>1</v>
      </c>
      <c r="X602" s="40">
        <f t="shared" ca="1" si="445"/>
        <v>1</v>
      </c>
      <c r="Y602" s="40">
        <f t="shared" ca="1" si="446"/>
        <v>1</v>
      </c>
      <c r="Z602" s="40" t="str">
        <f t="shared" ca="1" si="441"/>
        <v>G</v>
      </c>
      <c r="AA602" s="44" t="str">
        <f t="shared" ca="1" si="447"/>
        <v>F0</v>
      </c>
    </row>
    <row r="603" spans="1:27" s="209" customFormat="1" ht="15" customHeight="1" thickTop="1" thickBot="1">
      <c r="A603" s="415" t="s">
        <v>230</v>
      </c>
      <c r="B603" s="416"/>
      <c r="C603" s="413" t="str">
        <f>IF(E603&lt;1000000001,"","Can't be over $1,000,000,000--&gt;")</f>
        <v/>
      </c>
      <c r="D603" s="413"/>
      <c r="E603" s="201">
        <f>'Survey Questionnaire'!F140</f>
        <v>0</v>
      </c>
      <c r="F603" s="202" t="s">
        <v>112</v>
      </c>
      <c r="G603" s="205" t="s">
        <v>28</v>
      </c>
      <c r="H603" s="263">
        <f t="shared" ref="H603:H606" si="453">IF(E603="","X",E603)</f>
        <v>0</v>
      </c>
      <c r="I603" s="206" t="s">
        <v>27</v>
      </c>
      <c r="J603" s="206" t="str">
        <f t="shared" ref="J603:J617" si="454">IF(C603="","",1)</f>
        <v/>
      </c>
      <c r="K603" s="206" t="str">
        <f t="shared" ref="K603:K617" si="455">IF(C603="","","&lt;=======")</f>
        <v/>
      </c>
      <c r="L603" s="206"/>
      <c r="M603" s="206"/>
      <c r="N603" s="206"/>
      <c r="O603" s="206"/>
      <c r="P603" s="207">
        <f t="shared" ca="1" si="435"/>
        <v>1</v>
      </c>
      <c r="Q603" s="207">
        <f t="shared" ca="1" si="436"/>
        <v>1</v>
      </c>
      <c r="R603" s="207">
        <f t="shared" ca="1" si="437"/>
        <v>1</v>
      </c>
      <c r="S603" s="207">
        <f t="shared" ca="1" si="438"/>
        <v>1</v>
      </c>
      <c r="T603" s="207">
        <f t="shared" ca="1" si="439"/>
        <v>0</v>
      </c>
      <c r="U603" s="207">
        <f t="shared" ca="1" si="442"/>
        <v>1</v>
      </c>
      <c r="V603" s="207">
        <f t="shared" ca="1" si="443"/>
        <v>1</v>
      </c>
      <c r="W603" s="207">
        <f t="shared" ca="1" si="444"/>
        <v>1</v>
      </c>
      <c r="X603" s="207">
        <f t="shared" ca="1" si="445"/>
        <v>1</v>
      </c>
      <c r="Y603" s="207">
        <f t="shared" ca="1" si="446"/>
        <v>1</v>
      </c>
      <c r="Z603" s="207" t="str">
        <f t="shared" ca="1" si="441"/>
        <v>C0</v>
      </c>
      <c r="AA603" s="208" t="str">
        <f t="shared" ca="1" si="447"/>
        <v>F0</v>
      </c>
    </row>
    <row r="604" spans="1:27" s="209" customFormat="1" ht="15" customHeight="1" thickBot="1">
      <c r="A604" s="411" t="s">
        <v>231</v>
      </c>
      <c r="B604" s="412"/>
      <c r="C604" s="413" t="str">
        <f>IF(E604&lt;1000000001,"","Can't be over $1,000,000,000--&gt;")</f>
        <v/>
      </c>
      <c r="D604" s="413"/>
      <c r="E604" s="201">
        <f>'Survey Questionnaire'!F141</f>
        <v>0</v>
      </c>
      <c r="F604" s="202" t="s">
        <v>112</v>
      </c>
      <c r="G604" s="205" t="s">
        <v>28</v>
      </c>
      <c r="H604" s="263">
        <f t="shared" si="453"/>
        <v>0</v>
      </c>
      <c r="I604" s="206" t="s">
        <v>27</v>
      </c>
      <c r="J604" s="206" t="str">
        <f t="shared" si="454"/>
        <v/>
      </c>
      <c r="K604" s="206" t="str">
        <f t="shared" si="455"/>
        <v/>
      </c>
      <c r="L604" s="206"/>
      <c r="M604" s="206"/>
      <c r="N604" s="206"/>
      <c r="O604" s="206"/>
      <c r="P604" s="207">
        <f t="shared" ca="1" si="435"/>
        <v>1</v>
      </c>
      <c r="Q604" s="207">
        <f t="shared" ca="1" si="436"/>
        <v>1</v>
      </c>
      <c r="R604" s="207">
        <f t="shared" ca="1" si="437"/>
        <v>1</v>
      </c>
      <c r="S604" s="207">
        <f t="shared" ca="1" si="438"/>
        <v>1</v>
      </c>
      <c r="T604" s="207">
        <f t="shared" ca="1" si="439"/>
        <v>0</v>
      </c>
      <c r="U604" s="207">
        <f t="shared" ca="1" si="442"/>
        <v>1</v>
      </c>
      <c r="V604" s="207">
        <f t="shared" ca="1" si="443"/>
        <v>1</v>
      </c>
      <c r="W604" s="207">
        <f t="shared" ca="1" si="444"/>
        <v>1</v>
      </c>
      <c r="X604" s="207">
        <f t="shared" ca="1" si="445"/>
        <v>1</v>
      </c>
      <c r="Y604" s="207">
        <f t="shared" ca="1" si="446"/>
        <v>1</v>
      </c>
      <c r="Z604" s="207" t="str">
        <f t="shared" ca="1" si="441"/>
        <v>C0</v>
      </c>
      <c r="AA604" s="208" t="str">
        <f t="shared" ca="1" si="447"/>
        <v>F0</v>
      </c>
    </row>
    <row r="605" spans="1:27" s="209" customFormat="1" ht="15" customHeight="1" thickBot="1">
      <c r="A605" s="411" t="s">
        <v>279</v>
      </c>
      <c r="B605" s="412"/>
      <c r="C605" s="413" t="str">
        <f>IF(E605&lt;1000000001,"","Can't be over $1,000,000,000--&gt;")</f>
        <v/>
      </c>
      <c r="D605" s="413"/>
      <c r="E605" s="201">
        <f>'Survey Questionnaire'!F142</f>
        <v>0</v>
      </c>
      <c r="F605" s="202" t="s">
        <v>112</v>
      </c>
      <c r="G605" s="205" t="s">
        <v>28</v>
      </c>
      <c r="H605" s="263">
        <f t="shared" si="453"/>
        <v>0</v>
      </c>
      <c r="I605" s="206" t="s">
        <v>27</v>
      </c>
      <c r="J605" s="206" t="str">
        <f t="shared" si="454"/>
        <v/>
      </c>
      <c r="K605" s="206" t="str">
        <f t="shared" si="455"/>
        <v/>
      </c>
      <c r="L605" s="206"/>
      <c r="M605" s="206"/>
      <c r="N605" s="206"/>
      <c r="O605" s="206"/>
      <c r="P605" s="207">
        <f t="shared" ca="1" si="435"/>
        <v>1</v>
      </c>
      <c r="Q605" s="207">
        <f t="shared" ca="1" si="436"/>
        <v>1</v>
      </c>
      <c r="R605" s="207">
        <f t="shared" ca="1" si="437"/>
        <v>1</v>
      </c>
      <c r="S605" s="207">
        <f t="shared" ca="1" si="438"/>
        <v>1</v>
      </c>
      <c r="T605" s="207">
        <f t="shared" ca="1" si="439"/>
        <v>0</v>
      </c>
      <c r="U605" s="207">
        <f t="shared" ca="1" si="442"/>
        <v>1</v>
      </c>
      <c r="V605" s="207">
        <f t="shared" ca="1" si="443"/>
        <v>1</v>
      </c>
      <c r="W605" s="207">
        <f t="shared" ca="1" si="444"/>
        <v>1</v>
      </c>
      <c r="X605" s="207">
        <f t="shared" ca="1" si="445"/>
        <v>1</v>
      </c>
      <c r="Y605" s="207">
        <f t="shared" ca="1" si="446"/>
        <v>1</v>
      </c>
      <c r="Z605" s="207" t="str">
        <f t="shared" ca="1" si="441"/>
        <v>C0</v>
      </c>
      <c r="AA605" s="208" t="str">
        <f t="shared" ca="1" si="447"/>
        <v>F0</v>
      </c>
    </row>
    <row r="606" spans="1:27" s="209" customFormat="1" ht="15" customHeight="1" thickBot="1">
      <c r="A606" s="411" t="s">
        <v>280</v>
      </c>
      <c r="B606" s="412"/>
      <c r="C606" s="413" t="str">
        <f>IF(((E606&gt;-100)*AND(E606&lt;201)),"","Percentage must be between -100% and +200%--&gt;")</f>
        <v/>
      </c>
      <c r="D606" s="414"/>
      <c r="E606" s="275">
        <f>'Survey Questionnaire'!F143</f>
        <v>0</v>
      </c>
      <c r="F606" s="202" t="s">
        <v>42</v>
      </c>
      <c r="G606" s="205" t="s">
        <v>28</v>
      </c>
      <c r="H606" s="276">
        <f t="shared" si="453"/>
        <v>0</v>
      </c>
      <c r="I606" s="206" t="s">
        <v>27</v>
      </c>
      <c r="J606" s="206" t="str">
        <f t="shared" si="454"/>
        <v/>
      </c>
      <c r="K606" s="206" t="str">
        <f t="shared" si="455"/>
        <v/>
      </c>
      <c r="L606" s="206"/>
      <c r="M606" s="206"/>
      <c r="N606" s="206"/>
      <c r="O606" s="206"/>
      <c r="P606" s="207">
        <f t="shared" ca="1" si="435"/>
        <v>1</v>
      </c>
      <c r="Q606" s="207">
        <f t="shared" ca="1" si="436"/>
        <v>1</v>
      </c>
      <c r="R606" s="207">
        <f t="shared" ca="1" si="437"/>
        <v>1</v>
      </c>
      <c r="S606" s="207">
        <f t="shared" ca="1" si="438"/>
        <v>1</v>
      </c>
      <c r="T606" s="207">
        <f t="shared" ca="1" si="439"/>
        <v>0</v>
      </c>
      <c r="U606" s="207">
        <f t="shared" ca="1" si="442"/>
        <v>1</v>
      </c>
      <c r="V606" s="207">
        <f t="shared" ca="1" si="443"/>
        <v>1</v>
      </c>
      <c r="W606" s="207">
        <f t="shared" ca="1" si="444"/>
        <v>1</v>
      </c>
      <c r="X606" s="207">
        <f t="shared" ca="1" si="445"/>
        <v>1</v>
      </c>
      <c r="Y606" s="207">
        <f t="shared" ca="1" si="446"/>
        <v>1</v>
      </c>
      <c r="Z606" s="207" t="str">
        <f t="shared" ca="1" si="441"/>
        <v>F2</v>
      </c>
      <c r="AA606" s="208" t="str">
        <f t="shared" ca="1" si="447"/>
        <v>F2</v>
      </c>
    </row>
    <row r="607" spans="1:27" s="209" customFormat="1" ht="15" customHeight="1" thickBot="1">
      <c r="A607" s="411" t="s">
        <v>281</v>
      </c>
      <c r="B607" s="412"/>
      <c r="C607" s="413" t="str">
        <f>IF(E603+E604=0,"",IF(E607&lt;1,"Please enter the number of people with this title here--&gt;",IF(E607&gt;E$8,"Can't be more than the "&amp;E$8&amp;" you reported as total staff--&gt;","")))</f>
        <v/>
      </c>
      <c r="D607" s="414"/>
      <c r="E607" s="204">
        <f>'Survey Questionnaire'!F144</f>
        <v>0</v>
      </c>
      <c r="F607" s="202" t="s">
        <v>109</v>
      </c>
      <c r="G607" s="205" t="s">
        <v>28</v>
      </c>
      <c r="H607" s="263" t="str">
        <f>IF(OR(E607="", E607=0),"X",E607)</f>
        <v>X</v>
      </c>
      <c r="I607" s="206" t="s">
        <v>27</v>
      </c>
      <c r="J607" s="206" t="str">
        <f t="shared" si="454"/>
        <v/>
      </c>
      <c r="K607" s="206" t="str">
        <f t="shared" si="455"/>
        <v/>
      </c>
      <c r="L607" s="206"/>
      <c r="M607" s="206"/>
      <c r="N607" s="206"/>
      <c r="O607" s="206"/>
      <c r="P607" s="207">
        <f t="shared" ca="1" si="435"/>
        <v>1</v>
      </c>
      <c r="Q607" s="207">
        <f t="shared" ca="1" si="436"/>
        <v>1</v>
      </c>
      <c r="R607" s="207">
        <f t="shared" ca="1" si="437"/>
        <v>1</v>
      </c>
      <c r="S607" s="207">
        <f t="shared" ca="1" si="438"/>
        <v>1</v>
      </c>
      <c r="T607" s="207">
        <f t="shared" ca="1" si="439"/>
        <v>0</v>
      </c>
      <c r="U607" s="207">
        <f t="shared" ca="1" si="442"/>
        <v>1</v>
      </c>
      <c r="V607" s="207">
        <f t="shared" ca="1" si="443"/>
        <v>1</v>
      </c>
      <c r="W607" s="207">
        <f t="shared" ca="1" si="444"/>
        <v>1</v>
      </c>
      <c r="X607" s="207">
        <f t="shared" ca="1" si="445"/>
        <v>1</v>
      </c>
      <c r="Y607" s="207">
        <f t="shared" ca="1" si="446"/>
        <v>1</v>
      </c>
      <c r="Z607" s="207" t="str">
        <f t="shared" ca="1" si="441"/>
        <v>,0</v>
      </c>
      <c r="AA607" s="208" t="str">
        <f t="shared" ca="1" si="447"/>
        <v>F0</v>
      </c>
    </row>
    <row r="608" spans="1:27" s="209" customFormat="1" ht="15" customHeight="1" thickBot="1">
      <c r="A608" s="411" t="s">
        <v>282</v>
      </c>
      <c r="B608" s="412"/>
      <c r="C608" s="413" t="str">
        <f>IF(E608&gt;E607,"Can't be more than the "&amp;E607&amp;" people with this title--&gt;","")</f>
        <v/>
      </c>
      <c r="D608" s="414"/>
      <c r="E608" s="204">
        <f>'Survey Questionnaire'!F145</f>
        <v>0</v>
      </c>
      <c r="F608" s="202" t="s">
        <v>109</v>
      </c>
      <c r="G608" s="205" t="s">
        <v>28</v>
      </c>
      <c r="H608" s="263">
        <f t="shared" ref="H608:H612" si="456">IF(E608="","X",E608)</f>
        <v>0</v>
      </c>
      <c r="I608" s="206" t="s">
        <v>27</v>
      </c>
      <c r="J608" s="206" t="str">
        <f t="shared" si="454"/>
        <v/>
      </c>
      <c r="K608" s="206" t="str">
        <f t="shared" si="455"/>
        <v/>
      </c>
      <c r="L608" s="206"/>
      <c r="M608" s="206"/>
      <c r="N608" s="206"/>
      <c r="O608" s="206"/>
      <c r="P608" s="207">
        <f t="shared" ca="1" si="435"/>
        <v>1</v>
      </c>
      <c r="Q608" s="207">
        <f t="shared" ca="1" si="436"/>
        <v>1</v>
      </c>
      <c r="R608" s="207">
        <f t="shared" ca="1" si="437"/>
        <v>1</v>
      </c>
      <c r="S608" s="207">
        <f t="shared" ca="1" si="438"/>
        <v>1</v>
      </c>
      <c r="T608" s="207">
        <f t="shared" ca="1" si="439"/>
        <v>0</v>
      </c>
      <c r="U608" s="207">
        <f t="shared" ca="1" si="442"/>
        <v>1</v>
      </c>
      <c r="V608" s="207">
        <f t="shared" ca="1" si="443"/>
        <v>1</v>
      </c>
      <c r="W608" s="207">
        <f t="shared" ca="1" si="444"/>
        <v>1</v>
      </c>
      <c r="X608" s="207">
        <f t="shared" ca="1" si="445"/>
        <v>1</v>
      </c>
      <c r="Y608" s="207">
        <f t="shared" ca="1" si="446"/>
        <v>1</v>
      </c>
      <c r="Z608" s="207" t="str">
        <f t="shared" ca="1" si="441"/>
        <v>,0</v>
      </c>
      <c r="AA608" s="208" t="str">
        <f t="shared" ca="1" si="447"/>
        <v>F0</v>
      </c>
    </row>
    <row r="609" spans="1:27" s="209" customFormat="1" ht="15" customHeight="1" thickBot="1">
      <c r="A609" s="411" t="s">
        <v>283</v>
      </c>
      <c r="B609" s="412"/>
      <c r="C609" s="413" t="str">
        <f>IF(((E609&gt;-1)*AND(E609&lt;101)),"","Percentage must be between 0 and 100.00--&gt;")</f>
        <v/>
      </c>
      <c r="D609" s="414"/>
      <c r="E609" s="275">
        <f>'Survey Questionnaire'!F146</f>
        <v>0</v>
      </c>
      <c r="F609" s="202" t="s">
        <v>42</v>
      </c>
      <c r="G609" s="205" t="s">
        <v>28</v>
      </c>
      <c r="H609" s="276">
        <f t="shared" si="456"/>
        <v>0</v>
      </c>
      <c r="I609" s="206" t="s">
        <v>27</v>
      </c>
      <c r="J609" s="206" t="str">
        <f t="shared" si="454"/>
        <v/>
      </c>
      <c r="K609" s="206" t="str">
        <f t="shared" si="455"/>
        <v/>
      </c>
      <c r="L609" s="206"/>
      <c r="M609" s="206"/>
      <c r="N609" s="206"/>
      <c r="O609" s="206"/>
      <c r="P609" s="207">
        <f t="shared" ca="1" si="435"/>
        <v>1</v>
      </c>
      <c r="Q609" s="207">
        <f t="shared" ca="1" si="436"/>
        <v>1</v>
      </c>
      <c r="R609" s="207">
        <f t="shared" ca="1" si="437"/>
        <v>1</v>
      </c>
      <c r="S609" s="207">
        <f t="shared" ca="1" si="438"/>
        <v>1</v>
      </c>
      <c r="T609" s="207">
        <f t="shared" ca="1" si="439"/>
        <v>0</v>
      </c>
      <c r="U609" s="207">
        <f t="shared" ca="1" si="442"/>
        <v>1</v>
      </c>
      <c r="V609" s="207">
        <f t="shared" ca="1" si="443"/>
        <v>1</v>
      </c>
      <c r="W609" s="207">
        <f t="shared" ca="1" si="444"/>
        <v>1</v>
      </c>
      <c r="X609" s="207">
        <f t="shared" ca="1" si="445"/>
        <v>1</v>
      </c>
      <c r="Y609" s="207">
        <f t="shared" ca="1" si="446"/>
        <v>1</v>
      </c>
      <c r="Z609" s="207" t="str">
        <f t="shared" ca="1" si="441"/>
        <v>F2</v>
      </c>
      <c r="AA609" s="208" t="str">
        <f t="shared" ca="1" si="447"/>
        <v>F2</v>
      </c>
    </row>
    <row r="610" spans="1:27" s="209" customFormat="1" ht="15" customHeight="1" thickBot="1">
      <c r="A610" s="411" t="s">
        <v>284</v>
      </c>
      <c r="B610" s="412"/>
      <c r="C610" s="413" t="str">
        <f>IF(((E610&gt;-1)*AND(E610&lt;101)),"","Percentage must be between 0 and 100.00--&gt;")</f>
        <v/>
      </c>
      <c r="D610" s="414"/>
      <c r="E610" s="275">
        <f>'Survey Questionnaire'!F147</f>
        <v>0</v>
      </c>
      <c r="F610" s="202" t="s">
        <v>42</v>
      </c>
      <c r="G610" s="205" t="s">
        <v>28</v>
      </c>
      <c r="H610" s="276">
        <f t="shared" si="456"/>
        <v>0</v>
      </c>
      <c r="I610" s="206" t="s">
        <v>27</v>
      </c>
      <c r="J610" s="206" t="str">
        <f t="shared" si="454"/>
        <v/>
      </c>
      <c r="K610" s="206" t="str">
        <f t="shared" si="455"/>
        <v/>
      </c>
      <c r="L610" s="206"/>
      <c r="M610" s="206"/>
      <c r="N610" s="206"/>
      <c r="O610" s="206"/>
      <c r="P610" s="207">
        <f t="shared" ca="1" si="435"/>
        <v>1</v>
      </c>
      <c r="Q610" s="207">
        <f t="shared" ca="1" si="436"/>
        <v>1</v>
      </c>
      <c r="R610" s="207">
        <f t="shared" ca="1" si="437"/>
        <v>1</v>
      </c>
      <c r="S610" s="207">
        <f t="shared" ca="1" si="438"/>
        <v>1</v>
      </c>
      <c r="T610" s="207">
        <f t="shared" ca="1" si="439"/>
        <v>0</v>
      </c>
      <c r="U610" s="207">
        <f t="shared" ca="1" si="442"/>
        <v>1</v>
      </c>
      <c r="V610" s="207">
        <f t="shared" ca="1" si="443"/>
        <v>1</v>
      </c>
      <c r="W610" s="207">
        <f t="shared" ca="1" si="444"/>
        <v>1</v>
      </c>
      <c r="X610" s="207">
        <f t="shared" ca="1" si="445"/>
        <v>1</v>
      </c>
      <c r="Y610" s="207">
        <f t="shared" ca="1" si="446"/>
        <v>1</v>
      </c>
      <c r="Z610" s="207" t="str">
        <f t="shared" ca="1" si="441"/>
        <v>F2</v>
      </c>
      <c r="AA610" s="208" t="str">
        <f t="shared" ca="1" si="447"/>
        <v>F2</v>
      </c>
    </row>
    <row r="611" spans="1:27" s="209" customFormat="1" ht="15" customHeight="1" thickBot="1">
      <c r="A611" s="411" t="s">
        <v>285</v>
      </c>
      <c r="B611" s="412"/>
      <c r="C611" s="413" t="str">
        <f>IF(((E611&gt;-1)*AND(E611&lt;101)),"","Percentage must be between 0 and 100.00--&gt;")</f>
        <v/>
      </c>
      <c r="D611" s="414"/>
      <c r="E611" s="275">
        <f>'Survey Questionnaire'!F148</f>
        <v>0</v>
      </c>
      <c r="F611" s="202" t="s">
        <v>42</v>
      </c>
      <c r="G611" s="205" t="s">
        <v>28</v>
      </c>
      <c r="H611" s="276">
        <f t="shared" si="456"/>
        <v>0</v>
      </c>
      <c r="I611" s="206" t="s">
        <v>27</v>
      </c>
      <c r="J611" s="206" t="str">
        <f t="shared" si="454"/>
        <v/>
      </c>
      <c r="K611" s="206" t="str">
        <f t="shared" si="455"/>
        <v/>
      </c>
      <c r="L611" s="206"/>
      <c r="M611" s="206"/>
      <c r="N611" s="206"/>
      <c r="O611" s="206"/>
      <c r="P611" s="207">
        <f t="shared" ca="1" si="435"/>
        <v>1</v>
      </c>
      <c r="Q611" s="207">
        <f t="shared" ca="1" si="436"/>
        <v>1</v>
      </c>
      <c r="R611" s="207">
        <f t="shared" ca="1" si="437"/>
        <v>1</v>
      </c>
      <c r="S611" s="207">
        <f t="shared" ca="1" si="438"/>
        <v>1</v>
      </c>
      <c r="T611" s="207">
        <f t="shared" ca="1" si="439"/>
        <v>0</v>
      </c>
      <c r="U611" s="207">
        <f t="shared" ca="1" si="442"/>
        <v>1</v>
      </c>
      <c r="V611" s="207">
        <f t="shared" ca="1" si="443"/>
        <v>1</v>
      </c>
      <c r="W611" s="207">
        <f t="shared" ca="1" si="444"/>
        <v>1</v>
      </c>
      <c r="X611" s="207">
        <f t="shared" ca="1" si="445"/>
        <v>1</v>
      </c>
      <c r="Y611" s="207">
        <f t="shared" ca="1" si="446"/>
        <v>1</v>
      </c>
      <c r="Z611" s="207" t="str">
        <f t="shared" ca="1" si="441"/>
        <v>F2</v>
      </c>
      <c r="AA611" s="208" t="str">
        <f t="shared" ca="1" si="447"/>
        <v>F2</v>
      </c>
    </row>
    <row r="612" spans="1:27" s="209" customFormat="1" ht="15" customHeight="1" thickBot="1">
      <c r="A612" s="417" t="s">
        <v>286</v>
      </c>
      <c r="B612" s="418"/>
      <c r="C612" s="413" t="str">
        <f>IF(((E612&gt;-1)*AND(E612&lt;201)),"","Percentage overtime must be between 0% and 200.00%--&gt;")</f>
        <v/>
      </c>
      <c r="D612" s="414"/>
      <c r="E612" s="275">
        <f>'Survey Questionnaire'!F149</f>
        <v>0</v>
      </c>
      <c r="F612" s="202" t="s">
        <v>42</v>
      </c>
      <c r="G612" s="205" t="s">
        <v>28</v>
      </c>
      <c r="H612" s="276">
        <f t="shared" si="456"/>
        <v>0</v>
      </c>
      <c r="I612" s="206" t="s">
        <v>27</v>
      </c>
      <c r="J612" s="206" t="str">
        <f t="shared" si="454"/>
        <v/>
      </c>
      <c r="K612" s="206" t="str">
        <f t="shared" si="455"/>
        <v/>
      </c>
      <c r="L612" s="206"/>
      <c r="M612" s="206"/>
      <c r="N612" s="206"/>
      <c r="O612" s="206"/>
      <c r="P612" s="207">
        <f t="shared" ca="1" si="435"/>
        <v>1</v>
      </c>
      <c r="Q612" s="207">
        <f t="shared" ca="1" si="436"/>
        <v>1</v>
      </c>
      <c r="R612" s="207">
        <f t="shared" ca="1" si="437"/>
        <v>1</v>
      </c>
      <c r="S612" s="207">
        <f t="shared" ca="1" si="438"/>
        <v>1</v>
      </c>
      <c r="T612" s="207">
        <f t="shared" ca="1" si="439"/>
        <v>0</v>
      </c>
      <c r="U612" s="207">
        <f t="shared" ca="1" si="442"/>
        <v>1</v>
      </c>
      <c r="V612" s="207">
        <f t="shared" ca="1" si="443"/>
        <v>1</v>
      </c>
      <c r="W612" s="207">
        <f t="shared" ca="1" si="444"/>
        <v>1</v>
      </c>
      <c r="X612" s="207">
        <f t="shared" ca="1" si="445"/>
        <v>1</v>
      </c>
      <c r="Y612" s="207">
        <f t="shared" ca="1" si="446"/>
        <v>1</v>
      </c>
      <c r="Z612" s="207" t="str">
        <f t="shared" ca="1" si="441"/>
        <v>F2</v>
      </c>
      <c r="AA612" s="208" t="str">
        <f t="shared" ca="1" si="447"/>
        <v>F2</v>
      </c>
    </row>
    <row r="613" spans="1:27" s="209" customFormat="1" ht="15" customHeight="1" thickBot="1">
      <c r="A613" s="423" t="s">
        <v>287</v>
      </c>
      <c r="B613" s="424"/>
      <c r="C613" s="425" t="str">
        <f>IF(E613=0,"",IF(E613="Y","",IF(E613="N","","You must answer Y or N--&gt;")))</f>
        <v/>
      </c>
      <c r="D613" s="426"/>
      <c r="E613" s="203">
        <f>'Survey Questionnaire'!F150</f>
        <v>0</v>
      </c>
      <c r="F613" s="202" t="s">
        <v>62</v>
      </c>
      <c r="G613" s="205" t="s">
        <v>28</v>
      </c>
      <c r="H613" s="281" t="str">
        <f>IF(E613="Y",1,IF(E613="N",0,"X"))</f>
        <v>X</v>
      </c>
      <c r="I613" s="206" t="s">
        <v>27</v>
      </c>
      <c r="J613" s="206" t="str">
        <f t="shared" si="454"/>
        <v/>
      </c>
      <c r="K613" s="206" t="str">
        <f t="shared" si="455"/>
        <v/>
      </c>
      <c r="L613" s="206"/>
      <c r="M613" s="206"/>
      <c r="N613" s="206"/>
      <c r="O613" s="206"/>
      <c r="P613" s="207">
        <f t="shared" ca="1" si="435"/>
        <v>1</v>
      </c>
      <c r="Q613" s="207">
        <f t="shared" ca="1" si="436"/>
        <v>1</v>
      </c>
      <c r="R613" s="207">
        <f t="shared" ca="1" si="437"/>
        <v>1</v>
      </c>
      <c r="S613" s="207">
        <f t="shared" ca="1" si="438"/>
        <v>1</v>
      </c>
      <c r="T613" s="207">
        <f t="shared" ca="1" si="439"/>
        <v>0</v>
      </c>
      <c r="U613" s="207">
        <f t="shared" ca="1" si="442"/>
        <v>1</v>
      </c>
      <c r="V613" s="207">
        <f t="shared" ca="1" si="443"/>
        <v>1</v>
      </c>
      <c r="W613" s="207">
        <f t="shared" ca="1" si="444"/>
        <v>1</v>
      </c>
      <c r="X613" s="207">
        <f t="shared" ca="1" si="445"/>
        <v>1</v>
      </c>
      <c r="Y613" s="207">
        <f t="shared" ca="1" si="446"/>
        <v>1</v>
      </c>
      <c r="Z613" s="207" t="str">
        <f t="shared" ca="1" si="441"/>
        <v>F0</v>
      </c>
      <c r="AA613" s="208" t="str">
        <f t="shared" ca="1" si="447"/>
        <v>F0</v>
      </c>
    </row>
    <row r="614" spans="1:27" s="209" customFormat="1" ht="15" customHeight="1" thickBot="1">
      <c r="A614" s="417" t="s">
        <v>288</v>
      </c>
      <c r="B614" s="418"/>
      <c r="C614" s="413" t="str">
        <f>IF(((E614&gt;-1)*AND(E614&lt;1001)),"","Billing rate must be between $0 and $1,000 per hour--&gt;")</f>
        <v/>
      </c>
      <c r="D614" s="414"/>
      <c r="E614" s="203">
        <f>'Survey Questionnaire'!F151</f>
        <v>0</v>
      </c>
      <c r="F614" s="202" t="s">
        <v>112</v>
      </c>
      <c r="G614" s="205" t="s">
        <v>28</v>
      </c>
      <c r="H614" s="263">
        <f>IF(E614="","X",E614)</f>
        <v>0</v>
      </c>
      <c r="I614" s="206" t="s">
        <v>27</v>
      </c>
      <c r="J614" s="206" t="str">
        <f t="shared" si="454"/>
        <v/>
      </c>
      <c r="K614" s="206" t="str">
        <f t="shared" si="455"/>
        <v/>
      </c>
      <c r="L614" s="206"/>
      <c r="M614" s="206"/>
      <c r="N614" s="206"/>
      <c r="O614" s="206"/>
      <c r="P614" s="207">
        <f t="shared" ca="1" si="435"/>
        <v>1</v>
      </c>
      <c r="Q614" s="207">
        <f t="shared" ca="1" si="436"/>
        <v>1</v>
      </c>
      <c r="R614" s="207">
        <f t="shared" ca="1" si="437"/>
        <v>1</v>
      </c>
      <c r="S614" s="207">
        <f t="shared" ca="1" si="438"/>
        <v>1</v>
      </c>
      <c r="T614" s="207">
        <f t="shared" ca="1" si="439"/>
        <v>0</v>
      </c>
      <c r="U614" s="207">
        <f t="shared" ca="1" si="442"/>
        <v>1</v>
      </c>
      <c r="V614" s="207">
        <f t="shared" ca="1" si="443"/>
        <v>1</v>
      </c>
      <c r="W614" s="207">
        <f t="shared" ca="1" si="444"/>
        <v>1</v>
      </c>
      <c r="X614" s="207">
        <f t="shared" ca="1" si="445"/>
        <v>1</v>
      </c>
      <c r="Y614" s="207">
        <f t="shared" ca="1" si="446"/>
        <v>1</v>
      </c>
      <c r="Z614" s="207" t="str">
        <f t="shared" ca="1" si="441"/>
        <v>F0</v>
      </c>
      <c r="AA614" s="208" t="str">
        <f t="shared" ca="1" si="447"/>
        <v>F0</v>
      </c>
    </row>
    <row r="615" spans="1:27" s="209" customFormat="1" ht="15" customHeight="1" thickBot="1">
      <c r="A615" s="417" t="s">
        <v>306</v>
      </c>
      <c r="B615" s="418"/>
      <c r="C615" s="413" t="str">
        <f>IF(((E615&gt;-1)*AND(E615&lt;31)),"","Check for hours vs DAYS error--&gt;")</f>
        <v/>
      </c>
      <c r="D615" s="414"/>
      <c r="E615" s="203">
        <f>'Survey Questionnaire'!F152</f>
        <v>0</v>
      </c>
      <c r="F615" s="202" t="s">
        <v>110</v>
      </c>
      <c r="G615" s="205" t="s">
        <v>28</v>
      </c>
      <c r="H615" s="263">
        <f>IF(E615="","X",E615)</f>
        <v>0</v>
      </c>
      <c r="I615" s="206" t="s">
        <v>27</v>
      </c>
      <c r="J615" s="206" t="str">
        <f t="shared" si="454"/>
        <v/>
      </c>
      <c r="K615" s="206" t="str">
        <f t="shared" si="455"/>
        <v/>
      </c>
      <c r="L615" s="206"/>
      <c r="M615" s="206"/>
      <c r="N615" s="206"/>
      <c r="O615" s="206"/>
      <c r="P615" s="207">
        <f t="shared" ca="1" si="435"/>
        <v>1</v>
      </c>
      <c r="Q615" s="207">
        <f t="shared" ca="1" si="436"/>
        <v>1</v>
      </c>
      <c r="R615" s="207">
        <f t="shared" ca="1" si="437"/>
        <v>1</v>
      </c>
      <c r="S615" s="207">
        <f t="shared" ca="1" si="438"/>
        <v>1</v>
      </c>
      <c r="T615" s="207">
        <f t="shared" ca="1" si="439"/>
        <v>0</v>
      </c>
      <c r="U615" s="207">
        <f t="shared" ca="1" si="442"/>
        <v>1</v>
      </c>
      <c r="V615" s="207">
        <f t="shared" ca="1" si="443"/>
        <v>1</v>
      </c>
      <c r="W615" s="207">
        <f t="shared" ca="1" si="444"/>
        <v>1</v>
      </c>
      <c r="X615" s="207">
        <f t="shared" ca="1" si="445"/>
        <v>1</v>
      </c>
      <c r="Y615" s="207">
        <f t="shared" ca="1" si="446"/>
        <v>1</v>
      </c>
      <c r="Z615" s="207" t="str">
        <f t="shared" ca="1" si="441"/>
        <v>F0</v>
      </c>
      <c r="AA615" s="208" t="str">
        <f t="shared" ca="1" si="447"/>
        <v>F0</v>
      </c>
    </row>
    <row r="616" spans="1:27" s="209" customFormat="1" ht="15" customHeight="1" thickBot="1">
      <c r="A616" s="417" t="s">
        <v>289</v>
      </c>
      <c r="B616" s="418"/>
      <c r="C616" s="413" t="str">
        <f>IF((E615&gt;0)*AND(E616&gt;0),"Cant have vacation when you entered PTO",IF(((E616&gt;-1)*AND(E616&lt;31)),"","Check for hours vs DAYS error--&gt;"))</f>
        <v/>
      </c>
      <c r="D616" s="414"/>
      <c r="E616" s="203">
        <f>'Survey Questionnaire'!F153</f>
        <v>0</v>
      </c>
      <c r="F616" s="202" t="s">
        <v>110</v>
      </c>
      <c r="G616" s="205" t="s">
        <v>28</v>
      </c>
      <c r="H616" s="263">
        <f>IF(E616="","X",E616)</f>
        <v>0</v>
      </c>
      <c r="I616" s="206" t="s">
        <v>27</v>
      </c>
      <c r="J616" s="206" t="str">
        <f t="shared" si="454"/>
        <v/>
      </c>
      <c r="K616" s="206" t="str">
        <f t="shared" si="455"/>
        <v/>
      </c>
      <c r="L616" s="206"/>
      <c r="M616" s="206"/>
      <c r="N616" s="206"/>
      <c r="O616" s="206"/>
      <c r="P616" s="207">
        <f t="shared" ca="1" si="435"/>
        <v>1</v>
      </c>
      <c r="Q616" s="207">
        <f t="shared" ca="1" si="436"/>
        <v>1</v>
      </c>
      <c r="R616" s="207">
        <f t="shared" ca="1" si="437"/>
        <v>1</v>
      </c>
      <c r="S616" s="207">
        <f t="shared" ca="1" si="438"/>
        <v>1</v>
      </c>
      <c r="T616" s="207">
        <f t="shared" ca="1" si="439"/>
        <v>0</v>
      </c>
      <c r="U616" s="207">
        <f t="shared" ca="1" si="442"/>
        <v>1</v>
      </c>
      <c r="V616" s="207">
        <f t="shared" ca="1" si="443"/>
        <v>1</v>
      </c>
      <c r="W616" s="207">
        <f t="shared" ca="1" si="444"/>
        <v>1</v>
      </c>
      <c r="X616" s="207">
        <f t="shared" ca="1" si="445"/>
        <v>1</v>
      </c>
      <c r="Y616" s="207">
        <f t="shared" ca="1" si="446"/>
        <v>1</v>
      </c>
      <c r="Z616" s="207" t="str">
        <f t="shared" ca="1" si="441"/>
        <v>F0</v>
      </c>
      <c r="AA616" s="208" t="str">
        <f t="shared" ca="1" si="447"/>
        <v>F0</v>
      </c>
    </row>
    <row r="617" spans="1:27" s="209" customFormat="1" ht="15" customHeight="1" thickBot="1">
      <c r="A617" s="419" t="s">
        <v>290</v>
      </c>
      <c r="B617" s="420"/>
      <c r="C617" s="413" t="str">
        <f>IF((E615&gt;0)*AND(E617&gt;0),"Cant have sick leave when you entered PTO",IF(((E617&gt;-1)*AND(E617&lt;31)),"","Check for hours vs DAYS error--&gt;"))</f>
        <v/>
      </c>
      <c r="D617" s="414"/>
      <c r="E617" s="203">
        <f>'Survey Questionnaire'!F154</f>
        <v>0</v>
      </c>
      <c r="F617" s="202" t="s">
        <v>110</v>
      </c>
      <c r="G617" s="205" t="s">
        <v>28</v>
      </c>
      <c r="H617" s="263">
        <f>IF(E617="","X",E617)</f>
        <v>0</v>
      </c>
      <c r="I617" s="206" t="s">
        <v>27</v>
      </c>
      <c r="J617" s="206" t="str">
        <f t="shared" si="454"/>
        <v/>
      </c>
      <c r="K617" s="206" t="str">
        <f t="shared" si="455"/>
        <v/>
      </c>
      <c r="L617" s="206"/>
      <c r="M617" s="206"/>
      <c r="N617" s="206"/>
      <c r="O617" s="206"/>
      <c r="P617" s="207">
        <f t="shared" ca="1" si="435"/>
        <v>1</v>
      </c>
      <c r="Q617" s="207">
        <f t="shared" ca="1" si="436"/>
        <v>1</v>
      </c>
      <c r="R617" s="207">
        <f t="shared" ca="1" si="437"/>
        <v>1</v>
      </c>
      <c r="S617" s="207">
        <f t="shared" ca="1" si="438"/>
        <v>1</v>
      </c>
      <c r="T617" s="207">
        <f t="shared" ca="1" si="439"/>
        <v>0</v>
      </c>
      <c r="U617" s="207">
        <f t="shared" ca="1" si="442"/>
        <v>1</v>
      </c>
      <c r="V617" s="207">
        <f t="shared" ca="1" si="443"/>
        <v>1</v>
      </c>
      <c r="W617" s="207">
        <f t="shared" ca="1" si="444"/>
        <v>1</v>
      </c>
      <c r="X617" s="207">
        <f t="shared" ca="1" si="445"/>
        <v>1</v>
      </c>
      <c r="Y617" s="207">
        <f t="shared" ca="1" si="446"/>
        <v>1</v>
      </c>
      <c r="Z617" s="207" t="str">
        <f t="shared" ca="1" si="441"/>
        <v>F0</v>
      </c>
      <c r="AA617" s="208" t="str">
        <f t="shared" ca="1" si="447"/>
        <v>F0</v>
      </c>
    </row>
    <row r="618" spans="1:27" ht="16.5" thickBot="1">
      <c r="A618" s="36"/>
      <c r="B618" s="71"/>
      <c r="C618" s="432"/>
      <c r="D618" s="432"/>
      <c r="E618" s="72"/>
      <c r="F618" s="73"/>
      <c r="P618" s="40">
        <f t="shared" ca="1" si="435"/>
        <v>1</v>
      </c>
      <c r="Q618" s="40">
        <f t="shared" ca="1" si="436"/>
        <v>1</v>
      </c>
      <c r="R618" s="40">
        <f t="shared" ca="1" si="437"/>
        <v>1</v>
      </c>
      <c r="S618" s="40">
        <f t="shared" ca="1" si="438"/>
        <v>1</v>
      </c>
      <c r="T618" s="40">
        <f t="shared" ca="1" si="439"/>
        <v>1</v>
      </c>
      <c r="U618" s="40">
        <f t="shared" ref="U618" ca="1" si="457">CELL("protect",F618)</f>
        <v>1</v>
      </c>
      <c r="V618" s="40">
        <f t="shared" ref="V618" ca="1" si="458">CELL("protect",G618)</f>
        <v>1</v>
      </c>
      <c r="W618" s="40">
        <f t="shared" ref="W618" ca="1" si="459">CELL("protect",H618)</f>
        <v>1</v>
      </c>
      <c r="X618" s="40">
        <f t="shared" ref="X618" ca="1" si="460">CELL("protect",I618)</f>
        <v>1</v>
      </c>
      <c r="Y618" s="40">
        <f t="shared" ref="Y618" ca="1" si="461">CELL("protect",J618)</f>
        <v>1</v>
      </c>
      <c r="Z618" s="40" t="str">
        <f t="shared" ca="1" si="441"/>
        <v>F0</v>
      </c>
      <c r="AA618" s="44" t="str">
        <f t="shared" ref="AA618" ca="1" si="462">CELL("format",H618)</f>
        <v>F0</v>
      </c>
    </row>
    <row r="619" spans="1:27" ht="20.25" thickTop="1" thickBot="1">
      <c r="A619" s="527" t="s">
        <v>228</v>
      </c>
      <c r="B619" s="528"/>
      <c r="C619" s="528"/>
      <c r="D619" s="528"/>
      <c r="E619" s="68">
        <v>34</v>
      </c>
      <c r="F619" s="64"/>
      <c r="G619" s="45" t="s">
        <v>25</v>
      </c>
      <c r="H619" s="263" t="str">
        <f>IF(SUM(H620:H621)&gt;0,E619,"X")</f>
        <v>X</v>
      </c>
      <c r="I619" s="38" t="s">
        <v>27</v>
      </c>
      <c r="P619" s="40">
        <f t="shared" ca="1" si="435"/>
        <v>1</v>
      </c>
      <c r="Q619" s="40">
        <f t="shared" ca="1" si="436"/>
        <v>1</v>
      </c>
      <c r="R619" s="40">
        <f t="shared" ca="1" si="437"/>
        <v>1</v>
      </c>
      <c r="S619" s="40">
        <f t="shared" ca="1" si="438"/>
        <v>1</v>
      </c>
      <c r="T619" s="40">
        <f t="shared" ca="1" si="439"/>
        <v>1</v>
      </c>
      <c r="U619" s="40">
        <f t="shared" ca="1" si="442"/>
        <v>1</v>
      </c>
      <c r="V619" s="40">
        <f t="shared" ca="1" si="443"/>
        <v>1</v>
      </c>
      <c r="W619" s="40">
        <f t="shared" ca="1" si="444"/>
        <v>1</v>
      </c>
      <c r="X619" s="40">
        <f t="shared" ca="1" si="445"/>
        <v>1</v>
      </c>
      <c r="Y619" s="40">
        <f t="shared" ca="1" si="446"/>
        <v>1</v>
      </c>
      <c r="Z619" s="40" t="str">
        <f t="shared" ca="1" si="441"/>
        <v>G</v>
      </c>
      <c r="AA619" s="44" t="str">
        <f t="shared" ca="1" si="447"/>
        <v>F0</v>
      </c>
    </row>
    <row r="620" spans="1:27" s="209" customFormat="1" ht="15" customHeight="1" thickTop="1" thickBot="1">
      <c r="A620" s="415" t="s">
        <v>230</v>
      </c>
      <c r="B620" s="416"/>
      <c r="C620" s="413" t="str">
        <f>IF(E620&lt;1000000001,"","Can't be over $1,000,000,000--&gt;")</f>
        <v/>
      </c>
      <c r="D620" s="413"/>
      <c r="E620" s="201">
        <f>'Survey Questionnaire'!G140</f>
        <v>0</v>
      </c>
      <c r="F620" s="202" t="s">
        <v>112</v>
      </c>
      <c r="G620" s="205" t="s">
        <v>28</v>
      </c>
      <c r="H620" s="263">
        <f t="shared" ref="H620:H623" si="463">IF(E620="","X",E620)</f>
        <v>0</v>
      </c>
      <c r="I620" s="206" t="s">
        <v>27</v>
      </c>
      <c r="J620" s="206" t="str">
        <f t="shared" ref="J620:J634" si="464">IF(C620="","",1)</f>
        <v/>
      </c>
      <c r="K620" s="206" t="str">
        <f t="shared" ref="K620:K634" si="465">IF(C620="","","&lt;=======")</f>
        <v/>
      </c>
      <c r="L620" s="206"/>
      <c r="M620" s="206"/>
      <c r="N620" s="206"/>
      <c r="O620" s="206"/>
      <c r="P620" s="207">
        <f t="shared" ca="1" si="435"/>
        <v>1</v>
      </c>
      <c r="Q620" s="207">
        <f t="shared" ca="1" si="436"/>
        <v>1</v>
      </c>
      <c r="R620" s="207">
        <f t="shared" ca="1" si="437"/>
        <v>1</v>
      </c>
      <c r="S620" s="207">
        <f t="shared" ca="1" si="438"/>
        <v>1</v>
      </c>
      <c r="T620" s="207">
        <f t="shared" ca="1" si="439"/>
        <v>0</v>
      </c>
      <c r="U620" s="207">
        <f t="shared" ca="1" si="442"/>
        <v>1</v>
      </c>
      <c r="V620" s="207">
        <f t="shared" ca="1" si="443"/>
        <v>1</v>
      </c>
      <c r="W620" s="207">
        <f t="shared" ca="1" si="444"/>
        <v>1</v>
      </c>
      <c r="X620" s="207">
        <f t="shared" ca="1" si="445"/>
        <v>1</v>
      </c>
      <c r="Y620" s="207">
        <f t="shared" ca="1" si="446"/>
        <v>1</v>
      </c>
      <c r="Z620" s="207" t="str">
        <f t="shared" ca="1" si="441"/>
        <v>C0</v>
      </c>
      <c r="AA620" s="208" t="str">
        <f t="shared" ca="1" si="447"/>
        <v>F0</v>
      </c>
    </row>
    <row r="621" spans="1:27" s="209" customFormat="1" ht="15" customHeight="1" thickBot="1">
      <c r="A621" s="411" t="s">
        <v>231</v>
      </c>
      <c r="B621" s="412"/>
      <c r="C621" s="413" t="str">
        <f>IF(E621&lt;1000000001,"","Can't be over $1,000,000,000--&gt;")</f>
        <v/>
      </c>
      <c r="D621" s="413"/>
      <c r="E621" s="201">
        <f>'Survey Questionnaire'!G141</f>
        <v>0</v>
      </c>
      <c r="F621" s="202" t="s">
        <v>112</v>
      </c>
      <c r="G621" s="205" t="s">
        <v>28</v>
      </c>
      <c r="H621" s="263">
        <f t="shared" si="463"/>
        <v>0</v>
      </c>
      <c r="I621" s="206" t="s">
        <v>27</v>
      </c>
      <c r="J621" s="206" t="str">
        <f t="shared" si="464"/>
        <v/>
      </c>
      <c r="K621" s="206" t="str">
        <f t="shared" si="465"/>
        <v/>
      </c>
      <c r="L621" s="206"/>
      <c r="M621" s="206"/>
      <c r="N621" s="206"/>
      <c r="O621" s="206"/>
      <c r="P621" s="207">
        <f t="shared" ca="1" si="435"/>
        <v>1</v>
      </c>
      <c r="Q621" s="207">
        <f t="shared" ca="1" si="436"/>
        <v>1</v>
      </c>
      <c r="R621" s="207">
        <f t="shared" ca="1" si="437"/>
        <v>1</v>
      </c>
      <c r="S621" s="207">
        <f t="shared" ca="1" si="438"/>
        <v>1</v>
      </c>
      <c r="T621" s="207">
        <f t="shared" ca="1" si="439"/>
        <v>0</v>
      </c>
      <c r="U621" s="207">
        <f t="shared" ca="1" si="442"/>
        <v>1</v>
      </c>
      <c r="V621" s="207">
        <f t="shared" ca="1" si="443"/>
        <v>1</v>
      </c>
      <c r="W621" s="207">
        <f t="shared" ca="1" si="444"/>
        <v>1</v>
      </c>
      <c r="X621" s="207">
        <f t="shared" ca="1" si="445"/>
        <v>1</v>
      </c>
      <c r="Y621" s="207">
        <f t="shared" ca="1" si="446"/>
        <v>1</v>
      </c>
      <c r="Z621" s="207" t="str">
        <f t="shared" ca="1" si="441"/>
        <v>C0</v>
      </c>
      <c r="AA621" s="208" t="str">
        <f t="shared" ca="1" si="447"/>
        <v>F0</v>
      </c>
    </row>
    <row r="622" spans="1:27" s="209" customFormat="1" ht="15" customHeight="1" thickBot="1">
      <c r="A622" s="411" t="s">
        <v>279</v>
      </c>
      <c r="B622" s="412"/>
      <c r="C622" s="413" t="str">
        <f>IF(E622&lt;1000000001,"","Can't be over $1,000,000,000--&gt;")</f>
        <v/>
      </c>
      <c r="D622" s="413"/>
      <c r="E622" s="201">
        <f>'Survey Questionnaire'!G142</f>
        <v>0</v>
      </c>
      <c r="F622" s="202" t="s">
        <v>112</v>
      </c>
      <c r="G622" s="205" t="s">
        <v>28</v>
      </c>
      <c r="H622" s="263">
        <f t="shared" si="463"/>
        <v>0</v>
      </c>
      <c r="I622" s="206" t="s">
        <v>27</v>
      </c>
      <c r="J622" s="206" t="str">
        <f t="shared" si="464"/>
        <v/>
      </c>
      <c r="K622" s="206" t="str">
        <f t="shared" si="465"/>
        <v/>
      </c>
      <c r="L622" s="206"/>
      <c r="M622" s="206"/>
      <c r="N622" s="206"/>
      <c r="O622" s="206"/>
      <c r="P622" s="207">
        <f t="shared" ca="1" si="435"/>
        <v>1</v>
      </c>
      <c r="Q622" s="207">
        <f t="shared" ca="1" si="436"/>
        <v>1</v>
      </c>
      <c r="R622" s="207">
        <f t="shared" ca="1" si="437"/>
        <v>1</v>
      </c>
      <c r="S622" s="207">
        <f t="shared" ca="1" si="438"/>
        <v>1</v>
      </c>
      <c r="T622" s="207">
        <f t="shared" ca="1" si="439"/>
        <v>0</v>
      </c>
      <c r="U622" s="207">
        <f t="shared" ca="1" si="442"/>
        <v>1</v>
      </c>
      <c r="V622" s="207">
        <f t="shared" ca="1" si="443"/>
        <v>1</v>
      </c>
      <c r="W622" s="207">
        <f t="shared" ca="1" si="444"/>
        <v>1</v>
      </c>
      <c r="X622" s="207">
        <f t="shared" ca="1" si="445"/>
        <v>1</v>
      </c>
      <c r="Y622" s="207">
        <f t="shared" ca="1" si="446"/>
        <v>1</v>
      </c>
      <c r="Z622" s="207" t="str">
        <f t="shared" ca="1" si="441"/>
        <v>C0</v>
      </c>
      <c r="AA622" s="208" t="str">
        <f t="shared" ca="1" si="447"/>
        <v>F0</v>
      </c>
    </row>
    <row r="623" spans="1:27" s="209" customFormat="1" ht="15" customHeight="1" thickBot="1">
      <c r="A623" s="411" t="s">
        <v>280</v>
      </c>
      <c r="B623" s="412"/>
      <c r="C623" s="413" t="str">
        <f>IF(((E623&gt;-100)*AND(E623&lt;201)),"","Percentage must be between -100% and +200%--&gt;")</f>
        <v/>
      </c>
      <c r="D623" s="414"/>
      <c r="E623" s="275">
        <f>'Survey Questionnaire'!G143</f>
        <v>0</v>
      </c>
      <c r="F623" s="202" t="s">
        <v>42</v>
      </c>
      <c r="G623" s="205" t="s">
        <v>28</v>
      </c>
      <c r="H623" s="276">
        <f t="shared" si="463"/>
        <v>0</v>
      </c>
      <c r="I623" s="206" t="s">
        <v>27</v>
      </c>
      <c r="J623" s="206" t="str">
        <f t="shared" si="464"/>
        <v/>
      </c>
      <c r="K623" s="206" t="str">
        <f t="shared" si="465"/>
        <v/>
      </c>
      <c r="L623" s="206"/>
      <c r="M623" s="206"/>
      <c r="N623" s="206"/>
      <c r="O623" s="206"/>
      <c r="P623" s="207">
        <f t="shared" ca="1" si="435"/>
        <v>1</v>
      </c>
      <c r="Q623" s="207">
        <f t="shared" ca="1" si="436"/>
        <v>1</v>
      </c>
      <c r="R623" s="207">
        <f t="shared" ca="1" si="437"/>
        <v>1</v>
      </c>
      <c r="S623" s="207">
        <f t="shared" ca="1" si="438"/>
        <v>1</v>
      </c>
      <c r="T623" s="207">
        <f t="shared" ca="1" si="439"/>
        <v>0</v>
      </c>
      <c r="U623" s="207">
        <f t="shared" ca="1" si="442"/>
        <v>1</v>
      </c>
      <c r="V623" s="207">
        <f t="shared" ca="1" si="443"/>
        <v>1</v>
      </c>
      <c r="W623" s="207">
        <f t="shared" ca="1" si="444"/>
        <v>1</v>
      </c>
      <c r="X623" s="207">
        <f t="shared" ca="1" si="445"/>
        <v>1</v>
      </c>
      <c r="Y623" s="207">
        <f t="shared" ca="1" si="446"/>
        <v>1</v>
      </c>
      <c r="Z623" s="207" t="str">
        <f t="shared" ca="1" si="441"/>
        <v>F2</v>
      </c>
      <c r="AA623" s="208" t="str">
        <f t="shared" ca="1" si="447"/>
        <v>F2</v>
      </c>
    </row>
    <row r="624" spans="1:27" s="209" customFormat="1" ht="15" customHeight="1" thickBot="1">
      <c r="A624" s="411" t="s">
        <v>281</v>
      </c>
      <c r="B624" s="412"/>
      <c r="C624" s="413" t="str">
        <f>IF(E620+E621=0,"",IF(E624&lt;1,"Please enter the number of people with this title here--&gt;",IF(E624&gt;E$8,"Can't be more than the "&amp;E$8&amp;" you reported as total staff--&gt;","")))</f>
        <v/>
      </c>
      <c r="D624" s="414"/>
      <c r="E624" s="204">
        <f>'Survey Questionnaire'!G144</f>
        <v>0</v>
      </c>
      <c r="F624" s="202" t="s">
        <v>109</v>
      </c>
      <c r="G624" s="205" t="s">
        <v>28</v>
      </c>
      <c r="H624" s="263" t="str">
        <f>IF(OR(E624="", E624=0),"X",E624)</f>
        <v>X</v>
      </c>
      <c r="I624" s="206" t="s">
        <v>27</v>
      </c>
      <c r="J624" s="206" t="str">
        <f t="shared" si="464"/>
        <v/>
      </c>
      <c r="K624" s="206" t="str">
        <f t="shared" si="465"/>
        <v/>
      </c>
      <c r="L624" s="206"/>
      <c r="M624" s="206"/>
      <c r="N624" s="206"/>
      <c r="O624" s="206"/>
      <c r="P624" s="207">
        <f t="shared" ca="1" si="435"/>
        <v>1</v>
      </c>
      <c r="Q624" s="207">
        <f t="shared" ca="1" si="436"/>
        <v>1</v>
      </c>
      <c r="R624" s="207">
        <f t="shared" ca="1" si="437"/>
        <v>1</v>
      </c>
      <c r="S624" s="207">
        <f t="shared" ca="1" si="438"/>
        <v>1</v>
      </c>
      <c r="T624" s="207">
        <f t="shared" ca="1" si="439"/>
        <v>0</v>
      </c>
      <c r="U624" s="207">
        <f t="shared" ca="1" si="442"/>
        <v>1</v>
      </c>
      <c r="V624" s="207">
        <f t="shared" ca="1" si="443"/>
        <v>1</v>
      </c>
      <c r="W624" s="207">
        <f t="shared" ca="1" si="444"/>
        <v>1</v>
      </c>
      <c r="X624" s="207">
        <f t="shared" ca="1" si="445"/>
        <v>1</v>
      </c>
      <c r="Y624" s="207">
        <f t="shared" ca="1" si="446"/>
        <v>1</v>
      </c>
      <c r="Z624" s="207" t="str">
        <f t="shared" ca="1" si="441"/>
        <v>,0</v>
      </c>
      <c r="AA624" s="208" t="str">
        <f t="shared" ca="1" si="447"/>
        <v>F0</v>
      </c>
    </row>
    <row r="625" spans="1:27" s="209" customFormat="1" ht="15" customHeight="1" thickBot="1">
      <c r="A625" s="411" t="s">
        <v>282</v>
      </c>
      <c r="B625" s="412"/>
      <c r="C625" s="413" t="str">
        <f>IF(E625&gt;E624,"Can't be more than the "&amp;E624&amp;" people with this title--&gt;","")</f>
        <v/>
      </c>
      <c r="D625" s="414"/>
      <c r="E625" s="204">
        <f>'Survey Questionnaire'!G145</f>
        <v>0</v>
      </c>
      <c r="F625" s="202" t="s">
        <v>109</v>
      </c>
      <c r="G625" s="205" t="s">
        <v>28</v>
      </c>
      <c r="H625" s="263">
        <f t="shared" ref="H625:H629" si="466">IF(E625="","X",E625)</f>
        <v>0</v>
      </c>
      <c r="I625" s="206" t="s">
        <v>27</v>
      </c>
      <c r="J625" s="206" t="str">
        <f t="shared" si="464"/>
        <v/>
      </c>
      <c r="K625" s="206" t="str">
        <f t="shared" si="465"/>
        <v/>
      </c>
      <c r="L625" s="206"/>
      <c r="M625" s="206"/>
      <c r="N625" s="206"/>
      <c r="O625" s="206"/>
      <c r="P625" s="207">
        <f t="shared" ca="1" si="435"/>
        <v>1</v>
      </c>
      <c r="Q625" s="207">
        <f t="shared" ca="1" si="436"/>
        <v>1</v>
      </c>
      <c r="R625" s="207">
        <f t="shared" ca="1" si="437"/>
        <v>1</v>
      </c>
      <c r="S625" s="207">
        <f t="shared" ca="1" si="438"/>
        <v>1</v>
      </c>
      <c r="T625" s="207">
        <f t="shared" ca="1" si="439"/>
        <v>0</v>
      </c>
      <c r="U625" s="207">
        <f t="shared" ca="1" si="442"/>
        <v>1</v>
      </c>
      <c r="V625" s="207">
        <f t="shared" ca="1" si="443"/>
        <v>1</v>
      </c>
      <c r="W625" s="207">
        <f t="shared" ca="1" si="444"/>
        <v>1</v>
      </c>
      <c r="X625" s="207">
        <f t="shared" ca="1" si="445"/>
        <v>1</v>
      </c>
      <c r="Y625" s="207">
        <f t="shared" ca="1" si="446"/>
        <v>1</v>
      </c>
      <c r="Z625" s="207" t="str">
        <f t="shared" ca="1" si="441"/>
        <v>,0</v>
      </c>
      <c r="AA625" s="208" t="str">
        <f t="shared" ca="1" si="447"/>
        <v>F0</v>
      </c>
    </row>
    <row r="626" spans="1:27" s="209" customFormat="1" ht="15" customHeight="1" thickBot="1">
      <c r="A626" s="411" t="s">
        <v>283</v>
      </c>
      <c r="B626" s="412"/>
      <c r="C626" s="413" t="str">
        <f>IF(((E626&gt;-1)*AND(E626&lt;101)),"","Percentage must be between 0 and 100.00--&gt;")</f>
        <v/>
      </c>
      <c r="D626" s="414"/>
      <c r="E626" s="275">
        <f>'Survey Questionnaire'!G146</f>
        <v>0</v>
      </c>
      <c r="F626" s="202" t="s">
        <v>42</v>
      </c>
      <c r="G626" s="205" t="s">
        <v>28</v>
      </c>
      <c r="H626" s="276">
        <f t="shared" si="466"/>
        <v>0</v>
      </c>
      <c r="I626" s="206" t="s">
        <v>27</v>
      </c>
      <c r="J626" s="206" t="str">
        <f t="shared" si="464"/>
        <v/>
      </c>
      <c r="K626" s="206" t="str">
        <f t="shared" si="465"/>
        <v/>
      </c>
      <c r="L626" s="206"/>
      <c r="M626" s="206"/>
      <c r="N626" s="206"/>
      <c r="O626" s="206"/>
      <c r="P626" s="207">
        <f t="shared" ca="1" si="435"/>
        <v>1</v>
      </c>
      <c r="Q626" s="207">
        <f t="shared" ca="1" si="436"/>
        <v>1</v>
      </c>
      <c r="R626" s="207">
        <f t="shared" ca="1" si="437"/>
        <v>1</v>
      </c>
      <c r="S626" s="207">
        <f t="shared" ca="1" si="438"/>
        <v>1</v>
      </c>
      <c r="T626" s="207">
        <f t="shared" ca="1" si="439"/>
        <v>0</v>
      </c>
      <c r="U626" s="207">
        <f t="shared" ca="1" si="442"/>
        <v>1</v>
      </c>
      <c r="V626" s="207">
        <f t="shared" ca="1" si="443"/>
        <v>1</v>
      </c>
      <c r="W626" s="207">
        <f t="shared" ca="1" si="444"/>
        <v>1</v>
      </c>
      <c r="X626" s="207">
        <f t="shared" ca="1" si="445"/>
        <v>1</v>
      </c>
      <c r="Y626" s="207">
        <f t="shared" ca="1" si="446"/>
        <v>1</v>
      </c>
      <c r="Z626" s="207" t="str">
        <f t="shared" ca="1" si="441"/>
        <v>F2</v>
      </c>
      <c r="AA626" s="208" t="str">
        <f t="shared" ca="1" si="447"/>
        <v>F2</v>
      </c>
    </row>
    <row r="627" spans="1:27" s="209" customFormat="1" ht="15" customHeight="1" thickBot="1">
      <c r="A627" s="411" t="s">
        <v>284</v>
      </c>
      <c r="B627" s="412"/>
      <c r="C627" s="413" t="str">
        <f>IF(((E627&gt;-1)*AND(E627&lt;101)),"","Percentage must be between 0 and 100.00--&gt;")</f>
        <v/>
      </c>
      <c r="D627" s="414"/>
      <c r="E627" s="275">
        <f>'Survey Questionnaire'!G147</f>
        <v>0</v>
      </c>
      <c r="F627" s="202" t="s">
        <v>42</v>
      </c>
      <c r="G627" s="205" t="s">
        <v>28</v>
      </c>
      <c r="H627" s="276">
        <f t="shared" si="466"/>
        <v>0</v>
      </c>
      <c r="I627" s="206" t="s">
        <v>27</v>
      </c>
      <c r="J627" s="206" t="str">
        <f t="shared" si="464"/>
        <v/>
      </c>
      <c r="K627" s="206" t="str">
        <f t="shared" si="465"/>
        <v/>
      </c>
      <c r="L627" s="206"/>
      <c r="M627" s="206"/>
      <c r="N627" s="206"/>
      <c r="O627" s="206"/>
      <c r="P627" s="207">
        <f t="shared" ca="1" si="435"/>
        <v>1</v>
      </c>
      <c r="Q627" s="207">
        <f t="shared" ca="1" si="436"/>
        <v>1</v>
      </c>
      <c r="R627" s="207">
        <f t="shared" ca="1" si="437"/>
        <v>1</v>
      </c>
      <c r="S627" s="207">
        <f t="shared" ca="1" si="438"/>
        <v>1</v>
      </c>
      <c r="T627" s="207">
        <f t="shared" ca="1" si="439"/>
        <v>0</v>
      </c>
      <c r="U627" s="207">
        <f t="shared" ca="1" si="442"/>
        <v>1</v>
      </c>
      <c r="V627" s="207">
        <f t="shared" ca="1" si="443"/>
        <v>1</v>
      </c>
      <c r="W627" s="207">
        <f t="shared" ca="1" si="444"/>
        <v>1</v>
      </c>
      <c r="X627" s="207">
        <f t="shared" ca="1" si="445"/>
        <v>1</v>
      </c>
      <c r="Y627" s="207">
        <f t="shared" ca="1" si="446"/>
        <v>1</v>
      </c>
      <c r="Z627" s="207" t="str">
        <f t="shared" ca="1" si="441"/>
        <v>F2</v>
      </c>
      <c r="AA627" s="208" t="str">
        <f t="shared" ca="1" si="447"/>
        <v>F2</v>
      </c>
    </row>
    <row r="628" spans="1:27" s="209" customFormat="1" ht="15" customHeight="1" thickBot="1">
      <c r="A628" s="411" t="s">
        <v>285</v>
      </c>
      <c r="B628" s="412"/>
      <c r="C628" s="413" t="str">
        <f>IF(((E628&gt;-1)*AND(E628&lt;101)),"","Percentage must be between 0 and 100.00--&gt;")</f>
        <v/>
      </c>
      <c r="D628" s="414"/>
      <c r="E628" s="275">
        <f>'Survey Questionnaire'!G148</f>
        <v>0</v>
      </c>
      <c r="F628" s="202" t="s">
        <v>42</v>
      </c>
      <c r="G628" s="205" t="s">
        <v>28</v>
      </c>
      <c r="H628" s="276">
        <f t="shared" si="466"/>
        <v>0</v>
      </c>
      <c r="I628" s="206" t="s">
        <v>27</v>
      </c>
      <c r="J628" s="206" t="str">
        <f t="shared" si="464"/>
        <v/>
      </c>
      <c r="K628" s="206" t="str">
        <f t="shared" si="465"/>
        <v/>
      </c>
      <c r="L628" s="206"/>
      <c r="M628" s="206"/>
      <c r="N628" s="206"/>
      <c r="O628" s="206"/>
      <c r="P628" s="207">
        <f t="shared" ca="1" si="435"/>
        <v>1</v>
      </c>
      <c r="Q628" s="207">
        <f t="shared" ca="1" si="436"/>
        <v>1</v>
      </c>
      <c r="R628" s="207">
        <f t="shared" ca="1" si="437"/>
        <v>1</v>
      </c>
      <c r="S628" s="207">
        <f t="shared" ca="1" si="438"/>
        <v>1</v>
      </c>
      <c r="T628" s="207">
        <f t="shared" ca="1" si="439"/>
        <v>0</v>
      </c>
      <c r="U628" s="207">
        <f t="shared" ca="1" si="442"/>
        <v>1</v>
      </c>
      <c r="V628" s="207">
        <f t="shared" ca="1" si="443"/>
        <v>1</v>
      </c>
      <c r="W628" s="207">
        <f t="shared" ca="1" si="444"/>
        <v>1</v>
      </c>
      <c r="X628" s="207">
        <f t="shared" ca="1" si="445"/>
        <v>1</v>
      </c>
      <c r="Y628" s="207">
        <f t="shared" ca="1" si="446"/>
        <v>1</v>
      </c>
      <c r="Z628" s="207" t="str">
        <f t="shared" ca="1" si="441"/>
        <v>F2</v>
      </c>
      <c r="AA628" s="208" t="str">
        <f t="shared" ca="1" si="447"/>
        <v>F2</v>
      </c>
    </row>
    <row r="629" spans="1:27" s="209" customFormat="1" ht="15" customHeight="1" thickBot="1">
      <c r="A629" s="417" t="s">
        <v>286</v>
      </c>
      <c r="B629" s="418"/>
      <c r="C629" s="413" t="str">
        <f>IF(((E629&gt;-1)*AND(E629&lt;201)),"","Percentage overtime must be between 0% and 200.00%--&gt;")</f>
        <v/>
      </c>
      <c r="D629" s="414"/>
      <c r="E629" s="275">
        <f>'Survey Questionnaire'!G149</f>
        <v>0</v>
      </c>
      <c r="F629" s="202" t="s">
        <v>42</v>
      </c>
      <c r="G629" s="205" t="s">
        <v>28</v>
      </c>
      <c r="H629" s="276">
        <f t="shared" si="466"/>
        <v>0</v>
      </c>
      <c r="I629" s="206" t="s">
        <v>27</v>
      </c>
      <c r="J629" s="206" t="str">
        <f t="shared" si="464"/>
        <v/>
      </c>
      <c r="K629" s="206" t="str">
        <f t="shared" si="465"/>
        <v/>
      </c>
      <c r="L629" s="206"/>
      <c r="M629" s="206"/>
      <c r="N629" s="206"/>
      <c r="O629" s="206"/>
      <c r="P629" s="207">
        <f t="shared" ca="1" si="435"/>
        <v>1</v>
      </c>
      <c r="Q629" s="207">
        <f t="shared" ca="1" si="436"/>
        <v>1</v>
      </c>
      <c r="R629" s="207">
        <f t="shared" ca="1" si="437"/>
        <v>1</v>
      </c>
      <c r="S629" s="207">
        <f t="shared" ca="1" si="438"/>
        <v>1</v>
      </c>
      <c r="T629" s="207">
        <f t="shared" ca="1" si="439"/>
        <v>0</v>
      </c>
      <c r="U629" s="207">
        <f t="shared" ca="1" si="442"/>
        <v>1</v>
      </c>
      <c r="V629" s="207">
        <f t="shared" ca="1" si="443"/>
        <v>1</v>
      </c>
      <c r="W629" s="207">
        <f t="shared" ca="1" si="444"/>
        <v>1</v>
      </c>
      <c r="X629" s="207">
        <f t="shared" ca="1" si="445"/>
        <v>1</v>
      </c>
      <c r="Y629" s="207">
        <f t="shared" ca="1" si="446"/>
        <v>1</v>
      </c>
      <c r="Z629" s="207" t="str">
        <f t="shared" ca="1" si="441"/>
        <v>F2</v>
      </c>
      <c r="AA629" s="208" t="str">
        <f t="shared" ca="1" si="447"/>
        <v>F2</v>
      </c>
    </row>
    <row r="630" spans="1:27" s="209" customFormat="1" ht="15" customHeight="1" thickBot="1">
      <c r="A630" s="423" t="s">
        <v>287</v>
      </c>
      <c r="B630" s="424"/>
      <c r="C630" s="425" t="str">
        <f>IF(E630=0,"",IF(E630="Y","",IF(E630="N","","You must answer Y or N--&gt;")))</f>
        <v/>
      </c>
      <c r="D630" s="426"/>
      <c r="E630" s="203">
        <f>'Survey Questionnaire'!G150</f>
        <v>0</v>
      </c>
      <c r="F630" s="202" t="s">
        <v>62</v>
      </c>
      <c r="G630" s="205" t="s">
        <v>28</v>
      </c>
      <c r="H630" s="281" t="str">
        <f>IF(E630="Y",1,IF(E630="N",0,"X"))</f>
        <v>X</v>
      </c>
      <c r="I630" s="206" t="s">
        <v>27</v>
      </c>
      <c r="J630" s="206" t="str">
        <f t="shared" si="464"/>
        <v/>
      </c>
      <c r="K630" s="206" t="str">
        <f t="shared" si="465"/>
        <v/>
      </c>
      <c r="L630" s="206"/>
      <c r="M630" s="206"/>
      <c r="N630" s="206"/>
      <c r="O630" s="206"/>
      <c r="P630" s="207">
        <f t="shared" ca="1" si="435"/>
        <v>1</v>
      </c>
      <c r="Q630" s="207">
        <f t="shared" ca="1" si="436"/>
        <v>1</v>
      </c>
      <c r="R630" s="207">
        <f t="shared" ca="1" si="437"/>
        <v>1</v>
      </c>
      <c r="S630" s="207">
        <f t="shared" ca="1" si="438"/>
        <v>1</v>
      </c>
      <c r="T630" s="207">
        <f t="shared" ca="1" si="439"/>
        <v>0</v>
      </c>
      <c r="U630" s="207">
        <f t="shared" ca="1" si="442"/>
        <v>1</v>
      </c>
      <c r="V630" s="207">
        <f t="shared" ca="1" si="443"/>
        <v>1</v>
      </c>
      <c r="W630" s="207">
        <f t="shared" ca="1" si="444"/>
        <v>1</v>
      </c>
      <c r="X630" s="207">
        <f t="shared" ca="1" si="445"/>
        <v>1</v>
      </c>
      <c r="Y630" s="207">
        <f t="shared" ca="1" si="446"/>
        <v>1</v>
      </c>
      <c r="Z630" s="207" t="str">
        <f t="shared" ca="1" si="441"/>
        <v>F0</v>
      </c>
      <c r="AA630" s="208" t="str">
        <f t="shared" ca="1" si="447"/>
        <v>F0</v>
      </c>
    </row>
    <row r="631" spans="1:27" s="209" customFormat="1" ht="15" customHeight="1" thickBot="1">
      <c r="A631" s="417" t="s">
        <v>288</v>
      </c>
      <c r="B631" s="418"/>
      <c r="C631" s="413" t="str">
        <f>IF(((E631&gt;-1)*AND(E631&lt;1001)),"","Billing rate must be between $0 and $1,000 per hour--&gt;")</f>
        <v/>
      </c>
      <c r="D631" s="414"/>
      <c r="E631" s="203">
        <f>'Survey Questionnaire'!G151</f>
        <v>0</v>
      </c>
      <c r="F631" s="202" t="s">
        <v>112</v>
      </c>
      <c r="G631" s="205" t="s">
        <v>28</v>
      </c>
      <c r="H631" s="263">
        <f>IF(E631="","X",E631)</f>
        <v>0</v>
      </c>
      <c r="I631" s="206" t="s">
        <v>27</v>
      </c>
      <c r="J631" s="206" t="str">
        <f t="shared" si="464"/>
        <v/>
      </c>
      <c r="K631" s="206" t="str">
        <f t="shared" si="465"/>
        <v/>
      </c>
      <c r="L631" s="206"/>
      <c r="M631" s="206"/>
      <c r="N631" s="206"/>
      <c r="O631" s="206"/>
      <c r="P631" s="207">
        <f t="shared" ca="1" si="435"/>
        <v>1</v>
      </c>
      <c r="Q631" s="207">
        <f t="shared" ca="1" si="436"/>
        <v>1</v>
      </c>
      <c r="R631" s="207">
        <f t="shared" ca="1" si="437"/>
        <v>1</v>
      </c>
      <c r="S631" s="207">
        <f t="shared" ca="1" si="438"/>
        <v>1</v>
      </c>
      <c r="T631" s="207">
        <f t="shared" ca="1" si="439"/>
        <v>0</v>
      </c>
      <c r="U631" s="207">
        <f t="shared" ca="1" si="442"/>
        <v>1</v>
      </c>
      <c r="V631" s="207">
        <f t="shared" ca="1" si="443"/>
        <v>1</v>
      </c>
      <c r="W631" s="207">
        <f t="shared" ca="1" si="444"/>
        <v>1</v>
      </c>
      <c r="X631" s="207">
        <f t="shared" ca="1" si="445"/>
        <v>1</v>
      </c>
      <c r="Y631" s="207">
        <f t="shared" ca="1" si="446"/>
        <v>1</v>
      </c>
      <c r="Z631" s="207" t="str">
        <f t="shared" ca="1" si="441"/>
        <v>F0</v>
      </c>
      <c r="AA631" s="208" t="str">
        <f t="shared" ca="1" si="447"/>
        <v>F0</v>
      </c>
    </row>
    <row r="632" spans="1:27" s="209" customFormat="1" ht="15" customHeight="1" thickBot="1">
      <c r="A632" s="417" t="s">
        <v>306</v>
      </c>
      <c r="B632" s="418"/>
      <c r="C632" s="413" t="str">
        <f>IF(((E632&gt;-1)*AND(E632&lt;31)),"","Check for hours vs DAYS error--&gt;")</f>
        <v/>
      </c>
      <c r="D632" s="414"/>
      <c r="E632" s="203">
        <f>'Survey Questionnaire'!G152</f>
        <v>0</v>
      </c>
      <c r="F632" s="202" t="s">
        <v>110</v>
      </c>
      <c r="G632" s="205" t="s">
        <v>28</v>
      </c>
      <c r="H632" s="263">
        <f>IF(E632="","X",E632)</f>
        <v>0</v>
      </c>
      <c r="I632" s="206" t="s">
        <v>27</v>
      </c>
      <c r="J632" s="206" t="str">
        <f t="shared" si="464"/>
        <v/>
      </c>
      <c r="K632" s="206" t="str">
        <f t="shared" si="465"/>
        <v/>
      </c>
      <c r="L632" s="206"/>
      <c r="M632" s="206"/>
      <c r="N632" s="206"/>
      <c r="O632" s="206"/>
      <c r="P632" s="207">
        <f t="shared" ca="1" si="435"/>
        <v>1</v>
      </c>
      <c r="Q632" s="207">
        <f t="shared" ca="1" si="436"/>
        <v>1</v>
      </c>
      <c r="R632" s="207">
        <f t="shared" ca="1" si="437"/>
        <v>1</v>
      </c>
      <c r="S632" s="207">
        <f t="shared" ca="1" si="438"/>
        <v>1</v>
      </c>
      <c r="T632" s="207">
        <f t="shared" ca="1" si="439"/>
        <v>0</v>
      </c>
      <c r="U632" s="207">
        <f t="shared" ca="1" si="442"/>
        <v>1</v>
      </c>
      <c r="V632" s="207">
        <f t="shared" ca="1" si="443"/>
        <v>1</v>
      </c>
      <c r="W632" s="207">
        <f t="shared" ca="1" si="444"/>
        <v>1</v>
      </c>
      <c r="X632" s="207">
        <f t="shared" ca="1" si="445"/>
        <v>1</v>
      </c>
      <c r="Y632" s="207">
        <f t="shared" ca="1" si="446"/>
        <v>1</v>
      </c>
      <c r="Z632" s="207" t="str">
        <f t="shared" ca="1" si="441"/>
        <v>F0</v>
      </c>
      <c r="AA632" s="208" t="str">
        <f t="shared" ca="1" si="447"/>
        <v>F0</v>
      </c>
    </row>
    <row r="633" spans="1:27" s="209" customFormat="1" ht="15" customHeight="1" thickBot="1">
      <c r="A633" s="417" t="s">
        <v>289</v>
      </c>
      <c r="B633" s="418"/>
      <c r="C633" s="413" t="str">
        <f>IF((E632&gt;0)*AND(E633&gt;0),"Cant have vacation when you entered PTO",IF(((E633&gt;-1)*AND(E633&lt;31)),"","Check for hours vs DAYS error--&gt;"))</f>
        <v/>
      </c>
      <c r="D633" s="414"/>
      <c r="E633" s="203">
        <f>'Survey Questionnaire'!G153</f>
        <v>0</v>
      </c>
      <c r="F633" s="202" t="s">
        <v>110</v>
      </c>
      <c r="G633" s="205" t="s">
        <v>28</v>
      </c>
      <c r="H633" s="263">
        <f>IF(E633="","X",E633)</f>
        <v>0</v>
      </c>
      <c r="I633" s="206" t="s">
        <v>27</v>
      </c>
      <c r="J633" s="206" t="str">
        <f t="shared" si="464"/>
        <v/>
      </c>
      <c r="K633" s="206" t="str">
        <f t="shared" si="465"/>
        <v/>
      </c>
      <c r="L633" s="206"/>
      <c r="M633" s="206"/>
      <c r="N633" s="206"/>
      <c r="O633" s="206"/>
      <c r="P633" s="207">
        <f t="shared" ca="1" si="435"/>
        <v>1</v>
      </c>
      <c r="Q633" s="207">
        <f t="shared" ca="1" si="436"/>
        <v>1</v>
      </c>
      <c r="R633" s="207">
        <f t="shared" ca="1" si="437"/>
        <v>1</v>
      </c>
      <c r="S633" s="207">
        <f t="shared" ca="1" si="438"/>
        <v>1</v>
      </c>
      <c r="T633" s="207">
        <f t="shared" ca="1" si="439"/>
        <v>0</v>
      </c>
      <c r="U633" s="207">
        <f t="shared" ca="1" si="442"/>
        <v>1</v>
      </c>
      <c r="V633" s="207">
        <f t="shared" ca="1" si="443"/>
        <v>1</v>
      </c>
      <c r="W633" s="207">
        <f t="shared" ca="1" si="444"/>
        <v>1</v>
      </c>
      <c r="X633" s="207">
        <f t="shared" ca="1" si="445"/>
        <v>1</v>
      </c>
      <c r="Y633" s="207">
        <f t="shared" ca="1" si="446"/>
        <v>1</v>
      </c>
      <c r="Z633" s="207" t="str">
        <f t="shared" ca="1" si="441"/>
        <v>F0</v>
      </c>
      <c r="AA633" s="208" t="str">
        <f t="shared" ca="1" si="447"/>
        <v>F0</v>
      </c>
    </row>
    <row r="634" spans="1:27" s="209" customFormat="1" ht="15" customHeight="1" thickBot="1">
      <c r="A634" s="419" t="s">
        <v>290</v>
      </c>
      <c r="B634" s="420"/>
      <c r="C634" s="413" t="str">
        <f>IF((E632&gt;0)*AND(E634&gt;0),"Cant have sick leave when you entered PTO",IF(((E634&gt;-1)*AND(E634&lt;31)),"","Check for hours vs DAYS error--&gt;"))</f>
        <v/>
      </c>
      <c r="D634" s="414"/>
      <c r="E634" s="203">
        <f>'Survey Questionnaire'!G154</f>
        <v>0</v>
      </c>
      <c r="F634" s="202" t="s">
        <v>110</v>
      </c>
      <c r="G634" s="205" t="s">
        <v>28</v>
      </c>
      <c r="H634" s="263">
        <f>IF(E634="","X",E634)</f>
        <v>0</v>
      </c>
      <c r="I634" s="206" t="s">
        <v>27</v>
      </c>
      <c r="J634" s="206" t="str">
        <f t="shared" si="464"/>
        <v/>
      </c>
      <c r="K634" s="206" t="str">
        <f t="shared" si="465"/>
        <v/>
      </c>
      <c r="L634" s="206"/>
      <c r="M634" s="206"/>
      <c r="N634" s="206"/>
      <c r="O634" s="206"/>
      <c r="P634" s="207">
        <f t="shared" ca="1" si="435"/>
        <v>1</v>
      </c>
      <c r="Q634" s="207">
        <f t="shared" ca="1" si="436"/>
        <v>1</v>
      </c>
      <c r="R634" s="207">
        <f t="shared" ca="1" si="437"/>
        <v>1</v>
      </c>
      <c r="S634" s="207">
        <f t="shared" ca="1" si="438"/>
        <v>1</v>
      </c>
      <c r="T634" s="207">
        <f t="shared" ca="1" si="439"/>
        <v>0</v>
      </c>
      <c r="U634" s="207">
        <f t="shared" ca="1" si="442"/>
        <v>1</v>
      </c>
      <c r="V634" s="207">
        <f t="shared" ca="1" si="443"/>
        <v>1</v>
      </c>
      <c r="W634" s="207">
        <f t="shared" ca="1" si="444"/>
        <v>1</v>
      </c>
      <c r="X634" s="207">
        <f t="shared" ca="1" si="445"/>
        <v>1</v>
      </c>
      <c r="Y634" s="207">
        <f t="shared" ca="1" si="446"/>
        <v>1</v>
      </c>
      <c r="Z634" s="207" t="str">
        <f t="shared" ca="1" si="441"/>
        <v>F0</v>
      </c>
      <c r="AA634" s="208" t="str">
        <f t="shared" ca="1" si="447"/>
        <v>F0</v>
      </c>
    </row>
    <row r="635" spans="1:27" ht="16.5" thickBot="1">
      <c r="A635" s="36"/>
      <c r="B635" s="71"/>
      <c r="C635" s="432"/>
      <c r="D635" s="432"/>
      <c r="E635" s="72"/>
      <c r="F635" s="73"/>
      <c r="P635" s="40">
        <f t="shared" ca="1" si="435"/>
        <v>1</v>
      </c>
      <c r="Q635" s="40">
        <f t="shared" ca="1" si="436"/>
        <v>1</v>
      </c>
      <c r="R635" s="40">
        <f t="shared" ca="1" si="437"/>
        <v>1</v>
      </c>
      <c r="S635" s="40">
        <f t="shared" ca="1" si="438"/>
        <v>1</v>
      </c>
      <c r="T635" s="40">
        <f t="shared" ca="1" si="439"/>
        <v>1</v>
      </c>
      <c r="U635" s="40">
        <f t="shared" ref="U635" ca="1" si="467">CELL("protect",F635)</f>
        <v>1</v>
      </c>
      <c r="V635" s="40">
        <f t="shared" ca="1" si="443"/>
        <v>1</v>
      </c>
      <c r="W635" s="40">
        <f t="shared" ca="1" si="444"/>
        <v>1</v>
      </c>
      <c r="X635" s="40">
        <f t="shared" ca="1" si="445"/>
        <v>1</v>
      </c>
      <c r="Y635" s="40">
        <f t="shared" ca="1" si="446"/>
        <v>1</v>
      </c>
      <c r="Z635" s="40" t="str">
        <f t="shared" ca="1" si="441"/>
        <v>F0</v>
      </c>
      <c r="AA635" s="44" t="str">
        <f t="shared" ca="1" si="447"/>
        <v>F0</v>
      </c>
    </row>
    <row r="636" spans="1:27" ht="20.25" thickTop="1" thickBot="1">
      <c r="A636" s="527" t="s">
        <v>247</v>
      </c>
      <c r="B636" s="528"/>
      <c r="C636" s="528"/>
      <c r="D636" s="528"/>
      <c r="E636" s="68">
        <v>35</v>
      </c>
      <c r="F636" s="64"/>
      <c r="G636" s="45" t="s">
        <v>25</v>
      </c>
      <c r="H636" s="263" t="str">
        <f>IF(SUM(H637:H638)&gt;0,E636,"X")</f>
        <v>X</v>
      </c>
      <c r="I636" s="38" t="s">
        <v>27</v>
      </c>
      <c r="P636" s="40">
        <f t="shared" ca="1" si="435"/>
        <v>1</v>
      </c>
      <c r="Q636" s="40">
        <f t="shared" ca="1" si="436"/>
        <v>1</v>
      </c>
      <c r="R636" s="40">
        <f t="shared" ca="1" si="437"/>
        <v>1</v>
      </c>
      <c r="S636" s="40">
        <f t="shared" ca="1" si="438"/>
        <v>1</v>
      </c>
      <c r="T636" s="40">
        <f t="shared" ca="1" si="439"/>
        <v>1</v>
      </c>
      <c r="U636" s="40">
        <f t="shared" ref="U636:U685" ca="1" si="468">CELL("protect",F636)</f>
        <v>1</v>
      </c>
      <c r="V636" s="40">
        <f t="shared" ref="V636:V686" ca="1" si="469">CELL("protect",G636)</f>
        <v>1</v>
      </c>
      <c r="W636" s="40">
        <f t="shared" ref="W636:W686" ca="1" si="470">CELL("protect",H636)</f>
        <v>1</v>
      </c>
      <c r="X636" s="40">
        <f t="shared" ref="X636:X686" ca="1" si="471">CELL("protect",I636)</f>
        <v>1</v>
      </c>
      <c r="Y636" s="40">
        <f t="shared" ref="Y636:Y686" ca="1" si="472">CELL("protect",J636)</f>
        <v>1</v>
      </c>
      <c r="Z636" s="40" t="str">
        <f t="shared" ca="1" si="441"/>
        <v>G</v>
      </c>
      <c r="AA636" s="44" t="str">
        <f t="shared" ref="AA636:AA686" ca="1" si="473">CELL("format",H636)</f>
        <v>F0</v>
      </c>
    </row>
    <row r="637" spans="1:27" s="209" customFormat="1" ht="15" customHeight="1" thickTop="1" thickBot="1">
      <c r="A637" s="415" t="s">
        <v>230</v>
      </c>
      <c r="B637" s="416"/>
      <c r="C637" s="413" t="str">
        <f>IF(E637&lt;1000000001,"","Can't be over $1,000,000,000--&gt;")</f>
        <v/>
      </c>
      <c r="D637" s="413"/>
      <c r="E637" s="201">
        <f>'Survey Questionnaire'!H140</f>
        <v>0</v>
      </c>
      <c r="F637" s="202" t="s">
        <v>112</v>
      </c>
      <c r="G637" s="205" t="s">
        <v>28</v>
      </c>
      <c r="H637" s="263">
        <f t="shared" ref="H637:H640" si="474">IF(E637="","X",E637)</f>
        <v>0</v>
      </c>
      <c r="I637" s="206" t="s">
        <v>27</v>
      </c>
      <c r="J637" s="206" t="str">
        <f t="shared" ref="J637:J651" si="475">IF(C637="","",1)</f>
        <v/>
      </c>
      <c r="K637" s="206" t="str">
        <f t="shared" ref="K637:K651" si="476">IF(C637="","","&lt;=======")</f>
        <v/>
      </c>
      <c r="L637" s="206"/>
      <c r="M637" s="206"/>
      <c r="N637" s="206"/>
      <c r="O637" s="206"/>
      <c r="P637" s="207">
        <f t="shared" ca="1" si="435"/>
        <v>1</v>
      </c>
      <c r="Q637" s="207">
        <f t="shared" ca="1" si="436"/>
        <v>1</v>
      </c>
      <c r="R637" s="207">
        <f t="shared" ca="1" si="437"/>
        <v>1</v>
      </c>
      <c r="S637" s="207">
        <f t="shared" ca="1" si="438"/>
        <v>1</v>
      </c>
      <c r="T637" s="207">
        <f t="shared" ca="1" si="439"/>
        <v>0</v>
      </c>
      <c r="U637" s="207">
        <f t="shared" ca="1" si="468"/>
        <v>1</v>
      </c>
      <c r="V637" s="207">
        <f t="shared" ca="1" si="469"/>
        <v>1</v>
      </c>
      <c r="W637" s="207">
        <f t="shared" ca="1" si="470"/>
        <v>1</v>
      </c>
      <c r="X637" s="207">
        <f t="shared" ca="1" si="471"/>
        <v>1</v>
      </c>
      <c r="Y637" s="207">
        <f t="shared" ca="1" si="472"/>
        <v>1</v>
      </c>
      <c r="Z637" s="207" t="str">
        <f t="shared" ca="1" si="441"/>
        <v>C0</v>
      </c>
      <c r="AA637" s="208" t="str">
        <f t="shared" ca="1" si="473"/>
        <v>F0</v>
      </c>
    </row>
    <row r="638" spans="1:27" s="209" customFormat="1" ht="15" customHeight="1" thickBot="1">
      <c r="A638" s="411" t="s">
        <v>231</v>
      </c>
      <c r="B638" s="412"/>
      <c r="C638" s="413" t="str">
        <f>IF(E638&lt;1000000001,"","Can't be over $1,000,000,000--&gt;")</f>
        <v/>
      </c>
      <c r="D638" s="413"/>
      <c r="E638" s="201">
        <f>'Survey Questionnaire'!H141</f>
        <v>0</v>
      </c>
      <c r="F638" s="202" t="s">
        <v>112</v>
      </c>
      <c r="G638" s="205" t="s">
        <v>28</v>
      </c>
      <c r="H638" s="263">
        <f t="shared" si="474"/>
        <v>0</v>
      </c>
      <c r="I638" s="206" t="s">
        <v>27</v>
      </c>
      <c r="J638" s="206" t="str">
        <f t="shared" si="475"/>
        <v/>
      </c>
      <c r="K638" s="206" t="str">
        <f t="shared" si="476"/>
        <v/>
      </c>
      <c r="L638" s="206"/>
      <c r="M638" s="206"/>
      <c r="N638" s="206"/>
      <c r="O638" s="206"/>
      <c r="P638" s="207">
        <f t="shared" ca="1" si="435"/>
        <v>1</v>
      </c>
      <c r="Q638" s="207">
        <f t="shared" ca="1" si="436"/>
        <v>1</v>
      </c>
      <c r="R638" s="207">
        <f t="shared" ca="1" si="437"/>
        <v>1</v>
      </c>
      <c r="S638" s="207">
        <f t="shared" ca="1" si="438"/>
        <v>1</v>
      </c>
      <c r="T638" s="207">
        <f t="shared" ca="1" si="439"/>
        <v>0</v>
      </c>
      <c r="U638" s="207">
        <f t="shared" ca="1" si="468"/>
        <v>1</v>
      </c>
      <c r="V638" s="207">
        <f t="shared" ca="1" si="469"/>
        <v>1</v>
      </c>
      <c r="W638" s="207">
        <f t="shared" ca="1" si="470"/>
        <v>1</v>
      </c>
      <c r="X638" s="207">
        <f t="shared" ca="1" si="471"/>
        <v>1</v>
      </c>
      <c r="Y638" s="207">
        <f t="shared" ca="1" si="472"/>
        <v>1</v>
      </c>
      <c r="Z638" s="207" t="str">
        <f t="shared" ca="1" si="441"/>
        <v>C0</v>
      </c>
      <c r="AA638" s="208" t="str">
        <f t="shared" ca="1" si="473"/>
        <v>F0</v>
      </c>
    </row>
    <row r="639" spans="1:27" s="209" customFormat="1" ht="15" customHeight="1" thickBot="1">
      <c r="A639" s="411" t="s">
        <v>279</v>
      </c>
      <c r="B639" s="412"/>
      <c r="C639" s="413" t="str">
        <f>IF(E639&lt;1000000001,"","Can't be over $1,000,000,000--&gt;")</f>
        <v/>
      </c>
      <c r="D639" s="413"/>
      <c r="E639" s="201">
        <f>'Survey Questionnaire'!H142</f>
        <v>0</v>
      </c>
      <c r="F639" s="202" t="s">
        <v>112</v>
      </c>
      <c r="G639" s="205" t="s">
        <v>28</v>
      </c>
      <c r="H639" s="263">
        <f t="shared" si="474"/>
        <v>0</v>
      </c>
      <c r="I639" s="206" t="s">
        <v>27</v>
      </c>
      <c r="J639" s="206" t="str">
        <f t="shared" si="475"/>
        <v/>
      </c>
      <c r="K639" s="206" t="str">
        <f t="shared" si="476"/>
        <v/>
      </c>
      <c r="L639" s="206"/>
      <c r="M639" s="206"/>
      <c r="N639" s="206"/>
      <c r="O639" s="206"/>
      <c r="P639" s="207">
        <f t="shared" ca="1" si="435"/>
        <v>1</v>
      </c>
      <c r="Q639" s="207">
        <f t="shared" ca="1" si="436"/>
        <v>1</v>
      </c>
      <c r="R639" s="207">
        <f t="shared" ca="1" si="437"/>
        <v>1</v>
      </c>
      <c r="S639" s="207">
        <f t="shared" ca="1" si="438"/>
        <v>1</v>
      </c>
      <c r="T639" s="207">
        <f t="shared" ca="1" si="439"/>
        <v>0</v>
      </c>
      <c r="U639" s="207">
        <f t="shared" ca="1" si="468"/>
        <v>1</v>
      </c>
      <c r="V639" s="207">
        <f t="shared" ca="1" si="469"/>
        <v>1</v>
      </c>
      <c r="W639" s="207">
        <f t="shared" ca="1" si="470"/>
        <v>1</v>
      </c>
      <c r="X639" s="207">
        <f t="shared" ca="1" si="471"/>
        <v>1</v>
      </c>
      <c r="Y639" s="207">
        <f t="shared" ca="1" si="472"/>
        <v>1</v>
      </c>
      <c r="Z639" s="207" t="str">
        <f t="shared" ca="1" si="441"/>
        <v>C0</v>
      </c>
      <c r="AA639" s="208" t="str">
        <f t="shared" ca="1" si="473"/>
        <v>F0</v>
      </c>
    </row>
    <row r="640" spans="1:27" s="209" customFormat="1" ht="15" customHeight="1" thickBot="1">
      <c r="A640" s="411" t="s">
        <v>280</v>
      </c>
      <c r="B640" s="412"/>
      <c r="C640" s="413" t="str">
        <f>IF(((E640&gt;-100)*AND(E640&lt;201)),"","Percentage must be between -100% and +200%--&gt;")</f>
        <v/>
      </c>
      <c r="D640" s="414"/>
      <c r="E640" s="275">
        <f>'Survey Questionnaire'!H143</f>
        <v>0</v>
      </c>
      <c r="F640" s="202" t="s">
        <v>42</v>
      </c>
      <c r="G640" s="205" t="s">
        <v>28</v>
      </c>
      <c r="H640" s="276">
        <f t="shared" si="474"/>
        <v>0</v>
      </c>
      <c r="I640" s="206" t="s">
        <v>27</v>
      </c>
      <c r="J640" s="206" t="str">
        <f t="shared" si="475"/>
        <v/>
      </c>
      <c r="K640" s="206" t="str">
        <f t="shared" si="476"/>
        <v/>
      </c>
      <c r="L640" s="206"/>
      <c r="M640" s="206"/>
      <c r="N640" s="206"/>
      <c r="O640" s="206"/>
      <c r="P640" s="207">
        <f t="shared" ca="1" si="435"/>
        <v>1</v>
      </c>
      <c r="Q640" s="207">
        <f t="shared" ca="1" si="436"/>
        <v>1</v>
      </c>
      <c r="R640" s="207">
        <f t="shared" ca="1" si="437"/>
        <v>1</v>
      </c>
      <c r="S640" s="207">
        <f t="shared" ca="1" si="438"/>
        <v>1</v>
      </c>
      <c r="T640" s="207">
        <f t="shared" ca="1" si="439"/>
        <v>0</v>
      </c>
      <c r="U640" s="207">
        <f t="shared" ca="1" si="468"/>
        <v>1</v>
      </c>
      <c r="V640" s="207">
        <f t="shared" ca="1" si="469"/>
        <v>1</v>
      </c>
      <c r="W640" s="207">
        <f t="shared" ca="1" si="470"/>
        <v>1</v>
      </c>
      <c r="X640" s="207">
        <f t="shared" ca="1" si="471"/>
        <v>1</v>
      </c>
      <c r="Y640" s="207">
        <f t="shared" ca="1" si="472"/>
        <v>1</v>
      </c>
      <c r="Z640" s="207" t="str">
        <f t="shared" ca="1" si="441"/>
        <v>F2</v>
      </c>
      <c r="AA640" s="208" t="str">
        <f t="shared" ca="1" si="473"/>
        <v>F2</v>
      </c>
    </row>
    <row r="641" spans="1:27" s="209" customFormat="1" ht="15" customHeight="1" thickBot="1">
      <c r="A641" s="411" t="s">
        <v>281</v>
      </c>
      <c r="B641" s="412"/>
      <c r="C641" s="413" t="str">
        <f>IF(E637+E638=0,"",IF(E641&lt;1,"Please enter the number of people with this title here--&gt;",IF(E641&gt;E$8,"Can't be more than the "&amp;E$8&amp;" you reported as total staff--&gt;","")))</f>
        <v/>
      </c>
      <c r="D641" s="414"/>
      <c r="E641" s="204">
        <f>'Survey Questionnaire'!H144</f>
        <v>0</v>
      </c>
      <c r="F641" s="202" t="s">
        <v>109</v>
      </c>
      <c r="G641" s="205" t="s">
        <v>28</v>
      </c>
      <c r="H641" s="263" t="str">
        <f>IF(OR(E641="", E641=0),"X",E641)</f>
        <v>X</v>
      </c>
      <c r="I641" s="206" t="s">
        <v>27</v>
      </c>
      <c r="J641" s="206" t="str">
        <f t="shared" si="475"/>
        <v/>
      </c>
      <c r="K641" s="206" t="str">
        <f t="shared" si="476"/>
        <v/>
      </c>
      <c r="L641" s="206"/>
      <c r="M641" s="206"/>
      <c r="N641" s="206"/>
      <c r="O641" s="206"/>
      <c r="P641" s="207">
        <f t="shared" ca="1" si="435"/>
        <v>1</v>
      </c>
      <c r="Q641" s="207">
        <f t="shared" ca="1" si="436"/>
        <v>1</v>
      </c>
      <c r="R641" s="207">
        <f t="shared" ca="1" si="437"/>
        <v>1</v>
      </c>
      <c r="S641" s="207">
        <f t="shared" ca="1" si="438"/>
        <v>1</v>
      </c>
      <c r="T641" s="207">
        <f t="shared" ca="1" si="439"/>
        <v>0</v>
      </c>
      <c r="U641" s="207">
        <f t="shared" ca="1" si="468"/>
        <v>1</v>
      </c>
      <c r="V641" s="207">
        <f t="shared" ca="1" si="469"/>
        <v>1</v>
      </c>
      <c r="W641" s="207">
        <f t="shared" ca="1" si="470"/>
        <v>1</v>
      </c>
      <c r="X641" s="207">
        <f t="shared" ca="1" si="471"/>
        <v>1</v>
      </c>
      <c r="Y641" s="207">
        <f t="shared" ca="1" si="472"/>
        <v>1</v>
      </c>
      <c r="Z641" s="207" t="str">
        <f t="shared" ca="1" si="441"/>
        <v>,0</v>
      </c>
      <c r="AA641" s="208" t="str">
        <f t="shared" ca="1" si="473"/>
        <v>F0</v>
      </c>
    </row>
    <row r="642" spans="1:27" s="209" customFormat="1" ht="15" customHeight="1" thickBot="1">
      <c r="A642" s="411" t="s">
        <v>282</v>
      </c>
      <c r="B642" s="412"/>
      <c r="C642" s="413" t="str">
        <f>IF(E642&gt;E641,"Can't be more than the "&amp;E641&amp;" people with this title--&gt;","")</f>
        <v/>
      </c>
      <c r="D642" s="414"/>
      <c r="E642" s="204">
        <f>'Survey Questionnaire'!H145</f>
        <v>0</v>
      </c>
      <c r="F642" s="202" t="s">
        <v>109</v>
      </c>
      <c r="G642" s="205" t="s">
        <v>28</v>
      </c>
      <c r="H642" s="263">
        <f t="shared" ref="H642:H646" si="477">IF(E642="","X",E642)</f>
        <v>0</v>
      </c>
      <c r="I642" s="206" t="s">
        <v>27</v>
      </c>
      <c r="J642" s="206" t="str">
        <f t="shared" si="475"/>
        <v/>
      </c>
      <c r="K642" s="206" t="str">
        <f t="shared" si="476"/>
        <v/>
      </c>
      <c r="L642" s="206"/>
      <c r="M642" s="206"/>
      <c r="N642" s="206"/>
      <c r="O642" s="206"/>
      <c r="P642" s="207">
        <f t="shared" ca="1" si="435"/>
        <v>1</v>
      </c>
      <c r="Q642" s="207">
        <f t="shared" ca="1" si="436"/>
        <v>1</v>
      </c>
      <c r="R642" s="207">
        <f t="shared" ca="1" si="437"/>
        <v>1</v>
      </c>
      <c r="S642" s="207">
        <f t="shared" ca="1" si="438"/>
        <v>1</v>
      </c>
      <c r="T642" s="207">
        <f t="shared" ca="1" si="439"/>
        <v>0</v>
      </c>
      <c r="U642" s="207">
        <f t="shared" ca="1" si="468"/>
        <v>1</v>
      </c>
      <c r="V642" s="207">
        <f t="shared" ca="1" si="469"/>
        <v>1</v>
      </c>
      <c r="W642" s="207">
        <f t="shared" ca="1" si="470"/>
        <v>1</v>
      </c>
      <c r="X642" s="207">
        <f t="shared" ca="1" si="471"/>
        <v>1</v>
      </c>
      <c r="Y642" s="207">
        <f t="shared" ca="1" si="472"/>
        <v>1</v>
      </c>
      <c r="Z642" s="207" t="str">
        <f t="shared" ca="1" si="441"/>
        <v>,0</v>
      </c>
      <c r="AA642" s="208" t="str">
        <f t="shared" ca="1" si="473"/>
        <v>F0</v>
      </c>
    </row>
    <row r="643" spans="1:27" s="209" customFormat="1" ht="15" customHeight="1" thickBot="1">
      <c r="A643" s="411" t="s">
        <v>283</v>
      </c>
      <c r="B643" s="412"/>
      <c r="C643" s="413" t="str">
        <f>IF(((E643&gt;-1)*AND(E643&lt;101)),"","Percentage must be between 0 and 100.00--&gt;")</f>
        <v/>
      </c>
      <c r="D643" s="414"/>
      <c r="E643" s="275">
        <f>'Survey Questionnaire'!H146</f>
        <v>0</v>
      </c>
      <c r="F643" s="202" t="s">
        <v>42</v>
      </c>
      <c r="G643" s="205" t="s">
        <v>28</v>
      </c>
      <c r="H643" s="276">
        <f t="shared" si="477"/>
        <v>0</v>
      </c>
      <c r="I643" s="206" t="s">
        <v>27</v>
      </c>
      <c r="J643" s="206" t="str">
        <f t="shared" si="475"/>
        <v/>
      </c>
      <c r="K643" s="206" t="str">
        <f t="shared" si="476"/>
        <v/>
      </c>
      <c r="L643" s="206"/>
      <c r="M643" s="206"/>
      <c r="N643" s="206"/>
      <c r="O643" s="206"/>
      <c r="P643" s="207">
        <f t="shared" ca="1" si="435"/>
        <v>1</v>
      </c>
      <c r="Q643" s="207">
        <f t="shared" ca="1" si="436"/>
        <v>1</v>
      </c>
      <c r="R643" s="207">
        <f t="shared" ca="1" si="437"/>
        <v>1</v>
      </c>
      <c r="S643" s="207">
        <f t="shared" ca="1" si="438"/>
        <v>1</v>
      </c>
      <c r="T643" s="207">
        <f t="shared" ca="1" si="439"/>
        <v>0</v>
      </c>
      <c r="U643" s="207">
        <f t="shared" ca="1" si="468"/>
        <v>1</v>
      </c>
      <c r="V643" s="207">
        <f t="shared" ca="1" si="469"/>
        <v>1</v>
      </c>
      <c r="W643" s="207">
        <f t="shared" ca="1" si="470"/>
        <v>1</v>
      </c>
      <c r="X643" s="207">
        <f t="shared" ca="1" si="471"/>
        <v>1</v>
      </c>
      <c r="Y643" s="207">
        <f t="shared" ca="1" si="472"/>
        <v>1</v>
      </c>
      <c r="Z643" s="207" t="str">
        <f t="shared" ca="1" si="441"/>
        <v>F2</v>
      </c>
      <c r="AA643" s="208" t="str">
        <f t="shared" ca="1" si="473"/>
        <v>F2</v>
      </c>
    </row>
    <row r="644" spans="1:27" s="209" customFormat="1" ht="15" customHeight="1" thickBot="1">
      <c r="A644" s="411" t="s">
        <v>284</v>
      </c>
      <c r="B644" s="412"/>
      <c r="C644" s="413" t="str">
        <f>IF(((E644&gt;-1)*AND(E644&lt;101)),"","Percentage must be between 0 and 100.00--&gt;")</f>
        <v/>
      </c>
      <c r="D644" s="414"/>
      <c r="E644" s="275">
        <f>'Survey Questionnaire'!H147</f>
        <v>0</v>
      </c>
      <c r="F644" s="202" t="s">
        <v>42</v>
      </c>
      <c r="G644" s="205" t="s">
        <v>28</v>
      </c>
      <c r="H644" s="276">
        <f t="shared" si="477"/>
        <v>0</v>
      </c>
      <c r="I644" s="206" t="s">
        <v>27</v>
      </c>
      <c r="J644" s="206" t="str">
        <f t="shared" si="475"/>
        <v/>
      </c>
      <c r="K644" s="206" t="str">
        <f t="shared" si="476"/>
        <v/>
      </c>
      <c r="L644" s="206"/>
      <c r="M644" s="206"/>
      <c r="N644" s="206"/>
      <c r="O644" s="206"/>
      <c r="P644" s="207">
        <f t="shared" ca="1" si="435"/>
        <v>1</v>
      </c>
      <c r="Q644" s="207">
        <f t="shared" ca="1" si="436"/>
        <v>1</v>
      </c>
      <c r="R644" s="207">
        <f t="shared" ca="1" si="437"/>
        <v>1</v>
      </c>
      <c r="S644" s="207">
        <f t="shared" ca="1" si="438"/>
        <v>1</v>
      </c>
      <c r="T644" s="207">
        <f t="shared" ca="1" si="439"/>
        <v>0</v>
      </c>
      <c r="U644" s="207">
        <f t="shared" ca="1" si="468"/>
        <v>1</v>
      </c>
      <c r="V644" s="207">
        <f t="shared" ca="1" si="469"/>
        <v>1</v>
      </c>
      <c r="W644" s="207">
        <f t="shared" ca="1" si="470"/>
        <v>1</v>
      </c>
      <c r="X644" s="207">
        <f t="shared" ca="1" si="471"/>
        <v>1</v>
      </c>
      <c r="Y644" s="207">
        <f t="shared" ca="1" si="472"/>
        <v>1</v>
      </c>
      <c r="Z644" s="207" t="str">
        <f t="shared" ca="1" si="441"/>
        <v>F2</v>
      </c>
      <c r="AA644" s="208" t="str">
        <f t="shared" ca="1" si="473"/>
        <v>F2</v>
      </c>
    </row>
    <row r="645" spans="1:27" s="209" customFormat="1" ht="15" customHeight="1" thickBot="1">
      <c r="A645" s="411" t="s">
        <v>285</v>
      </c>
      <c r="B645" s="412"/>
      <c r="C645" s="413" t="str">
        <f>IF(((E645&gt;-1)*AND(E645&lt;101)),"","Percentage must be between 0 and 100.00--&gt;")</f>
        <v/>
      </c>
      <c r="D645" s="414"/>
      <c r="E645" s="275">
        <f>'Survey Questionnaire'!H148</f>
        <v>0</v>
      </c>
      <c r="F645" s="202" t="s">
        <v>42</v>
      </c>
      <c r="G645" s="205" t="s">
        <v>28</v>
      </c>
      <c r="H645" s="276">
        <f t="shared" si="477"/>
        <v>0</v>
      </c>
      <c r="I645" s="206" t="s">
        <v>27</v>
      </c>
      <c r="J645" s="206" t="str">
        <f t="shared" si="475"/>
        <v/>
      </c>
      <c r="K645" s="206" t="str">
        <f t="shared" si="476"/>
        <v/>
      </c>
      <c r="L645" s="206"/>
      <c r="M645" s="206"/>
      <c r="N645" s="206"/>
      <c r="O645" s="206"/>
      <c r="P645" s="207">
        <f t="shared" ca="1" si="435"/>
        <v>1</v>
      </c>
      <c r="Q645" s="207">
        <f t="shared" ca="1" si="436"/>
        <v>1</v>
      </c>
      <c r="R645" s="207">
        <f t="shared" ca="1" si="437"/>
        <v>1</v>
      </c>
      <c r="S645" s="207">
        <f t="shared" ca="1" si="438"/>
        <v>1</v>
      </c>
      <c r="T645" s="207">
        <f t="shared" ca="1" si="439"/>
        <v>0</v>
      </c>
      <c r="U645" s="207">
        <f t="shared" ca="1" si="468"/>
        <v>1</v>
      </c>
      <c r="V645" s="207">
        <f t="shared" ca="1" si="469"/>
        <v>1</v>
      </c>
      <c r="W645" s="207">
        <f t="shared" ca="1" si="470"/>
        <v>1</v>
      </c>
      <c r="X645" s="207">
        <f t="shared" ca="1" si="471"/>
        <v>1</v>
      </c>
      <c r="Y645" s="207">
        <f t="shared" ca="1" si="472"/>
        <v>1</v>
      </c>
      <c r="Z645" s="207" t="str">
        <f t="shared" ca="1" si="441"/>
        <v>F2</v>
      </c>
      <c r="AA645" s="208" t="str">
        <f t="shared" ca="1" si="473"/>
        <v>F2</v>
      </c>
    </row>
    <row r="646" spans="1:27" s="209" customFormat="1" ht="15" customHeight="1" thickBot="1">
      <c r="A646" s="417" t="s">
        <v>286</v>
      </c>
      <c r="B646" s="418"/>
      <c r="C646" s="413" t="str">
        <f>IF(((E646&gt;-1)*AND(E646&lt;201)),"","Percentage overtime must be between 0% and 200.00%--&gt;")</f>
        <v/>
      </c>
      <c r="D646" s="414"/>
      <c r="E646" s="275">
        <f>'Survey Questionnaire'!H149</f>
        <v>0</v>
      </c>
      <c r="F646" s="202" t="s">
        <v>42</v>
      </c>
      <c r="G646" s="205" t="s">
        <v>28</v>
      </c>
      <c r="H646" s="276">
        <f t="shared" si="477"/>
        <v>0</v>
      </c>
      <c r="I646" s="206" t="s">
        <v>27</v>
      </c>
      <c r="J646" s="206" t="str">
        <f t="shared" si="475"/>
        <v/>
      </c>
      <c r="K646" s="206" t="str">
        <f t="shared" si="476"/>
        <v/>
      </c>
      <c r="L646" s="206"/>
      <c r="M646" s="206"/>
      <c r="N646" s="206"/>
      <c r="O646" s="206"/>
      <c r="P646" s="207">
        <f t="shared" ca="1" si="435"/>
        <v>1</v>
      </c>
      <c r="Q646" s="207">
        <f t="shared" ca="1" si="436"/>
        <v>1</v>
      </c>
      <c r="R646" s="207">
        <f t="shared" ca="1" si="437"/>
        <v>1</v>
      </c>
      <c r="S646" s="207">
        <f t="shared" ca="1" si="438"/>
        <v>1</v>
      </c>
      <c r="T646" s="207">
        <f t="shared" ca="1" si="439"/>
        <v>0</v>
      </c>
      <c r="U646" s="207">
        <f t="shared" ca="1" si="468"/>
        <v>1</v>
      </c>
      <c r="V646" s="207">
        <f t="shared" ca="1" si="469"/>
        <v>1</v>
      </c>
      <c r="W646" s="207">
        <f t="shared" ca="1" si="470"/>
        <v>1</v>
      </c>
      <c r="X646" s="207">
        <f t="shared" ca="1" si="471"/>
        <v>1</v>
      </c>
      <c r="Y646" s="207">
        <f t="shared" ca="1" si="472"/>
        <v>1</v>
      </c>
      <c r="Z646" s="207" t="str">
        <f t="shared" ca="1" si="441"/>
        <v>F2</v>
      </c>
      <c r="AA646" s="208" t="str">
        <f t="shared" ca="1" si="473"/>
        <v>F2</v>
      </c>
    </row>
    <row r="647" spans="1:27" s="209" customFormat="1" ht="15" customHeight="1" thickBot="1">
      <c r="A647" s="423" t="s">
        <v>287</v>
      </c>
      <c r="B647" s="424"/>
      <c r="C647" s="425" t="str">
        <f>IF(E647=0,"",IF(E647="Y","",IF(E647="N","","You must answer Y or N--&gt;")))</f>
        <v/>
      </c>
      <c r="D647" s="426"/>
      <c r="E647" s="203">
        <f>'Survey Questionnaire'!H150</f>
        <v>0</v>
      </c>
      <c r="F647" s="202" t="s">
        <v>62</v>
      </c>
      <c r="G647" s="205" t="s">
        <v>28</v>
      </c>
      <c r="H647" s="281" t="str">
        <f>IF(E647="Y",1,IF(E647="N",0,"X"))</f>
        <v>X</v>
      </c>
      <c r="I647" s="206" t="s">
        <v>27</v>
      </c>
      <c r="J647" s="206" t="str">
        <f t="shared" si="475"/>
        <v/>
      </c>
      <c r="K647" s="206" t="str">
        <f t="shared" si="476"/>
        <v/>
      </c>
      <c r="L647" s="206"/>
      <c r="M647" s="206"/>
      <c r="N647" s="206"/>
      <c r="O647" s="206"/>
      <c r="P647" s="207">
        <f t="shared" ca="1" si="435"/>
        <v>1</v>
      </c>
      <c r="Q647" s="207">
        <f t="shared" ca="1" si="436"/>
        <v>1</v>
      </c>
      <c r="R647" s="207">
        <f t="shared" ca="1" si="437"/>
        <v>1</v>
      </c>
      <c r="S647" s="207">
        <f t="shared" ca="1" si="438"/>
        <v>1</v>
      </c>
      <c r="T647" s="207">
        <f t="shared" ca="1" si="439"/>
        <v>0</v>
      </c>
      <c r="U647" s="207">
        <f t="shared" ca="1" si="468"/>
        <v>1</v>
      </c>
      <c r="V647" s="207">
        <f t="shared" ca="1" si="469"/>
        <v>1</v>
      </c>
      <c r="W647" s="207">
        <f t="shared" ca="1" si="470"/>
        <v>1</v>
      </c>
      <c r="X647" s="207">
        <f t="shared" ca="1" si="471"/>
        <v>1</v>
      </c>
      <c r="Y647" s="207">
        <f t="shared" ca="1" si="472"/>
        <v>1</v>
      </c>
      <c r="Z647" s="207" t="str">
        <f t="shared" ref="Z647:Z651" ca="1" si="478">CELL("format",E647)</f>
        <v>F0</v>
      </c>
      <c r="AA647" s="208" t="str">
        <f t="shared" ca="1" si="473"/>
        <v>F0</v>
      </c>
    </row>
    <row r="648" spans="1:27" s="209" customFormat="1" ht="15" customHeight="1" thickBot="1">
      <c r="A648" s="417" t="s">
        <v>288</v>
      </c>
      <c r="B648" s="418"/>
      <c r="C648" s="413" t="str">
        <f>IF(((E648&gt;-1)*AND(E648&lt;1001)),"","Billing rate must be between $0 and $1,000 per hour--&gt;")</f>
        <v/>
      </c>
      <c r="D648" s="414"/>
      <c r="E648" s="203">
        <f>'Survey Questionnaire'!H151</f>
        <v>0</v>
      </c>
      <c r="F648" s="202" t="s">
        <v>112</v>
      </c>
      <c r="G648" s="205" t="s">
        <v>28</v>
      </c>
      <c r="H648" s="263">
        <f>IF(E648="","X",E648)</f>
        <v>0</v>
      </c>
      <c r="I648" s="206" t="s">
        <v>27</v>
      </c>
      <c r="J648" s="206" t="str">
        <f t="shared" si="475"/>
        <v/>
      </c>
      <c r="K648" s="206" t="str">
        <f t="shared" si="476"/>
        <v/>
      </c>
      <c r="L648" s="206"/>
      <c r="M648" s="206"/>
      <c r="N648" s="206"/>
      <c r="O648" s="206"/>
      <c r="P648" s="207">
        <f t="shared" ca="1" si="435"/>
        <v>1</v>
      </c>
      <c r="Q648" s="207">
        <f t="shared" ca="1" si="436"/>
        <v>1</v>
      </c>
      <c r="R648" s="207">
        <f t="shared" ca="1" si="437"/>
        <v>1</v>
      </c>
      <c r="S648" s="207">
        <f t="shared" ca="1" si="438"/>
        <v>1</v>
      </c>
      <c r="T648" s="207">
        <f t="shared" ca="1" si="439"/>
        <v>0</v>
      </c>
      <c r="U648" s="207">
        <f t="shared" ca="1" si="468"/>
        <v>1</v>
      </c>
      <c r="V648" s="207">
        <f t="shared" ca="1" si="469"/>
        <v>1</v>
      </c>
      <c r="W648" s="207">
        <f t="shared" ca="1" si="470"/>
        <v>1</v>
      </c>
      <c r="X648" s="207">
        <f t="shared" ca="1" si="471"/>
        <v>1</v>
      </c>
      <c r="Y648" s="207">
        <f t="shared" ca="1" si="472"/>
        <v>1</v>
      </c>
      <c r="Z648" s="207" t="str">
        <f t="shared" ca="1" si="478"/>
        <v>F0</v>
      </c>
      <c r="AA648" s="208" t="str">
        <f t="shared" ca="1" si="473"/>
        <v>F0</v>
      </c>
    </row>
    <row r="649" spans="1:27" s="209" customFormat="1" ht="15" customHeight="1" thickBot="1">
      <c r="A649" s="417" t="s">
        <v>306</v>
      </c>
      <c r="B649" s="418"/>
      <c r="C649" s="413" t="str">
        <f>IF(((E649&gt;-1)*AND(E649&lt;31)),"","Check for hours vs DAYS error--&gt;")</f>
        <v/>
      </c>
      <c r="D649" s="414"/>
      <c r="E649" s="203">
        <f>'Survey Questionnaire'!H152</f>
        <v>0</v>
      </c>
      <c r="F649" s="202" t="s">
        <v>110</v>
      </c>
      <c r="G649" s="205" t="s">
        <v>28</v>
      </c>
      <c r="H649" s="263">
        <f>IF(E649="","X",E649)</f>
        <v>0</v>
      </c>
      <c r="I649" s="206" t="s">
        <v>27</v>
      </c>
      <c r="J649" s="206" t="str">
        <f t="shared" si="475"/>
        <v/>
      </c>
      <c r="K649" s="206" t="str">
        <f t="shared" si="476"/>
        <v/>
      </c>
      <c r="L649" s="206"/>
      <c r="M649" s="206"/>
      <c r="N649" s="206"/>
      <c r="O649" s="206"/>
      <c r="P649" s="207">
        <f t="shared" ca="1" si="435"/>
        <v>1</v>
      </c>
      <c r="Q649" s="207">
        <f t="shared" ca="1" si="436"/>
        <v>1</v>
      </c>
      <c r="R649" s="207">
        <f t="shared" ca="1" si="437"/>
        <v>1</v>
      </c>
      <c r="S649" s="207">
        <f t="shared" ca="1" si="438"/>
        <v>1</v>
      </c>
      <c r="T649" s="207">
        <f t="shared" ca="1" si="439"/>
        <v>0</v>
      </c>
      <c r="U649" s="207">
        <f t="shared" ca="1" si="468"/>
        <v>1</v>
      </c>
      <c r="V649" s="207">
        <f t="shared" ca="1" si="469"/>
        <v>1</v>
      </c>
      <c r="W649" s="207">
        <f t="shared" ca="1" si="470"/>
        <v>1</v>
      </c>
      <c r="X649" s="207">
        <f t="shared" ca="1" si="471"/>
        <v>1</v>
      </c>
      <c r="Y649" s="207">
        <f t="shared" ca="1" si="472"/>
        <v>1</v>
      </c>
      <c r="Z649" s="207" t="str">
        <f t="shared" ca="1" si="478"/>
        <v>F0</v>
      </c>
      <c r="AA649" s="208" t="str">
        <f t="shared" ca="1" si="473"/>
        <v>F0</v>
      </c>
    </row>
    <row r="650" spans="1:27" s="209" customFormat="1" ht="15" customHeight="1" thickBot="1">
      <c r="A650" s="417" t="s">
        <v>289</v>
      </c>
      <c r="B650" s="418"/>
      <c r="C650" s="413" t="str">
        <f>IF((E649&gt;0)*AND(E650&gt;0),"Cant have vacation when you entered PTO",IF(((E650&gt;-1)*AND(E650&lt;31)),"","Check for hours vs DAYS error--&gt;"))</f>
        <v/>
      </c>
      <c r="D650" s="414"/>
      <c r="E650" s="203">
        <f>'Survey Questionnaire'!H153</f>
        <v>0</v>
      </c>
      <c r="F650" s="202" t="s">
        <v>110</v>
      </c>
      <c r="G650" s="205" t="s">
        <v>28</v>
      </c>
      <c r="H650" s="263">
        <f>IF(E650="","X",E650)</f>
        <v>0</v>
      </c>
      <c r="I650" s="206" t="s">
        <v>27</v>
      </c>
      <c r="J650" s="206" t="str">
        <f t="shared" si="475"/>
        <v/>
      </c>
      <c r="K650" s="206" t="str">
        <f t="shared" si="476"/>
        <v/>
      </c>
      <c r="L650" s="206"/>
      <c r="M650" s="206"/>
      <c r="N650" s="206"/>
      <c r="O650" s="206"/>
      <c r="P650" s="207">
        <f t="shared" ref="P650:P651" ca="1" si="479">CELL("protect",A650)</f>
        <v>1</v>
      </c>
      <c r="Q650" s="207">
        <f t="shared" ref="Q650:Q651" ca="1" si="480">CELL("protect",B650)</f>
        <v>1</v>
      </c>
      <c r="R650" s="207">
        <f t="shared" ca="1" si="437"/>
        <v>1</v>
      </c>
      <c r="S650" s="207">
        <f t="shared" ref="S650:S651" ca="1" si="481">CELL("protect",D650)</f>
        <v>1</v>
      </c>
      <c r="T650" s="207">
        <f t="shared" ref="T650:T651" ca="1" si="482">CELL("protect",E650)</f>
        <v>0</v>
      </c>
      <c r="U650" s="207">
        <f t="shared" ca="1" si="468"/>
        <v>1</v>
      </c>
      <c r="V650" s="207">
        <f t="shared" ca="1" si="469"/>
        <v>1</v>
      </c>
      <c r="W650" s="207">
        <f t="shared" ca="1" si="470"/>
        <v>1</v>
      </c>
      <c r="X650" s="207">
        <f t="shared" ca="1" si="471"/>
        <v>1</v>
      </c>
      <c r="Y650" s="207">
        <f t="shared" ca="1" si="472"/>
        <v>1</v>
      </c>
      <c r="Z650" s="207" t="str">
        <f t="shared" ca="1" si="478"/>
        <v>F0</v>
      </c>
      <c r="AA650" s="208" t="str">
        <f t="shared" ca="1" si="473"/>
        <v>F0</v>
      </c>
    </row>
    <row r="651" spans="1:27" s="209" customFormat="1" ht="15" customHeight="1" thickBot="1">
      <c r="A651" s="419" t="s">
        <v>290</v>
      </c>
      <c r="B651" s="420"/>
      <c r="C651" s="413" t="str">
        <f>IF((E649&gt;0)*AND(E651&gt;0),"Cant have sick leave when you entered PTO",IF(((E651&gt;-1)*AND(E651&lt;31)),"","Check for hours vs DAYS error--&gt;"))</f>
        <v/>
      </c>
      <c r="D651" s="414"/>
      <c r="E651" s="203">
        <f>'Survey Questionnaire'!H154</f>
        <v>0</v>
      </c>
      <c r="F651" s="202" t="s">
        <v>110</v>
      </c>
      <c r="G651" s="205" t="s">
        <v>28</v>
      </c>
      <c r="H651" s="263">
        <f>IF(E651="","X",E651)</f>
        <v>0</v>
      </c>
      <c r="I651" s="206" t="s">
        <v>27</v>
      </c>
      <c r="J651" s="206" t="str">
        <f t="shared" si="475"/>
        <v/>
      </c>
      <c r="K651" s="206" t="str">
        <f t="shared" si="476"/>
        <v/>
      </c>
      <c r="L651" s="206"/>
      <c r="M651" s="206"/>
      <c r="N651" s="206"/>
      <c r="O651" s="206"/>
      <c r="P651" s="207">
        <f t="shared" ca="1" si="479"/>
        <v>1</v>
      </c>
      <c r="Q651" s="207">
        <f t="shared" ca="1" si="480"/>
        <v>1</v>
      </c>
      <c r="R651" s="207">
        <f t="shared" ref="R651" ca="1" si="483">CELL("protect",C651)</f>
        <v>1</v>
      </c>
      <c r="S651" s="207">
        <f t="shared" ca="1" si="481"/>
        <v>1</v>
      </c>
      <c r="T651" s="207">
        <f t="shared" ca="1" si="482"/>
        <v>0</v>
      </c>
      <c r="U651" s="207">
        <f t="shared" ca="1" si="468"/>
        <v>1</v>
      </c>
      <c r="V651" s="207">
        <f t="shared" ca="1" si="469"/>
        <v>1</v>
      </c>
      <c r="W651" s="207">
        <f t="shared" ca="1" si="470"/>
        <v>1</v>
      </c>
      <c r="X651" s="207">
        <f t="shared" ca="1" si="471"/>
        <v>1</v>
      </c>
      <c r="Y651" s="207">
        <f t="shared" ca="1" si="472"/>
        <v>1</v>
      </c>
      <c r="Z651" s="207" t="str">
        <f t="shared" ca="1" si="478"/>
        <v>F0</v>
      </c>
      <c r="AA651" s="208" t="str">
        <f t="shared" ca="1" si="473"/>
        <v>F0</v>
      </c>
    </row>
    <row r="652" spans="1:27" ht="16.5" thickBot="1">
      <c r="A652" s="36"/>
      <c r="B652" s="71"/>
      <c r="C652" s="432"/>
      <c r="D652" s="432"/>
      <c r="E652" s="72"/>
      <c r="F652" s="73"/>
      <c r="P652" s="40">
        <f t="shared" ref="P652:P721" ca="1" si="484">CELL("protect",A652)</f>
        <v>1</v>
      </c>
      <c r="Q652" s="40">
        <f t="shared" ref="Q652:Q721" ca="1" si="485">CELL("protect",B652)</f>
        <v>1</v>
      </c>
      <c r="R652" s="40">
        <f t="shared" ref="R652:R722" ca="1" si="486">CELL("protect",C652)</f>
        <v>1</v>
      </c>
      <c r="S652" s="40">
        <f t="shared" ref="S652:S721" ca="1" si="487">CELL("protect",D652)</f>
        <v>1</v>
      </c>
      <c r="T652" s="40">
        <f t="shared" ref="T652:T721" ca="1" si="488">CELL("protect",E652)</f>
        <v>1</v>
      </c>
      <c r="U652" s="40">
        <f t="shared" ref="U652" ca="1" si="489">CELL("protect",F652)</f>
        <v>1</v>
      </c>
      <c r="V652" s="40">
        <f t="shared" ca="1" si="469"/>
        <v>1</v>
      </c>
      <c r="W652" s="40">
        <f t="shared" ca="1" si="470"/>
        <v>1</v>
      </c>
      <c r="X652" s="40">
        <f t="shared" ca="1" si="471"/>
        <v>1</v>
      </c>
      <c r="Y652" s="40">
        <f t="shared" ca="1" si="472"/>
        <v>1</v>
      </c>
      <c r="Z652" s="40" t="str">
        <f t="shared" ref="Z652:Z718" ca="1" si="490">CELL("format",E652)</f>
        <v>F0</v>
      </c>
      <c r="AA652" s="44" t="str">
        <f t="shared" ca="1" si="473"/>
        <v>F0</v>
      </c>
    </row>
    <row r="653" spans="1:27" ht="20.25" thickTop="1" thickBot="1">
      <c r="A653" s="504" t="s">
        <v>229</v>
      </c>
      <c r="B653" s="505"/>
      <c r="C653" s="505"/>
      <c r="D653" s="505"/>
      <c r="E653" s="68">
        <v>36</v>
      </c>
      <c r="F653" s="64"/>
      <c r="G653" s="45" t="s">
        <v>25</v>
      </c>
      <c r="H653" s="263" t="str">
        <f>IF(SUM(H654:H655)&gt;0,E653,"X")</f>
        <v>X</v>
      </c>
      <c r="I653" s="38" t="s">
        <v>27</v>
      </c>
      <c r="P653" s="40">
        <f t="shared" ca="1" si="484"/>
        <v>1</v>
      </c>
      <c r="Q653" s="40">
        <f t="shared" ca="1" si="485"/>
        <v>1</v>
      </c>
      <c r="R653" s="40">
        <f t="shared" ca="1" si="486"/>
        <v>1</v>
      </c>
      <c r="S653" s="40">
        <f t="shared" ca="1" si="487"/>
        <v>1</v>
      </c>
      <c r="T653" s="40">
        <f t="shared" ca="1" si="488"/>
        <v>1</v>
      </c>
      <c r="U653" s="40">
        <f t="shared" ca="1" si="468"/>
        <v>1</v>
      </c>
      <c r="V653" s="40">
        <f t="shared" ca="1" si="469"/>
        <v>1</v>
      </c>
      <c r="W653" s="40">
        <f t="shared" ca="1" si="470"/>
        <v>1</v>
      </c>
      <c r="X653" s="40">
        <f t="shared" ca="1" si="471"/>
        <v>1</v>
      </c>
      <c r="Y653" s="40">
        <f t="shared" ca="1" si="472"/>
        <v>1</v>
      </c>
      <c r="Z653" s="40" t="str">
        <f t="shared" ca="1" si="490"/>
        <v>G</v>
      </c>
      <c r="AA653" s="44" t="str">
        <f t="shared" ca="1" si="473"/>
        <v>F0</v>
      </c>
    </row>
    <row r="654" spans="1:27" s="209" customFormat="1" ht="15" customHeight="1" thickBot="1">
      <c r="A654" s="415" t="s">
        <v>230</v>
      </c>
      <c r="B654" s="416"/>
      <c r="C654" s="413" t="str">
        <f>IF(E654&lt;1000000001,"","Can't be over $1,000,000,000--&gt;")</f>
        <v/>
      </c>
      <c r="D654" s="413"/>
      <c r="E654" s="201">
        <f>'Survey Questionnaire'!I140</f>
        <v>0</v>
      </c>
      <c r="F654" s="202" t="s">
        <v>112</v>
      </c>
      <c r="G654" s="205" t="s">
        <v>28</v>
      </c>
      <c r="H654" s="263">
        <f t="shared" ref="H654:H657" si="491">IF(E654="","X",E654)</f>
        <v>0</v>
      </c>
      <c r="I654" s="206" t="s">
        <v>27</v>
      </c>
      <c r="J654" s="206" t="str">
        <f t="shared" ref="J654:J668" si="492">IF(C654="","",1)</f>
        <v/>
      </c>
      <c r="K654" s="206" t="str">
        <f t="shared" ref="K654:K668" si="493">IF(C654="","","&lt;=======")</f>
        <v/>
      </c>
      <c r="L654" s="206"/>
      <c r="M654" s="206"/>
      <c r="N654" s="206"/>
      <c r="O654" s="206"/>
      <c r="P654" s="207">
        <f t="shared" ca="1" si="484"/>
        <v>1</v>
      </c>
      <c r="Q654" s="207">
        <f t="shared" ca="1" si="485"/>
        <v>1</v>
      </c>
      <c r="R654" s="207">
        <f t="shared" ca="1" si="486"/>
        <v>1</v>
      </c>
      <c r="S654" s="207">
        <f t="shared" ca="1" si="487"/>
        <v>1</v>
      </c>
      <c r="T654" s="207">
        <f t="shared" ca="1" si="488"/>
        <v>0</v>
      </c>
      <c r="U654" s="207">
        <f t="shared" ca="1" si="468"/>
        <v>1</v>
      </c>
      <c r="V654" s="207">
        <f t="shared" ca="1" si="469"/>
        <v>1</v>
      </c>
      <c r="W654" s="207">
        <f t="shared" ca="1" si="470"/>
        <v>1</v>
      </c>
      <c r="X654" s="207">
        <f t="shared" ca="1" si="471"/>
        <v>1</v>
      </c>
      <c r="Y654" s="207">
        <f t="shared" ca="1" si="472"/>
        <v>1</v>
      </c>
      <c r="Z654" s="207" t="str">
        <f t="shared" ca="1" si="490"/>
        <v>C0</v>
      </c>
      <c r="AA654" s="208" t="str">
        <f t="shared" ca="1" si="473"/>
        <v>F0</v>
      </c>
    </row>
    <row r="655" spans="1:27" s="209" customFormat="1" ht="15" customHeight="1" thickBot="1">
      <c r="A655" s="411" t="s">
        <v>231</v>
      </c>
      <c r="B655" s="412"/>
      <c r="C655" s="413" t="str">
        <f>IF(E655&lt;1000000001,"","Can't be over $1,000,000,000--&gt;")</f>
        <v/>
      </c>
      <c r="D655" s="413"/>
      <c r="E655" s="201">
        <f>'Survey Questionnaire'!I141</f>
        <v>0</v>
      </c>
      <c r="F655" s="202" t="s">
        <v>112</v>
      </c>
      <c r="G655" s="205" t="s">
        <v>28</v>
      </c>
      <c r="H655" s="263">
        <f t="shared" si="491"/>
        <v>0</v>
      </c>
      <c r="I655" s="206" t="s">
        <v>27</v>
      </c>
      <c r="J655" s="206" t="str">
        <f t="shared" si="492"/>
        <v/>
      </c>
      <c r="K655" s="206" t="str">
        <f t="shared" si="493"/>
        <v/>
      </c>
      <c r="L655" s="206"/>
      <c r="M655" s="206"/>
      <c r="N655" s="206"/>
      <c r="O655" s="206"/>
      <c r="P655" s="207">
        <f t="shared" ca="1" si="484"/>
        <v>1</v>
      </c>
      <c r="Q655" s="207">
        <f t="shared" ca="1" si="485"/>
        <v>1</v>
      </c>
      <c r="R655" s="207">
        <f t="shared" ca="1" si="486"/>
        <v>1</v>
      </c>
      <c r="S655" s="207">
        <f t="shared" ca="1" si="487"/>
        <v>1</v>
      </c>
      <c r="T655" s="207">
        <f t="shared" ca="1" si="488"/>
        <v>0</v>
      </c>
      <c r="U655" s="207">
        <f t="shared" ca="1" si="468"/>
        <v>1</v>
      </c>
      <c r="V655" s="207">
        <f t="shared" ca="1" si="469"/>
        <v>1</v>
      </c>
      <c r="W655" s="207">
        <f t="shared" ca="1" si="470"/>
        <v>1</v>
      </c>
      <c r="X655" s="207">
        <f t="shared" ca="1" si="471"/>
        <v>1</v>
      </c>
      <c r="Y655" s="207">
        <f t="shared" ca="1" si="472"/>
        <v>1</v>
      </c>
      <c r="Z655" s="207" t="str">
        <f t="shared" ca="1" si="490"/>
        <v>C0</v>
      </c>
      <c r="AA655" s="208" t="str">
        <f t="shared" ca="1" si="473"/>
        <v>F0</v>
      </c>
    </row>
    <row r="656" spans="1:27" s="209" customFormat="1" ht="15" customHeight="1" thickBot="1">
      <c r="A656" s="411" t="s">
        <v>279</v>
      </c>
      <c r="B656" s="412"/>
      <c r="C656" s="413" t="str">
        <f>IF(E656&lt;1000000001,"","Can't be over $1,000,000,000--&gt;")</f>
        <v/>
      </c>
      <c r="D656" s="413"/>
      <c r="E656" s="201">
        <f>'Survey Questionnaire'!I142</f>
        <v>0</v>
      </c>
      <c r="F656" s="202" t="s">
        <v>112</v>
      </c>
      <c r="G656" s="205" t="s">
        <v>28</v>
      </c>
      <c r="H656" s="263">
        <f t="shared" si="491"/>
        <v>0</v>
      </c>
      <c r="I656" s="206" t="s">
        <v>27</v>
      </c>
      <c r="J656" s="206" t="str">
        <f t="shared" si="492"/>
        <v/>
      </c>
      <c r="K656" s="206" t="str">
        <f t="shared" si="493"/>
        <v/>
      </c>
      <c r="L656" s="206"/>
      <c r="M656" s="206"/>
      <c r="N656" s="206"/>
      <c r="O656" s="206"/>
      <c r="P656" s="207">
        <f t="shared" ca="1" si="484"/>
        <v>1</v>
      </c>
      <c r="Q656" s="207">
        <f t="shared" ca="1" si="485"/>
        <v>1</v>
      </c>
      <c r="R656" s="207">
        <f t="shared" ca="1" si="486"/>
        <v>1</v>
      </c>
      <c r="S656" s="207">
        <f t="shared" ca="1" si="487"/>
        <v>1</v>
      </c>
      <c r="T656" s="207">
        <f t="shared" ca="1" si="488"/>
        <v>0</v>
      </c>
      <c r="U656" s="207">
        <f t="shared" ca="1" si="468"/>
        <v>1</v>
      </c>
      <c r="V656" s="207">
        <f t="shared" ca="1" si="469"/>
        <v>1</v>
      </c>
      <c r="W656" s="207">
        <f t="shared" ca="1" si="470"/>
        <v>1</v>
      </c>
      <c r="X656" s="207">
        <f t="shared" ca="1" si="471"/>
        <v>1</v>
      </c>
      <c r="Y656" s="207">
        <f t="shared" ca="1" si="472"/>
        <v>1</v>
      </c>
      <c r="Z656" s="207" t="str">
        <f t="shared" ca="1" si="490"/>
        <v>C0</v>
      </c>
      <c r="AA656" s="208" t="str">
        <f t="shared" ca="1" si="473"/>
        <v>F0</v>
      </c>
    </row>
    <row r="657" spans="1:27" s="209" customFormat="1" ht="15" customHeight="1" thickBot="1">
      <c r="A657" s="411" t="s">
        <v>280</v>
      </c>
      <c r="B657" s="412"/>
      <c r="C657" s="413" t="str">
        <f>IF(((E657&gt;-100)*AND(E657&lt;201)),"","Percentage must be between -100% and +200%--&gt;")</f>
        <v/>
      </c>
      <c r="D657" s="414"/>
      <c r="E657" s="275">
        <f>'Survey Questionnaire'!I143</f>
        <v>0</v>
      </c>
      <c r="F657" s="202" t="s">
        <v>42</v>
      </c>
      <c r="G657" s="205" t="s">
        <v>28</v>
      </c>
      <c r="H657" s="276">
        <f t="shared" si="491"/>
        <v>0</v>
      </c>
      <c r="I657" s="206" t="s">
        <v>27</v>
      </c>
      <c r="J657" s="206" t="str">
        <f t="shared" si="492"/>
        <v/>
      </c>
      <c r="K657" s="206" t="str">
        <f t="shared" si="493"/>
        <v/>
      </c>
      <c r="L657" s="206"/>
      <c r="M657" s="206"/>
      <c r="N657" s="206"/>
      <c r="O657" s="206"/>
      <c r="P657" s="207">
        <f t="shared" ca="1" si="484"/>
        <v>1</v>
      </c>
      <c r="Q657" s="207">
        <f t="shared" ca="1" si="485"/>
        <v>1</v>
      </c>
      <c r="R657" s="207">
        <f t="shared" ca="1" si="486"/>
        <v>1</v>
      </c>
      <c r="S657" s="207">
        <f t="shared" ca="1" si="487"/>
        <v>1</v>
      </c>
      <c r="T657" s="207">
        <f t="shared" ca="1" si="488"/>
        <v>0</v>
      </c>
      <c r="U657" s="207">
        <f t="shared" ca="1" si="468"/>
        <v>1</v>
      </c>
      <c r="V657" s="207">
        <f t="shared" ca="1" si="469"/>
        <v>1</v>
      </c>
      <c r="W657" s="207">
        <f t="shared" ca="1" si="470"/>
        <v>1</v>
      </c>
      <c r="X657" s="207">
        <f t="shared" ca="1" si="471"/>
        <v>1</v>
      </c>
      <c r="Y657" s="207">
        <f t="shared" ca="1" si="472"/>
        <v>1</v>
      </c>
      <c r="Z657" s="207" t="str">
        <f t="shared" ca="1" si="490"/>
        <v>F2</v>
      </c>
      <c r="AA657" s="208" t="str">
        <f t="shared" ca="1" si="473"/>
        <v>F2</v>
      </c>
    </row>
    <row r="658" spans="1:27" s="209" customFormat="1" ht="15" customHeight="1" thickBot="1">
      <c r="A658" s="411" t="s">
        <v>281</v>
      </c>
      <c r="B658" s="412"/>
      <c r="C658" s="413" t="str">
        <f>IF(E654+E655=0,"",IF(E658&lt;1,"Please enter the number of people with this title here--&gt;",IF(E658&gt;E$8,"Can't be more than the "&amp;E$8&amp;" you reported as total staff--&gt;","")))</f>
        <v/>
      </c>
      <c r="D658" s="414"/>
      <c r="E658" s="204">
        <f>'Survey Questionnaire'!I144</f>
        <v>0</v>
      </c>
      <c r="F658" s="202" t="s">
        <v>109</v>
      </c>
      <c r="G658" s="205" t="s">
        <v>28</v>
      </c>
      <c r="H658" s="263" t="str">
        <f>IF(OR(E658="", E658=0),"X",E658)</f>
        <v>X</v>
      </c>
      <c r="I658" s="206" t="s">
        <v>27</v>
      </c>
      <c r="J658" s="206" t="str">
        <f t="shared" si="492"/>
        <v/>
      </c>
      <c r="K658" s="206" t="str">
        <f t="shared" si="493"/>
        <v/>
      </c>
      <c r="L658" s="206"/>
      <c r="M658" s="206"/>
      <c r="N658" s="206"/>
      <c r="O658" s="206"/>
      <c r="P658" s="207">
        <f t="shared" ca="1" si="484"/>
        <v>1</v>
      </c>
      <c r="Q658" s="207">
        <f t="shared" ca="1" si="485"/>
        <v>1</v>
      </c>
      <c r="R658" s="207">
        <f t="shared" ca="1" si="486"/>
        <v>1</v>
      </c>
      <c r="S658" s="207">
        <f t="shared" ca="1" si="487"/>
        <v>1</v>
      </c>
      <c r="T658" s="207">
        <f t="shared" ca="1" si="488"/>
        <v>0</v>
      </c>
      <c r="U658" s="207">
        <f t="shared" ca="1" si="468"/>
        <v>1</v>
      </c>
      <c r="V658" s="207">
        <f t="shared" ca="1" si="469"/>
        <v>1</v>
      </c>
      <c r="W658" s="207">
        <f t="shared" ca="1" si="470"/>
        <v>1</v>
      </c>
      <c r="X658" s="207">
        <f t="shared" ca="1" si="471"/>
        <v>1</v>
      </c>
      <c r="Y658" s="207">
        <f t="shared" ca="1" si="472"/>
        <v>1</v>
      </c>
      <c r="Z658" s="207" t="str">
        <f t="shared" ca="1" si="490"/>
        <v>,0</v>
      </c>
      <c r="AA658" s="208" t="str">
        <f t="shared" ca="1" si="473"/>
        <v>F0</v>
      </c>
    </row>
    <row r="659" spans="1:27" s="209" customFormat="1" ht="15" customHeight="1" thickBot="1">
      <c r="A659" s="411" t="s">
        <v>282</v>
      </c>
      <c r="B659" s="412"/>
      <c r="C659" s="413" t="str">
        <f>IF(E659&gt;E658,"Can't be more than the "&amp;E658&amp;" people with this title--&gt;","")</f>
        <v/>
      </c>
      <c r="D659" s="414"/>
      <c r="E659" s="204">
        <f>'Survey Questionnaire'!I145</f>
        <v>0</v>
      </c>
      <c r="F659" s="202" t="s">
        <v>109</v>
      </c>
      <c r="G659" s="205" t="s">
        <v>28</v>
      </c>
      <c r="H659" s="263">
        <f t="shared" ref="H659:H663" si="494">IF(E659="","X",E659)</f>
        <v>0</v>
      </c>
      <c r="I659" s="206" t="s">
        <v>27</v>
      </c>
      <c r="J659" s="206" t="str">
        <f t="shared" si="492"/>
        <v/>
      </c>
      <c r="K659" s="206" t="str">
        <f t="shared" si="493"/>
        <v/>
      </c>
      <c r="L659" s="206"/>
      <c r="M659" s="206"/>
      <c r="N659" s="206"/>
      <c r="O659" s="206"/>
      <c r="P659" s="207">
        <f t="shared" ca="1" si="484"/>
        <v>1</v>
      </c>
      <c r="Q659" s="207">
        <f t="shared" ca="1" si="485"/>
        <v>1</v>
      </c>
      <c r="R659" s="207">
        <f t="shared" ca="1" si="486"/>
        <v>1</v>
      </c>
      <c r="S659" s="207">
        <f t="shared" ca="1" si="487"/>
        <v>1</v>
      </c>
      <c r="T659" s="207">
        <f t="shared" ca="1" si="488"/>
        <v>0</v>
      </c>
      <c r="U659" s="207">
        <f t="shared" ca="1" si="468"/>
        <v>1</v>
      </c>
      <c r="V659" s="207">
        <f t="shared" ca="1" si="469"/>
        <v>1</v>
      </c>
      <c r="W659" s="207">
        <f t="shared" ca="1" si="470"/>
        <v>1</v>
      </c>
      <c r="X659" s="207">
        <f t="shared" ca="1" si="471"/>
        <v>1</v>
      </c>
      <c r="Y659" s="207">
        <f t="shared" ca="1" si="472"/>
        <v>1</v>
      </c>
      <c r="Z659" s="207" t="str">
        <f t="shared" ca="1" si="490"/>
        <v>,0</v>
      </c>
      <c r="AA659" s="208" t="str">
        <f t="shared" ca="1" si="473"/>
        <v>F0</v>
      </c>
    </row>
    <row r="660" spans="1:27" s="209" customFormat="1" ht="15" customHeight="1" thickBot="1">
      <c r="A660" s="411" t="s">
        <v>283</v>
      </c>
      <c r="B660" s="412"/>
      <c r="C660" s="413" t="str">
        <f>IF(((E660&gt;-1)*AND(E660&lt;101)),"","Percentage must be between 0 and 100.00--&gt;")</f>
        <v/>
      </c>
      <c r="D660" s="414"/>
      <c r="E660" s="275">
        <f>'Survey Questionnaire'!I146</f>
        <v>0</v>
      </c>
      <c r="F660" s="202" t="s">
        <v>42</v>
      </c>
      <c r="G660" s="205" t="s">
        <v>28</v>
      </c>
      <c r="H660" s="276">
        <f t="shared" si="494"/>
        <v>0</v>
      </c>
      <c r="I660" s="206" t="s">
        <v>27</v>
      </c>
      <c r="J660" s="206" t="str">
        <f t="shared" si="492"/>
        <v/>
      </c>
      <c r="K660" s="206" t="str">
        <f t="shared" si="493"/>
        <v/>
      </c>
      <c r="L660" s="206"/>
      <c r="M660" s="206"/>
      <c r="N660" s="206"/>
      <c r="O660" s="206"/>
      <c r="P660" s="207">
        <f t="shared" ca="1" si="484"/>
        <v>1</v>
      </c>
      <c r="Q660" s="207">
        <f t="shared" ca="1" si="485"/>
        <v>1</v>
      </c>
      <c r="R660" s="207">
        <f t="shared" ca="1" si="486"/>
        <v>1</v>
      </c>
      <c r="S660" s="207">
        <f t="shared" ca="1" si="487"/>
        <v>1</v>
      </c>
      <c r="T660" s="207">
        <f t="shared" ca="1" si="488"/>
        <v>0</v>
      </c>
      <c r="U660" s="207">
        <f t="shared" ca="1" si="468"/>
        <v>1</v>
      </c>
      <c r="V660" s="207">
        <f t="shared" ca="1" si="469"/>
        <v>1</v>
      </c>
      <c r="W660" s="207">
        <f t="shared" ca="1" si="470"/>
        <v>1</v>
      </c>
      <c r="X660" s="207">
        <f t="shared" ca="1" si="471"/>
        <v>1</v>
      </c>
      <c r="Y660" s="207">
        <f t="shared" ca="1" si="472"/>
        <v>1</v>
      </c>
      <c r="Z660" s="207" t="str">
        <f t="shared" ca="1" si="490"/>
        <v>F2</v>
      </c>
      <c r="AA660" s="208" t="str">
        <f t="shared" ca="1" si="473"/>
        <v>F2</v>
      </c>
    </row>
    <row r="661" spans="1:27" s="209" customFormat="1" ht="15" customHeight="1" thickBot="1">
      <c r="A661" s="411" t="s">
        <v>284</v>
      </c>
      <c r="B661" s="412"/>
      <c r="C661" s="413" t="str">
        <f>IF(((E661&gt;-1)*AND(E661&lt;101)),"","Percentage must be between 0 and 100.00--&gt;")</f>
        <v/>
      </c>
      <c r="D661" s="414"/>
      <c r="E661" s="275">
        <f>'Survey Questionnaire'!I147</f>
        <v>0</v>
      </c>
      <c r="F661" s="202" t="s">
        <v>42</v>
      </c>
      <c r="G661" s="205" t="s">
        <v>28</v>
      </c>
      <c r="H661" s="276">
        <f t="shared" si="494"/>
        <v>0</v>
      </c>
      <c r="I661" s="206" t="s">
        <v>27</v>
      </c>
      <c r="J661" s="206" t="str">
        <f t="shared" si="492"/>
        <v/>
      </c>
      <c r="K661" s="206" t="str">
        <f t="shared" si="493"/>
        <v/>
      </c>
      <c r="L661" s="206"/>
      <c r="M661" s="206"/>
      <c r="N661" s="206"/>
      <c r="O661" s="206"/>
      <c r="P661" s="207">
        <f t="shared" ca="1" si="484"/>
        <v>1</v>
      </c>
      <c r="Q661" s="207">
        <f t="shared" ca="1" si="485"/>
        <v>1</v>
      </c>
      <c r="R661" s="207">
        <f t="shared" ca="1" si="486"/>
        <v>1</v>
      </c>
      <c r="S661" s="207">
        <f t="shared" ca="1" si="487"/>
        <v>1</v>
      </c>
      <c r="T661" s="207">
        <f t="shared" ca="1" si="488"/>
        <v>0</v>
      </c>
      <c r="U661" s="207">
        <f t="shared" ca="1" si="468"/>
        <v>1</v>
      </c>
      <c r="V661" s="207">
        <f t="shared" ca="1" si="469"/>
        <v>1</v>
      </c>
      <c r="W661" s="207">
        <f t="shared" ca="1" si="470"/>
        <v>1</v>
      </c>
      <c r="X661" s="207">
        <f t="shared" ca="1" si="471"/>
        <v>1</v>
      </c>
      <c r="Y661" s="207">
        <f t="shared" ca="1" si="472"/>
        <v>1</v>
      </c>
      <c r="Z661" s="207" t="str">
        <f t="shared" ca="1" si="490"/>
        <v>F2</v>
      </c>
      <c r="AA661" s="208" t="str">
        <f t="shared" ca="1" si="473"/>
        <v>F2</v>
      </c>
    </row>
    <row r="662" spans="1:27" s="209" customFormat="1" ht="15" customHeight="1" thickBot="1">
      <c r="A662" s="411" t="s">
        <v>285</v>
      </c>
      <c r="B662" s="412"/>
      <c r="C662" s="413" t="str">
        <f>IF(((E662&gt;-1)*AND(E662&lt;101)),"","Percentage must be between 0 and 100.00--&gt;")</f>
        <v/>
      </c>
      <c r="D662" s="414"/>
      <c r="E662" s="275">
        <f>'Survey Questionnaire'!I148</f>
        <v>0</v>
      </c>
      <c r="F662" s="202" t="s">
        <v>42</v>
      </c>
      <c r="G662" s="205" t="s">
        <v>28</v>
      </c>
      <c r="H662" s="276">
        <f t="shared" si="494"/>
        <v>0</v>
      </c>
      <c r="I662" s="206" t="s">
        <v>27</v>
      </c>
      <c r="J662" s="206" t="str">
        <f t="shared" si="492"/>
        <v/>
      </c>
      <c r="K662" s="206" t="str">
        <f t="shared" si="493"/>
        <v/>
      </c>
      <c r="L662" s="206"/>
      <c r="M662" s="206"/>
      <c r="N662" s="206"/>
      <c r="O662" s="206"/>
      <c r="P662" s="207">
        <f t="shared" ca="1" si="484"/>
        <v>1</v>
      </c>
      <c r="Q662" s="207">
        <f t="shared" ca="1" si="485"/>
        <v>1</v>
      </c>
      <c r="R662" s="207">
        <f t="shared" ca="1" si="486"/>
        <v>1</v>
      </c>
      <c r="S662" s="207">
        <f t="shared" ca="1" si="487"/>
        <v>1</v>
      </c>
      <c r="T662" s="207">
        <f t="shared" ca="1" si="488"/>
        <v>0</v>
      </c>
      <c r="U662" s="207">
        <f t="shared" ca="1" si="468"/>
        <v>1</v>
      </c>
      <c r="V662" s="207">
        <f t="shared" ca="1" si="469"/>
        <v>1</v>
      </c>
      <c r="W662" s="207">
        <f t="shared" ca="1" si="470"/>
        <v>1</v>
      </c>
      <c r="X662" s="207">
        <f t="shared" ca="1" si="471"/>
        <v>1</v>
      </c>
      <c r="Y662" s="207">
        <f t="shared" ca="1" si="472"/>
        <v>1</v>
      </c>
      <c r="Z662" s="207" t="str">
        <f t="shared" ca="1" si="490"/>
        <v>F2</v>
      </c>
      <c r="AA662" s="208" t="str">
        <f t="shared" ca="1" si="473"/>
        <v>F2</v>
      </c>
    </row>
    <row r="663" spans="1:27" s="209" customFormat="1" ht="15" customHeight="1" thickBot="1">
      <c r="A663" s="417" t="s">
        <v>286</v>
      </c>
      <c r="B663" s="418"/>
      <c r="C663" s="413" t="str">
        <f>IF(((E663&gt;-1)*AND(E663&lt;201)),"","Percentage overtime must be between 0% and 200.00%--&gt;")</f>
        <v/>
      </c>
      <c r="D663" s="414"/>
      <c r="E663" s="275">
        <f>'Survey Questionnaire'!I149</f>
        <v>0</v>
      </c>
      <c r="F663" s="202" t="s">
        <v>42</v>
      </c>
      <c r="G663" s="205" t="s">
        <v>28</v>
      </c>
      <c r="H663" s="276">
        <f t="shared" si="494"/>
        <v>0</v>
      </c>
      <c r="I663" s="206" t="s">
        <v>27</v>
      </c>
      <c r="J663" s="206" t="str">
        <f t="shared" si="492"/>
        <v/>
      </c>
      <c r="K663" s="206" t="str">
        <f t="shared" si="493"/>
        <v/>
      </c>
      <c r="L663" s="206"/>
      <c r="M663" s="206"/>
      <c r="N663" s="206"/>
      <c r="O663" s="206"/>
      <c r="P663" s="207">
        <f t="shared" ca="1" si="484"/>
        <v>1</v>
      </c>
      <c r="Q663" s="207">
        <f t="shared" ca="1" si="485"/>
        <v>1</v>
      </c>
      <c r="R663" s="207">
        <f t="shared" ca="1" si="486"/>
        <v>1</v>
      </c>
      <c r="S663" s="207">
        <f t="shared" ca="1" si="487"/>
        <v>1</v>
      </c>
      <c r="T663" s="207">
        <f t="shared" ca="1" si="488"/>
        <v>0</v>
      </c>
      <c r="U663" s="207">
        <f t="shared" ca="1" si="468"/>
        <v>1</v>
      </c>
      <c r="V663" s="207">
        <f t="shared" ca="1" si="469"/>
        <v>1</v>
      </c>
      <c r="W663" s="207">
        <f t="shared" ca="1" si="470"/>
        <v>1</v>
      </c>
      <c r="X663" s="207">
        <f t="shared" ca="1" si="471"/>
        <v>1</v>
      </c>
      <c r="Y663" s="207">
        <f t="shared" ca="1" si="472"/>
        <v>1</v>
      </c>
      <c r="Z663" s="207" t="str">
        <f t="shared" ca="1" si="490"/>
        <v>F2</v>
      </c>
      <c r="AA663" s="208" t="str">
        <f t="shared" ca="1" si="473"/>
        <v>F2</v>
      </c>
    </row>
    <row r="664" spans="1:27" s="209" customFormat="1" ht="15" customHeight="1" thickBot="1">
      <c r="A664" s="423" t="s">
        <v>287</v>
      </c>
      <c r="B664" s="424"/>
      <c r="C664" s="425" t="str">
        <f>IF(E664=0,"",IF(E664="Y","",IF(E664="N","","You must answer Y or N--&gt;")))</f>
        <v/>
      </c>
      <c r="D664" s="426"/>
      <c r="E664" s="203">
        <f>'Survey Questionnaire'!I150</f>
        <v>0</v>
      </c>
      <c r="F664" s="202" t="s">
        <v>62</v>
      </c>
      <c r="G664" s="205" t="s">
        <v>28</v>
      </c>
      <c r="H664" s="281" t="str">
        <f>IF(E664="Y",1,IF(E664="N",0,"X"))</f>
        <v>X</v>
      </c>
      <c r="I664" s="206" t="s">
        <v>27</v>
      </c>
      <c r="J664" s="206" t="str">
        <f t="shared" si="492"/>
        <v/>
      </c>
      <c r="K664" s="206" t="str">
        <f t="shared" si="493"/>
        <v/>
      </c>
      <c r="L664" s="206"/>
      <c r="M664" s="206"/>
      <c r="N664" s="206"/>
      <c r="O664" s="206"/>
      <c r="P664" s="207">
        <f t="shared" ca="1" si="484"/>
        <v>1</v>
      </c>
      <c r="Q664" s="207">
        <f t="shared" ca="1" si="485"/>
        <v>1</v>
      </c>
      <c r="R664" s="207">
        <f t="shared" ca="1" si="486"/>
        <v>1</v>
      </c>
      <c r="S664" s="207">
        <f t="shared" ca="1" si="487"/>
        <v>1</v>
      </c>
      <c r="T664" s="207">
        <f t="shared" ca="1" si="488"/>
        <v>0</v>
      </c>
      <c r="U664" s="207">
        <f t="shared" ca="1" si="468"/>
        <v>1</v>
      </c>
      <c r="V664" s="207">
        <f t="shared" ca="1" si="469"/>
        <v>1</v>
      </c>
      <c r="W664" s="207">
        <f t="shared" ca="1" si="470"/>
        <v>1</v>
      </c>
      <c r="X664" s="207">
        <f t="shared" ca="1" si="471"/>
        <v>1</v>
      </c>
      <c r="Y664" s="207">
        <f t="shared" ca="1" si="472"/>
        <v>1</v>
      </c>
      <c r="Z664" s="207" t="str">
        <f t="shared" ca="1" si="490"/>
        <v>F0</v>
      </c>
      <c r="AA664" s="208" t="str">
        <f t="shared" ca="1" si="473"/>
        <v>F0</v>
      </c>
    </row>
    <row r="665" spans="1:27" s="209" customFormat="1" ht="15" customHeight="1" thickBot="1">
      <c r="A665" s="417" t="s">
        <v>288</v>
      </c>
      <c r="B665" s="418"/>
      <c r="C665" s="413" t="str">
        <f>IF(((E665&gt;-1)*AND(E665&lt;1001)),"","Billing rate must be between $0 and $1,000 per hour--&gt;")</f>
        <v/>
      </c>
      <c r="D665" s="414"/>
      <c r="E665" s="203">
        <f>'Survey Questionnaire'!I151</f>
        <v>0</v>
      </c>
      <c r="F665" s="202" t="s">
        <v>112</v>
      </c>
      <c r="G665" s="205" t="s">
        <v>28</v>
      </c>
      <c r="H665" s="263">
        <f>IF(E665="","X",E665)</f>
        <v>0</v>
      </c>
      <c r="I665" s="206" t="s">
        <v>27</v>
      </c>
      <c r="J665" s="206" t="str">
        <f t="shared" si="492"/>
        <v/>
      </c>
      <c r="K665" s="206" t="str">
        <f t="shared" si="493"/>
        <v/>
      </c>
      <c r="L665" s="206"/>
      <c r="M665" s="206"/>
      <c r="N665" s="206"/>
      <c r="O665" s="206"/>
      <c r="P665" s="207">
        <f t="shared" ca="1" si="484"/>
        <v>1</v>
      </c>
      <c r="Q665" s="207">
        <f t="shared" ca="1" si="485"/>
        <v>1</v>
      </c>
      <c r="R665" s="207">
        <f t="shared" ca="1" si="486"/>
        <v>1</v>
      </c>
      <c r="S665" s="207">
        <f t="shared" ca="1" si="487"/>
        <v>1</v>
      </c>
      <c r="T665" s="207">
        <f t="shared" ca="1" si="488"/>
        <v>0</v>
      </c>
      <c r="U665" s="207">
        <f t="shared" ca="1" si="468"/>
        <v>1</v>
      </c>
      <c r="V665" s="207">
        <f t="shared" ca="1" si="469"/>
        <v>1</v>
      </c>
      <c r="W665" s="207">
        <f t="shared" ca="1" si="470"/>
        <v>1</v>
      </c>
      <c r="X665" s="207">
        <f t="shared" ca="1" si="471"/>
        <v>1</v>
      </c>
      <c r="Y665" s="207">
        <f t="shared" ca="1" si="472"/>
        <v>1</v>
      </c>
      <c r="Z665" s="207" t="str">
        <f t="shared" ca="1" si="490"/>
        <v>F0</v>
      </c>
      <c r="AA665" s="208" t="str">
        <f t="shared" ca="1" si="473"/>
        <v>F0</v>
      </c>
    </row>
    <row r="666" spans="1:27" s="209" customFormat="1" ht="15" customHeight="1" thickBot="1">
      <c r="A666" s="417" t="s">
        <v>306</v>
      </c>
      <c r="B666" s="418"/>
      <c r="C666" s="413" t="str">
        <f>IF(((E666&gt;-1)*AND(E666&lt;31)),"","Check for hours vs DAYS error--&gt;")</f>
        <v/>
      </c>
      <c r="D666" s="414"/>
      <c r="E666" s="203">
        <f>'Survey Questionnaire'!I152</f>
        <v>0</v>
      </c>
      <c r="F666" s="202" t="s">
        <v>110</v>
      </c>
      <c r="G666" s="205" t="s">
        <v>28</v>
      </c>
      <c r="H666" s="263">
        <f>IF(E666="","X",E666)</f>
        <v>0</v>
      </c>
      <c r="I666" s="206" t="s">
        <v>27</v>
      </c>
      <c r="J666" s="206" t="str">
        <f t="shared" si="492"/>
        <v/>
      </c>
      <c r="K666" s="206" t="str">
        <f t="shared" si="493"/>
        <v/>
      </c>
      <c r="L666" s="206"/>
      <c r="M666" s="206"/>
      <c r="N666" s="206"/>
      <c r="O666" s="206"/>
      <c r="P666" s="207">
        <f t="shared" ca="1" si="484"/>
        <v>1</v>
      </c>
      <c r="Q666" s="207">
        <f t="shared" ca="1" si="485"/>
        <v>1</v>
      </c>
      <c r="R666" s="207">
        <f t="shared" ca="1" si="486"/>
        <v>1</v>
      </c>
      <c r="S666" s="207">
        <f t="shared" ca="1" si="487"/>
        <v>1</v>
      </c>
      <c r="T666" s="207">
        <f t="shared" ca="1" si="488"/>
        <v>0</v>
      </c>
      <c r="U666" s="207">
        <f t="shared" ca="1" si="468"/>
        <v>1</v>
      </c>
      <c r="V666" s="207">
        <f t="shared" ca="1" si="469"/>
        <v>1</v>
      </c>
      <c r="W666" s="207">
        <f t="shared" ca="1" si="470"/>
        <v>1</v>
      </c>
      <c r="X666" s="207">
        <f t="shared" ca="1" si="471"/>
        <v>1</v>
      </c>
      <c r="Y666" s="207">
        <f t="shared" ca="1" si="472"/>
        <v>1</v>
      </c>
      <c r="Z666" s="207" t="str">
        <f t="shared" ca="1" si="490"/>
        <v>F0</v>
      </c>
      <c r="AA666" s="208" t="str">
        <f t="shared" ca="1" si="473"/>
        <v>F0</v>
      </c>
    </row>
    <row r="667" spans="1:27" s="209" customFormat="1" ht="15" customHeight="1" thickBot="1">
      <c r="A667" s="417" t="s">
        <v>289</v>
      </c>
      <c r="B667" s="418"/>
      <c r="C667" s="413" t="str">
        <f>IF((E666&gt;0)*AND(E667&gt;0),"Cant have vacation when you entered PTO",IF(((E667&gt;-1)*AND(E667&lt;31)),"","Check for hours vs DAYS error--&gt;"))</f>
        <v/>
      </c>
      <c r="D667" s="414"/>
      <c r="E667" s="203">
        <f>'Survey Questionnaire'!I153</f>
        <v>0</v>
      </c>
      <c r="F667" s="202" t="s">
        <v>110</v>
      </c>
      <c r="G667" s="205" t="s">
        <v>28</v>
      </c>
      <c r="H667" s="263">
        <f>IF(E667="","X",E667)</f>
        <v>0</v>
      </c>
      <c r="I667" s="206" t="s">
        <v>27</v>
      </c>
      <c r="J667" s="206" t="str">
        <f t="shared" si="492"/>
        <v/>
      </c>
      <c r="K667" s="206" t="str">
        <f t="shared" si="493"/>
        <v/>
      </c>
      <c r="L667" s="206"/>
      <c r="M667" s="206"/>
      <c r="N667" s="206"/>
      <c r="O667" s="206"/>
      <c r="P667" s="207">
        <f t="shared" ca="1" si="484"/>
        <v>1</v>
      </c>
      <c r="Q667" s="207">
        <f t="shared" ca="1" si="485"/>
        <v>1</v>
      </c>
      <c r="R667" s="207">
        <f t="shared" ca="1" si="486"/>
        <v>1</v>
      </c>
      <c r="S667" s="207">
        <f t="shared" ca="1" si="487"/>
        <v>1</v>
      </c>
      <c r="T667" s="207">
        <f t="shared" ca="1" si="488"/>
        <v>0</v>
      </c>
      <c r="U667" s="207">
        <f t="shared" ca="1" si="468"/>
        <v>1</v>
      </c>
      <c r="V667" s="207">
        <f t="shared" ca="1" si="469"/>
        <v>1</v>
      </c>
      <c r="W667" s="207">
        <f t="shared" ca="1" si="470"/>
        <v>1</v>
      </c>
      <c r="X667" s="207">
        <f t="shared" ca="1" si="471"/>
        <v>1</v>
      </c>
      <c r="Y667" s="207">
        <f t="shared" ca="1" si="472"/>
        <v>1</v>
      </c>
      <c r="Z667" s="207" t="str">
        <f t="shared" ca="1" si="490"/>
        <v>F0</v>
      </c>
      <c r="AA667" s="208" t="str">
        <f t="shared" ca="1" si="473"/>
        <v>F0</v>
      </c>
    </row>
    <row r="668" spans="1:27" s="209" customFormat="1" ht="15" customHeight="1" thickBot="1">
      <c r="A668" s="419" t="s">
        <v>290</v>
      </c>
      <c r="B668" s="420"/>
      <c r="C668" s="413" t="str">
        <f>IF((E666&gt;0)*AND(E668&gt;0),"Cant have sick leave when you entered PTO",IF(((E668&gt;-1)*AND(E668&lt;31)),"","Check for hours vs DAYS error--&gt;"))</f>
        <v/>
      </c>
      <c r="D668" s="414"/>
      <c r="E668" s="203">
        <f>'Survey Questionnaire'!I154</f>
        <v>0</v>
      </c>
      <c r="F668" s="202" t="s">
        <v>110</v>
      </c>
      <c r="G668" s="205" t="s">
        <v>28</v>
      </c>
      <c r="H668" s="263">
        <f>IF(E668="","X",E668)</f>
        <v>0</v>
      </c>
      <c r="I668" s="206" t="s">
        <v>27</v>
      </c>
      <c r="J668" s="206" t="str">
        <f t="shared" si="492"/>
        <v/>
      </c>
      <c r="K668" s="206" t="str">
        <f t="shared" si="493"/>
        <v/>
      </c>
      <c r="L668" s="206"/>
      <c r="M668" s="206"/>
      <c r="N668" s="206"/>
      <c r="O668" s="206"/>
      <c r="P668" s="207">
        <f t="shared" ca="1" si="484"/>
        <v>1</v>
      </c>
      <c r="Q668" s="207">
        <f t="shared" ca="1" si="485"/>
        <v>1</v>
      </c>
      <c r="R668" s="207">
        <f t="shared" ca="1" si="486"/>
        <v>1</v>
      </c>
      <c r="S668" s="207">
        <f t="shared" ca="1" si="487"/>
        <v>1</v>
      </c>
      <c r="T668" s="207">
        <f t="shared" ca="1" si="488"/>
        <v>0</v>
      </c>
      <c r="U668" s="207">
        <f t="shared" ca="1" si="468"/>
        <v>1</v>
      </c>
      <c r="V668" s="207">
        <f t="shared" ca="1" si="469"/>
        <v>1</v>
      </c>
      <c r="W668" s="207">
        <f t="shared" ca="1" si="470"/>
        <v>1</v>
      </c>
      <c r="X668" s="207">
        <f t="shared" ca="1" si="471"/>
        <v>1</v>
      </c>
      <c r="Y668" s="207">
        <f t="shared" ca="1" si="472"/>
        <v>1</v>
      </c>
      <c r="Z668" s="207" t="str">
        <f t="shared" ca="1" si="490"/>
        <v>F0</v>
      </c>
      <c r="AA668" s="208" t="str">
        <f t="shared" ca="1" si="473"/>
        <v>F0</v>
      </c>
    </row>
    <row r="669" spans="1:27" ht="16.5" thickBot="1">
      <c r="A669" s="36"/>
      <c r="B669" s="71"/>
      <c r="C669" s="432"/>
      <c r="D669" s="432"/>
      <c r="E669" s="72"/>
      <c r="F669" s="73"/>
      <c r="P669" s="40">
        <f t="shared" ca="1" si="484"/>
        <v>1</v>
      </c>
      <c r="Q669" s="40">
        <f t="shared" ca="1" si="485"/>
        <v>1</v>
      </c>
      <c r="R669" s="40">
        <f t="shared" ca="1" si="486"/>
        <v>1</v>
      </c>
      <c r="S669" s="40">
        <f t="shared" ca="1" si="487"/>
        <v>1</v>
      </c>
      <c r="T669" s="40">
        <f t="shared" ca="1" si="488"/>
        <v>1</v>
      </c>
      <c r="U669" s="40">
        <f t="shared" ref="U669" ca="1" si="495">CELL("protect",F669)</f>
        <v>1</v>
      </c>
      <c r="V669" s="40">
        <f t="shared" ref="V669" ca="1" si="496">CELL("protect",G669)</f>
        <v>1</v>
      </c>
      <c r="W669" s="40">
        <f t="shared" ref="W669" ca="1" si="497">CELL("protect",H669)</f>
        <v>1</v>
      </c>
      <c r="X669" s="40">
        <f t="shared" ref="X669" ca="1" si="498">CELL("protect",I669)</f>
        <v>1</v>
      </c>
      <c r="Y669" s="40">
        <f t="shared" ref="Y669" ca="1" si="499">CELL("protect",J669)</f>
        <v>1</v>
      </c>
      <c r="Z669" s="40" t="str">
        <f t="shared" ca="1" si="490"/>
        <v>F0</v>
      </c>
      <c r="AA669" s="44" t="str">
        <f t="shared" ref="AA669" ca="1" si="500">CELL("format",H669)</f>
        <v>F0</v>
      </c>
    </row>
    <row r="670" spans="1:27" ht="20.25" thickTop="1" thickBot="1">
      <c r="A670" s="527" t="s">
        <v>252</v>
      </c>
      <c r="B670" s="528"/>
      <c r="C670" s="528"/>
      <c r="D670" s="528"/>
      <c r="E670" s="68">
        <v>37</v>
      </c>
      <c r="F670" s="64"/>
      <c r="G670" s="45" t="s">
        <v>25</v>
      </c>
      <c r="H670" s="263" t="str">
        <f>IF(SUM(H671:H672)&gt;0,E670,"X")</f>
        <v>X</v>
      </c>
      <c r="I670" s="38" t="s">
        <v>27</v>
      </c>
      <c r="P670" s="40">
        <f t="shared" ca="1" si="484"/>
        <v>1</v>
      </c>
      <c r="Q670" s="40">
        <f t="shared" ca="1" si="485"/>
        <v>1</v>
      </c>
      <c r="R670" s="40">
        <f t="shared" ca="1" si="486"/>
        <v>1</v>
      </c>
      <c r="S670" s="40">
        <f t="shared" ca="1" si="487"/>
        <v>1</v>
      </c>
      <c r="T670" s="40">
        <f t="shared" ca="1" si="488"/>
        <v>1</v>
      </c>
      <c r="U670" s="40">
        <f t="shared" ca="1" si="468"/>
        <v>1</v>
      </c>
      <c r="V670" s="40">
        <f t="shared" ca="1" si="469"/>
        <v>1</v>
      </c>
      <c r="W670" s="40">
        <f t="shared" ca="1" si="470"/>
        <v>1</v>
      </c>
      <c r="X670" s="40">
        <f t="shared" ca="1" si="471"/>
        <v>1</v>
      </c>
      <c r="Y670" s="40">
        <f t="shared" ca="1" si="472"/>
        <v>1</v>
      </c>
      <c r="Z670" s="40" t="str">
        <f t="shared" ca="1" si="490"/>
        <v>G</v>
      </c>
      <c r="AA670" s="44" t="str">
        <f t="shared" ca="1" si="473"/>
        <v>F0</v>
      </c>
    </row>
    <row r="671" spans="1:27" s="209" customFormat="1" ht="15" customHeight="1" thickTop="1" thickBot="1">
      <c r="A671" s="415" t="s">
        <v>230</v>
      </c>
      <c r="B671" s="416"/>
      <c r="C671" s="413" t="str">
        <f>IF(E671&lt;1000000001,"","Can't be over $1,000,000,000--&gt;")</f>
        <v/>
      </c>
      <c r="D671" s="413"/>
      <c r="E671" s="201">
        <f>'Survey Questionnaire'!J140</f>
        <v>0</v>
      </c>
      <c r="F671" s="202" t="s">
        <v>112</v>
      </c>
      <c r="G671" s="205" t="s">
        <v>28</v>
      </c>
      <c r="H671" s="263">
        <f t="shared" ref="H671:H674" si="501">IF(E671="","X",E671)</f>
        <v>0</v>
      </c>
      <c r="I671" s="206" t="s">
        <v>27</v>
      </c>
      <c r="J671" s="206" t="str">
        <f t="shared" ref="J671:J685" si="502">IF(C671="","",1)</f>
        <v/>
      </c>
      <c r="K671" s="206" t="str">
        <f t="shared" ref="K671:K685" si="503">IF(C671="","","&lt;=======")</f>
        <v/>
      </c>
      <c r="L671" s="206"/>
      <c r="M671" s="206"/>
      <c r="N671" s="206"/>
      <c r="O671" s="206"/>
      <c r="P671" s="207">
        <f t="shared" ca="1" si="484"/>
        <v>1</v>
      </c>
      <c r="Q671" s="207">
        <f t="shared" ca="1" si="485"/>
        <v>1</v>
      </c>
      <c r="R671" s="207">
        <f t="shared" ca="1" si="486"/>
        <v>1</v>
      </c>
      <c r="S671" s="207">
        <f t="shared" ca="1" si="487"/>
        <v>1</v>
      </c>
      <c r="T671" s="207">
        <f t="shared" ca="1" si="488"/>
        <v>0</v>
      </c>
      <c r="U671" s="207">
        <f t="shared" ca="1" si="468"/>
        <v>1</v>
      </c>
      <c r="V671" s="207">
        <f t="shared" ca="1" si="469"/>
        <v>1</v>
      </c>
      <c r="W671" s="207">
        <f t="shared" ca="1" si="470"/>
        <v>1</v>
      </c>
      <c r="X671" s="207">
        <f t="shared" ca="1" si="471"/>
        <v>1</v>
      </c>
      <c r="Y671" s="207">
        <f t="shared" ca="1" si="472"/>
        <v>1</v>
      </c>
      <c r="Z671" s="207" t="str">
        <f t="shared" ca="1" si="490"/>
        <v>C0</v>
      </c>
      <c r="AA671" s="208" t="str">
        <f t="shared" ca="1" si="473"/>
        <v>F0</v>
      </c>
    </row>
    <row r="672" spans="1:27" s="209" customFormat="1" ht="15" customHeight="1" thickBot="1">
      <c r="A672" s="411" t="s">
        <v>231</v>
      </c>
      <c r="B672" s="412"/>
      <c r="C672" s="413" t="str">
        <f>IF(E672&lt;1000000001,"","Can't be over $1,000,000,000--&gt;")</f>
        <v/>
      </c>
      <c r="D672" s="413"/>
      <c r="E672" s="201">
        <f>'Survey Questionnaire'!J141</f>
        <v>0</v>
      </c>
      <c r="F672" s="202" t="s">
        <v>112</v>
      </c>
      <c r="G672" s="205" t="s">
        <v>28</v>
      </c>
      <c r="H672" s="263">
        <f t="shared" si="501"/>
        <v>0</v>
      </c>
      <c r="I672" s="206" t="s">
        <v>27</v>
      </c>
      <c r="J672" s="206" t="str">
        <f t="shared" si="502"/>
        <v/>
      </c>
      <c r="K672" s="206" t="str">
        <f t="shared" si="503"/>
        <v/>
      </c>
      <c r="L672" s="206"/>
      <c r="M672" s="206"/>
      <c r="N672" s="206"/>
      <c r="O672" s="206"/>
      <c r="P672" s="207">
        <f t="shared" ca="1" si="484"/>
        <v>1</v>
      </c>
      <c r="Q672" s="207">
        <f t="shared" ca="1" si="485"/>
        <v>1</v>
      </c>
      <c r="R672" s="207">
        <f t="shared" ca="1" si="486"/>
        <v>1</v>
      </c>
      <c r="S672" s="207">
        <f t="shared" ca="1" si="487"/>
        <v>1</v>
      </c>
      <c r="T672" s="207">
        <f t="shared" ca="1" si="488"/>
        <v>0</v>
      </c>
      <c r="U672" s="207">
        <f t="shared" ca="1" si="468"/>
        <v>1</v>
      </c>
      <c r="V672" s="207">
        <f t="shared" ca="1" si="469"/>
        <v>1</v>
      </c>
      <c r="W672" s="207">
        <f t="shared" ca="1" si="470"/>
        <v>1</v>
      </c>
      <c r="X672" s="207">
        <f t="shared" ca="1" si="471"/>
        <v>1</v>
      </c>
      <c r="Y672" s="207">
        <f t="shared" ca="1" si="472"/>
        <v>1</v>
      </c>
      <c r="Z672" s="207" t="str">
        <f t="shared" ca="1" si="490"/>
        <v>C0</v>
      </c>
      <c r="AA672" s="208" t="str">
        <f t="shared" ca="1" si="473"/>
        <v>F0</v>
      </c>
    </row>
    <row r="673" spans="1:27" s="209" customFormat="1" ht="15" customHeight="1" thickBot="1">
      <c r="A673" s="411" t="s">
        <v>279</v>
      </c>
      <c r="B673" s="412"/>
      <c r="C673" s="413" t="str">
        <f>IF(E673&lt;1000000001,"","Can't be over $1,000,000,000--&gt;")</f>
        <v/>
      </c>
      <c r="D673" s="413"/>
      <c r="E673" s="201">
        <f>'Survey Questionnaire'!J142</f>
        <v>0</v>
      </c>
      <c r="F673" s="202" t="s">
        <v>112</v>
      </c>
      <c r="G673" s="205" t="s">
        <v>28</v>
      </c>
      <c r="H673" s="263">
        <f t="shared" si="501"/>
        <v>0</v>
      </c>
      <c r="I673" s="206" t="s">
        <v>27</v>
      </c>
      <c r="J673" s="206" t="str">
        <f t="shared" si="502"/>
        <v/>
      </c>
      <c r="K673" s="206" t="str">
        <f t="shared" si="503"/>
        <v/>
      </c>
      <c r="L673" s="206"/>
      <c r="M673" s="206"/>
      <c r="N673" s="206"/>
      <c r="O673" s="206"/>
      <c r="P673" s="207">
        <f t="shared" ca="1" si="484"/>
        <v>1</v>
      </c>
      <c r="Q673" s="207">
        <f t="shared" ca="1" si="485"/>
        <v>1</v>
      </c>
      <c r="R673" s="207">
        <f t="shared" ca="1" si="486"/>
        <v>1</v>
      </c>
      <c r="S673" s="207">
        <f t="shared" ca="1" si="487"/>
        <v>1</v>
      </c>
      <c r="T673" s="207">
        <f t="shared" ca="1" si="488"/>
        <v>0</v>
      </c>
      <c r="U673" s="207">
        <f t="shared" ca="1" si="468"/>
        <v>1</v>
      </c>
      <c r="V673" s="207">
        <f t="shared" ca="1" si="469"/>
        <v>1</v>
      </c>
      <c r="W673" s="207">
        <f t="shared" ca="1" si="470"/>
        <v>1</v>
      </c>
      <c r="X673" s="207">
        <f t="shared" ca="1" si="471"/>
        <v>1</v>
      </c>
      <c r="Y673" s="207">
        <f t="shared" ca="1" si="472"/>
        <v>1</v>
      </c>
      <c r="Z673" s="207" t="str">
        <f t="shared" ca="1" si="490"/>
        <v>C0</v>
      </c>
      <c r="AA673" s="208" t="str">
        <f t="shared" ca="1" si="473"/>
        <v>F0</v>
      </c>
    </row>
    <row r="674" spans="1:27" s="209" customFormat="1" ht="15" customHeight="1" thickBot="1">
      <c r="A674" s="411" t="s">
        <v>280</v>
      </c>
      <c r="B674" s="412"/>
      <c r="C674" s="413" t="str">
        <f>IF(((E674&gt;-100)*AND(E674&lt;201)),"","Percentage must be between -100% and +200%--&gt;")</f>
        <v/>
      </c>
      <c r="D674" s="414"/>
      <c r="E674" s="275">
        <f>'Survey Questionnaire'!J143</f>
        <v>0</v>
      </c>
      <c r="F674" s="202" t="s">
        <v>42</v>
      </c>
      <c r="G674" s="205" t="s">
        <v>28</v>
      </c>
      <c r="H674" s="276">
        <f t="shared" si="501"/>
        <v>0</v>
      </c>
      <c r="I674" s="206" t="s">
        <v>27</v>
      </c>
      <c r="J674" s="206" t="str">
        <f t="shared" si="502"/>
        <v/>
      </c>
      <c r="K674" s="206" t="str">
        <f t="shared" si="503"/>
        <v/>
      </c>
      <c r="L674" s="206"/>
      <c r="M674" s="206"/>
      <c r="N674" s="206"/>
      <c r="O674" s="206"/>
      <c r="P674" s="207">
        <f t="shared" ca="1" si="484"/>
        <v>1</v>
      </c>
      <c r="Q674" s="207">
        <f t="shared" ca="1" si="485"/>
        <v>1</v>
      </c>
      <c r="R674" s="207">
        <f t="shared" ca="1" si="486"/>
        <v>1</v>
      </c>
      <c r="S674" s="207">
        <f t="shared" ca="1" si="487"/>
        <v>1</v>
      </c>
      <c r="T674" s="207">
        <f t="shared" ca="1" si="488"/>
        <v>0</v>
      </c>
      <c r="U674" s="207">
        <f t="shared" ca="1" si="468"/>
        <v>1</v>
      </c>
      <c r="V674" s="207">
        <f t="shared" ca="1" si="469"/>
        <v>1</v>
      </c>
      <c r="W674" s="207">
        <f t="shared" ca="1" si="470"/>
        <v>1</v>
      </c>
      <c r="X674" s="207">
        <f t="shared" ca="1" si="471"/>
        <v>1</v>
      </c>
      <c r="Y674" s="207">
        <f t="shared" ca="1" si="472"/>
        <v>1</v>
      </c>
      <c r="Z674" s="207" t="str">
        <f t="shared" ca="1" si="490"/>
        <v>F2</v>
      </c>
      <c r="AA674" s="208" t="str">
        <f t="shared" ca="1" si="473"/>
        <v>F2</v>
      </c>
    </row>
    <row r="675" spans="1:27" s="209" customFormat="1" ht="15" customHeight="1" thickBot="1">
      <c r="A675" s="411" t="s">
        <v>281</v>
      </c>
      <c r="B675" s="412"/>
      <c r="C675" s="413" t="str">
        <f>IF(E671+E672=0,"",IF(E675&lt;1,"Please enter the number of people with this title here--&gt;",IF(E675&gt;E$8,"Can't be more than the "&amp;E$8&amp;" you reported as total staff--&gt;","")))</f>
        <v/>
      </c>
      <c r="D675" s="414"/>
      <c r="E675" s="204">
        <f>'Survey Questionnaire'!J144</f>
        <v>0</v>
      </c>
      <c r="F675" s="202" t="s">
        <v>109</v>
      </c>
      <c r="G675" s="205" t="s">
        <v>28</v>
      </c>
      <c r="H675" s="263" t="str">
        <f>IF(OR(E675="", E675=0),"X",E675)</f>
        <v>X</v>
      </c>
      <c r="I675" s="206" t="s">
        <v>27</v>
      </c>
      <c r="J675" s="206" t="str">
        <f t="shared" si="502"/>
        <v/>
      </c>
      <c r="K675" s="206" t="str">
        <f t="shared" si="503"/>
        <v/>
      </c>
      <c r="L675" s="206"/>
      <c r="M675" s="206"/>
      <c r="N675" s="206"/>
      <c r="O675" s="206"/>
      <c r="P675" s="207">
        <f t="shared" ca="1" si="484"/>
        <v>1</v>
      </c>
      <c r="Q675" s="207">
        <f t="shared" ca="1" si="485"/>
        <v>1</v>
      </c>
      <c r="R675" s="207">
        <f t="shared" ca="1" si="486"/>
        <v>1</v>
      </c>
      <c r="S675" s="207">
        <f t="shared" ca="1" si="487"/>
        <v>1</v>
      </c>
      <c r="T675" s="207">
        <f t="shared" ca="1" si="488"/>
        <v>0</v>
      </c>
      <c r="U675" s="207">
        <f t="shared" ca="1" si="468"/>
        <v>1</v>
      </c>
      <c r="V675" s="207">
        <f t="shared" ca="1" si="469"/>
        <v>1</v>
      </c>
      <c r="W675" s="207">
        <f t="shared" ca="1" si="470"/>
        <v>1</v>
      </c>
      <c r="X675" s="207">
        <f t="shared" ca="1" si="471"/>
        <v>1</v>
      </c>
      <c r="Y675" s="207">
        <f t="shared" ca="1" si="472"/>
        <v>1</v>
      </c>
      <c r="Z675" s="207" t="str">
        <f t="shared" ca="1" si="490"/>
        <v>,0</v>
      </c>
      <c r="AA675" s="208" t="str">
        <f t="shared" ca="1" si="473"/>
        <v>F0</v>
      </c>
    </row>
    <row r="676" spans="1:27" s="209" customFormat="1" ht="15" customHeight="1" thickBot="1">
      <c r="A676" s="411" t="s">
        <v>282</v>
      </c>
      <c r="B676" s="412"/>
      <c r="C676" s="413" t="str">
        <f>IF(E676&gt;E675,"Can't be more than the "&amp;E675&amp;" people with this title--&gt;","")</f>
        <v/>
      </c>
      <c r="D676" s="414"/>
      <c r="E676" s="204">
        <f>'Survey Questionnaire'!J145</f>
        <v>0</v>
      </c>
      <c r="F676" s="202" t="s">
        <v>109</v>
      </c>
      <c r="G676" s="205" t="s">
        <v>28</v>
      </c>
      <c r="H676" s="263">
        <f t="shared" ref="H676:H680" si="504">IF(E676="","X",E676)</f>
        <v>0</v>
      </c>
      <c r="I676" s="206" t="s">
        <v>27</v>
      </c>
      <c r="J676" s="206" t="str">
        <f t="shared" si="502"/>
        <v/>
      </c>
      <c r="K676" s="206" t="str">
        <f t="shared" si="503"/>
        <v/>
      </c>
      <c r="L676" s="206"/>
      <c r="M676" s="206"/>
      <c r="N676" s="206"/>
      <c r="O676" s="206"/>
      <c r="P676" s="207">
        <f t="shared" ca="1" si="484"/>
        <v>1</v>
      </c>
      <c r="Q676" s="207">
        <f t="shared" ca="1" si="485"/>
        <v>1</v>
      </c>
      <c r="R676" s="207">
        <f t="shared" ca="1" si="486"/>
        <v>1</v>
      </c>
      <c r="S676" s="207">
        <f t="shared" ca="1" si="487"/>
        <v>1</v>
      </c>
      <c r="T676" s="207">
        <f t="shared" ca="1" si="488"/>
        <v>0</v>
      </c>
      <c r="U676" s="207">
        <f t="shared" ca="1" si="468"/>
        <v>1</v>
      </c>
      <c r="V676" s="207">
        <f t="shared" ca="1" si="469"/>
        <v>1</v>
      </c>
      <c r="W676" s="207">
        <f t="shared" ca="1" si="470"/>
        <v>1</v>
      </c>
      <c r="X676" s="207">
        <f t="shared" ca="1" si="471"/>
        <v>1</v>
      </c>
      <c r="Y676" s="207">
        <f t="shared" ca="1" si="472"/>
        <v>1</v>
      </c>
      <c r="Z676" s="207" t="str">
        <f t="shared" ca="1" si="490"/>
        <v>,0</v>
      </c>
      <c r="AA676" s="208" t="str">
        <f t="shared" ca="1" si="473"/>
        <v>F0</v>
      </c>
    </row>
    <row r="677" spans="1:27" s="209" customFormat="1" ht="15" customHeight="1" thickBot="1">
      <c r="A677" s="411" t="s">
        <v>283</v>
      </c>
      <c r="B677" s="412"/>
      <c r="C677" s="413" t="str">
        <f>IF(((E677&gt;-1)*AND(E677&lt;101)),"","Percentage must be between 0 and 100.00--&gt;")</f>
        <v/>
      </c>
      <c r="D677" s="414"/>
      <c r="E677" s="275">
        <f>'Survey Questionnaire'!J146</f>
        <v>0</v>
      </c>
      <c r="F677" s="202" t="s">
        <v>42</v>
      </c>
      <c r="G677" s="205" t="s">
        <v>28</v>
      </c>
      <c r="H677" s="276">
        <f t="shared" si="504"/>
        <v>0</v>
      </c>
      <c r="I677" s="206" t="s">
        <v>27</v>
      </c>
      <c r="J677" s="206" t="str">
        <f t="shared" si="502"/>
        <v/>
      </c>
      <c r="K677" s="206" t="str">
        <f t="shared" si="503"/>
        <v/>
      </c>
      <c r="L677" s="206"/>
      <c r="M677" s="206"/>
      <c r="N677" s="206"/>
      <c r="O677" s="206"/>
      <c r="P677" s="207">
        <f t="shared" ca="1" si="484"/>
        <v>1</v>
      </c>
      <c r="Q677" s="207">
        <f t="shared" ca="1" si="485"/>
        <v>1</v>
      </c>
      <c r="R677" s="207">
        <f t="shared" ca="1" si="486"/>
        <v>1</v>
      </c>
      <c r="S677" s="207">
        <f t="shared" ca="1" si="487"/>
        <v>1</v>
      </c>
      <c r="T677" s="207">
        <f t="shared" ca="1" si="488"/>
        <v>0</v>
      </c>
      <c r="U677" s="207">
        <f t="shared" ca="1" si="468"/>
        <v>1</v>
      </c>
      <c r="V677" s="207">
        <f t="shared" ca="1" si="469"/>
        <v>1</v>
      </c>
      <c r="W677" s="207">
        <f t="shared" ca="1" si="470"/>
        <v>1</v>
      </c>
      <c r="X677" s="207">
        <f t="shared" ca="1" si="471"/>
        <v>1</v>
      </c>
      <c r="Y677" s="207">
        <f t="shared" ca="1" si="472"/>
        <v>1</v>
      </c>
      <c r="Z677" s="207" t="str">
        <f t="shared" ca="1" si="490"/>
        <v>F2</v>
      </c>
      <c r="AA677" s="208" t="str">
        <f t="shared" ca="1" si="473"/>
        <v>F2</v>
      </c>
    </row>
    <row r="678" spans="1:27" s="209" customFormat="1" ht="15" customHeight="1" thickBot="1">
      <c r="A678" s="411" t="s">
        <v>284</v>
      </c>
      <c r="B678" s="412"/>
      <c r="C678" s="413" t="str">
        <f>IF(((E678&gt;-1)*AND(E678&lt;101)),"","Percentage must be between 0 and 100.00--&gt;")</f>
        <v/>
      </c>
      <c r="D678" s="414"/>
      <c r="E678" s="275">
        <f>'Survey Questionnaire'!J147</f>
        <v>0</v>
      </c>
      <c r="F678" s="202" t="s">
        <v>42</v>
      </c>
      <c r="G678" s="205" t="s">
        <v>28</v>
      </c>
      <c r="H678" s="276">
        <f t="shared" si="504"/>
        <v>0</v>
      </c>
      <c r="I678" s="206" t="s">
        <v>27</v>
      </c>
      <c r="J678" s="206" t="str">
        <f t="shared" si="502"/>
        <v/>
      </c>
      <c r="K678" s="206" t="str">
        <f t="shared" si="503"/>
        <v/>
      </c>
      <c r="L678" s="206"/>
      <c r="M678" s="206"/>
      <c r="N678" s="206"/>
      <c r="O678" s="206"/>
      <c r="P678" s="207">
        <f t="shared" ca="1" si="484"/>
        <v>1</v>
      </c>
      <c r="Q678" s="207">
        <f t="shared" ca="1" si="485"/>
        <v>1</v>
      </c>
      <c r="R678" s="207">
        <f t="shared" ca="1" si="486"/>
        <v>1</v>
      </c>
      <c r="S678" s="207">
        <f t="shared" ca="1" si="487"/>
        <v>1</v>
      </c>
      <c r="T678" s="207">
        <f t="shared" ca="1" si="488"/>
        <v>0</v>
      </c>
      <c r="U678" s="207">
        <f t="shared" ca="1" si="468"/>
        <v>1</v>
      </c>
      <c r="V678" s="207">
        <f t="shared" ca="1" si="469"/>
        <v>1</v>
      </c>
      <c r="W678" s="207">
        <f t="shared" ca="1" si="470"/>
        <v>1</v>
      </c>
      <c r="X678" s="207">
        <f t="shared" ca="1" si="471"/>
        <v>1</v>
      </c>
      <c r="Y678" s="207">
        <f t="shared" ca="1" si="472"/>
        <v>1</v>
      </c>
      <c r="Z678" s="207" t="str">
        <f t="shared" ca="1" si="490"/>
        <v>F2</v>
      </c>
      <c r="AA678" s="208" t="str">
        <f t="shared" ca="1" si="473"/>
        <v>F2</v>
      </c>
    </row>
    <row r="679" spans="1:27" s="209" customFormat="1" ht="15" customHeight="1" thickBot="1">
      <c r="A679" s="411" t="s">
        <v>285</v>
      </c>
      <c r="B679" s="412"/>
      <c r="C679" s="413" t="str">
        <f>IF(((E679&gt;-1)*AND(E679&lt;101)),"","Percentage must be between 0 and 100.00--&gt;")</f>
        <v/>
      </c>
      <c r="D679" s="414"/>
      <c r="E679" s="275">
        <f>'Survey Questionnaire'!J148</f>
        <v>0</v>
      </c>
      <c r="F679" s="202" t="s">
        <v>42</v>
      </c>
      <c r="G679" s="205" t="s">
        <v>28</v>
      </c>
      <c r="H679" s="276">
        <f t="shared" si="504"/>
        <v>0</v>
      </c>
      <c r="I679" s="206" t="s">
        <v>27</v>
      </c>
      <c r="J679" s="206" t="str">
        <f t="shared" si="502"/>
        <v/>
      </c>
      <c r="K679" s="206" t="str">
        <f t="shared" si="503"/>
        <v/>
      </c>
      <c r="L679" s="206"/>
      <c r="M679" s="206"/>
      <c r="N679" s="206"/>
      <c r="O679" s="206"/>
      <c r="P679" s="207">
        <f t="shared" ca="1" si="484"/>
        <v>1</v>
      </c>
      <c r="Q679" s="207">
        <f t="shared" ca="1" si="485"/>
        <v>1</v>
      </c>
      <c r="R679" s="207">
        <f t="shared" ca="1" si="486"/>
        <v>1</v>
      </c>
      <c r="S679" s="207">
        <f t="shared" ca="1" si="487"/>
        <v>1</v>
      </c>
      <c r="T679" s="207">
        <f t="shared" ca="1" si="488"/>
        <v>0</v>
      </c>
      <c r="U679" s="207">
        <f t="shared" ca="1" si="468"/>
        <v>1</v>
      </c>
      <c r="V679" s="207">
        <f t="shared" ca="1" si="469"/>
        <v>1</v>
      </c>
      <c r="W679" s="207">
        <f t="shared" ca="1" si="470"/>
        <v>1</v>
      </c>
      <c r="X679" s="207">
        <f t="shared" ca="1" si="471"/>
        <v>1</v>
      </c>
      <c r="Y679" s="207">
        <f t="shared" ca="1" si="472"/>
        <v>1</v>
      </c>
      <c r="Z679" s="207" t="str">
        <f t="shared" ca="1" si="490"/>
        <v>F2</v>
      </c>
      <c r="AA679" s="208" t="str">
        <f t="shared" ca="1" si="473"/>
        <v>F2</v>
      </c>
    </row>
    <row r="680" spans="1:27" s="209" customFormat="1" ht="15" customHeight="1" thickBot="1">
      <c r="A680" s="417" t="s">
        <v>286</v>
      </c>
      <c r="B680" s="418"/>
      <c r="C680" s="413" t="str">
        <f>IF(((E680&gt;-1)*AND(E680&lt;201)),"","Percentage overtime must be between 0% and 200.00%--&gt;")</f>
        <v/>
      </c>
      <c r="D680" s="414"/>
      <c r="E680" s="275">
        <f>'Survey Questionnaire'!J149</f>
        <v>0</v>
      </c>
      <c r="F680" s="202" t="s">
        <v>42</v>
      </c>
      <c r="G680" s="205" t="s">
        <v>28</v>
      </c>
      <c r="H680" s="276">
        <f t="shared" si="504"/>
        <v>0</v>
      </c>
      <c r="I680" s="206" t="s">
        <v>27</v>
      </c>
      <c r="J680" s="206" t="str">
        <f t="shared" si="502"/>
        <v/>
      </c>
      <c r="K680" s="206" t="str">
        <f t="shared" si="503"/>
        <v/>
      </c>
      <c r="L680" s="206"/>
      <c r="M680" s="206"/>
      <c r="N680" s="206"/>
      <c r="O680" s="206"/>
      <c r="P680" s="207">
        <f t="shared" ca="1" si="484"/>
        <v>1</v>
      </c>
      <c r="Q680" s="207">
        <f t="shared" ca="1" si="485"/>
        <v>1</v>
      </c>
      <c r="R680" s="207">
        <f t="shared" ca="1" si="486"/>
        <v>1</v>
      </c>
      <c r="S680" s="207">
        <f t="shared" ca="1" si="487"/>
        <v>1</v>
      </c>
      <c r="T680" s="207">
        <f t="shared" ca="1" si="488"/>
        <v>0</v>
      </c>
      <c r="U680" s="207">
        <f t="shared" ca="1" si="468"/>
        <v>1</v>
      </c>
      <c r="V680" s="207">
        <f t="shared" ca="1" si="469"/>
        <v>1</v>
      </c>
      <c r="W680" s="207">
        <f t="shared" ca="1" si="470"/>
        <v>1</v>
      </c>
      <c r="X680" s="207">
        <f t="shared" ca="1" si="471"/>
        <v>1</v>
      </c>
      <c r="Y680" s="207">
        <f t="shared" ca="1" si="472"/>
        <v>1</v>
      </c>
      <c r="Z680" s="207" t="str">
        <f t="shared" ca="1" si="490"/>
        <v>F2</v>
      </c>
      <c r="AA680" s="208" t="str">
        <f t="shared" ca="1" si="473"/>
        <v>F2</v>
      </c>
    </row>
    <row r="681" spans="1:27" s="209" customFormat="1" ht="15" customHeight="1" thickBot="1">
      <c r="A681" s="423" t="s">
        <v>287</v>
      </c>
      <c r="B681" s="424"/>
      <c r="C681" s="425" t="str">
        <f>IF(E681=0,"",IF(E681="Y","",IF(E681="N","","You must answer Y or N--&gt;")))</f>
        <v/>
      </c>
      <c r="D681" s="426"/>
      <c r="E681" s="203">
        <f>'Survey Questionnaire'!J150</f>
        <v>0</v>
      </c>
      <c r="F681" s="202" t="s">
        <v>62</v>
      </c>
      <c r="G681" s="205" t="s">
        <v>28</v>
      </c>
      <c r="H681" s="281" t="str">
        <f>IF(E681="Y",1,IF(E681="N",0,"X"))</f>
        <v>X</v>
      </c>
      <c r="I681" s="206" t="s">
        <v>27</v>
      </c>
      <c r="J681" s="206" t="str">
        <f t="shared" si="502"/>
        <v/>
      </c>
      <c r="K681" s="206" t="str">
        <f t="shared" si="503"/>
        <v/>
      </c>
      <c r="L681" s="206"/>
      <c r="M681" s="206"/>
      <c r="N681" s="206"/>
      <c r="O681" s="206"/>
      <c r="P681" s="207">
        <f t="shared" ca="1" si="484"/>
        <v>1</v>
      </c>
      <c r="Q681" s="207">
        <f t="shared" ca="1" si="485"/>
        <v>1</v>
      </c>
      <c r="R681" s="207">
        <f t="shared" ca="1" si="486"/>
        <v>1</v>
      </c>
      <c r="S681" s="207">
        <f t="shared" ca="1" si="487"/>
        <v>1</v>
      </c>
      <c r="T681" s="207">
        <f t="shared" ca="1" si="488"/>
        <v>0</v>
      </c>
      <c r="U681" s="207">
        <f t="shared" ca="1" si="468"/>
        <v>1</v>
      </c>
      <c r="V681" s="207">
        <f t="shared" ca="1" si="469"/>
        <v>1</v>
      </c>
      <c r="W681" s="207">
        <f t="shared" ca="1" si="470"/>
        <v>1</v>
      </c>
      <c r="X681" s="207">
        <f t="shared" ca="1" si="471"/>
        <v>1</v>
      </c>
      <c r="Y681" s="207">
        <f t="shared" ca="1" si="472"/>
        <v>1</v>
      </c>
      <c r="Z681" s="207" t="str">
        <f t="shared" ca="1" si="490"/>
        <v>F0</v>
      </c>
      <c r="AA681" s="208" t="str">
        <f t="shared" ca="1" si="473"/>
        <v>F0</v>
      </c>
    </row>
    <row r="682" spans="1:27" s="209" customFormat="1" ht="15" customHeight="1" thickBot="1">
      <c r="A682" s="417" t="s">
        <v>288</v>
      </c>
      <c r="B682" s="418"/>
      <c r="C682" s="413" t="str">
        <f>IF(((E682&gt;-1)*AND(E682&lt;1001)),"","Billing rate must be between $0 and $1,000 per hour--&gt;")</f>
        <v/>
      </c>
      <c r="D682" s="414"/>
      <c r="E682" s="203">
        <f>'Survey Questionnaire'!J151</f>
        <v>0</v>
      </c>
      <c r="F682" s="202" t="s">
        <v>112</v>
      </c>
      <c r="G682" s="205" t="s">
        <v>28</v>
      </c>
      <c r="H682" s="263">
        <f>IF(E682="","X",E682)</f>
        <v>0</v>
      </c>
      <c r="I682" s="206" t="s">
        <v>27</v>
      </c>
      <c r="J682" s="206" t="str">
        <f t="shared" si="502"/>
        <v/>
      </c>
      <c r="K682" s="206" t="str">
        <f t="shared" si="503"/>
        <v/>
      </c>
      <c r="L682" s="206"/>
      <c r="M682" s="206"/>
      <c r="N682" s="206"/>
      <c r="O682" s="206"/>
      <c r="P682" s="207">
        <f t="shared" ca="1" si="484"/>
        <v>1</v>
      </c>
      <c r="Q682" s="207">
        <f t="shared" ca="1" si="485"/>
        <v>1</v>
      </c>
      <c r="R682" s="207">
        <f t="shared" ca="1" si="486"/>
        <v>1</v>
      </c>
      <c r="S682" s="207">
        <f t="shared" ca="1" si="487"/>
        <v>1</v>
      </c>
      <c r="T682" s="207">
        <f t="shared" ca="1" si="488"/>
        <v>0</v>
      </c>
      <c r="U682" s="207">
        <f t="shared" ca="1" si="468"/>
        <v>1</v>
      </c>
      <c r="V682" s="207">
        <f t="shared" ca="1" si="469"/>
        <v>1</v>
      </c>
      <c r="W682" s="207">
        <f t="shared" ca="1" si="470"/>
        <v>1</v>
      </c>
      <c r="X682" s="207">
        <f t="shared" ca="1" si="471"/>
        <v>1</v>
      </c>
      <c r="Y682" s="207">
        <f t="shared" ca="1" si="472"/>
        <v>1</v>
      </c>
      <c r="Z682" s="207" t="str">
        <f t="shared" ca="1" si="490"/>
        <v>F0</v>
      </c>
      <c r="AA682" s="208" t="str">
        <f t="shared" ca="1" si="473"/>
        <v>F0</v>
      </c>
    </row>
    <row r="683" spans="1:27" s="209" customFormat="1" ht="15" customHeight="1" thickBot="1">
      <c r="A683" s="417" t="s">
        <v>306</v>
      </c>
      <c r="B683" s="418"/>
      <c r="C683" s="413" t="str">
        <f>IF(((E683&gt;-1)*AND(E683&lt;31)),"","Check for hours vs DAYS error--&gt;")</f>
        <v/>
      </c>
      <c r="D683" s="414"/>
      <c r="E683" s="203">
        <f>'Survey Questionnaire'!J152</f>
        <v>0</v>
      </c>
      <c r="F683" s="202" t="s">
        <v>110</v>
      </c>
      <c r="G683" s="205" t="s">
        <v>28</v>
      </c>
      <c r="H683" s="263">
        <f>IF(E683="","X",E683)</f>
        <v>0</v>
      </c>
      <c r="I683" s="206" t="s">
        <v>27</v>
      </c>
      <c r="J683" s="206" t="str">
        <f t="shared" si="502"/>
        <v/>
      </c>
      <c r="K683" s="206" t="str">
        <f t="shared" si="503"/>
        <v/>
      </c>
      <c r="L683" s="206"/>
      <c r="M683" s="206"/>
      <c r="N683" s="206"/>
      <c r="O683" s="206"/>
      <c r="P683" s="207">
        <f t="shared" ca="1" si="484"/>
        <v>1</v>
      </c>
      <c r="Q683" s="207">
        <f t="shared" ca="1" si="485"/>
        <v>1</v>
      </c>
      <c r="R683" s="207">
        <f t="shared" ca="1" si="486"/>
        <v>1</v>
      </c>
      <c r="S683" s="207">
        <f t="shared" ca="1" si="487"/>
        <v>1</v>
      </c>
      <c r="T683" s="207">
        <f t="shared" ca="1" si="488"/>
        <v>0</v>
      </c>
      <c r="U683" s="207">
        <f t="shared" ca="1" si="468"/>
        <v>1</v>
      </c>
      <c r="V683" s="207">
        <f t="shared" ca="1" si="469"/>
        <v>1</v>
      </c>
      <c r="W683" s="207">
        <f t="shared" ca="1" si="470"/>
        <v>1</v>
      </c>
      <c r="X683" s="207">
        <f t="shared" ca="1" si="471"/>
        <v>1</v>
      </c>
      <c r="Y683" s="207">
        <f t="shared" ca="1" si="472"/>
        <v>1</v>
      </c>
      <c r="Z683" s="207" t="str">
        <f t="shared" ca="1" si="490"/>
        <v>F0</v>
      </c>
      <c r="AA683" s="208" t="str">
        <f t="shared" ca="1" si="473"/>
        <v>F0</v>
      </c>
    </row>
    <row r="684" spans="1:27" s="209" customFormat="1" ht="15" customHeight="1" thickBot="1">
      <c r="A684" s="417" t="s">
        <v>289</v>
      </c>
      <c r="B684" s="418"/>
      <c r="C684" s="413" t="str">
        <f>IF((E683&gt;0)*AND(E684&gt;0),"Cant have vacation when you entered PTO",IF(((E684&gt;-1)*AND(E684&lt;31)),"","Check for hours vs DAYS error--&gt;"))</f>
        <v/>
      </c>
      <c r="D684" s="414"/>
      <c r="E684" s="203">
        <f>'Survey Questionnaire'!J153</f>
        <v>0</v>
      </c>
      <c r="F684" s="202" t="s">
        <v>110</v>
      </c>
      <c r="G684" s="205" t="s">
        <v>28</v>
      </c>
      <c r="H684" s="263">
        <f>IF(E684="","X",E684)</f>
        <v>0</v>
      </c>
      <c r="I684" s="206" t="s">
        <v>27</v>
      </c>
      <c r="J684" s="206" t="str">
        <f t="shared" si="502"/>
        <v/>
      </c>
      <c r="K684" s="206" t="str">
        <f t="shared" si="503"/>
        <v/>
      </c>
      <c r="L684" s="206"/>
      <c r="M684" s="206"/>
      <c r="N684" s="206"/>
      <c r="O684" s="206"/>
      <c r="P684" s="207">
        <f t="shared" ca="1" si="484"/>
        <v>1</v>
      </c>
      <c r="Q684" s="207">
        <f t="shared" ca="1" si="485"/>
        <v>1</v>
      </c>
      <c r="R684" s="207">
        <f t="shared" ca="1" si="486"/>
        <v>1</v>
      </c>
      <c r="S684" s="207">
        <f t="shared" ca="1" si="487"/>
        <v>1</v>
      </c>
      <c r="T684" s="207">
        <f t="shared" ca="1" si="488"/>
        <v>0</v>
      </c>
      <c r="U684" s="207">
        <f t="shared" ca="1" si="468"/>
        <v>1</v>
      </c>
      <c r="V684" s="207">
        <f t="shared" ca="1" si="469"/>
        <v>1</v>
      </c>
      <c r="W684" s="207">
        <f t="shared" ca="1" si="470"/>
        <v>1</v>
      </c>
      <c r="X684" s="207">
        <f t="shared" ca="1" si="471"/>
        <v>1</v>
      </c>
      <c r="Y684" s="207">
        <f t="shared" ca="1" si="472"/>
        <v>1</v>
      </c>
      <c r="Z684" s="207" t="str">
        <f t="shared" ca="1" si="490"/>
        <v>F0</v>
      </c>
      <c r="AA684" s="208" t="str">
        <f t="shared" ca="1" si="473"/>
        <v>F0</v>
      </c>
    </row>
    <row r="685" spans="1:27" s="209" customFormat="1" ht="15" customHeight="1" thickBot="1">
      <c r="A685" s="419" t="s">
        <v>290</v>
      </c>
      <c r="B685" s="420"/>
      <c r="C685" s="413" t="str">
        <f>IF((E683&gt;0)*AND(E685&gt;0),"Cant have sick leave when you entered PTO",IF(((E685&gt;-1)*AND(E685&lt;31)),"","Check for hours vs DAYS error--&gt;"))</f>
        <v/>
      </c>
      <c r="D685" s="414"/>
      <c r="E685" s="203">
        <f>'Survey Questionnaire'!J154</f>
        <v>0</v>
      </c>
      <c r="F685" s="202" t="s">
        <v>110</v>
      </c>
      <c r="G685" s="205" t="s">
        <v>28</v>
      </c>
      <c r="H685" s="263">
        <f>IF(E685="","X",E685)</f>
        <v>0</v>
      </c>
      <c r="I685" s="206" t="s">
        <v>27</v>
      </c>
      <c r="J685" s="206" t="str">
        <f t="shared" si="502"/>
        <v/>
      </c>
      <c r="K685" s="206" t="str">
        <f t="shared" si="503"/>
        <v/>
      </c>
      <c r="L685" s="206"/>
      <c r="M685" s="206"/>
      <c r="N685" s="206"/>
      <c r="O685" s="206"/>
      <c r="P685" s="207">
        <f t="shared" ca="1" si="484"/>
        <v>1</v>
      </c>
      <c r="Q685" s="207">
        <f t="shared" ca="1" si="485"/>
        <v>1</v>
      </c>
      <c r="R685" s="207">
        <f t="shared" ca="1" si="486"/>
        <v>1</v>
      </c>
      <c r="S685" s="207">
        <f t="shared" ca="1" si="487"/>
        <v>1</v>
      </c>
      <c r="T685" s="207">
        <f t="shared" ca="1" si="488"/>
        <v>0</v>
      </c>
      <c r="U685" s="207">
        <f t="shared" ca="1" si="468"/>
        <v>1</v>
      </c>
      <c r="V685" s="207">
        <f t="shared" ca="1" si="469"/>
        <v>1</v>
      </c>
      <c r="W685" s="207">
        <f t="shared" ca="1" si="470"/>
        <v>1</v>
      </c>
      <c r="X685" s="207">
        <f t="shared" ca="1" si="471"/>
        <v>1</v>
      </c>
      <c r="Y685" s="207">
        <f t="shared" ca="1" si="472"/>
        <v>1</v>
      </c>
      <c r="Z685" s="207" t="str">
        <f t="shared" ca="1" si="490"/>
        <v>F0</v>
      </c>
      <c r="AA685" s="208" t="str">
        <f t="shared" ca="1" si="473"/>
        <v>F0</v>
      </c>
    </row>
    <row r="686" spans="1:27" ht="16.5" thickBot="1">
      <c r="A686" s="36"/>
      <c r="B686" s="71"/>
      <c r="C686" s="432"/>
      <c r="D686" s="432"/>
      <c r="E686" s="72"/>
      <c r="F686" s="73"/>
      <c r="P686" s="40">
        <f t="shared" ca="1" si="484"/>
        <v>1</v>
      </c>
      <c r="Q686" s="40">
        <f t="shared" ca="1" si="485"/>
        <v>1</v>
      </c>
      <c r="R686" s="40">
        <f t="shared" ca="1" si="486"/>
        <v>1</v>
      </c>
      <c r="S686" s="40">
        <f t="shared" ca="1" si="487"/>
        <v>1</v>
      </c>
      <c r="T686" s="40">
        <f t="shared" ca="1" si="488"/>
        <v>1</v>
      </c>
      <c r="U686" s="40">
        <f t="shared" ref="U686" ca="1" si="505">CELL("protect",F686)</f>
        <v>1</v>
      </c>
      <c r="V686" s="40">
        <f t="shared" ca="1" si="469"/>
        <v>1</v>
      </c>
      <c r="W686" s="40">
        <f t="shared" ca="1" si="470"/>
        <v>1</v>
      </c>
      <c r="X686" s="40">
        <f t="shared" ca="1" si="471"/>
        <v>1</v>
      </c>
      <c r="Y686" s="40">
        <f t="shared" ca="1" si="472"/>
        <v>1</v>
      </c>
      <c r="Z686" s="40" t="str">
        <f t="shared" ca="1" si="490"/>
        <v>F0</v>
      </c>
      <c r="AA686" s="44" t="str">
        <f t="shared" ca="1" si="473"/>
        <v>F0</v>
      </c>
    </row>
    <row r="687" spans="1:27" ht="20.25" thickTop="1" thickBot="1">
      <c r="A687" s="527" t="s">
        <v>293</v>
      </c>
      <c r="B687" s="528"/>
      <c r="C687" s="528"/>
      <c r="D687" s="528"/>
      <c r="E687" s="68">
        <v>38</v>
      </c>
      <c r="F687" s="64"/>
      <c r="G687" s="45" t="s">
        <v>25</v>
      </c>
      <c r="H687" s="263" t="str">
        <f>IF(SUM(H688:H689)&gt;0,E687,"X")</f>
        <v>X</v>
      </c>
      <c r="I687" s="38" t="s">
        <v>27</v>
      </c>
      <c r="P687" s="40">
        <f t="shared" ca="1" si="484"/>
        <v>1</v>
      </c>
      <c r="Q687" s="40">
        <f t="shared" ca="1" si="485"/>
        <v>1</v>
      </c>
      <c r="R687" s="40">
        <f t="shared" ca="1" si="486"/>
        <v>1</v>
      </c>
      <c r="S687" s="40">
        <f t="shared" ca="1" si="487"/>
        <v>1</v>
      </c>
      <c r="T687" s="40">
        <f t="shared" ca="1" si="488"/>
        <v>1</v>
      </c>
      <c r="U687" s="40">
        <f t="shared" ref="U687:U736" ca="1" si="506">CELL("protect",F687)</f>
        <v>1</v>
      </c>
      <c r="V687" s="40">
        <f t="shared" ref="V687:V737" ca="1" si="507">CELL("protect",G687)</f>
        <v>1</v>
      </c>
      <c r="W687" s="40">
        <f t="shared" ref="W687:W737" ca="1" si="508">CELL("protect",H687)</f>
        <v>1</v>
      </c>
      <c r="X687" s="40">
        <f t="shared" ref="X687:X737" ca="1" si="509">CELL("protect",I687)</f>
        <v>1</v>
      </c>
      <c r="Y687" s="40">
        <f t="shared" ref="Y687:Y737" ca="1" si="510">CELL("protect",J687)</f>
        <v>1</v>
      </c>
      <c r="Z687" s="40" t="str">
        <f t="shared" ca="1" si="490"/>
        <v>G</v>
      </c>
      <c r="AA687" s="44" t="str">
        <f t="shared" ref="AA687:AA737" ca="1" si="511">CELL("format",H687)</f>
        <v>F0</v>
      </c>
    </row>
    <row r="688" spans="1:27" s="209" customFormat="1" ht="15" customHeight="1" thickTop="1" thickBot="1">
      <c r="A688" s="415" t="s">
        <v>230</v>
      </c>
      <c r="B688" s="416"/>
      <c r="C688" s="413" t="str">
        <f>IF(E688&lt;1000000001,"","Can't be over $1,000,000,000--&gt;")</f>
        <v/>
      </c>
      <c r="D688" s="413"/>
      <c r="E688" s="201">
        <f>'Survey Questionnaire'!E158</f>
        <v>0</v>
      </c>
      <c r="F688" s="202" t="s">
        <v>112</v>
      </c>
      <c r="G688" s="205" t="s">
        <v>28</v>
      </c>
      <c r="H688" s="263">
        <f t="shared" ref="H688:H691" si="512">IF(E688="","X",E688)</f>
        <v>0</v>
      </c>
      <c r="I688" s="206" t="s">
        <v>27</v>
      </c>
      <c r="J688" s="206" t="str">
        <f t="shared" ref="J688:J702" si="513">IF(C688="","",1)</f>
        <v/>
      </c>
      <c r="K688" s="206" t="str">
        <f t="shared" ref="K688:K702" si="514">IF(C688="","","&lt;=======")</f>
        <v/>
      </c>
      <c r="L688" s="206"/>
      <c r="M688" s="206"/>
      <c r="N688" s="206"/>
      <c r="O688" s="206"/>
      <c r="P688" s="207">
        <f t="shared" ca="1" si="484"/>
        <v>1</v>
      </c>
      <c r="Q688" s="207">
        <f t="shared" ca="1" si="485"/>
        <v>1</v>
      </c>
      <c r="R688" s="207">
        <f t="shared" ca="1" si="486"/>
        <v>1</v>
      </c>
      <c r="S688" s="207">
        <f t="shared" ca="1" si="487"/>
        <v>1</v>
      </c>
      <c r="T688" s="207">
        <f t="shared" ca="1" si="488"/>
        <v>0</v>
      </c>
      <c r="U688" s="207">
        <f t="shared" ca="1" si="506"/>
        <v>1</v>
      </c>
      <c r="V688" s="207">
        <f t="shared" ca="1" si="507"/>
        <v>1</v>
      </c>
      <c r="W688" s="207">
        <f t="shared" ca="1" si="508"/>
        <v>1</v>
      </c>
      <c r="X688" s="207">
        <f t="shared" ca="1" si="509"/>
        <v>1</v>
      </c>
      <c r="Y688" s="207">
        <f t="shared" ca="1" si="510"/>
        <v>1</v>
      </c>
      <c r="Z688" s="207" t="str">
        <f t="shared" ca="1" si="490"/>
        <v>C0</v>
      </c>
      <c r="AA688" s="208" t="str">
        <f t="shared" ca="1" si="511"/>
        <v>F0</v>
      </c>
    </row>
    <row r="689" spans="1:27" s="209" customFormat="1" ht="15" customHeight="1" thickBot="1">
      <c r="A689" s="411" t="s">
        <v>231</v>
      </c>
      <c r="B689" s="412"/>
      <c r="C689" s="413" t="str">
        <f>IF(E689&lt;1000000001,"","Can't be over $1,000,000,000--&gt;")</f>
        <v/>
      </c>
      <c r="D689" s="413"/>
      <c r="E689" s="201">
        <f>'Survey Questionnaire'!E159</f>
        <v>0</v>
      </c>
      <c r="F689" s="202" t="s">
        <v>112</v>
      </c>
      <c r="G689" s="205" t="s">
        <v>28</v>
      </c>
      <c r="H689" s="263">
        <f t="shared" si="512"/>
        <v>0</v>
      </c>
      <c r="I689" s="206" t="s">
        <v>27</v>
      </c>
      <c r="J689" s="206" t="str">
        <f t="shared" si="513"/>
        <v/>
      </c>
      <c r="K689" s="206" t="str">
        <f t="shared" si="514"/>
        <v/>
      </c>
      <c r="L689" s="206"/>
      <c r="M689" s="206"/>
      <c r="N689" s="206"/>
      <c r="O689" s="206"/>
      <c r="P689" s="207">
        <f t="shared" ca="1" si="484"/>
        <v>1</v>
      </c>
      <c r="Q689" s="207">
        <f t="shared" ca="1" si="485"/>
        <v>1</v>
      </c>
      <c r="R689" s="207">
        <f t="shared" ca="1" si="486"/>
        <v>1</v>
      </c>
      <c r="S689" s="207">
        <f t="shared" ca="1" si="487"/>
        <v>1</v>
      </c>
      <c r="T689" s="207">
        <f t="shared" ca="1" si="488"/>
        <v>0</v>
      </c>
      <c r="U689" s="207">
        <f t="shared" ca="1" si="506"/>
        <v>1</v>
      </c>
      <c r="V689" s="207">
        <f t="shared" ca="1" si="507"/>
        <v>1</v>
      </c>
      <c r="W689" s="207">
        <f t="shared" ca="1" si="508"/>
        <v>1</v>
      </c>
      <c r="X689" s="207">
        <f t="shared" ca="1" si="509"/>
        <v>1</v>
      </c>
      <c r="Y689" s="207">
        <f t="shared" ca="1" si="510"/>
        <v>1</v>
      </c>
      <c r="Z689" s="207" t="str">
        <f t="shared" ca="1" si="490"/>
        <v>C0</v>
      </c>
      <c r="AA689" s="208" t="str">
        <f t="shared" ca="1" si="511"/>
        <v>F0</v>
      </c>
    </row>
    <row r="690" spans="1:27" s="209" customFormat="1" ht="15" customHeight="1" thickBot="1">
      <c r="A690" s="411" t="s">
        <v>279</v>
      </c>
      <c r="B690" s="412"/>
      <c r="C690" s="413" t="str">
        <f>IF(E690&lt;1000000001,"","Can't be over $1,000,000,000--&gt;")</f>
        <v/>
      </c>
      <c r="D690" s="413"/>
      <c r="E690" s="201">
        <f>'Survey Questionnaire'!E160</f>
        <v>0</v>
      </c>
      <c r="F690" s="202" t="s">
        <v>112</v>
      </c>
      <c r="G690" s="205" t="s">
        <v>28</v>
      </c>
      <c r="H690" s="263">
        <f t="shared" si="512"/>
        <v>0</v>
      </c>
      <c r="I690" s="206" t="s">
        <v>27</v>
      </c>
      <c r="J690" s="206" t="str">
        <f t="shared" si="513"/>
        <v/>
      </c>
      <c r="K690" s="206" t="str">
        <f t="shared" si="514"/>
        <v/>
      </c>
      <c r="L690" s="206"/>
      <c r="M690" s="206"/>
      <c r="N690" s="206"/>
      <c r="O690" s="206"/>
      <c r="P690" s="207">
        <f t="shared" ca="1" si="484"/>
        <v>1</v>
      </c>
      <c r="Q690" s="207">
        <f t="shared" ca="1" si="485"/>
        <v>1</v>
      </c>
      <c r="R690" s="207">
        <f t="shared" ca="1" si="486"/>
        <v>1</v>
      </c>
      <c r="S690" s="207">
        <f t="shared" ca="1" si="487"/>
        <v>1</v>
      </c>
      <c r="T690" s="207">
        <f t="shared" ca="1" si="488"/>
        <v>0</v>
      </c>
      <c r="U690" s="207">
        <f t="shared" ca="1" si="506"/>
        <v>1</v>
      </c>
      <c r="V690" s="207">
        <f t="shared" ca="1" si="507"/>
        <v>1</v>
      </c>
      <c r="W690" s="207">
        <f t="shared" ca="1" si="508"/>
        <v>1</v>
      </c>
      <c r="X690" s="207">
        <f t="shared" ca="1" si="509"/>
        <v>1</v>
      </c>
      <c r="Y690" s="207">
        <f t="shared" ca="1" si="510"/>
        <v>1</v>
      </c>
      <c r="Z690" s="207" t="str">
        <f t="shared" ca="1" si="490"/>
        <v>C0</v>
      </c>
      <c r="AA690" s="208" t="str">
        <f t="shared" ca="1" si="511"/>
        <v>F0</v>
      </c>
    </row>
    <row r="691" spans="1:27" s="209" customFormat="1" ht="15" customHeight="1" thickBot="1">
      <c r="A691" s="411" t="s">
        <v>280</v>
      </c>
      <c r="B691" s="412"/>
      <c r="C691" s="413" t="str">
        <f>IF(((E691&gt;-100)*AND(E691&lt;201)),"","Percentage must be between -100% and +200%--&gt;")</f>
        <v/>
      </c>
      <c r="D691" s="414"/>
      <c r="E691" s="275">
        <f>'Survey Questionnaire'!E161</f>
        <v>0</v>
      </c>
      <c r="F691" s="202" t="s">
        <v>42</v>
      </c>
      <c r="G691" s="205" t="s">
        <v>28</v>
      </c>
      <c r="H691" s="276">
        <f t="shared" si="512"/>
        <v>0</v>
      </c>
      <c r="I691" s="206" t="s">
        <v>27</v>
      </c>
      <c r="J691" s="206" t="str">
        <f t="shared" si="513"/>
        <v/>
      </c>
      <c r="K691" s="206" t="str">
        <f t="shared" si="514"/>
        <v/>
      </c>
      <c r="L691" s="206"/>
      <c r="M691" s="206"/>
      <c r="N691" s="206"/>
      <c r="O691" s="206"/>
      <c r="P691" s="207">
        <f t="shared" ca="1" si="484"/>
        <v>1</v>
      </c>
      <c r="Q691" s="207">
        <f t="shared" ca="1" si="485"/>
        <v>1</v>
      </c>
      <c r="R691" s="207">
        <f t="shared" ca="1" si="486"/>
        <v>1</v>
      </c>
      <c r="S691" s="207">
        <f t="shared" ca="1" si="487"/>
        <v>1</v>
      </c>
      <c r="T691" s="207">
        <f t="shared" ca="1" si="488"/>
        <v>0</v>
      </c>
      <c r="U691" s="207">
        <f t="shared" ca="1" si="506"/>
        <v>1</v>
      </c>
      <c r="V691" s="207">
        <f t="shared" ca="1" si="507"/>
        <v>1</v>
      </c>
      <c r="W691" s="207">
        <f t="shared" ca="1" si="508"/>
        <v>1</v>
      </c>
      <c r="X691" s="207">
        <f t="shared" ca="1" si="509"/>
        <v>1</v>
      </c>
      <c r="Y691" s="207">
        <f t="shared" ca="1" si="510"/>
        <v>1</v>
      </c>
      <c r="Z691" s="207" t="str">
        <f t="shared" ca="1" si="490"/>
        <v>F2</v>
      </c>
      <c r="AA691" s="208" t="str">
        <f t="shared" ca="1" si="511"/>
        <v>F2</v>
      </c>
    </row>
    <row r="692" spans="1:27" s="209" customFormat="1" ht="15" customHeight="1" thickBot="1">
      <c r="A692" s="411" t="s">
        <v>281</v>
      </c>
      <c r="B692" s="412"/>
      <c r="C692" s="413" t="str">
        <f>IF(E688+E689=0,"",IF(E692&lt;1,"Please enter the number of people with this title here--&gt;",IF(E692&gt;E$8,"Can't be more than the "&amp;E$8&amp;" you reported as total staff--&gt;","")))</f>
        <v/>
      </c>
      <c r="D692" s="414"/>
      <c r="E692" s="204">
        <f>'Survey Questionnaire'!E162</f>
        <v>0</v>
      </c>
      <c r="F692" s="202" t="s">
        <v>109</v>
      </c>
      <c r="G692" s="205" t="s">
        <v>28</v>
      </c>
      <c r="H692" s="263" t="str">
        <f>IF(OR(E692="", E692=0),"X",E692)</f>
        <v>X</v>
      </c>
      <c r="I692" s="206" t="s">
        <v>27</v>
      </c>
      <c r="J692" s="206" t="str">
        <f t="shared" si="513"/>
        <v/>
      </c>
      <c r="K692" s="206" t="str">
        <f t="shared" si="514"/>
        <v/>
      </c>
      <c r="L692" s="206"/>
      <c r="M692" s="206"/>
      <c r="N692" s="206"/>
      <c r="O692" s="206"/>
      <c r="P692" s="207">
        <f t="shared" ca="1" si="484"/>
        <v>1</v>
      </c>
      <c r="Q692" s="207">
        <f t="shared" ca="1" si="485"/>
        <v>1</v>
      </c>
      <c r="R692" s="207">
        <f t="shared" ca="1" si="486"/>
        <v>1</v>
      </c>
      <c r="S692" s="207">
        <f t="shared" ca="1" si="487"/>
        <v>1</v>
      </c>
      <c r="T692" s="207">
        <f t="shared" ca="1" si="488"/>
        <v>0</v>
      </c>
      <c r="U692" s="207">
        <f t="shared" ca="1" si="506"/>
        <v>1</v>
      </c>
      <c r="V692" s="207">
        <f t="shared" ca="1" si="507"/>
        <v>1</v>
      </c>
      <c r="W692" s="207">
        <f t="shared" ca="1" si="508"/>
        <v>1</v>
      </c>
      <c r="X692" s="207">
        <f t="shared" ca="1" si="509"/>
        <v>1</v>
      </c>
      <c r="Y692" s="207">
        <f t="shared" ca="1" si="510"/>
        <v>1</v>
      </c>
      <c r="Z692" s="207" t="str">
        <f t="shared" ca="1" si="490"/>
        <v>,0</v>
      </c>
      <c r="AA692" s="208" t="str">
        <f t="shared" ca="1" si="511"/>
        <v>F0</v>
      </c>
    </row>
    <row r="693" spans="1:27" s="209" customFormat="1" ht="15" customHeight="1" thickBot="1">
      <c r="A693" s="411" t="s">
        <v>282</v>
      </c>
      <c r="B693" s="412"/>
      <c r="C693" s="413" t="str">
        <f>IF(E693&gt;E692,"Can't be more than the "&amp;E692&amp;" people with this title--&gt;","")</f>
        <v/>
      </c>
      <c r="D693" s="414"/>
      <c r="E693" s="204">
        <f>'Survey Questionnaire'!E163</f>
        <v>0</v>
      </c>
      <c r="F693" s="202" t="s">
        <v>109</v>
      </c>
      <c r="G693" s="205" t="s">
        <v>28</v>
      </c>
      <c r="H693" s="263">
        <f t="shared" ref="H693:H697" si="515">IF(E693="","X",E693)</f>
        <v>0</v>
      </c>
      <c r="I693" s="206" t="s">
        <v>27</v>
      </c>
      <c r="J693" s="206" t="str">
        <f t="shared" si="513"/>
        <v/>
      </c>
      <c r="K693" s="206" t="str">
        <f t="shared" si="514"/>
        <v/>
      </c>
      <c r="L693" s="206"/>
      <c r="M693" s="206"/>
      <c r="N693" s="206"/>
      <c r="O693" s="206"/>
      <c r="P693" s="207">
        <f t="shared" ca="1" si="484"/>
        <v>1</v>
      </c>
      <c r="Q693" s="207">
        <f t="shared" ca="1" si="485"/>
        <v>1</v>
      </c>
      <c r="R693" s="207">
        <f t="shared" ca="1" si="486"/>
        <v>1</v>
      </c>
      <c r="S693" s="207">
        <f t="shared" ca="1" si="487"/>
        <v>1</v>
      </c>
      <c r="T693" s="207">
        <f t="shared" ca="1" si="488"/>
        <v>0</v>
      </c>
      <c r="U693" s="207">
        <f t="shared" ca="1" si="506"/>
        <v>1</v>
      </c>
      <c r="V693" s="207">
        <f t="shared" ca="1" si="507"/>
        <v>1</v>
      </c>
      <c r="W693" s="207">
        <f t="shared" ca="1" si="508"/>
        <v>1</v>
      </c>
      <c r="X693" s="207">
        <f t="shared" ca="1" si="509"/>
        <v>1</v>
      </c>
      <c r="Y693" s="207">
        <f t="shared" ca="1" si="510"/>
        <v>1</v>
      </c>
      <c r="Z693" s="207" t="str">
        <f t="shared" ca="1" si="490"/>
        <v>,0</v>
      </c>
      <c r="AA693" s="208" t="str">
        <f t="shared" ca="1" si="511"/>
        <v>F0</v>
      </c>
    </row>
    <row r="694" spans="1:27" s="209" customFormat="1" ht="15" customHeight="1" thickBot="1">
      <c r="A694" s="411" t="s">
        <v>283</v>
      </c>
      <c r="B694" s="412"/>
      <c r="C694" s="413" t="str">
        <f>IF(((E694&gt;-1)*AND(E694&lt;101)),"","Percentage must be between 0 and 100.00--&gt;")</f>
        <v/>
      </c>
      <c r="D694" s="414"/>
      <c r="E694" s="275">
        <f>'Survey Questionnaire'!E164</f>
        <v>0</v>
      </c>
      <c r="F694" s="202" t="s">
        <v>42</v>
      </c>
      <c r="G694" s="205" t="s">
        <v>28</v>
      </c>
      <c r="H694" s="276">
        <f t="shared" si="515"/>
        <v>0</v>
      </c>
      <c r="I694" s="206" t="s">
        <v>27</v>
      </c>
      <c r="J694" s="206" t="str">
        <f t="shared" si="513"/>
        <v/>
      </c>
      <c r="K694" s="206" t="str">
        <f t="shared" si="514"/>
        <v/>
      </c>
      <c r="L694" s="206"/>
      <c r="M694" s="206"/>
      <c r="N694" s="206"/>
      <c r="O694" s="206"/>
      <c r="P694" s="207">
        <f t="shared" ca="1" si="484"/>
        <v>1</v>
      </c>
      <c r="Q694" s="207">
        <f t="shared" ca="1" si="485"/>
        <v>1</v>
      </c>
      <c r="R694" s="207">
        <f t="shared" ca="1" si="486"/>
        <v>1</v>
      </c>
      <c r="S694" s="207">
        <f t="shared" ca="1" si="487"/>
        <v>1</v>
      </c>
      <c r="T694" s="207">
        <f t="shared" ca="1" si="488"/>
        <v>0</v>
      </c>
      <c r="U694" s="207">
        <f t="shared" ca="1" si="506"/>
        <v>1</v>
      </c>
      <c r="V694" s="207">
        <f t="shared" ca="1" si="507"/>
        <v>1</v>
      </c>
      <c r="W694" s="207">
        <f t="shared" ca="1" si="508"/>
        <v>1</v>
      </c>
      <c r="X694" s="207">
        <f t="shared" ca="1" si="509"/>
        <v>1</v>
      </c>
      <c r="Y694" s="207">
        <f t="shared" ca="1" si="510"/>
        <v>1</v>
      </c>
      <c r="Z694" s="207" t="str">
        <f t="shared" ca="1" si="490"/>
        <v>F2</v>
      </c>
      <c r="AA694" s="208" t="str">
        <f t="shared" ca="1" si="511"/>
        <v>F2</v>
      </c>
    </row>
    <row r="695" spans="1:27" s="209" customFormat="1" ht="15" customHeight="1" thickBot="1">
      <c r="A695" s="411" t="s">
        <v>284</v>
      </c>
      <c r="B695" s="412"/>
      <c r="C695" s="413" t="str">
        <f>IF(((E695&gt;-1)*AND(E695&lt;101)),"","Percentage must be between 0 and 100.00--&gt;")</f>
        <v/>
      </c>
      <c r="D695" s="414"/>
      <c r="E695" s="275">
        <f>'Survey Questionnaire'!E165</f>
        <v>0</v>
      </c>
      <c r="F695" s="202" t="s">
        <v>42</v>
      </c>
      <c r="G695" s="205" t="s">
        <v>28</v>
      </c>
      <c r="H695" s="276">
        <f t="shared" si="515"/>
        <v>0</v>
      </c>
      <c r="I695" s="206" t="s">
        <v>27</v>
      </c>
      <c r="J695" s="206" t="str">
        <f t="shared" si="513"/>
        <v/>
      </c>
      <c r="K695" s="206" t="str">
        <f t="shared" si="514"/>
        <v/>
      </c>
      <c r="L695" s="206"/>
      <c r="M695" s="206"/>
      <c r="N695" s="206"/>
      <c r="O695" s="206"/>
      <c r="P695" s="207">
        <f t="shared" ca="1" si="484"/>
        <v>1</v>
      </c>
      <c r="Q695" s="207">
        <f t="shared" ca="1" si="485"/>
        <v>1</v>
      </c>
      <c r="R695" s="207">
        <f t="shared" ca="1" si="486"/>
        <v>1</v>
      </c>
      <c r="S695" s="207">
        <f t="shared" ca="1" si="487"/>
        <v>1</v>
      </c>
      <c r="T695" s="207">
        <f t="shared" ca="1" si="488"/>
        <v>0</v>
      </c>
      <c r="U695" s="207">
        <f t="shared" ca="1" si="506"/>
        <v>1</v>
      </c>
      <c r="V695" s="207">
        <f t="shared" ca="1" si="507"/>
        <v>1</v>
      </c>
      <c r="W695" s="207">
        <f t="shared" ca="1" si="508"/>
        <v>1</v>
      </c>
      <c r="X695" s="207">
        <f t="shared" ca="1" si="509"/>
        <v>1</v>
      </c>
      <c r="Y695" s="207">
        <f t="shared" ca="1" si="510"/>
        <v>1</v>
      </c>
      <c r="Z695" s="207" t="str">
        <f t="shared" ca="1" si="490"/>
        <v>F2</v>
      </c>
      <c r="AA695" s="208" t="str">
        <f t="shared" ca="1" si="511"/>
        <v>F2</v>
      </c>
    </row>
    <row r="696" spans="1:27" s="209" customFormat="1" ht="15" customHeight="1" thickBot="1">
      <c r="A696" s="411" t="s">
        <v>285</v>
      </c>
      <c r="B696" s="412"/>
      <c r="C696" s="413" t="str">
        <f>IF(((E696&gt;-1)*AND(E696&lt;101)),"","Percentage must be between 0 and 100.00--&gt;")</f>
        <v/>
      </c>
      <c r="D696" s="414"/>
      <c r="E696" s="275">
        <f>'Survey Questionnaire'!E166</f>
        <v>0</v>
      </c>
      <c r="F696" s="202" t="s">
        <v>42</v>
      </c>
      <c r="G696" s="205" t="s">
        <v>28</v>
      </c>
      <c r="H696" s="276">
        <f t="shared" si="515"/>
        <v>0</v>
      </c>
      <c r="I696" s="206" t="s">
        <v>27</v>
      </c>
      <c r="J696" s="206" t="str">
        <f t="shared" si="513"/>
        <v/>
      </c>
      <c r="K696" s="206" t="str">
        <f t="shared" si="514"/>
        <v/>
      </c>
      <c r="L696" s="206"/>
      <c r="M696" s="206"/>
      <c r="N696" s="206"/>
      <c r="O696" s="206"/>
      <c r="P696" s="207">
        <f t="shared" ca="1" si="484"/>
        <v>1</v>
      </c>
      <c r="Q696" s="207">
        <f t="shared" ca="1" si="485"/>
        <v>1</v>
      </c>
      <c r="R696" s="207">
        <f t="shared" ca="1" si="486"/>
        <v>1</v>
      </c>
      <c r="S696" s="207">
        <f t="shared" ca="1" si="487"/>
        <v>1</v>
      </c>
      <c r="T696" s="207">
        <f t="shared" ca="1" si="488"/>
        <v>0</v>
      </c>
      <c r="U696" s="207">
        <f t="shared" ca="1" si="506"/>
        <v>1</v>
      </c>
      <c r="V696" s="207">
        <f t="shared" ca="1" si="507"/>
        <v>1</v>
      </c>
      <c r="W696" s="207">
        <f t="shared" ca="1" si="508"/>
        <v>1</v>
      </c>
      <c r="X696" s="207">
        <f t="shared" ca="1" si="509"/>
        <v>1</v>
      </c>
      <c r="Y696" s="207">
        <f t="shared" ca="1" si="510"/>
        <v>1</v>
      </c>
      <c r="Z696" s="207" t="str">
        <f t="shared" ca="1" si="490"/>
        <v>F2</v>
      </c>
      <c r="AA696" s="208" t="str">
        <f t="shared" ca="1" si="511"/>
        <v>F2</v>
      </c>
    </row>
    <row r="697" spans="1:27" s="209" customFormat="1" ht="15" customHeight="1" thickBot="1">
      <c r="A697" s="417" t="s">
        <v>286</v>
      </c>
      <c r="B697" s="418"/>
      <c r="C697" s="413" t="str">
        <f>IF(((E697&gt;-1)*AND(E697&lt;201)),"","Percentage overtime must be between 0% and 200.00%--&gt;")</f>
        <v/>
      </c>
      <c r="D697" s="414"/>
      <c r="E697" s="275">
        <f>'Survey Questionnaire'!E167</f>
        <v>0</v>
      </c>
      <c r="F697" s="202" t="s">
        <v>42</v>
      </c>
      <c r="G697" s="205" t="s">
        <v>28</v>
      </c>
      <c r="H697" s="276">
        <f t="shared" si="515"/>
        <v>0</v>
      </c>
      <c r="I697" s="206" t="s">
        <v>27</v>
      </c>
      <c r="J697" s="206" t="str">
        <f t="shared" si="513"/>
        <v/>
      </c>
      <c r="K697" s="206" t="str">
        <f t="shared" si="514"/>
        <v/>
      </c>
      <c r="L697" s="206"/>
      <c r="M697" s="206"/>
      <c r="N697" s="206"/>
      <c r="O697" s="206"/>
      <c r="P697" s="207">
        <f t="shared" ca="1" si="484"/>
        <v>1</v>
      </c>
      <c r="Q697" s="207">
        <f t="shared" ca="1" si="485"/>
        <v>1</v>
      </c>
      <c r="R697" s="207">
        <f t="shared" ca="1" si="486"/>
        <v>1</v>
      </c>
      <c r="S697" s="207">
        <f t="shared" ca="1" si="487"/>
        <v>1</v>
      </c>
      <c r="T697" s="207">
        <f t="shared" ca="1" si="488"/>
        <v>0</v>
      </c>
      <c r="U697" s="207">
        <f t="shared" ca="1" si="506"/>
        <v>1</v>
      </c>
      <c r="V697" s="207">
        <f t="shared" ca="1" si="507"/>
        <v>1</v>
      </c>
      <c r="W697" s="207">
        <f t="shared" ca="1" si="508"/>
        <v>1</v>
      </c>
      <c r="X697" s="207">
        <f t="shared" ca="1" si="509"/>
        <v>1</v>
      </c>
      <c r="Y697" s="207">
        <f t="shared" ca="1" si="510"/>
        <v>1</v>
      </c>
      <c r="Z697" s="207" t="str">
        <f t="shared" ca="1" si="490"/>
        <v>F2</v>
      </c>
      <c r="AA697" s="208" t="str">
        <f t="shared" ca="1" si="511"/>
        <v>F2</v>
      </c>
    </row>
    <row r="698" spans="1:27" s="209" customFormat="1" ht="15" customHeight="1" thickBot="1">
      <c r="A698" s="423" t="s">
        <v>287</v>
      </c>
      <c r="B698" s="424"/>
      <c r="C698" s="425" t="str">
        <f>IF(E698=0,"",IF(E698="Y","",IF(E698="N","","You must answer Y or N--&gt;")))</f>
        <v/>
      </c>
      <c r="D698" s="426"/>
      <c r="E698" s="203">
        <f>'Survey Questionnaire'!E168</f>
        <v>0</v>
      </c>
      <c r="F698" s="202" t="s">
        <v>62</v>
      </c>
      <c r="G698" s="205" t="s">
        <v>28</v>
      </c>
      <c r="H698" s="281" t="str">
        <f>IF(E698="Y",1,IF(E698="N",0,"X"))</f>
        <v>X</v>
      </c>
      <c r="I698" s="206" t="s">
        <v>27</v>
      </c>
      <c r="J698" s="206" t="str">
        <f t="shared" si="513"/>
        <v/>
      </c>
      <c r="K698" s="206" t="str">
        <f t="shared" si="514"/>
        <v/>
      </c>
      <c r="L698" s="206"/>
      <c r="M698" s="206"/>
      <c r="N698" s="206"/>
      <c r="O698" s="206"/>
      <c r="P698" s="207">
        <f t="shared" ca="1" si="484"/>
        <v>1</v>
      </c>
      <c r="Q698" s="207">
        <f t="shared" ca="1" si="485"/>
        <v>1</v>
      </c>
      <c r="R698" s="207">
        <f t="shared" ca="1" si="486"/>
        <v>1</v>
      </c>
      <c r="S698" s="207">
        <f t="shared" ca="1" si="487"/>
        <v>1</v>
      </c>
      <c r="T698" s="207">
        <f t="shared" ca="1" si="488"/>
        <v>0</v>
      </c>
      <c r="U698" s="207">
        <f t="shared" ca="1" si="506"/>
        <v>1</v>
      </c>
      <c r="V698" s="207">
        <f t="shared" ca="1" si="507"/>
        <v>1</v>
      </c>
      <c r="W698" s="207">
        <f t="shared" ca="1" si="508"/>
        <v>1</v>
      </c>
      <c r="X698" s="207">
        <f t="shared" ca="1" si="509"/>
        <v>1</v>
      </c>
      <c r="Y698" s="207">
        <f t="shared" ca="1" si="510"/>
        <v>1</v>
      </c>
      <c r="Z698" s="207" t="str">
        <f t="shared" ca="1" si="490"/>
        <v>F0</v>
      </c>
      <c r="AA698" s="208" t="str">
        <f t="shared" ca="1" si="511"/>
        <v>F0</v>
      </c>
    </row>
    <row r="699" spans="1:27" s="209" customFormat="1" ht="15" customHeight="1" thickBot="1">
      <c r="A699" s="417" t="s">
        <v>288</v>
      </c>
      <c r="B699" s="418"/>
      <c r="C699" s="413" t="str">
        <f>IF(((E699&gt;-1)*AND(E699&lt;1001)),"","Billing rate must be between $0 and $1,000 per hour--&gt;")</f>
        <v/>
      </c>
      <c r="D699" s="414"/>
      <c r="E699" s="203">
        <f>'Survey Questionnaire'!E169</f>
        <v>0</v>
      </c>
      <c r="F699" s="202" t="s">
        <v>112</v>
      </c>
      <c r="G699" s="205" t="s">
        <v>28</v>
      </c>
      <c r="H699" s="263">
        <f>IF(E699="","X",E699)</f>
        <v>0</v>
      </c>
      <c r="I699" s="206" t="s">
        <v>27</v>
      </c>
      <c r="J699" s="206" t="str">
        <f t="shared" si="513"/>
        <v/>
      </c>
      <c r="K699" s="206" t="str">
        <f t="shared" si="514"/>
        <v/>
      </c>
      <c r="L699" s="206"/>
      <c r="M699" s="206"/>
      <c r="N699" s="206"/>
      <c r="O699" s="206"/>
      <c r="P699" s="207">
        <f t="shared" ca="1" si="484"/>
        <v>1</v>
      </c>
      <c r="Q699" s="207">
        <f t="shared" ca="1" si="485"/>
        <v>1</v>
      </c>
      <c r="R699" s="207">
        <f t="shared" ca="1" si="486"/>
        <v>1</v>
      </c>
      <c r="S699" s="207">
        <f t="shared" ca="1" si="487"/>
        <v>1</v>
      </c>
      <c r="T699" s="207">
        <f t="shared" ca="1" si="488"/>
        <v>0</v>
      </c>
      <c r="U699" s="207">
        <f t="shared" ca="1" si="506"/>
        <v>1</v>
      </c>
      <c r="V699" s="207">
        <f t="shared" ca="1" si="507"/>
        <v>1</v>
      </c>
      <c r="W699" s="207">
        <f t="shared" ca="1" si="508"/>
        <v>1</v>
      </c>
      <c r="X699" s="207">
        <f t="shared" ca="1" si="509"/>
        <v>1</v>
      </c>
      <c r="Y699" s="207">
        <f t="shared" ca="1" si="510"/>
        <v>1</v>
      </c>
      <c r="Z699" s="207" t="str">
        <f t="shared" ca="1" si="490"/>
        <v>F0</v>
      </c>
      <c r="AA699" s="208" t="str">
        <f t="shared" ca="1" si="511"/>
        <v>F0</v>
      </c>
    </row>
    <row r="700" spans="1:27" s="209" customFormat="1" ht="15" customHeight="1" thickBot="1">
      <c r="A700" s="417" t="s">
        <v>306</v>
      </c>
      <c r="B700" s="418"/>
      <c r="C700" s="413" t="str">
        <f>IF(((E700&gt;-1)*AND(E700&lt;31)),"","Check for hours vs DAYS error--&gt;")</f>
        <v/>
      </c>
      <c r="D700" s="414"/>
      <c r="E700" s="203">
        <f>'Survey Questionnaire'!E170</f>
        <v>0</v>
      </c>
      <c r="F700" s="202" t="s">
        <v>110</v>
      </c>
      <c r="G700" s="205" t="s">
        <v>28</v>
      </c>
      <c r="H700" s="263">
        <f>IF(E700="","X",E700)</f>
        <v>0</v>
      </c>
      <c r="I700" s="206" t="s">
        <v>27</v>
      </c>
      <c r="J700" s="206" t="str">
        <f t="shared" si="513"/>
        <v/>
      </c>
      <c r="K700" s="206" t="str">
        <f t="shared" si="514"/>
        <v/>
      </c>
      <c r="L700" s="206"/>
      <c r="M700" s="206"/>
      <c r="N700" s="206"/>
      <c r="O700" s="206"/>
      <c r="P700" s="207">
        <f t="shared" ca="1" si="484"/>
        <v>1</v>
      </c>
      <c r="Q700" s="207">
        <f t="shared" ca="1" si="485"/>
        <v>1</v>
      </c>
      <c r="R700" s="207">
        <f t="shared" ca="1" si="486"/>
        <v>1</v>
      </c>
      <c r="S700" s="207">
        <f t="shared" ca="1" si="487"/>
        <v>1</v>
      </c>
      <c r="T700" s="207">
        <f t="shared" ca="1" si="488"/>
        <v>0</v>
      </c>
      <c r="U700" s="207">
        <f t="shared" ca="1" si="506"/>
        <v>1</v>
      </c>
      <c r="V700" s="207">
        <f t="shared" ca="1" si="507"/>
        <v>1</v>
      </c>
      <c r="W700" s="207">
        <f t="shared" ca="1" si="508"/>
        <v>1</v>
      </c>
      <c r="X700" s="207">
        <f t="shared" ca="1" si="509"/>
        <v>1</v>
      </c>
      <c r="Y700" s="207">
        <f t="shared" ca="1" si="510"/>
        <v>1</v>
      </c>
      <c r="Z700" s="207" t="str">
        <f t="shared" ca="1" si="490"/>
        <v>F0</v>
      </c>
      <c r="AA700" s="208" t="str">
        <f t="shared" ca="1" si="511"/>
        <v>F0</v>
      </c>
    </row>
    <row r="701" spans="1:27" s="209" customFormat="1" ht="15" customHeight="1" thickBot="1">
      <c r="A701" s="417" t="s">
        <v>289</v>
      </c>
      <c r="B701" s="418"/>
      <c r="C701" s="413" t="str">
        <f>IF((E700&gt;0)*AND(E701&gt;0),"Cant have vacation when you entered PTO",IF(((E701&gt;-1)*AND(E701&lt;31)),"","Check for hours vs DAYS error--&gt;"))</f>
        <v/>
      </c>
      <c r="D701" s="414"/>
      <c r="E701" s="203">
        <f>'Survey Questionnaire'!E171</f>
        <v>0</v>
      </c>
      <c r="F701" s="202" t="s">
        <v>110</v>
      </c>
      <c r="G701" s="205" t="s">
        <v>28</v>
      </c>
      <c r="H701" s="263">
        <f>IF(E701="","X",E701)</f>
        <v>0</v>
      </c>
      <c r="I701" s="206" t="s">
        <v>27</v>
      </c>
      <c r="J701" s="206" t="str">
        <f t="shared" si="513"/>
        <v/>
      </c>
      <c r="K701" s="206" t="str">
        <f t="shared" si="514"/>
        <v/>
      </c>
      <c r="L701" s="206"/>
      <c r="M701" s="206"/>
      <c r="N701" s="206"/>
      <c r="O701" s="206"/>
      <c r="P701" s="207">
        <f t="shared" ca="1" si="484"/>
        <v>1</v>
      </c>
      <c r="Q701" s="207">
        <f t="shared" ca="1" si="485"/>
        <v>1</v>
      </c>
      <c r="R701" s="207">
        <f t="shared" ca="1" si="486"/>
        <v>1</v>
      </c>
      <c r="S701" s="207">
        <f t="shared" ca="1" si="487"/>
        <v>1</v>
      </c>
      <c r="T701" s="207">
        <f t="shared" ca="1" si="488"/>
        <v>0</v>
      </c>
      <c r="U701" s="207">
        <f t="shared" ca="1" si="506"/>
        <v>1</v>
      </c>
      <c r="V701" s="207">
        <f t="shared" ca="1" si="507"/>
        <v>1</v>
      </c>
      <c r="W701" s="207">
        <f t="shared" ca="1" si="508"/>
        <v>1</v>
      </c>
      <c r="X701" s="207">
        <f t="shared" ca="1" si="509"/>
        <v>1</v>
      </c>
      <c r="Y701" s="207">
        <f t="shared" ca="1" si="510"/>
        <v>1</v>
      </c>
      <c r="Z701" s="207" t="str">
        <f t="shared" ca="1" si="490"/>
        <v>F0</v>
      </c>
      <c r="AA701" s="208" t="str">
        <f t="shared" ca="1" si="511"/>
        <v>F0</v>
      </c>
    </row>
    <row r="702" spans="1:27" s="209" customFormat="1" ht="15" customHeight="1" thickBot="1">
      <c r="A702" s="419" t="s">
        <v>290</v>
      </c>
      <c r="B702" s="420"/>
      <c r="C702" s="413" t="str">
        <f>IF((E700&gt;0)*AND(E702&gt;0),"Cant have sick leave when you entered PTO",IF(((E702&gt;-1)*AND(E702&lt;31)),"","Check for hours vs DAYS error--&gt;"))</f>
        <v/>
      </c>
      <c r="D702" s="414"/>
      <c r="E702" s="203">
        <f>'Survey Questionnaire'!E172</f>
        <v>0</v>
      </c>
      <c r="F702" s="202" t="s">
        <v>110</v>
      </c>
      <c r="G702" s="205" t="s">
        <v>28</v>
      </c>
      <c r="H702" s="263">
        <f>IF(E702="","X",E702)</f>
        <v>0</v>
      </c>
      <c r="I702" s="206" t="s">
        <v>27</v>
      </c>
      <c r="J702" s="206" t="str">
        <f t="shared" si="513"/>
        <v/>
      </c>
      <c r="K702" s="206" t="str">
        <f t="shared" si="514"/>
        <v/>
      </c>
      <c r="L702" s="206"/>
      <c r="M702" s="206"/>
      <c r="N702" s="206"/>
      <c r="O702" s="206"/>
      <c r="P702" s="207">
        <f t="shared" ca="1" si="484"/>
        <v>1</v>
      </c>
      <c r="Q702" s="207">
        <f t="shared" ca="1" si="485"/>
        <v>1</v>
      </c>
      <c r="R702" s="207">
        <f t="shared" ca="1" si="486"/>
        <v>1</v>
      </c>
      <c r="S702" s="207">
        <f t="shared" ca="1" si="487"/>
        <v>1</v>
      </c>
      <c r="T702" s="207">
        <f t="shared" ca="1" si="488"/>
        <v>0</v>
      </c>
      <c r="U702" s="207">
        <f t="shared" ca="1" si="506"/>
        <v>1</v>
      </c>
      <c r="V702" s="207">
        <f t="shared" ca="1" si="507"/>
        <v>1</v>
      </c>
      <c r="W702" s="207">
        <f t="shared" ca="1" si="508"/>
        <v>1</v>
      </c>
      <c r="X702" s="207">
        <f t="shared" ca="1" si="509"/>
        <v>1</v>
      </c>
      <c r="Y702" s="207">
        <f t="shared" ca="1" si="510"/>
        <v>1</v>
      </c>
      <c r="Z702" s="207" t="str">
        <f t="shared" ca="1" si="490"/>
        <v>F0</v>
      </c>
      <c r="AA702" s="208" t="str">
        <f t="shared" ca="1" si="511"/>
        <v>F0</v>
      </c>
    </row>
    <row r="703" spans="1:27" ht="16.5" thickBot="1">
      <c r="A703" s="36"/>
      <c r="B703" s="71"/>
      <c r="C703" s="432"/>
      <c r="D703" s="432"/>
      <c r="E703" s="72"/>
      <c r="F703" s="73"/>
      <c r="P703" s="40">
        <f t="shared" ca="1" si="484"/>
        <v>1</v>
      </c>
      <c r="Q703" s="40">
        <f t="shared" ca="1" si="485"/>
        <v>1</v>
      </c>
      <c r="R703" s="40">
        <f t="shared" ca="1" si="486"/>
        <v>1</v>
      </c>
      <c r="S703" s="40">
        <f t="shared" ca="1" si="487"/>
        <v>1</v>
      </c>
      <c r="T703" s="40">
        <f t="shared" ca="1" si="488"/>
        <v>1</v>
      </c>
      <c r="U703" s="40">
        <f t="shared" ref="U703" ca="1" si="516">CELL("protect",F703)</f>
        <v>1</v>
      </c>
      <c r="V703" s="40">
        <f t="shared" ca="1" si="507"/>
        <v>1</v>
      </c>
      <c r="W703" s="40">
        <f t="shared" ca="1" si="508"/>
        <v>1</v>
      </c>
      <c r="X703" s="40">
        <f t="shared" ca="1" si="509"/>
        <v>1</v>
      </c>
      <c r="Y703" s="40">
        <f t="shared" ca="1" si="510"/>
        <v>1</v>
      </c>
      <c r="Z703" s="40" t="str">
        <f t="shared" ca="1" si="490"/>
        <v>F0</v>
      </c>
      <c r="AA703" s="44" t="str">
        <f t="shared" ca="1" si="511"/>
        <v>F0</v>
      </c>
    </row>
    <row r="704" spans="1:27" ht="20.25" thickTop="1" thickBot="1">
      <c r="A704" s="527" t="s">
        <v>294</v>
      </c>
      <c r="B704" s="528"/>
      <c r="C704" s="528"/>
      <c r="D704" s="528"/>
      <c r="E704" s="68">
        <v>39</v>
      </c>
      <c r="F704" s="64"/>
      <c r="G704" s="45" t="s">
        <v>25</v>
      </c>
      <c r="H704" s="263" t="str">
        <f>IF(SUM(H705:H706)&gt;0,E704,"X")</f>
        <v>X</v>
      </c>
      <c r="I704" s="38" t="s">
        <v>27</v>
      </c>
      <c r="P704" s="40">
        <f t="shared" ca="1" si="484"/>
        <v>1</v>
      </c>
      <c r="Q704" s="40">
        <f t="shared" ca="1" si="485"/>
        <v>1</v>
      </c>
      <c r="R704" s="40">
        <f t="shared" ca="1" si="486"/>
        <v>1</v>
      </c>
      <c r="S704" s="40">
        <f t="shared" ca="1" si="487"/>
        <v>1</v>
      </c>
      <c r="T704" s="40">
        <f t="shared" ca="1" si="488"/>
        <v>1</v>
      </c>
      <c r="U704" s="40">
        <f t="shared" ca="1" si="506"/>
        <v>1</v>
      </c>
      <c r="V704" s="40">
        <f t="shared" ca="1" si="507"/>
        <v>1</v>
      </c>
      <c r="W704" s="40">
        <f t="shared" ca="1" si="508"/>
        <v>1</v>
      </c>
      <c r="X704" s="40">
        <f t="shared" ca="1" si="509"/>
        <v>1</v>
      </c>
      <c r="Y704" s="40">
        <f t="shared" ca="1" si="510"/>
        <v>1</v>
      </c>
      <c r="Z704" s="40" t="str">
        <f t="shared" ca="1" si="490"/>
        <v>G</v>
      </c>
      <c r="AA704" s="44" t="str">
        <f t="shared" ca="1" si="511"/>
        <v>F0</v>
      </c>
    </row>
    <row r="705" spans="1:27" s="209" customFormat="1" ht="15" customHeight="1" thickTop="1" thickBot="1">
      <c r="A705" s="415" t="s">
        <v>230</v>
      </c>
      <c r="B705" s="416"/>
      <c r="C705" s="413" t="str">
        <f>IF(E705&lt;1000000001,"","Can't be over $1,000,000,000--&gt;")</f>
        <v/>
      </c>
      <c r="D705" s="413"/>
      <c r="E705" s="201">
        <f>'Survey Questionnaire'!F158</f>
        <v>0</v>
      </c>
      <c r="F705" s="202" t="s">
        <v>112</v>
      </c>
      <c r="G705" s="205" t="s">
        <v>28</v>
      </c>
      <c r="H705" s="263">
        <f t="shared" ref="H705:H708" si="517">IF(E705="","X",E705)</f>
        <v>0</v>
      </c>
      <c r="I705" s="206" t="s">
        <v>27</v>
      </c>
      <c r="J705" s="206" t="str">
        <f t="shared" ref="J705:J719" si="518">IF(C705="","",1)</f>
        <v/>
      </c>
      <c r="K705" s="206" t="str">
        <f t="shared" ref="K705:K719" si="519">IF(C705="","","&lt;=======")</f>
        <v/>
      </c>
      <c r="L705" s="206"/>
      <c r="M705" s="206"/>
      <c r="N705" s="206"/>
      <c r="O705" s="206"/>
      <c r="P705" s="207">
        <f t="shared" ca="1" si="484"/>
        <v>1</v>
      </c>
      <c r="Q705" s="207">
        <f t="shared" ca="1" si="485"/>
        <v>1</v>
      </c>
      <c r="R705" s="207">
        <f t="shared" ca="1" si="486"/>
        <v>1</v>
      </c>
      <c r="S705" s="207">
        <f t="shared" ca="1" si="487"/>
        <v>1</v>
      </c>
      <c r="T705" s="207">
        <f t="shared" ca="1" si="488"/>
        <v>0</v>
      </c>
      <c r="U705" s="207">
        <f t="shared" ca="1" si="506"/>
        <v>1</v>
      </c>
      <c r="V705" s="207">
        <f t="shared" ca="1" si="507"/>
        <v>1</v>
      </c>
      <c r="W705" s="207">
        <f t="shared" ca="1" si="508"/>
        <v>1</v>
      </c>
      <c r="X705" s="207">
        <f t="shared" ca="1" si="509"/>
        <v>1</v>
      </c>
      <c r="Y705" s="207">
        <f t="shared" ca="1" si="510"/>
        <v>1</v>
      </c>
      <c r="Z705" s="207" t="str">
        <f t="shared" ca="1" si="490"/>
        <v>C0</v>
      </c>
      <c r="AA705" s="208" t="str">
        <f t="shared" ca="1" si="511"/>
        <v>F0</v>
      </c>
    </row>
    <row r="706" spans="1:27" s="209" customFormat="1" ht="15" customHeight="1" thickBot="1">
      <c r="A706" s="411" t="s">
        <v>231</v>
      </c>
      <c r="B706" s="412"/>
      <c r="C706" s="413" t="str">
        <f>IF(E706&lt;1000000001,"","Can't be over $1,000,000,000--&gt;")</f>
        <v/>
      </c>
      <c r="D706" s="413"/>
      <c r="E706" s="201">
        <f>'Survey Questionnaire'!F159</f>
        <v>0</v>
      </c>
      <c r="F706" s="202" t="s">
        <v>112</v>
      </c>
      <c r="G706" s="205" t="s">
        <v>28</v>
      </c>
      <c r="H706" s="263">
        <f t="shared" si="517"/>
        <v>0</v>
      </c>
      <c r="I706" s="206" t="s">
        <v>27</v>
      </c>
      <c r="J706" s="206" t="str">
        <f t="shared" si="518"/>
        <v/>
      </c>
      <c r="K706" s="206" t="str">
        <f t="shared" si="519"/>
        <v/>
      </c>
      <c r="L706" s="206"/>
      <c r="M706" s="206"/>
      <c r="N706" s="206"/>
      <c r="O706" s="206"/>
      <c r="P706" s="207">
        <f t="shared" ca="1" si="484"/>
        <v>1</v>
      </c>
      <c r="Q706" s="207">
        <f t="shared" ca="1" si="485"/>
        <v>1</v>
      </c>
      <c r="R706" s="207">
        <f t="shared" ca="1" si="486"/>
        <v>1</v>
      </c>
      <c r="S706" s="207">
        <f t="shared" ca="1" si="487"/>
        <v>1</v>
      </c>
      <c r="T706" s="207">
        <f t="shared" ca="1" si="488"/>
        <v>0</v>
      </c>
      <c r="U706" s="207">
        <f t="shared" ca="1" si="506"/>
        <v>1</v>
      </c>
      <c r="V706" s="207">
        <f t="shared" ca="1" si="507"/>
        <v>1</v>
      </c>
      <c r="W706" s="207">
        <f t="shared" ca="1" si="508"/>
        <v>1</v>
      </c>
      <c r="X706" s="207">
        <f t="shared" ca="1" si="509"/>
        <v>1</v>
      </c>
      <c r="Y706" s="207">
        <f t="shared" ca="1" si="510"/>
        <v>1</v>
      </c>
      <c r="Z706" s="207" t="str">
        <f t="shared" ca="1" si="490"/>
        <v>C0</v>
      </c>
      <c r="AA706" s="208" t="str">
        <f t="shared" ca="1" si="511"/>
        <v>F0</v>
      </c>
    </row>
    <row r="707" spans="1:27" s="209" customFormat="1" ht="15" customHeight="1" thickBot="1">
      <c r="A707" s="411" t="s">
        <v>279</v>
      </c>
      <c r="B707" s="412"/>
      <c r="C707" s="413" t="str">
        <f>IF(E707&lt;1000000001,"","Can't be over $1,000,000,000--&gt;")</f>
        <v/>
      </c>
      <c r="D707" s="413"/>
      <c r="E707" s="201">
        <f>'Survey Questionnaire'!F160</f>
        <v>0</v>
      </c>
      <c r="F707" s="202" t="s">
        <v>112</v>
      </c>
      <c r="G707" s="205" t="s">
        <v>28</v>
      </c>
      <c r="H707" s="263">
        <f t="shared" si="517"/>
        <v>0</v>
      </c>
      <c r="I707" s="206" t="s">
        <v>27</v>
      </c>
      <c r="J707" s="206" t="str">
        <f t="shared" si="518"/>
        <v/>
      </c>
      <c r="K707" s="206" t="str">
        <f t="shared" si="519"/>
        <v/>
      </c>
      <c r="L707" s="206"/>
      <c r="M707" s="206"/>
      <c r="N707" s="206"/>
      <c r="O707" s="206"/>
      <c r="P707" s="207">
        <f t="shared" ca="1" si="484"/>
        <v>1</v>
      </c>
      <c r="Q707" s="207">
        <f t="shared" ca="1" si="485"/>
        <v>1</v>
      </c>
      <c r="R707" s="207">
        <f t="shared" ca="1" si="486"/>
        <v>1</v>
      </c>
      <c r="S707" s="207">
        <f t="shared" ca="1" si="487"/>
        <v>1</v>
      </c>
      <c r="T707" s="207">
        <f t="shared" ca="1" si="488"/>
        <v>0</v>
      </c>
      <c r="U707" s="207">
        <f t="shared" ca="1" si="506"/>
        <v>1</v>
      </c>
      <c r="V707" s="207">
        <f t="shared" ca="1" si="507"/>
        <v>1</v>
      </c>
      <c r="W707" s="207">
        <f t="shared" ca="1" si="508"/>
        <v>1</v>
      </c>
      <c r="X707" s="207">
        <f t="shared" ca="1" si="509"/>
        <v>1</v>
      </c>
      <c r="Y707" s="207">
        <f t="shared" ca="1" si="510"/>
        <v>1</v>
      </c>
      <c r="Z707" s="207" t="str">
        <f t="shared" ca="1" si="490"/>
        <v>C0</v>
      </c>
      <c r="AA707" s="208" t="str">
        <f t="shared" ca="1" si="511"/>
        <v>F0</v>
      </c>
    </row>
    <row r="708" spans="1:27" s="209" customFormat="1" ht="15" customHeight="1" thickBot="1">
      <c r="A708" s="411" t="s">
        <v>280</v>
      </c>
      <c r="B708" s="412"/>
      <c r="C708" s="413" t="str">
        <f>IF(((E708&gt;-100)*AND(E708&lt;201)),"","Percentage must be between -100% and +200%--&gt;")</f>
        <v/>
      </c>
      <c r="D708" s="414"/>
      <c r="E708" s="275">
        <f>'Survey Questionnaire'!F161</f>
        <v>0</v>
      </c>
      <c r="F708" s="202" t="s">
        <v>42</v>
      </c>
      <c r="G708" s="205" t="s">
        <v>28</v>
      </c>
      <c r="H708" s="276">
        <f t="shared" si="517"/>
        <v>0</v>
      </c>
      <c r="I708" s="206" t="s">
        <v>27</v>
      </c>
      <c r="J708" s="206" t="str">
        <f t="shared" si="518"/>
        <v/>
      </c>
      <c r="K708" s="206" t="str">
        <f t="shared" si="519"/>
        <v/>
      </c>
      <c r="L708" s="206"/>
      <c r="M708" s="206"/>
      <c r="N708" s="206"/>
      <c r="O708" s="206"/>
      <c r="P708" s="207">
        <f t="shared" ca="1" si="484"/>
        <v>1</v>
      </c>
      <c r="Q708" s="207">
        <f t="shared" ca="1" si="485"/>
        <v>1</v>
      </c>
      <c r="R708" s="207">
        <f t="shared" ca="1" si="486"/>
        <v>1</v>
      </c>
      <c r="S708" s="207">
        <f t="shared" ca="1" si="487"/>
        <v>1</v>
      </c>
      <c r="T708" s="207">
        <f t="shared" ca="1" si="488"/>
        <v>0</v>
      </c>
      <c r="U708" s="207">
        <f t="shared" ca="1" si="506"/>
        <v>1</v>
      </c>
      <c r="V708" s="207">
        <f t="shared" ca="1" si="507"/>
        <v>1</v>
      </c>
      <c r="W708" s="207">
        <f t="shared" ca="1" si="508"/>
        <v>1</v>
      </c>
      <c r="X708" s="207">
        <f t="shared" ca="1" si="509"/>
        <v>1</v>
      </c>
      <c r="Y708" s="207">
        <f t="shared" ca="1" si="510"/>
        <v>1</v>
      </c>
      <c r="Z708" s="207" t="str">
        <f t="shared" ca="1" si="490"/>
        <v>F2</v>
      </c>
      <c r="AA708" s="208" t="str">
        <f t="shared" ca="1" si="511"/>
        <v>F2</v>
      </c>
    </row>
    <row r="709" spans="1:27" s="209" customFormat="1" ht="15" customHeight="1" thickBot="1">
      <c r="A709" s="411" t="s">
        <v>281</v>
      </c>
      <c r="B709" s="412"/>
      <c r="C709" s="413" t="str">
        <f>IF(E705+E706=0,"",IF(E709&lt;1,"Please enter the number of people with this title here--&gt;",IF(E709&gt;E$8,"Can't be more than the "&amp;E$8&amp;" you reported as total staff--&gt;","")))</f>
        <v/>
      </c>
      <c r="D709" s="414"/>
      <c r="E709" s="204">
        <f>'Survey Questionnaire'!F162</f>
        <v>0</v>
      </c>
      <c r="F709" s="202" t="s">
        <v>109</v>
      </c>
      <c r="G709" s="205" t="s">
        <v>28</v>
      </c>
      <c r="H709" s="263" t="str">
        <f>IF(OR(E709="", E709=0),"X",E709)</f>
        <v>X</v>
      </c>
      <c r="I709" s="206" t="s">
        <v>27</v>
      </c>
      <c r="J709" s="206" t="str">
        <f t="shared" si="518"/>
        <v/>
      </c>
      <c r="K709" s="206" t="str">
        <f t="shared" si="519"/>
        <v/>
      </c>
      <c r="L709" s="206"/>
      <c r="M709" s="206"/>
      <c r="N709" s="206"/>
      <c r="O709" s="206"/>
      <c r="P709" s="207">
        <f t="shared" ca="1" si="484"/>
        <v>1</v>
      </c>
      <c r="Q709" s="207">
        <f t="shared" ca="1" si="485"/>
        <v>1</v>
      </c>
      <c r="R709" s="207">
        <f t="shared" ca="1" si="486"/>
        <v>1</v>
      </c>
      <c r="S709" s="207">
        <f t="shared" ca="1" si="487"/>
        <v>1</v>
      </c>
      <c r="T709" s="207">
        <f t="shared" ca="1" si="488"/>
        <v>0</v>
      </c>
      <c r="U709" s="207">
        <f t="shared" ca="1" si="506"/>
        <v>1</v>
      </c>
      <c r="V709" s="207">
        <f t="shared" ca="1" si="507"/>
        <v>1</v>
      </c>
      <c r="W709" s="207">
        <f t="shared" ca="1" si="508"/>
        <v>1</v>
      </c>
      <c r="X709" s="207">
        <f t="shared" ca="1" si="509"/>
        <v>1</v>
      </c>
      <c r="Y709" s="207">
        <f t="shared" ca="1" si="510"/>
        <v>1</v>
      </c>
      <c r="Z709" s="207" t="str">
        <f t="shared" ca="1" si="490"/>
        <v>,0</v>
      </c>
      <c r="AA709" s="208" t="str">
        <f t="shared" ca="1" si="511"/>
        <v>F0</v>
      </c>
    </row>
    <row r="710" spans="1:27" s="209" customFormat="1" ht="15" customHeight="1" thickBot="1">
      <c r="A710" s="411" t="s">
        <v>282</v>
      </c>
      <c r="B710" s="412"/>
      <c r="C710" s="413" t="str">
        <f>IF(E710&gt;E709,"Can't be more than the "&amp;E709&amp;" people with this title--&gt;","")</f>
        <v/>
      </c>
      <c r="D710" s="414"/>
      <c r="E710" s="204">
        <f>'Survey Questionnaire'!F163</f>
        <v>0</v>
      </c>
      <c r="F710" s="202" t="s">
        <v>109</v>
      </c>
      <c r="G710" s="205" t="s">
        <v>28</v>
      </c>
      <c r="H710" s="263">
        <f t="shared" ref="H710:H714" si="520">IF(E710="","X",E710)</f>
        <v>0</v>
      </c>
      <c r="I710" s="206" t="s">
        <v>27</v>
      </c>
      <c r="J710" s="206" t="str">
        <f t="shared" si="518"/>
        <v/>
      </c>
      <c r="K710" s="206" t="str">
        <f t="shared" si="519"/>
        <v/>
      </c>
      <c r="L710" s="206"/>
      <c r="M710" s="206"/>
      <c r="N710" s="206"/>
      <c r="O710" s="206"/>
      <c r="P710" s="207">
        <f t="shared" ca="1" si="484"/>
        <v>1</v>
      </c>
      <c r="Q710" s="207">
        <f t="shared" ca="1" si="485"/>
        <v>1</v>
      </c>
      <c r="R710" s="207">
        <f t="shared" ca="1" si="486"/>
        <v>1</v>
      </c>
      <c r="S710" s="207">
        <f t="shared" ca="1" si="487"/>
        <v>1</v>
      </c>
      <c r="T710" s="207">
        <f t="shared" ca="1" si="488"/>
        <v>0</v>
      </c>
      <c r="U710" s="207">
        <f t="shared" ca="1" si="506"/>
        <v>1</v>
      </c>
      <c r="V710" s="207">
        <f t="shared" ca="1" si="507"/>
        <v>1</v>
      </c>
      <c r="W710" s="207">
        <f t="shared" ca="1" si="508"/>
        <v>1</v>
      </c>
      <c r="X710" s="207">
        <f t="shared" ca="1" si="509"/>
        <v>1</v>
      </c>
      <c r="Y710" s="207">
        <f t="shared" ca="1" si="510"/>
        <v>1</v>
      </c>
      <c r="Z710" s="207" t="str">
        <f t="shared" ca="1" si="490"/>
        <v>,0</v>
      </c>
      <c r="AA710" s="208" t="str">
        <f t="shared" ca="1" si="511"/>
        <v>F0</v>
      </c>
    </row>
    <row r="711" spans="1:27" s="209" customFormat="1" ht="15" customHeight="1" thickBot="1">
      <c r="A711" s="411" t="s">
        <v>283</v>
      </c>
      <c r="B711" s="412"/>
      <c r="C711" s="413" t="str">
        <f>IF(((E711&gt;-1)*AND(E711&lt;101)),"","Percentage must be between 0 and 100.00--&gt;")</f>
        <v/>
      </c>
      <c r="D711" s="414"/>
      <c r="E711" s="275">
        <f>'Survey Questionnaire'!F164</f>
        <v>0</v>
      </c>
      <c r="F711" s="202" t="s">
        <v>42</v>
      </c>
      <c r="G711" s="205" t="s">
        <v>28</v>
      </c>
      <c r="H711" s="276">
        <f t="shared" si="520"/>
        <v>0</v>
      </c>
      <c r="I711" s="206" t="s">
        <v>27</v>
      </c>
      <c r="J711" s="206" t="str">
        <f t="shared" si="518"/>
        <v/>
      </c>
      <c r="K711" s="206" t="str">
        <f t="shared" si="519"/>
        <v/>
      </c>
      <c r="L711" s="206"/>
      <c r="M711" s="206"/>
      <c r="N711" s="206"/>
      <c r="O711" s="206"/>
      <c r="P711" s="207">
        <f t="shared" ca="1" si="484"/>
        <v>1</v>
      </c>
      <c r="Q711" s="207">
        <f t="shared" ca="1" si="485"/>
        <v>1</v>
      </c>
      <c r="R711" s="207">
        <f t="shared" ca="1" si="486"/>
        <v>1</v>
      </c>
      <c r="S711" s="207">
        <f t="shared" ca="1" si="487"/>
        <v>1</v>
      </c>
      <c r="T711" s="207">
        <f t="shared" ca="1" si="488"/>
        <v>0</v>
      </c>
      <c r="U711" s="207">
        <f t="shared" ca="1" si="506"/>
        <v>1</v>
      </c>
      <c r="V711" s="207">
        <f t="shared" ca="1" si="507"/>
        <v>1</v>
      </c>
      <c r="W711" s="207">
        <f t="shared" ca="1" si="508"/>
        <v>1</v>
      </c>
      <c r="X711" s="207">
        <f t="shared" ca="1" si="509"/>
        <v>1</v>
      </c>
      <c r="Y711" s="207">
        <f t="shared" ca="1" si="510"/>
        <v>1</v>
      </c>
      <c r="Z711" s="207" t="str">
        <f t="shared" ca="1" si="490"/>
        <v>F2</v>
      </c>
      <c r="AA711" s="208" t="str">
        <f t="shared" ca="1" si="511"/>
        <v>F2</v>
      </c>
    </row>
    <row r="712" spans="1:27" s="209" customFormat="1" ht="15" customHeight="1" thickBot="1">
      <c r="A712" s="411" t="s">
        <v>284</v>
      </c>
      <c r="B712" s="412"/>
      <c r="C712" s="413" t="str">
        <f>IF(((E712&gt;-1)*AND(E712&lt;101)),"","Percentage must be between 0 and 100.00--&gt;")</f>
        <v/>
      </c>
      <c r="D712" s="414"/>
      <c r="E712" s="275">
        <f>'Survey Questionnaire'!F165</f>
        <v>0</v>
      </c>
      <c r="F712" s="202" t="s">
        <v>42</v>
      </c>
      <c r="G712" s="205" t="s">
        <v>28</v>
      </c>
      <c r="H712" s="276">
        <f t="shared" si="520"/>
        <v>0</v>
      </c>
      <c r="I712" s="206" t="s">
        <v>27</v>
      </c>
      <c r="J712" s="206" t="str">
        <f t="shared" si="518"/>
        <v/>
      </c>
      <c r="K712" s="206" t="str">
        <f t="shared" si="519"/>
        <v/>
      </c>
      <c r="L712" s="206"/>
      <c r="M712" s="206"/>
      <c r="N712" s="206"/>
      <c r="O712" s="206"/>
      <c r="P712" s="207">
        <f t="shared" ca="1" si="484"/>
        <v>1</v>
      </c>
      <c r="Q712" s="207">
        <f t="shared" ca="1" si="485"/>
        <v>1</v>
      </c>
      <c r="R712" s="207">
        <f t="shared" ca="1" si="486"/>
        <v>1</v>
      </c>
      <c r="S712" s="207">
        <f t="shared" ca="1" si="487"/>
        <v>1</v>
      </c>
      <c r="T712" s="207">
        <f t="shared" ca="1" si="488"/>
        <v>0</v>
      </c>
      <c r="U712" s="207">
        <f t="shared" ca="1" si="506"/>
        <v>1</v>
      </c>
      <c r="V712" s="207">
        <f t="shared" ca="1" si="507"/>
        <v>1</v>
      </c>
      <c r="W712" s="207">
        <f t="shared" ca="1" si="508"/>
        <v>1</v>
      </c>
      <c r="X712" s="207">
        <f t="shared" ca="1" si="509"/>
        <v>1</v>
      </c>
      <c r="Y712" s="207">
        <f t="shared" ca="1" si="510"/>
        <v>1</v>
      </c>
      <c r="Z712" s="207" t="str">
        <f t="shared" ca="1" si="490"/>
        <v>F2</v>
      </c>
      <c r="AA712" s="208" t="str">
        <f t="shared" ca="1" si="511"/>
        <v>F2</v>
      </c>
    </row>
    <row r="713" spans="1:27" s="209" customFormat="1" ht="15" customHeight="1" thickBot="1">
      <c r="A713" s="411" t="s">
        <v>285</v>
      </c>
      <c r="B713" s="412"/>
      <c r="C713" s="413" t="str">
        <f>IF(((E713&gt;-1)*AND(E713&lt;101)),"","Percentage must be between 0 and 100.00--&gt;")</f>
        <v/>
      </c>
      <c r="D713" s="414"/>
      <c r="E713" s="275">
        <f>'Survey Questionnaire'!F166</f>
        <v>0</v>
      </c>
      <c r="F713" s="202" t="s">
        <v>42</v>
      </c>
      <c r="G713" s="205" t="s">
        <v>28</v>
      </c>
      <c r="H713" s="276">
        <f t="shared" si="520"/>
        <v>0</v>
      </c>
      <c r="I713" s="206" t="s">
        <v>27</v>
      </c>
      <c r="J713" s="206" t="str">
        <f t="shared" si="518"/>
        <v/>
      </c>
      <c r="K713" s="206" t="str">
        <f t="shared" si="519"/>
        <v/>
      </c>
      <c r="L713" s="206"/>
      <c r="M713" s="206"/>
      <c r="N713" s="206"/>
      <c r="O713" s="206"/>
      <c r="P713" s="207">
        <f t="shared" ca="1" si="484"/>
        <v>1</v>
      </c>
      <c r="Q713" s="207">
        <f t="shared" ca="1" si="485"/>
        <v>1</v>
      </c>
      <c r="R713" s="207">
        <f t="shared" ca="1" si="486"/>
        <v>1</v>
      </c>
      <c r="S713" s="207">
        <f t="shared" ca="1" si="487"/>
        <v>1</v>
      </c>
      <c r="T713" s="207">
        <f t="shared" ca="1" si="488"/>
        <v>0</v>
      </c>
      <c r="U713" s="207">
        <f t="shared" ca="1" si="506"/>
        <v>1</v>
      </c>
      <c r="V713" s="207">
        <f t="shared" ca="1" si="507"/>
        <v>1</v>
      </c>
      <c r="W713" s="207">
        <f t="shared" ca="1" si="508"/>
        <v>1</v>
      </c>
      <c r="X713" s="207">
        <f t="shared" ca="1" si="509"/>
        <v>1</v>
      </c>
      <c r="Y713" s="207">
        <f t="shared" ca="1" si="510"/>
        <v>1</v>
      </c>
      <c r="Z713" s="207" t="str">
        <f t="shared" ca="1" si="490"/>
        <v>F2</v>
      </c>
      <c r="AA713" s="208" t="str">
        <f t="shared" ca="1" si="511"/>
        <v>F2</v>
      </c>
    </row>
    <row r="714" spans="1:27" s="209" customFormat="1" ht="15" customHeight="1" thickBot="1">
      <c r="A714" s="417" t="s">
        <v>286</v>
      </c>
      <c r="B714" s="418"/>
      <c r="C714" s="413" t="str">
        <f>IF(((E714&gt;-1)*AND(E714&lt;201)),"","Percentage overtime must be between 0% and 200.00%--&gt;")</f>
        <v/>
      </c>
      <c r="D714" s="414"/>
      <c r="E714" s="275">
        <f>'Survey Questionnaire'!F167</f>
        <v>0</v>
      </c>
      <c r="F714" s="202" t="s">
        <v>42</v>
      </c>
      <c r="G714" s="205" t="s">
        <v>28</v>
      </c>
      <c r="H714" s="276">
        <f t="shared" si="520"/>
        <v>0</v>
      </c>
      <c r="I714" s="206" t="s">
        <v>27</v>
      </c>
      <c r="J714" s="206" t="str">
        <f t="shared" si="518"/>
        <v/>
      </c>
      <c r="K714" s="206" t="str">
        <f t="shared" si="519"/>
        <v/>
      </c>
      <c r="L714" s="206"/>
      <c r="M714" s="206"/>
      <c r="N714" s="206"/>
      <c r="O714" s="206"/>
      <c r="P714" s="207">
        <f t="shared" ca="1" si="484"/>
        <v>1</v>
      </c>
      <c r="Q714" s="207">
        <f t="shared" ca="1" si="485"/>
        <v>1</v>
      </c>
      <c r="R714" s="207">
        <f t="shared" ca="1" si="486"/>
        <v>1</v>
      </c>
      <c r="S714" s="207">
        <f t="shared" ca="1" si="487"/>
        <v>1</v>
      </c>
      <c r="T714" s="207">
        <f t="shared" ca="1" si="488"/>
        <v>0</v>
      </c>
      <c r="U714" s="207">
        <f t="shared" ca="1" si="506"/>
        <v>1</v>
      </c>
      <c r="V714" s="207">
        <f t="shared" ca="1" si="507"/>
        <v>1</v>
      </c>
      <c r="W714" s="207">
        <f t="shared" ca="1" si="508"/>
        <v>1</v>
      </c>
      <c r="X714" s="207">
        <f t="shared" ca="1" si="509"/>
        <v>1</v>
      </c>
      <c r="Y714" s="207">
        <f t="shared" ca="1" si="510"/>
        <v>1</v>
      </c>
      <c r="Z714" s="207" t="str">
        <f t="shared" ca="1" si="490"/>
        <v>F2</v>
      </c>
      <c r="AA714" s="208" t="str">
        <f t="shared" ca="1" si="511"/>
        <v>F2</v>
      </c>
    </row>
    <row r="715" spans="1:27" s="209" customFormat="1" ht="15" customHeight="1" thickBot="1">
      <c r="A715" s="423" t="s">
        <v>287</v>
      </c>
      <c r="B715" s="424"/>
      <c r="C715" s="425" t="str">
        <f>IF(E715=0,"",IF(E715="Y","",IF(E715="N","","You must answer Y or N--&gt;")))</f>
        <v/>
      </c>
      <c r="D715" s="426"/>
      <c r="E715" s="203">
        <f>'Survey Questionnaire'!F168</f>
        <v>0</v>
      </c>
      <c r="F715" s="202" t="s">
        <v>62</v>
      </c>
      <c r="G715" s="205" t="s">
        <v>28</v>
      </c>
      <c r="H715" s="281" t="str">
        <f>IF(E715="Y",1,IF(E715="N",0,"X"))</f>
        <v>X</v>
      </c>
      <c r="I715" s="206" t="s">
        <v>27</v>
      </c>
      <c r="J715" s="206" t="str">
        <f t="shared" si="518"/>
        <v/>
      </c>
      <c r="K715" s="206" t="str">
        <f t="shared" si="519"/>
        <v/>
      </c>
      <c r="L715" s="206"/>
      <c r="M715" s="206"/>
      <c r="N715" s="206"/>
      <c r="O715" s="206"/>
      <c r="P715" s="207">
        <f t="shared" ca="1" si="484"/>
        <v>1</v>
      </c>
      <c r="Q715" s="207">
        <f t="shared" ca="1" si="485"/>
        <v>1</v>
      </c>
      <c r="R715" s="207">
        <f t="shared" ca="1" si="486"/>
        <v>1</v>
      </c>
      <c r="S715" s="207">
        <f t="shared" ca="1" si="487"/>
        <v>1</v>
      </c>
      <c r="T715" s="207">
        <f t="shared" ca="1" si="488"/>
        <v>0</v>
      </c>
      <c r="U715" s="207">
        <f t="shared" ca="1" si="506"/>
        <v>1</v>
      </c>
      <c r="V715" s="207">
        <f t="shared" ca="1" si="507"/>
        <v>1</v>
      </c>
      <c r="W715" s="207">
        <f t="shared" ca="1" si="508"/>
        <v>1</v>
      </c>
      <c r="X715" s="207">
        <f t="shared" ca="1" si="509"/>
        <v>1</v>
      </c>
      <c r="Y715" s="207">
        <f t="shared" ca="1" si="510"/>
        <v>1</v>
      </c>
      <c r="Z715" s="207" t="str">
        <f t="shared" ca="1" si="490"/>
        <v>F0</v>
      </c>
      <c r="AA715" s="208" t="str">
        <f t="shared" ca="1" si="511"/>
        <v>F0</v>
      </c>
    </row>
    <row r="716" spans="1:27" s="209" customFormat="1" ht="15" customHeight="1" thickBot="1">
      <c r="A716" s="417" t="s">
        <v>288</v>
      </c>
      <c r="B716" s="418"/>
      <c r="C716" s="413" t="str">
        <f>IF(((E716&gt;-1)*AND(E716&lt;1001)),"","Billing rate must be between $0 and $1,000 per hour--&gt;")</f>
        <v/>
      </c>
      <c r="D716" s="414"/>
      <c r="E716" s="203">
        <f>'Survey Questionnaire'!F169</f>
        <v>0</v>
      </c>
      <c r="F716" s="202" t="s">
        <v>112</v>
      </c>
      <c r="G716" s="205" t="s">
        <v>28</v>
      </c>
      <c r="H716" s="263">
        <f>IF(E716="","X",E716)</f>
        <v>0</v>
      </c>
      <c r="I716" s="206" t="s">
        <v>27</v>
      </c>
      <c r="J716" s="206" t="str">
        <f t="shared" si="518"/>
        <v/>
      </c>
      <c r="K716" s="206" t="str">
        <f t="shared" si="519"/>
        <v/>
      </c>
      <c r="L716" s="206"/>
      <c r="M716" s="206"/>
      <c r="N716" s="206"/>
      <c r="O716" s="206"/>
      <c r="P716" s="207">
        <f t="shared" ca="1" si="484"/>
        <v>1</v>
      </c>
      <c r="Q716" s="207">
        <f t="shared" ca="1" si="485"/>
        <v>1</v>
      </c>
      <c r="R716" s="207">
        <f t="shared" ca="1" si="486"/>
        <v>1</v>
      </c>
      <c r="S716" s="207">
        <f t="shared" ca="1" si="487"/>
        <v>1</v>
      </c>
      <c r="T716" s="207">
        <f t="shared" ca="1" si="488"/>
        <v>0</v>
      </c>
      <c r="U716" s="207">
        <f t="shared" ca="1" si="506"/>
        <v>1</v>
      </c>
      <c r="V716" s="207">
        <f t="shared" ca="1" si="507"/>
        <v>1</v>
      </c>
      <c r="W716" s="207">
        <f t="shared" ca="1" si="508"/>
        <v>1</v>
      </c>
      <c r="X716" s="207">
        <f t="shared" ca="1" si="509"/>
        <v>1</v>
      </c>
      <c r="Y716" s="207">
        <f t="shared" ca="1" si="510"/>
        <v>1</v>
      </c>
      <c r="Z716" s="207" t="str">
        <f t="shared" ca="1" si="490"/>
        <v>F0</v>
      </c>
      <c r="AA716" s="208" t="str">
        <f t="shared" ca="1" si="511"/>
        <v>F0</v>
      </c>
    </row>
    <row r="717" spans="1:27" s="209" customFormat="1" ht="15" customHeight="1" thickBot="1">
      <c r="A717" s="417" t="s">
        <v>306</v>
      </c>
      <c r="B717" s="418"/>
      <c r="C717" s="413" t="str">
        <f>IF(((E717&gt;-1)*AND(E717&lt;31)),"","Check for hours vs DAYS error--&gt;")</f>
        <v/>
      </c>
      <c r="D717" s="414"/>
      <c r="E717" s="203">
        <f>'Survey Questionnaire'!F170</f>
        <v>0</v>
      </c>
      <c r="F717" s="202" t="s">
        <v>110</v>
      </c>
      <c r="G717" s="205" t="s">
        <v>28</v>
      </c>
      <c r="H717" s="263">
        <f>IF(E717="","X",E717)</f>
        <v>0</v>
      </c>
      <c r="I717" s="206" t="s">
        <v>27</v>
      </c>
      <c r="J717" s="206" t="str">
        <f t="shared" si="518"/>
        <v/>
      </c>
      <c r="K717" s="206" t="str">
        <f t="shared" si="519"/>
        <v/>
      </c>
      <c r="L717" s="206"/>
      <c r="M717" s="206"/>
      <c r="N717" s="206"/>
      <c r="O717" s="206"/>
      <c r="P717" s="207">
        <f t="shared" ca="1" si="484"/>
        <v>1</v>
      </c>
      <c r="Q717" s="207">
        <f t="shared" ca="1" si="485"/>
        <v>1</v>
      </c>
      <c r="R717" s="207">
        <f t="shared" ca="1" si="486"/>
        <v>1</v>
      </c>
      <c r="S717" s="207">
        <f t="shared" ca="1" si="487"/>
        <v>1</v>
      </c>
      <c r="T717" s="207">
        <f t="shared" ca="1" si="488"/>
        <v>0</v>
      </c>
      <c r="U717" s="207">
        <f t="shared" ca="1" si="506"/>
        <v>1</v>
      </c>
      <c r="V717" s="207">
        <f t="shared" ca="1" si="507"/>
        <v>1</v>
      </c>
      <c r="W717" s="207">
        <f t="shared" ca="1" si="508"/>
        <v>1</v>
      </c>
      <c r="X717" s="207">
        <f t="shared" ca="1" si="509"/>
        <v>1</v>
      </c>
      <c r="Y717" s="207">
        <f t="shared" ca="1" si="510"/>
        <v>1</v>
      </c>
      <c r="Z717" s="207" t="str">
        <f t="shared" ca="1" si="490"/>
        <v>F0</v>
      </c>
      <c r="AA717" s="208" t="str">
        <f t="shared" ca="1" si="511"/>
        <v>F0</v>
      </c>
    </row>
    <row r="718" spans="1:27" s="209" customFormat="1" ht="15" customHeight="1" thickBot="1">
      <c r="A718" s="417" t="s">
        <v>289</v>
      </c>
      <c r="B718" s="418"/>
      <c r="C718" s="413" t="str">
        <f>IF((E717&gt;0)*AND(E718&gt;0),"Cant have vacation when you entered PTO",IF(((E718&gt;-1)*AND(E718&lt;31)),"","Check for hours vs DAYS error--&gt;"))</f>
        <v/>
      </c>
      <c r="D718" s="414"/>
      <c r="E718" s="203">
        <f>'Survey Questionnaire'!F171</f>
        <v>0</v>
      </c>
      <c r="F718" s="202" t="s">
        <v>110</v>
      </c>
      <c r="G718" s="205" t="s">
        <v>28</v>
      </c>
      <c r="H718" s="263">
        <f>IF(E718="","X",E718)</f>
        <v>0</v>
      </c>
      <c r="I718" s="206" t="s">
        <v>27</v>
      </c>
      <c r="J718" s="206" t="str">
        <f t="shared" si="518"/>
        <v/>
      </c>
      <c r="K718" s="206" t="str">
        <f t="shared" si="519"/>
        <v/>
      </c>
      <c r="L718" s="206"/>
      <c r="M718" s="206"/>
      <c r="N718" s="206"/>
      <c r="O718" s="206"/>
      <c r="P718" s="207">
        <f t="shared" ca="1" si="484"/>
        <v>1</v>
      </c>
      <c r="Q718" s="207">
        <f t="shared" ca="1" si="485"/>
        <v>1</v>
      </c>
      <c r="R718" s="207">
        <f t="shared" ca="1" si="486"/>
        <v>1</v>
      </c>
      <c r="S718" s="207">
        <f t="shared" ca="1" si="487"/>
        <v>1</v>
      </c>
      <c r="T718" s="207">
        <f t="shared" ca="1" si="488"/>
        <v>0</v>
      </c>
      <c r="U718" s="207">
        <f t="shared" ca="1" si="506"/>
        <v>1</v>
      </c>
      <c r="V718" s="207">
        <f t="shared" ca="1" si="507"/>
        <v>1</v>
      </c>
      <c r="W718" s="207">
        <f t="shared" ca="1" si="508"/>
        <v>1</v>
      </c>
      <c r="X718" s="207">
        <f t="shared" ca="1" si="509"/>
        <v>1</v>
      </c>
      <c r="Y718" s="207">
        <f t="shared" ca="1" si="510"/>
        <v>1</v>
      </c>
      <c r="Z718" s="207" t="str">
        <f t="shared" ca="1" si="490"/>
        <v>F0</v>
      </c>
      <c r="AA718" s="208" t="str">
        <f t="shared" ca="1" si="511"/>
        <v>F0</v>
      </c>
    </row>
    <row r="719" spans="1:27" s="209" customFormat="1" ht="15" customHeight="1" thickBot="1">
      <c r="A719" s="419" t="s">
        <v>290</v>
      </c>
      <c r="B719" s="420"/>
      <c r="C719" s="413" t="str">
        <f>IF((E717&gt;0)*AND(E719&gt;0),"Cant have sick leave when you entered PTO",IF(((E719&gt;-1)*AND(E719&lt;31)),"","Check for hours vs DAYS error--&gt;"))</f>
        <v/>
      </c>
      <c r="D719" s="414"/>
      <c r="E719" s="203">
        <f>'Survey Questionnaire'!F172</f>
        <v>0</v>
      </c>
      <c r="F719" s="202" t="s">
        <v>110</v>
      </c>
      <c r="G719" s="205" t="s">
        <v>28</v>
      </c>
      <c r="H719" s="263">
        <f>IF(E719="","X",E719)</f>
        <v>0</v>
      </c>
      <c r="I719" s="206" t="s">
        <v>27</v>
      </c>
      <c r="J719" s="206" t="str">
        <f t="shared" si="518"/>
        <v/>
      </c>
      <c r="K719" s="206" t="str">
        <f t="shared" si="519"/>
        <v/>
      </c>
      <c r="L719" s="206"/>
      <c r="M719" s="206"/>
      <c r="N719" s="206"/>
      <c r="O719" s="206"/>
      <c r="P719" s="207">
        <f t="shared" ca="1" si="484"/>
        <v>1</v>
      </c>
      <c r="Q719" s="207">
        <f t="shared" ca="1" si="485"/>
        <v>1</v>
      </c>
      <c r="R719" s="207">
        <f t="shared" ca="1" si="486"/>
        <v>1</v>
      </c>
      <c r="S719" s="207">
        <f t="shared" ca="1" si="487"/>
        <v>1</v>
      </c>
      <c r="T719" s="207">
        <f t="shared" ca="1" si="488"/>
        <v>0</v>
      </c>
      <c r="U719" s="207">
        <f t="shared" ca="1" si="506"/>
        <v>1</v>
      </c>
      <c r="V719" s="207">
        <f t="shared" ca="1" si="507"/>
        <v>1</v>
      </c>
      <c r="W719" s="207">
        <f t="shared" ca="1" si="508"/>
        <v>1</v>
      </c>
      <c r="X719" s="207">
        <f t="shared" ca="1" si="509"/>
        <v>1</v>
      </c>
      <c r="Y719" s="207">
        <f t="shared" ca="1" si="510"/>
        <v>1</v>
      </c>
      <c r="Z719" s="207" t="str">
        <f t="shared" ref="Z719" ca="1" si="521">CELL("format",E719)</f>
        <v>F0</v>
      </c>
      <c r="AA719" s="208" t="str">
        <f t="shared" ca="1" si="511"/>
        <v>F0</v>
      </c>
    </row>
    <row r="720" spans="1:27" ht="16.5" thickBot="1">
      <c r="A720" s="36"/>
      <c r="B720" s="71"/>
      <c r="C720" s="432"/>
      <c r="D720" s="432"/>
      <c r="E720" s="72"/>
      <c r="F720" s="73"/>
      <c r="P720" s="40">
        <f t="shared" ca="1" si="484"/>
        <v>1</v>
      </c>
      <c r="Q720" s="40">
        <f t="shared" ca="1" si="485"/>
        <v>1</v>
      </c>
      <c r="R720" s="40">
        <f t="shared" ca="1" si="486"/>
        <v>1</v>
      </c>
      <c r="S720" s="40">
        <f t="shared" ca="1" si="487"/>
        <v>1</v>
      </c>
      <c r="T720" s="40">
        <f t="shared" ca="1" si="488"/>
        <v>1</v>
      </c>
      <c r="U720" s="40">
        <f t="shared" ref="U720" ca="1" si="522">CELL("protect",F720)</f>
        <v>1</v>
      </c>
      <c r="V720" s="40">
        <f t="shared" ref="V720" ca="1" si="523">CELL("protect",G720)</f>
        <v>1</v>
      </c>
      <c r="W720" s="40">
        <f t="shared" ref="W720" ca="1" si="524">CELL("protect",H720)</f>
        <v>1</v>
      </c>
      <c r="X720" s="40">
        <f t="shared" ref="X720" ca="1" si="525">CELL("protect",I720)</f>
        <v>1</v>
      </c>
      <c r="Y720" s="40">
        <f t="shared" ref="Y720" ca="1" si="526">CELL("protect",J720)</f>
        <v>1</v>
      </c>
      <c r="Z720" s="40" t="str">
        <f t="shared" ref="Z720:Z790" ca="1" si="527">CELL("format",E720)</f>
        <v>F0</v>
      </c>
      <c r="AA720" s="44" t="str">
        <f t="shared" ref="AA720" ca="1" si="528">CELL("format",H720)</f>
        <v>F0</v>
      </c>
    </row>
    <row r="721" spans="1:27" ht="20.25" thickTop="1" thickBot="1">
      <c r="A721" s="527" t="s">
        <v>295</v>
      </c>
      <c r="B721" s="528"/>
      <c r="C721" s="528"/>
      <c r="D721" s="528"/>
      <c r="E721" s="68">
        <v>40</v>
      </c>
      <c r="F721" s="64"/>
      <c r="G721" s="45" t="s">
        <v>25</v>
      </c>
      <c r="H721" s="263" t="str">
        <f>IF(SUM(H722:H723)&gt;0,E721,"X")</f>
        <v>X</v>
      </c>
      <c r="I721" s="38" t="s">
        <v>27</v>
      </c>
      <c r="P721" s="40">
        <f t="shared" ca="1" si="484"/>
        <v>1</v>
      </c>
      <c r="Q721" s="40">
        <f t="shared" ca="1" si="485"/>
        <v>1</v>
      </c>
      <c r="R721" s="40">
        <f t="shared" ca="1" si="486"/>
        <v>1</v>
      </c>
      <c r="S721" s="40">
        <f t="shared" ca="1" si="487"/>
        <v>1</v>
      </c>
      <c r="T721" s="40">
        <f t="shared" ca="1" si="488"/>
        <v>1</v>
      </c>
      <c r="U721" s="40">
        <f t="shared" ca="1" si="506"/>
        <v>1</v>
      </c>
      <c r="V721" s="40">
        <f t="shared" ca="1" si="507"/>
        <v>1</v>
      </c>
      <c r="W721" s="40">
        <f t="shared" ca="1" si="508"/>
        <v>1</v>
      </c>
      <c r="X721" s="40">
        <f t="shared" ca="1" si="509"/>
        <v>1</v>
      </c>
      <c r="Y721" s="40">
        <f t="shared" ca="1" si="510"/>
        <v>1</v>
      </c>
      <c r="Z721" s="40" t="str">
        <f t="shared" ca="1" si="527"/>
        <v>G</v>
      </c>
      <c r="AA721" s="44" t="str">
        <f t="shared" ca="1" si="511"/>
        <v>F0</v>
      </c>
    </row>
    <row r="722" spans="1:27" s="209" customFormat="1" ht="15" customHeight="1" thickTop="1" thickBot="1">
      <c r="A722" s="415" t="s">
        <v>230</v>
      </c>
      <c r="B722" s="416"/>
      <c r="C722" s="413" t="str">
        <f>IF(E722&lt;1000000001,"","Can't be over $1,000,000,000--&gt;")</f>
        <v/>
      </c>
      <c r="D722" s="413"/>
      <c r="E722" s="201">
        <f>'Survey Questionnaire'!G158</f>
        <v>0</v>
      </c>
      <c r="F722" s="202" t="s">
        <v>112</v>
      </c>
      <c r="G722" s="205" t="s">
        <v>28</v>
      </c>
      <c r="H722" s="263">
        <f t="shared" ref="H722:H725" si="529">IF(E722="","X",E722)</f>
        <v>0</v>
      </c>
      <c r="I722" s="206" t="s">
        <v>27</v>
      </c>
      <c r="J722" s="206" t="str">
        <f t="shared" ref="J722:J736" si="530">IF(C722="","",1)</f>
        <v/>
      </c>
      <c r="K722" s="206" t="str">
        <f t="shared" ref="K722:K736" si="531">IF(C722="","","&lt;=======")</f>
        <v/>
      </c>
      <c r="L722" s="206"/>
      <c r="M722" s="206"/>
      <c r="N722" s="206"/>
      <c r="O722" s="206"/>
      <c r="P722" s="207">
        <f t="shared" ref="P722:P736" ca="1" si="532">CELL("protect",A722)</f>
        <v>1</v>
      </c>
      <c r="Q722" s="207">
        <f t="shared" ref="Q722:Q736" ca="1" si="533">CELL("protect",B722)</f>
        <v>1</v>
      </c>
      <c r="R722" s="207">
        <f t="shared" ca="1" si="486"/>
        <v>1</v>
      </c>
      <c r="S722" s="207">
        <f t="shared" ref="S722:S736" ca="1" si="534">CELL("protect",D722)</f>
        <v>1</v>
      </c>
      <c r="T722" s="207">
        <f t="shared" ref="T722:T736" ca="1" si="535">CELL("protect",E722)</f>
        <v>0</v>
      </c>
      <c r="U722" s="207">
        <f t="shared" ca="1" si="506"/>
        <v>1</v>
      </c>
      <c r="V722" s="207">
        <f t="shared" ca="1" si="507"/>
        <v>1</v>
      </c>
      <c r="W722" s="207">
        <f t="shared" ca="1" si="508"/>
        <v>1</v>
      </c>
      <c r="X722" s="207">
        <f t="shared" ca="1" si="509"/>
        <v>1</v>
      </c>
      <c r="Y722" s="207">
        <f t="shared" ca="1" si="510"/>
        <v>1</v>
      </c>
      <c r="Z722" s="207" t="str">
        <f t="shared" ca="1" si="527"/>
        <v>C0</v>
      </c>
      <c r="AA722" s="208" t="str">
        <f t="shared" ca="1" si="511"/>
        <v>F0</v>
      </c>
    </row>
    <row r="723" spans="1:27" s="209" customFormat="1" ht="15" customHeight="1" thickBot="1">
      <c r="A723" s="411" t="s">
        <v>231</v>
      </c>
      <c r="B723" s="412"/>
      <c r="C723" s="413" t="str">
        <f>IF(E723&lt;1000000001,"","Can't be over $1,000,000,000--&gt;")</f>
        <v/>
      </c>
      <c r="D723" s="413"/>
      <c r="E723" s="201">
        <f>'Survey Questionnaire'!G159</f>
        <v>0</v>
      </c>
      <c r="F723" s="202" t="s">
        <v>112</v>
      </c>
      <c r="G723" s="205" t="s">
        <v>28</v>
      </c>
      <c r="H723" s="263">
        <f t="shared" si="529"/>
        <v>0</v>
      </c>
      <c r="I723" s="206" t="s">
        <v>27</v>
      </c>
      <c r="J723" s="206" t="str">
        <f t="shared" si="530"/>
        <v/>
      </c>
      <c r="K723" s="206" t="str">
        <f t="shared" si="531"/>
        <v/>
      </c>
      <c r="L723" s="206"/>
      <c r="M723" s="206"/>
      <c r="N723" s="206"/>
      <c r="O723" s="206"/>
      <c r="P723" s="207">
        <f t="shared" ca="1" si="532"/>
        <v>1</v>
      </c>
      <c r="Q723" s="207">
        <f t="shared" ca="1" si="533"/>
        <v>1</v>
      </c>
      <c r="R723" s="207">
        <f t="shared" ref="R723:R736" ca="1" si="536">CELL("protect",C723)</f>
        <v>1</v>
      </c>
      <c r="S723" s="207">
        <f t="shared" ca="1" si="534"/>
        <v>1</v>
      </c>
      <c r="T723" s="207">
        <f t="shared" ca="1" si="535"/>
        <v>0</v>
      </c>
      <c r="U723" s="207">
        <f t="shared" ca="1" si="506"/>
        <v>1</v>
      </c>
      <c r="V723" s="207">
        <f t="shared" ca="1" si="507"/>
        <v>1</v>
      </c>
      <c r="W723" s="207">
        <f t="shared" ca="1" si="508"/>
        <v>1</v>
      </c>
      <c r="X723" s="207">
        <f t="shared" ca="1" si="509"/>
        <v>1</v>
      </c>
      <c r="Y723" s="207">
        <f t="shared" ca="1" si="510"/>
        <v>1</v>
      </c>
      <c r="Z723" s="207" t="str">
        <f t="shared" ca="1" si="527"/>
        <v>C0</v>
      </c>
      <c r="AA723" s="208" t="str">
        <f t="shared" ca="1" si="511"/>
        <v>F0</v>
      </c>
    </row>
    <row r="724" spans="1:27" s="209" customFormat="1" ht="15" customHeight="1" thickBot="1">
      <c r="A724" s="411" t="s">
        <v>279</v>
      </c>
      <c r="B724" s="412"/>
      <c r="C724" s="413" t="str">
        <f>IF(E724&lt;1000000001,"","Can't be over $1,000,000,000--&gt;")</f>
        <v/>
      </c>
      <c r="D724" s="413"/>
      <c r="E724" s="201">
        <f>'Survey Questionnaire'!G160</f>
        <v>0</v>
      </c>
      <c r="F724" s="202" t="s">
        <v>112</v>
      </c>
      <c r="G724" s="205" t="s">
        <v>28</v>
      </c>
      <c r="H724" s="263">
        <f t="shared" si="529"/>
        <v>0</v>
      </c>
      <c r="I724" s="206" t="s">
        <v>27</v>
      </c>
      <c r="J724" s="206" t="str">
        <f t="shared" si="530"/>
        <v/>
      </c>
      <c r="K724" s="206" t="str">
        <f t="shared" si="531"/>
        <v/>
      </c>
      <c r="L724" s="206"/>
      <c r="M724" s="206"/>
      <c r="N724" s="206"/>
      <c r="O724" s="206"/>
      <c r="P724" s="207">
        <f t="shared" ca="1" si="532"/>
        <v>1</v>
      </c>
      <c r="Q724" s="207">
        <f t="shared" ca="1" si="533"/>
        <v>1</v>
      </c>
      <c r="R724" s="207">
        <f t="shared" ca="1" si="536"/>
        <v>1</v>
      </c>
      <c r="S724" s="207">
        <f t="shared" ca="1" si="534"/>
        <v>1</v>
      </c>
      <c r="T724" s="207">
        <f t="shared" ca="1" si="535"/>
        <v>0</v>
      </c>
      <c r="U724" s="207">
        <f t="shared" ca="1" si="506"/>
        <v>1</v>
      </c>
      <c r="V724" s="207">
        <f t="shared" ca="1" si="507"/>
        <v>1</v>
      </c>
      <c r="W724" s="207">
        <f t="shared" ca="1" si="508"/>
        <v>1</v>
      </c>
      <c r="X724" s="207">
        <f t="shared" ca="1" si="509"/>
        <v>1</v>
      </c>
      <c r="Y724" s="207">
        <f t="shared" ca="1" si="510"/>
        <v>1</v>
      </c>
      <c r="Z724" s="207" t="str">
        <f t="shared" ca="1" si="527"/>
        <v>C0</v>
      </c>
      <c r="AA724" s="208" t="str">
        <f t="shared" ca="1" si="511"/>
        <v>F0</v>
      </c>
    </row>
    <row r="725" spans="1:27" s="209" customFormat="1" ht="15" customHeight="1" thickBot="1">
      <c r="A725" s="411" t="s">
        <v>280</v>
      </c>
      <c r="B725" s="412"/>
      <c r="C725" s="413" t="str">
        <f>IF(((E725&gt;-100)*AND(E725&lt;201)),"","Percentage must be between -100% and +200%--&gt;")</f>
        <v/>
      </c>
      <c r="D725" s="414"/>
      <c r="E725" s="275">
        <f>'Survey Questionnaire'!G161</f>
        <v>0</v>
      </c>
      <c r="F725" s="202" t="s">
        <v>42</v>
      </c>
      <c r="G725" s="205" t="s">
        <v>28</v>
      </c>
      <c r="H725" s="276">
        <f t="shared" si="529"/>
        <v>0</v>
      </c>
      <c r="I725" s="206" t="s">
        <v>27</v>
      </c>
      <c r="J725" s="206" t="str">
        <f t="shared" si="530"/>
        <v/>
      </c>
      <c r="K725" s="206" t="str">
        <f t="shared" si="531"/>
        <v/>
      </c>
      <c r="L725" s="206"/>
      <c r="M725" s="206"/>
      <c r="N725" s="206"/>
      <c r="O725" s="206"/>
      <c r="P725" s="207">
        <f t="shared" ca="1" si="532"/>
        <v>1</v>
      </c>
      <c r="Q725" s="207">
        <f t="shared" ca="1" si="533"/>
        <v>1</v>
      </c>
      <c r="R725" s="207">
        <f t="shared" ca="1" si="536"/>
        <v>1</v>
      </c>
      <c r="S725" s="207">
        <f t="shared" ca="1" si="534"/>
        <v>1</v>
      </c>
      <c r="T725" s="207">
        <f t="shared" ca="1" si="535"/>
        <v>0</v>
      </c>
      <c r="U725" s="207">
        <f t="shared" ca="1" si="506"/>
        <v>1</v>
      </c>
      <c r="V725" s="207">
        <f t="shared" ca="1" si="507"/>
        <v>1</v>
      </c>
      <c r="W725" s="207">
        <f t="shared" ca="1" si="508"/>
        <v>1</v>
      </c>
      <c r="X725" s="207">
        <f t="shared" ca="1" si="509"/>
        <v>1</v>
      </c>
      <c r="Y725" s="207">
        <f t="shared" ca="1" si="510"/>
        <v>1</v>
      </c>
      <c r="Z725" s="207" t="str">
        <f t="shared" ca="1" si="527"/>
        <v>F2</v>
      </c>
      <c r="AA725" s="208" t="str">
        <f t="shared" ca="1" si="511"/>
        <v>F2</v>
      </c>
    </row>
    <row r="726" spans="1:27" s="209" customFormat="1" ht="15" customHeight="1" thickBot="1">
      <c r="A726" s="411" t="s">
        <v>281</v>
      </c>
      <c r="B726" s="412"/>
      <c r="C726" s="413" t="str">
        <f>IF(E722+E723=0,"",IF(E726&lt;1,"Please enter the number of people with this title here--&gt;",IF(E726&gt;E$8,"Can't be more than the "&amp;E$8&amp;" you reported as total staff--&gt;","")))</f>
        <v/>
      </c>
      <c r="D726" s="414"/>
      <c r="E726" s="204">
        <f>'Survey Questionnaire'!G162</f>
        <v>0</v>
      </c>
      <c r="F726" s="202" t="s">
        <v>109</v>
      </c>
      <c r="G726" s="205" t="s">
        <v>28</v>
      </c>
      <c r="H726" s="263" t="str">
        <f>IF(OR(E726="", E726=0),"X",E726)</f>
        <v>X</v>
      </c>
      <c r="I726" s="206" t="s">
        <v>27</v>
      </c>
      <c r="J726" s="206" t="str">
        <f t="shared" si="530"/>
        <v/>
      </c>
      <c r="K726" s="206" t="str">
        <f t="shared" si="531"/>
        <v/>
      </c>
      <c r="L726" s="206"/>
      <c r="M726" s="206"/>
      <c r="N726" s="206"/>
      <c r="O726" s="206"/>
      <c r="P726" s="207">
        <f t="shared" ca="1" si="532"/>
        <v>1</v>
      </c>
      <c r="Q726" s="207">
        <f t="shared" ca="1" si="533"/>
        <v>1</v>
      </c>
      <c r="R726" s="207">
        <f t="shared" ca="1" si="536"/>
        <v>1</v>
      </c>
      <c r="S726" s="207">
        <f t="shared" ca="1" si="534"/>
        <v>1</v>
      </c>
      <c r="T726" s="207">
        <f t="shared" ca="1" si="535"/>
        <v>0</v>
      </c>
      <c r="U726" s="207">
        <f t="shared" ca="1" si="506"/>
        <v>1</v>
      </c>
      <c r="V726" s="207">
        <f t="shared" ca="1" si="507"/>
        <v>1</v>
      </c>
      <c r="W726" s="207">
        <f t="shared" ca="1" si="508"/>
        <v>1</v>
      </c>
      <c r="X726" s="207">
        <f t="shared" ca="1" si="509"/>
        <v>1</v>
      </c>
      <c r="Y726" s="207">
        <f t="shared" ca="1" si="510"/>
        <v>1</v>
      </c>
      <c r="Z726" s="207" t="str">
        <f t="shared" ca="1" si="527"/>
        <v>,0</v>
      </c>
      <c r="AA726" s="208" t="str">
        <f t="shared" ca="1" si="511"/>
        <v>F0</v>
      </c>
    </row>
    <row r="727" spans="1:27" s="209" customFormat="1" ht="15" customHeight="1" thickBot="1">
      <c r="A727" s="411" t="s">
        <v>282</v>
      </c>
      <c r="B727" s="412"/>
      <c r="C727" s="413" t="str">
        <f>IF(E727&gt;E726,"Can't be more than the "&amp;E726&amp;" people with this title--&gt;","")</f>
        <v/>
      </c>
      <c r="D727" s="414"/>
      <c r="E727" s="204">
        <f>'Survey Questionnaire'!G163</f>
        <v>0</v>
      </c>
      <c r="F727" s="202" t="s">
        <v>109</v>
      </c>
      <c r="G727" s="205" t="s">
        <v>28</v>
      </c>
      <c r="H727" s="263">
        <f t="shared" ref="H727:H731" si="537">IF(E727="","X",E727)</f>
        <v>0</v>
      </c>
      <c r="I727" s="206" t="s">
        <v>27</v>
      </c>
      <c r="J727" s="206" t="str">
        <f t="shared" si="530"/>
        <v/>
      </c>
      <c r="K727" s="206" t="str">
        <f t="shared" si="531"/>
        <v/>
      </c>
      <c r="L727" s="206"/>
      <c r="M727" s="206"/>
      <c r="N727" s="206"/>
      <c r="O727" s="206"/>
      <c r="P727" s="207">
        <f t="shared" ca="1" si="532"/>
        <v>1</v>
      </c>
      <c r="Q727" s="207">
        <f t="shared" ca="1" si="533"/>
        <v>1</v>
      </c>
      <c r="R727" s="207">
        <f t="shared" ca="1" si="536"/>
        <v>1</v>
      </c>
      <c r="S727" s="207">
        <f t="shared" ca="1" si="534"/>
        <v>1</v>
      </c>
      <c r="T727" s="207">
        <f t="shared" ca="1" si="535"/>
        <v>0</v>
      </c>
      <c r="U727" s="207">
        <f t="shared" ca="1" si="506"/>
        <v>1</v>
      </c>
      <c r="V727" s="207">
        <f t="shared" ca="1" si="507"/>
        <v>1</v>
      </c>
      <c r="W727" s="207">
        <f t="shared" ca="1" si="508"/>
        <v>1</v>
      </c>
      <c r="X727" s="207">
        <f t="shared" ca="1" si="509"/>
        <v>1</v>
      </c>
      <c r="Y727" s="207">
        <f t="shared" ca="1" si="510"/>
        <v>1</v>
      </c>
      <c r="Z727" s="207" t="str">
        <f t="shared" ca="1" si="527"/>
        <v>,0</v>
      </c>
      <c r="AA727" s="208" t="str">
        <f t="shared" ca="1" si="511"/>
        <v>F0</v>
      </c>
    </row>
    <row r="728" spans="1:27" s="209" customFormat="1" ht="15" customHeight="1" thickBot="1">
      <c r="A728" s="411" t="s">
        <v>283</v>
      </c>
      <c r="B728" s="412"/>
      <c r="C728" s="413" t="str">
        <f>IF(((E728&gt;-1)*AND(E728&lt;101)),"","Percentage must be between 0 and 100.00--&gt;")</f>
        <v/>
      </c>
      <c r="D728" s="414"/>
      <c r="E728" s="275">
        <f>'Survey Questionnaire'!G164</f>
        <v>0</v>
      </c>
      <c r="F728" s="202" t="s">
        <v>42</v>
      </c>
      <c r="G728" s="205" t="s">
        <v>28</v>
      </c>
      <c r="H728" s="276">
        <f t="shared" si="537"/>
        <v>0</v>
      </c>
      <c r="I728" s="206" t="s">
        <v>27</v>
      </c>
      <c r="J728" s="206" t="str">
        <f t="shared" si="530"/>
        <v/>
      </c>
      <c r="K728" s="206" t="str">
        <f t="shared" si="531"/>
        <v/>
      </c>
      <c r="L728" s="206"/>
      <c r="M728" s="206"/>
      <c r="N728" s="206"/>
      <c r="O728" s="206"/>
      <c r="P728" s="207">
        <f t="shared" ca="1" si="532"/>
        <v>1</v>
      </c>
      <c r="Q728" s="207">
        <f t="shared" ca="1" si="533"/>
        <v>1</v>
      </c>
      <c r="R728" s="207">
        <f t="shared" ca="1" si="536"/>
        <v>1</v>
      </c>
      <c r="S728" s="207">
        <f t="shared" ca="1" si="534"/>
        <v>1</v>
      </c>
      <c r="T728" s="207">
        <f t="shared" ca="1" si="535"/>
        <v>0</v>
      </c>
      <c r="U728" s="207">
        <f t="shared" ca="1" si="506"/>
        <v>1</v>
      </c>
      <c r="V728" s="207">
        <f t="shared" ca="1" si="507"/>
        <v>1</v>
      </c>
      <c r="W728" s="207">
        <f t="shared" ca="1" si="508"/>
        <v>1</v>
      </c>
      <c r="X728" s="207">
        <f t="shared" ca="1" si="509"/>
        <v>1</v>
      </c>
      <c r="Y728" s="207">
        <f t="shared" ca="1" si="510"/>
        <v>1</v>
      </c>
      <c r="Z728" s="207" t="str">
        <f t="shared" ca="1" si="527"/>
        <v>F2</v>
      </c>
      <c r="AA728" s="208" t="str">
        <f t="shared" ca="1" si="511"/>
        <v>F2</v>
      </c>
    </row>
    <row r="729" spans="1:27" s="209" customFormat="1" ht="15" customHeight="1" thickBot="1">
      <c r="A729" s="411" t="s">
        <v>284</v>
      </c>
      <c r="B729" s="412"/>
      <c r="C729" s="413" t="str">
        <f>IF(((E729&gt;-1)*AND(E729&lt;101)),"","Percentage must be between 0 and 100.00--&gt;")</f>
        <v/>
      </c>
      <c r="D729" s="414"/>
      <c r="E729" s="275">
        <f>'Survey Questionnaire'!G165</f>
        <v>0</v>
      </c>
      <c r="F729" s="202" t="s">
        <v>42</v>
      </c>
      <c r="G729" s="205" t="s">
        <v>28</v>
      </c>
      <c r="H729" s="276">
        <f t="shared" si="537"/>
        <v>0</v>
      </c>
      <c r="I729" s="206" t="s">
        <v>27</v>
      </c>
      <c r="J729" s="206" t="str">
        <f t="shared" si="530"/>
        <v/>
      </c>
      <c r="K729" s="206" t="str">
        <f t="shared" si="531"/>
        <v/>
      </c>
      <c r="L729" s="206"/>
      <c r="M729" s="206"/>
      <c r="N729" s="206"/>
      <c r="O729" s="206"/>
      <c r="P729" s="207">
        <f t="shared" ca="1" si="532"/>
        <v>1</v>
      </c>
      <c r="Q729" s="207">
        <f t="shared" ca="1" si="533"/>
        <v>1</v>
      </c>
      <c r="R729" s="207">
        <f t="shared" ca="1" si="536"/>
        <v>1</v>
      </c>
      <c r="S729" s="207">
        <f t="shared" ca="1" si="534"/>
        <v>1</v>
      </c>
      <c r="T729" s="207">
        <f t="shared" ca="1" si="535"/>
        <v>0</v>
      </c>
      <c r="U729" s="207">
        <f t="shared" ca="1" si="506"/>
        <v>1</v>
      </c>
      <c r="V729" s="207">
        <f t="shared" ca="1" si="507"/>
        <v>1</v>
      </c>
      <c r="W729" s="207">
        <f t="shared" ca="1" si="508"/>
        <v>1</v>
      </c>
      <c r="X729" s="207">
        <f t="shared" ca="1" si="509"/>
        <v>1</v>
      </c>
      <c r="Y729" s="207">
        <f t="shared" ca="1" si="510"/>
        <v>1</v>
      </c>
      <c r="Z729" s="207" t="str">
        <f t="shared" ca="1" si="527"/>
        <v>F2</v>
      </c>
      <c r="AA729" s="208" t="str">
        <f t="shared" ca="1" si="511"/>
        <v>F2</v>
      </c>
    </row>
    <row r="730" spans="1:27" s="209" customFormat="1" ht="15" customHeight="1" thickBot="1">
      <c r="A730" s="411" t="s">
        <v>285</v>
      </c>
      <c r="B730" s="412"/>
      <c r="C730" s="413" t="str">
        <f>IF(((E730&gt;-1)*AND(E730&lt;101)),"","Percentage must be between 0 and 100.00--&gt;")</f>
        <v/>
      </c>
      <c r="D730" s="414"/>
      <c r="E730" s="275">
        <f>'Survey Questionnaire'!G166</f>
        <v>0</v>
      </c>
      <c r="F730" s="202" t="s">
        <v>42</v>
      </c>
      <c r="G730" s="205" t="s">
        <v>28</v>
      </c>
      <c r="H730" s="276">
        <f t="shared" si="537"/>
        <v>0</v>
      </c>
      <c r="I730" s="206" t="s">
        <v>27</v>
      </c>
      <c r="J730" s="206" t="str">
        <f t="shared" si="530"/>
        <v/>
      </c>
      <c r="K730" s="206" t="str">
        <f t="shared" si="531"/>
        <v/>
      </c>
      <c r="L730" s="206"/>
      <c r="M730" s="206"/>
      <c r="N730" s="206"/>
      <c r="O730" s="206"/>
      <c r="P730" s="207">
        <f t="shared" ca="1" si="532"/>
        <v>1</v>
      </c>
      <c r="Q730" s="207">
        <f t="shared" ca="1" si="533"/>
        <v>1</v>
      </c>
      <c r="R730" s="207">
        <f t="shared" ca="1" si="536"/>
        <v>1</v>
      </c>
      <c r="S730" s="207">
        <f t="shared" ca="1" si="534"/>
        <v>1</v>
      </c>
      <c r="T730" s="207">
        <f t="shared" ca="1" si="535"/>
        <v>0</v>
      </c>
      <c r="U730" s="207">
        <f t="shared" ca="1" si="506"/>
        <v>1</v>
      </c>
      <c r="V730" s="207">
        <f t="shared" ca="1" si="507"/>
        <v>1</v>
      </c>
      <c r="W730" s="207">
        <f t="shared" ca="1" si="508"/>
        <v>1</v>
      </c>
      <c r="X730" s="207">
        <f t="shared" ca="1" si="509"/>
        <v>1</v>
      </c>
      <c r="Y730" s="207">
        <f t="shared" ca="1" si="510"/>
        <v>1</v>
      </c>
      <c r="Z730" s="207" t="str">
        <f t="shared" ca="1" si="527"/>
        <v>F2</v>
      </c>
      <c r="AA730" s="208" t="str">
        <f t="shared" ca="1" si="511"/>
        <v>F2</v>
      </c>
    </row>
    <row r="731" spans="1:27" s="209" customFormat="1" ht="15" customHeight="1" thickBot="1">
      <c r="A731" s="417" t="s">
        <v>286</v>
      </c>
      <c r="B731" s="418"/>
      <c r="C731" s="413" t="str">
        <f>IF(((E731&gt;-1)*AND(E731&lt;201)),"","Percentage overtime must be between 0% and 200.00%--&gt;")</f>
        <v/>
      </c>
      <c r="D731" s="414"/>
      <c r="E731" s="275">
        <f>'Survey Questionnaire'!G167</f>
        <v>0</v>
      </c>
      <c r="F731" s="202" t="s">
        <v>42</v>
      </c>
      <c r="G731" s="205" t="s">
        <v>28</v>
      </c>
      <c r="H731" s="276">
        <f t="shared" si="537"/>
        <v>0</v>
      </c>
      <c r="I731" s="206" t="s">
        <v>27</v>
      </c>
      <c r="J731" s="206" t="str">
        <f t="shared" si="530"/>
        <v/>
      </c>
      <c r="K731" s="206" t="str">
        <f t="shared" si="531"/>
        <v/>
      </c>
      <c r="L731" s="206"/>
      <c r="M731" s="206"/>
      <c r="N731" s="206"/>
      <c r="O731" s="206"/>
      <c r="P731" s="207">
        <f t="shared" ca="1" si="532"/>
        <v>1</v>
      </c>
      <c r="Q731" s="207">
        <f t="shared" ca="1" si="533"/>
        <v>1</v>
      </c>
      <c r="R731" s="207">
        <f t="shared" ca="1" si="536"/>
        <v>1</v>
      </c>
      <c r="S731" s="207">
        <f t="shared" ca="1" si="534"/>
        <v>1</v>
      </c>
      <c r="T731" s="207">
        <f t="shared" ca="1" si="535"/>
        <v>0</v>
      </c>
      <c r="U731" s="207">
        <f t="shared" ca="1" si="506"/>
        <v>1</v>
      </c>
      <c r="V731" s="207">
        <f t="shared" ca="1" si="507"/>
        <v>1</v>
      </c>
      <c r="W731" s="207">
        <f t="shared" ca="1" si="508"/>
        <v>1</v>
      </c>
      <c r="X731" s="207">
        <f t="shared" ca="1" si="509"/>
        <v>1</v>
      </c>
      <c r="Y731" s="207">
        <f t="shared" ca="1" si="510"/>
        <v>1</v>
      </c>
      <c r="Z731" s="207" t="str">
        <f t="shared" ca="1" si="527"/>
        <v>F2</v>
      </c>
      <c r="AA731" s="208" t="str">
        <f t="shared" ca="1" si="511"/>
        <v>F2</v>
      </c>
    </row>
    <row r="732" spans="1:27" s="209" customFormat="1" ht="15" customHeight="1" thickBot="1">
      <c r="A732" s="423" t="s">
        <v>287</v>
      </c>
      <c r="B732" s="424"/>
      <c r="C732" s="425" t="str">
        <f>IF(E732=0,"",IF(E732="Y","",IF(E732="N","","You must answer Y or N--&gt;")))</f>
        <v/>
      </c>
      <c r="D732" s="426"/>
      <c r="E732" s="203">
        <f>'Survey Questionnaire'!G168</f>
        <v>0</v>
      </c>
      <c r="F732" s="202" t="s">
        <v>62</v>
      </c>
      <c r="G732" s="205" t="s">
        <v>28</v>
      </c>
      <c r="H732" s="281" t="str">
        <f>IF(E732="Y",1,IF(E732="N",0,"X"))</f>
        <v>X</v>
      </c>
      <c r="I732" s="206" t="s">
        <v>27</v>
      </c>
      <c r="J732" s="206" t="str">
        <f t="shared" si="530"/>
        <v/>
      </c>
      <c r="K732" s="206" t="str">
        <f t="shared" si="531"/>
        <v/>
      </c>
      <c r="L732" s="206"/>
      <c r="M732" s="206"/>
      <c r="N732" s="206"/>
      <c r="O732" s="206"/>
      <c r="P732" s="207">
        <f t="shared" ca="1" si="532"/>
        <v>1</v>
      </c>
      <c r="Q732" s="207">
        <f t="shared" ca="1" si="533"/>
        <v>1</v>
      </c>
      <c r="R732" s="207">
        <f t="shared" ca="1" si="536"/>
        <v>1</v>
      </c>
      <c r="S732" s="207">
        <f t="shared" ca="1" si="534"/>
        <v>1</v>
      </c>
      <c r="T732" s="207">
        <f t="shared" ca="1" si="535"/>
        <v>0</v>
      </c>
      <c r="U732" s="207">
        <f t="shared" ca="1" si="506"/>
        <v>1</v>
      </c>
      <c r="V732" s="207">
        <f t="shared" ca="1" si="507"/>
        <v>1</v>
      </c>
      <c r="W732" s="207">
        <f t="shared" ca="1" si="508"/>
        <v>1</v>
      </c>
      <c r="X732" s="207">
        <f t="shared" ca="1" si="509"/>
        <v>1</v>
      </c>
      <c r="Y732" s="207">
        <f t="shared" ca="1" si="510"/>
        <v>1</v>
      </c>
      <c r="Z732" s="207" t="str">
        <f t="shared" ca="1" si="527"/>
        <v>F0</v>
      </c>
      <c r="AA732" s="208" t="str">
        <f t="shared" ca="1" si="511"/>
        <v>F0</v>
      </c>
    </row>
    <row r="733" spans="1:27" s="209" customFormat="1" ht="15" customHeight="1" thickBot="1">
      <c r="A733" s="417" t="s">
        <v>288</v>
      </c>
      <c r="B733" s="418"/>
      <c r="C733" s="413" t="str">
        <f>IF(((E733&gt;-1)*AND(E733&lt;1001)),"","Billing rate must be between $0 and $1,000 per hour--&gt;")</f>
        <v/>
      </c>
      <c r="D733" s="414"/>
      <c r="E733" s="203">
        <f>'Survey Questionnaire'!G169</f>
        <v>0</v>
      </c>
      <c r="F733" s="202" t="s">
        <v>112</v>
      </c>
      <c r="G733" s="205" t="s">
        <v>28</v>
      </c>
      <c r="H733" s="263">
        <f>IF(E733="","X",E733)</f>
        <v>0</v>
      </c>
      <c r="I733" s="206" t="s">
        <v>27</v>
      </c>
      <c r="J733" s="206" t="str">
        <f t="shared" si="530"/>
        <v/>
      </c>
      <c r="K733" s="206" t="str">
        <f t="shared" si="531"/>
        <v/>
      </c>
      <c r="L733" s="206"/>
      <c r="M733" s="206"/>
      <c r="N733" s="206"/>
      <c r="O733" s="206"/>
      <c r="P733" s="207">
        <f t="shared" ca="1" si="532"/>
        <v>1</v>
      </c>
      <c r="Q733" s="207">
        <f t="shared" ca="1" si="533"/>
        <v>1</v>
      </c>
      <c r="R733" s="207">
        <f t="shared" ca="1" si="536"/>
        <v>1</v>
      </c>
      <c r="S733" s="207">
        <f t="shared" ca="1" si="534"/>
        <v>1</v>
      </c>
      <c r="T733" s="207">
        <f t="shared" ca="1" si="535"/>
        <v>0</v>
      </c>
      <c r="U733" s="207">
        <f t="shared" ca="1" si="506"/>
        <v>1</v>
      </c>
      <c r="V733" s="207">
        <f t="shared" ca="1" si="507"/>
        <v>1</v>
      </c>
      <c r="W733" s="207">
        <f t="shared" ca="1" si="508"/>
        <v>1</v>
      </c>
      <c r="X733" s="207">
        <f t="shared" ca="1" si="509"/>
        <v>1</v>
      </c>
      <c r="Y733" s="207">
        <f t="shared" ca="1" si="510"/>
        <v>1</v>
      </c>
      <c r="Z733" s="207" t="str">
        <f t="shared" ca="1" si="527"/>
        <v>F0</v>
      </c>
      <c r="AA733" s="208" t="str">
        <f t="shared" ca="1" si="511"/>
        <v>F0</v>
      </c>
    </row>
    <row r="734" spans="1:27" s="209" customFormat="1" ht="15" customHeight="1" thickBot="1">
      <c r="A734" s="417" t="s">
        <v>306</v>
      </c>
      <c r="B734" s="418"/>
      <c r="C734" s="425" t="str">
        <f>IF(((E734&gt;-1)*AND(E734&lt;31)),"","Check for hours vs DAYS error--&gt;")</f>
        <v/>
      </c>
      <c r="D734" s="426"/>
      <c r="E734" s="203">
        <f>'Survey Questionnaire'!G170</f>
        <v>0</v>
      </c>
      <c r="F734" s="202" t="s">
        <v>110</v>
      </c>
      <c r="G734" s="205" t="s">
        <v>28</v>
      </c>
      <c r="H734" s="263">
        <f>IF(E734="","X",E734)</f>
        <v>0</v>
      </c>
      <c r="I734" s="206" t="s">
        <v>27</v>
      </c>
      <c r="J734" s="206" t="str">
        <f t="shared" si="530"/>
        <v/>
      </c>
      <c r="K734" s="206" t="str">
        <f t="shared" si="531"/>
        <v/>
      </c>
      <c r="L734" s="206"/>
      <c r="M734" s="206"/>
      <c r="N734" s="206"/>
      <c r="O734" s="206"/>
      <c r="P734" s="207">
        <f t="shared" ca="1" si="532"/>
        <v>1</v>
      </c>
      <c r="Q734" s="207">
        <f t="shared" ca="1" si="533"/>
        <v>1</v>
      </c>
      <c r="R734" s="207">
        <f t="shared" ca="1" si="536"/>
        <v>1</v>
      </c>
      <c r="S734" s="207">
        <f t="shared" ca="1" si="534"/>
        <v>1</v>
      </c>
      <c r="T734" s="207">
        <f t="shared" ca="1" si="535"/>
        <v>0</v>
      </c>
      <c r="U734" s="207">
        <f t="shared" ca="1" si="506"/>
        <v>1</v>
      </c>
      <c r="V734" s="207">
        <f t="shared" ca="1" si="507"/>
        <v>1</v>
      </c>
      <c r="W734" s="207">
        <f t="shared" ca="1" si="508"/>
        <v>1</v>
      </c>
      <c r="X734" s="207">
        <f t="shared" ca="1" si="509"/>
        <v>1</v>
      </c>
      <c r="Y734" s="207">
        <f t="shared" ca="1" si="510"/>
        <v>1</v>
      </c>
      <c r="Z734" s="207" t="str">
        <f t="shared" ca="1" si="527"/>
        <v>F0</v>
      </c>
      <c r="AA734" s="208" t="str">
        <f t="shared" ca="1" si="511"/>
        <v>F0</v>
      </c>
    </row>
    <row r="735" spans="1:27" s="209" customFormat="1" ht="15" customHeight="1" thickBot="1">
      <c r="A735" s="417" t="s">
        <v>289</v>
      </c>
      <c r="B735" s="418"/>
      <c r="C735" s="413" t="str">
        <f>IF((E734&gt;0)*AND(E735&gt;0),"Cant have vacation when you entered PTO",IF(((E735&gt;-1)*AND(E735&lt;31)),"","Check for hours vs DAYS error--&gt;"))</f>
        <v/>
      </c>
      <c r="D735" s="414"/>
      <c r="E735" s="203">
        <f>'Survey Questionnaire'!G171</f>
        <v>0</v>
      </c>
      <c r="F735" s="202" t="s">
        <v>110</v>
      </c>
      <c r="G735" s="205" t="s">
        <v>28</v>
      </c>
      <c r="H735" s="263">
        <f>IF(E735="","X",E735)</f>
        <v>0</v>
      </c>
      <c r="I735" s="206" t="s">
        <v>27</v>
      </c>
      <c r="J735" s="206" t="str">
        <f t="shared" si="530"/>
        <v/>
      </c>
      <c r="K735" s="206" t="str">
        <f t="shared" si="531"/>
        <v/>
      </c>
      <c r="L735" s="206"/>
      <c r="M735" s="206"/>
      <c r="N735" s="206"/>
      <c r="O735" s="206"/>
      <c r="P735" s="207">
        <f t="shared" ca="1" si="532"/>
        <v>1</v>
      </c>
      <c r="Q735" s="207">
        <f t="shared" ca="1" si="533"/>
        <v>1</v>
      </c>
      <c r="R735" s="207">
        <f t="shared" ca="1" si="536"/>
        <v>1</v>
      </c>
      <c r="S735" s="207">
        <f t="shared" ca="1" si="534"/>
        <v>1</v>
      </c>
      <c r="T735" s="207">
        <f t="shared" ca="1" si="535"/>
        <v>0</v>
      </c>
      <c r="U735" s="207">
        <f t="shared" ca="1" si="506"/>
        <v>1</v>
      </c>
      <c r="V735" s="207">
        <f t="shared" ca="1" si="507"/>
        <v>1</v>
      </c>
      <c r="W735" s="207">
        <f t="shared" ca="1" si="508"/>
        <v>1</v>
      </c>
      <c r="X735" s="207">
        <f t="shared" ca="1" si="509"/>
        <v>1</v>
      </c>
      <c r="Y735" s="207">
        <f t="shared" ca="1" si="510"/>
        <v>1</v>
      </c>
      <c r="Z735" s="207" t="str">
        <f t="shared" ca="1" si="527"/>
        <v>F0</v>
      </c>
      <c r="AA735" s="208" t="str">
        <f t="shared" ca="1" si="511"/>
        <v>F0</v>
      </c>
    </row>
    <row r="736" spans="1:27" s="209" customFormat="1" ht="15" customHeight="1" thickBot="1">
      <c r="A736" s="419" t="s">
        <v>290</v>
      </c>
      <c r="B736" s="420"/>
      <c r="C736" s="413" t="str">
        <f>IF((E734&gt;0)*AND(E736&gt;0),"Cant have sick leave when you entered PTO",IF(((E736&gt;-1)*AND(E736&lt;31)),"","Check for hours vs DAYS error--&gt;"))</f>
        <v/>
      </c>
      <c r="D736" s="414"/>
      <c r="E736" s="203">
        <f>'Survey Questionnaire'!G172</f>
        <v>0</v>
      </c>
      <c r="F736" s="202" t="s">
        <v>110</v>
      </c>
      <c r="G736" s="205" t="s">
        <v>28</v>
      </c>
      <c r="H736" s="263">
        <f>IF(E736="","X",E736)</f>
        <v>0</v>
      </c>
      <c r="I736" s="206" t="s">
        <v>27</v>
      </c>
      <c r="J736" s="206" t="str">
        <f t="shared" si="530"/>
        <v/>
      </c>
      <c r="K736" s="206" t="str">
        <f t="shared" si="531"/>
        <v/>
      </c>
      <c r="L736" s="206"/>
      <c r="M736" s="206"/>
      <c r="N736" s="206"/>
      <c r="O736" s="206"/>
      <c r="P736" s="207">
        <f t="shared" ca="1" si="532"/>
        <v>1</v>
      </c>
      <c r="Q736" s="207">
        <f t="shared" ca="1" si="533"/>
        <v>1</v>
      </c>
      <c r="R736" s="207">
        <f t="shared" ca="1" si="536"/>
        <v>1</v>
      </c>
      <c r="S736" s="207">
        <f t="shared" ca="1" si="534"/>
        <v>1</v>
      </c>
      <c r="T736" s="207">
        <f t="shared" ca="1" si="535"/>
        <v>0</v>
      </c>
      <c r="U736" s="207">
        <f t="shared" ca="1" si="506"/>
        <v>1</v>
      </c>
      <c r="V736" s="207">
        <f t="shared" ca="1" si="507"/>
        <v>1</v>
      </c>
      <c r="W736" s="207">
        <f t="shared" ca="1" si="508"/>
        <v>1</v>
      </c>
      <c r="X736" s="207">
        <f t="shared" ca="1" si="509"/>
        <v>1</v>
      </c>
      <c r="Y736" s="207">
        <f t="shared" ca="1" si="510"/>
        <v>1</v>
      </c>
      <c r="Z736" s="207" t="str">
        <f t="shared" ca="1" si="527"/>
        <v>F0</v>
      </c>
      <c r="AA736" s="208" t="str">
        <f t="shared" ca="1" si="511"/>
        <v>F0</v>
      </c>
    </row>
    <row r="737" spans="1:27" ht="16.5" thickBot="1">
      <c r="A737" s="36"/>
      <c r="B737" s="71"/>
      <c r="C737" s="432"/>
      <c r="D737" s="432"/>
      <c r="E737" s="72"/>
      <c r="F737" s="73"/>
      <c r="P737" s="40">
        <f t="shared" ref="P737:P793" ca="1" si="538">CELL("protect",A737)</f>
        <v>1</v>
      </c>
      <c r="Q737" s="40">
        <f t="shared" ref="Q737:Q793" ca="1" si="539">CELL("protect",B737)</f>
        <v>1</v>
      </c>
      <c r="R737" s="40">
        <f t="shared" ref="R737:R796" ca="1" si="540">CELL("protect",C737)</f>
        <v>1</v>
      </c>
      <c r="S737" s="40">
        <f t="shared" ref="S737:S793" ca="1" si="541">CELL("protect",D737)</f>
        <v>1</v>
      </c>
      <c r="T737" s="40">
        <f t="shared" ref="T737:T793" ca="1" si="542">CELL("protect",E737)</f>
        <v>1</v>
      </c>
      <c r="U737" s="40">
        <f t="shared" ref="U737" ca="1" si="543">CELL("protect",F737)</f>
        <v>1</v>
      </c>
      <c r="V737" s="40">
        <f t="shared" ca="1" si="507"/>
        <v>1</v>
      </c>
      <c r="W737" s="40">
        <f t="shared" ca="1" si="508"/>
        <v>1</v>
      </c>
      <c r="X737" s="40">
        <f t="shared" ca="1" si="509"/>
        <v>1</v>
      </c>
      <c r="Y737" s="40">
        <f t="shared" ca="1" si="510"/>
        <v>1</v>
      </c>
      <c r="Z737" s="40" t="str">
        <f t="shared" ca="1" si="527"/>
        <v>F0</v>
      </c>
      <c r="AA737" s="44" t="str">
        <f t="shared" ca="1" si="511"/>
        <v>F0</v>
      </c>
    </row>
    <row r="738" spans="1:27" ht="20.25" thickTop="1" thickBot="1">
      <c r="A738" s="527" t="s">
        <v>296</v>
      </c>
      <c r="B738" s="528"/>
      <c r="C738" s="528"/>
      <c r="D738" s="528"/>
      <c r="E738" s="68">
        <v>41</v>
      </c>
      <c r="F738" s="64"/>
      <c r="G738" s="45" t="s">
        <v>25</v>
      </c>
      <c r="H738" s="263" t="str">
        <f>IF(SUM(H739:H740)&gt;0,E738,"X")</f>
        <v>X</v>
      </c>
      <c r="I738" s="38" t="s">
        <v>27</v>
      </c>
      <c r="P738" s="40">
        <f t="shared" ca="1" si="538"/>
        <v>1</v>
      </c>
      <c r="Q738" s="40">
        <f t="shared" ca="1" si="539"/>
        <v>1</v>
      </c>
      <c r="R738" s="40">
        <f t="shared" ca="1" si="540"/>
        <v>1</v>
      </c>
      <c r="S738" s="40">
        <f t="shared" ca="1" si="541"/>
        <v>1</v>
      </c>
      <c r="T738" s="40">
        <f t="shared" ca="1" si="542"/>
        <v>1</v>
      </c>
      <c r="U738" s="40">
        <f t="shared" ref="U738:U801" ca="1" si="544">CELL("protect",F738)</f>
        <v>1</v>
      </c>
      <c r="V738" s="40">
        <f t="shared" ref="V738:V801" ca="1" si="545">CELL("protect",G738)</f>
        <v>1</v>
      </c>
      <c r="W738" s="40">
        <f t="shared" ref="W738:W801" ca="1" si="546">CELL("protect",H738)</f>
        <v>1</v>
      </c>
      <c r="X738" s="40">
        <f t="shared" ref="X738:X801" ca="1" si="547">CELL("protect",I738)</f>
        <v>1</v>
      </c>
      <c r="Y738" s="40">
        <f t="shared" ref="Y738:Y801" ca="1" si="548">CELL("protect",J738)</f>
        <v>1</v>
      </c>
      <c r="Z738" s="40" t="str">
        <f t="shared" ca="1" si="527"/>
        <v>G</v>
      </c>
      <c r="AA738" s="44" t="str">
        <f t="shared" ref="AA738:AA801" ca="1" si="549">CELL("format",H738)</f>
        <v>F0</v>
      </c>
    </row>
    <row r="739" spans="1:27" s="209" customFormat="1" ht="15" customHeight="1" thickTop="1" thickBot="1">
      <c r="A739" s="415" t="s">
        <v>230</v>
      </c>
      <c r="B739" s="416"/>
      <c r="C739" s="413" t="str">
        <f>IF(E739&lt;1000000001,"","Can't be over $1,000,000,000--&gt;")</f>
        <v/>
      </c>
      <c r="D739" s="413"/>
      <c r="E739" s="201">
        <f>'Survey Questionnaire'!H158</f>
        <v>0</v>
      </c>
      <c r="F739" s="202" t="s">
        <v>112</v>
      </c>
      <c r="G739" s="205" t="s">
        <v>28</v>
      </c>
      <c r="H739" s="263">
        <f t="shared" ref="H739:H742" si="550">IF(E739="","X",E739)</f>
        <v>0</v>
      </c>
      <c r="I739" s="206" t="s">
        <v>27</v>
      </c>
      <c r="J739" s="206" t="str">
        <f t="shared" ref="J739:J753" si="551">IF(C739="","",1)</f>
        <v/>
      </c>
      <c r="K739" s="206" t="str">
        <f t="shared" ref="K739:K753" si="552">IF(C739="","","&lt;=======")</f>
        <v/>
      </c>
      <c r="L739" s="206"/>
      <c r="M739" s="206"/>
      <c r="N739" s="206"/>
      <c r="O739" s="206"/>
      <c r="P739" s="207">
        <f t="shared" ca="1" si="538"/>
        <v>1</v>
      </c>
      <c r="Q739" s="207">
        <f t="shared" ca="1" si="539"/>
        <v>1</v>
      </c>
      <c r="R739" s="207">
        <f t="shared" ca="1" si="540"/>
        <v>1</v>
      </c>
      <c r="S739" s="207">
        <f t="shared" ca="1" si="541"/>
        <v>1</v>
      </c>
      <c r="T739" s="207">
        <f t="shared" ca="1" si="542"/>
        <v>0</v>
      </c>
      <c r="U739" s="207">
        <f t="shared" ca="1" si="544"/>
        <v>1</v>
      </c>
      <c r="V739" s="207">
        <f t="shared" ca="1" si="545"/>
        <v>1</v>
      </c>
      <c r="W739" s="207">
        <f t="shared" ca="1" si="546"/>
        <v>1</v>
      </c>
      <c r="X739" s="207">
        <f t="shared" ca="1" si="547"/>
        <v>1</v>
      </c>
      <c r="Y739" s="207">
        <f t="shared" ca="1" si="548"/>
        <v>1</v>
      </c>
      <c r="Z739" s="207" t="str">
        <f t="shared" ca="1" si="527"/>
        <v>C0</v>
      </c>
      <c r="AA739" s="208" t="str">
        <f t="shared" ca="1" si="549"/>
        <v>F0</v>
      </c>
    </row>
    <row r="740" spans="1:27" s="209" customFormat="1" ht="15" customHeight="1" thickBot="1">
      <c r="A740" s="411" t="s">
        <v>231</v>
      </c>
      <c r="B740" s="412"/>
      <c r="C740" s="413" t="str">
        <f>IF(E740&lt;1000000001,"","Can't be over $1,000,000,000--&gt;")</f>
        <v/>
      </c>
      <c r="D740" s="413"/>
      <c r="E740" s="201">
        <f>'Survey Questionnaire'!H159</f>
        <v>0</v>
      </c>
      <c r="F740" s="202" t="s">
        <v>112</v>
      </c>
      <c r="G740" s="205" t="s">
        <v>28</v>
      </c>
      <c r="H740" s="263">
        <f t="shared" si="550"/>
        <v>0</v>
      </c>
      <c r="I740" s="206" t="s">
        <v>27</v>
      </c>
      <c r="J740" s="206" t="str">
        <f t="shared" si="551"/>
        <v/>
      </c>
      <c r="K740" s="206" t="str">
        <f t="shared" si="552"/>
        <v/>
      </c>
      <c r="L740" s="206"/>
      <c r="M740" s="206"/>
      <c r="N740" s="206"/>
      <c r="O740" s="206"/>
      <c r="P740" s="207">
        <f t="shared" ca="1" si="538"/>
        <v>1</v>
      </c>
      <c r="Q740" s="207">
        <f t="shared" ca="1" si="539"/>
        <v>1</v>
      </c>
      <c r="R740" s="207">
        <f t="shared" ca="1" si="540"/>
        <v>1</v>
      </c>
      <c r="S740" s="207">
        <f t="shared" ca="1" si="541"/>
        <v>1</v>
      </c>
      <c r="T740" s="207">
        <f t="shared" ca="1" si="542"/>
        <v>0</v>
      </c>
      <c r="U740" s="207">
        <f t="shared" ca="1" si="544"/>
        <v>1</v>
      </c>
      <c r="V740" s="207">
        <f t="shared" ca="1" si="545"/>
        <v>1</v>
      </c>
      <c r="W740" s="207">
        <f t="shared" ca="1" si="546"/>
        <v>1</v>
      </c>
      <c r="X740" s="207">
        <f t="shared" ca="1" si="547"/>
        <v>1</v>
      </c>
      <c r="Y740" s="207">
        <f t="shared" ca="1" si="548"/>
        <v>1</v>
      </c>
      <c r="Z740" s="207" t="str">
        <f t="shared" ca="1" si="527"/>
        <v>C0</v>
      </c>
      <c r="AA740" s="208" t="str">
        <f t="shared" ca="1" si="549"/>
        <v>F0</v>
      </c>
    </row>
    <row r="741" spans="1:27" s="209" customFormat="1" ht="15" customHeight="1" thickBot="1">
      <c r="A741" s="411" t="s">
        <v>279</v>
      </c>
      <c r="B741" s="412"/>
      <c r="C741" s="413" t="str">
        <f>IF(E741&lt;1000000001,"","Can't be over $1,000,000,000--&gt;")</f>
        <v/>
      </c>
      <c r="D741" s="413"/>
      <c r="E741" s="201">
        <f>'Survey Questionnaire'!H160</f>
        <v>0</v>
      </c>
      <c r="F741" s="202" t="s">
        <v>112</v>
      </c>
      <c r="G741" s="205" t="s">
        <v>28</v>
      </c>
      <c r="H741" s="263">
        <f t="shared" si="550"/>
        <v>0</v>
      </c>
      <c r="I741" s="206" t="s">
        <v>27</v>
      </c>
      <c r="J741" s="206" t="str">
        <f t="shared" si="551"/>
        <v/>
      </c>
      <c r="K741" s="206" t="str">
        <f t="shared" si="552"/>
        <v/>
      </c>
      <c r="L741" s="206"/>
      <c r="M741" s="206"/>
      <c r="N741" s="206"/>
      <c r="O741" s="206"/>
      <c r="P741" s="207">
        <f t="shared" ca="1" si="538"/>
        <v>1</v>
      </c>
      <c r="Q741" s="207">
        <f t="shared" ca="1" si="539"/>
        <v>1</v>
      </c>
      <c r="R741" s="207">
        <f t="shared" ca="1" si="540"/>
        <v>1</v>
      </c>
      <c r="S741" s="207">
        <f t="shared" ca="1" si="541"/>
        <v>1</v>
      </c>
      <c r="T741" s="207">
        <f t="shared" ca="1" si="542"/>
        <v>0</v>
      </c>
      <c r="U741" s="207">
        <f t="shared" ca="1" si="544"/>
        <v>1</v>
      </c>
      <c r="V741" s="207">
        <f t="shared" ca="1" si="545"/>
        <v>1</v>
      </c>
      <c r="W741" s="207">
        <f t="shared" ca="1" si="546"/>
        <v>1</v>
      </c>
      <c r="X741" s="207">
        <f t="shared" ca="1" si="547"/>
        <v>1</v>
      </c>
      <c r="Y741" s="207">
        <f t="shared" ca="1" si="548"/>
        <v>1</v>
      </c>
      <c r="Z741" s="207" t="str">
        <f t="shared" ca="1" si="527"/>
        <v>C0</v>
      </c>
      <c r="AA741" s="208" t="str">
        <f t="shared" ca="1" si="549"/>
        <v>F0</v>
      </c>
    </row>
    <row r="742" spans="1:27" s="209" customFormat="1" ht="15" customHeight="1" thickBot="1">
      <c r="A742" s="411" t="s">
        <v>280</v>
      </c>
      <c r="B742" s="412"/>
      <c r="C742" s="413" t="str">
        <f>IF(((E742&gt;-100)*AND(E742&lt;201)),"","Percentage must be between -100% and +200%--&gt;")</f>
        <v/>
      </c>
      <c r="D742" s="414"/>
      <c r="E742" s="275">
        <f>'Survey Questionnaire'!H161</f>
        <v>0</v>
      </c>
      <c r="F742" s="202" t="s">
        <v>42</v>
      </c>
      <c r="G742" s="205" t="s">
        <v>28</v>
      </c>
      <c r="H742" s="276">
        <f t="shared" si="550"/>
        <v>0</v>
      </c>
      <c r="I742" s="206" t="s">
        <v>27</v>
      </c>
      <c r="J742" s="206" t="str">
        <f t="shared" si="551"/>
        <v/>
      </c>
      <c r="K742" s="206" t="str">
        <f t="shared" si="552"/>
        <v/>
      </c>
      <c r="L742" s="206"/>
      <c r="M742" s="206"/>
      <c r="N742" s="206"/>
      <c r="O742" s="206"/>
      <c r="P742" s="207">
        <f t="shared" ca="1" si="538"/>
        <v>1</v>
      </c>
      <c r="Q742" s="207">
        <f t="shared" ca="1" si="539"/>
        <v>1</v>
      </c>
      <c r="R742" s="207">
        <f t="shared" ca="1" si="540"/>
        <v>1</v>
      </c>
      <c r="S742" s="207">
        <f t="shared" ca="1" si="541"/>
        <v>1</v>
      </c>
      <c r="T742" s="207">
        <f t="shared" ca="1" si="542"/>
        <v>0</v>
      </c>
      <c r="U742" s="207">
        <f t="shared" ca="1" si="544"/>
        <v>1</v>
      </c>
      <c r="V742" s="207">
        <f t="shared" ca="1" si="545"/>
        <v>1</v>
      </c>
      <c r="W742" s="207">
        <f t="shared" ca="1" si="546"/>
        <v>1</v>
      </c>
      <c r="X742" s="207">
        <f t="shared" ca="1" si="547"/>
        <v>1</v>
      </c>
      <c r="Y742" s="207">
        <f t="shared" ca="1" si="548"/>
        <v>1</v>
      </c>
      <c r="Z742" s="207" t="str">
        <f t="shared" ca="1" si="527"/>
        <v>F2</v>
      </c>
      <c r="AA742" s="208" t="str">
        <f t="shared" ca="1" si="549"/>
        <v>F2</v>
      </c>
    </row>
    <row r="743" spans="1:27" s="209" customFormat="1" ht="15" customHeight="1" thickBot="1">
      <c r="A743" s="411" t="s">
        <v>281</v>
      </c>
      <c r="B743" s="412"/>
      <c r="C743" s="413" t="str">
        <f>IF(E739+E740=0,"",IF(E743&lt;1,"Please enter the number of people with this title here--&gt;",IF(E743&gt;E$8,"Can't be more than the "&amp;E$8&amp;" you reported as total staff--&gt;","")))</f>
        <v/>
      </c>
      <c r="D743" s="414"/>
      <c r="E743" s="204">
        <f>'Survey Questionnaire'!H162</f>
        <v>0</v>
      </c>
      <c r="F743" s="202" t="s">
        <v>109</v>
      </c>
      <c r="G743" s="205" t="s">
        <v>28</v>
      </c>
      <c r="H743" s="263" t="str">
        <f>IF(OR(E743="", E743=0),"X",E743)</f>
        <v>X</v>
      </c>
      <c r="I743" s="206" t="s">
        <v>27</v>
      </c>
      <c r="J743" s="206" t="str">
        <f t="shared" si="551"/>
        <v/>
      </c>
      <c r="K743" s="206" t="str">
        <f t="shared" si="552"/>
        <v/>
      </c>
      <c r="L743" s="206"/>
      <c r="M743" s="206"/>
      <c r="N743" s="206"/>
      <c r="O743" s="206"/>
      <c r="P743" s="207">
        <f t="shared" ca="1" si="538"/>
        <v>1</v>
      </c>
      <c r="Q743" s="207">
        <f t="shared" ca="1" si="539"/>
        <v>1</v>
      </c>
      <c r="R743" s="207">
        <f t="shared" ca="1" si="540"/>
        <v>1</v>
      </c>
      <c r="S743" s="207">
        <f t="shared" ca="1" si="541"/>
        <v>1</v>
      </c>
      <c r="T743" s="207">
        <f t="shared" ca="1" si="542"/>
        <v>0</v>
      </c>
      <c r="U743" s="207">
        <f t="shared" ca="1" si="544"/>
        <v>1</v>
      </c>
      <c r="V743" s="207">
        <f t="shared" ca="1" si="545"/>
        <v>1</v>
      </c>
      <c r="W743" s="207">
        <f t="shared" ca="1" si="546"/>
        <v>1</v>
      </c>
      <c r="X743" s="207">
        <f t="shared" ca="1" si="547"/>
        <v>1</v>
      </c>
      <c r="Y743" s="207">
        <f t="shared" ca="1" si="548"/>
        <v>1</v>
      </c>
      <c r="Z743" s="207" t="str">
        <f t="shared" ca="1" si="527"/>
        <v>,0</v>
      </c>
      <c r="AA743" s="208" t="str">
        <f t="shared" ca="1" si="549"/>
        <v>F0</v>
      </c>
    </row>
    <row r="744" spans="1:27" s="209" customFormat="1" ht="15" customHeight="1" thickBot="1">
      <c r="A744" s="411" t="s">
        <v>282</v>
      </c>
      <c r="B744" s="412"/>
      <c r="C744" s="413" t="str">
        <f>IF(E744&gt;E743,"Can't be more than the "&amp;E743&amp;" people with this title--&gt;","")</f>
        <v/>
      </c>
      <c r="D744" s="414"/>
      <c r="E744" s="204">
        <f>'Survey Questionnaire'!H163</f>
        <v>0</v>
      </c>
      <c r="F744" s="202" t="s">
        <v>109</v>
      </c>
      <c r="G744" s="205" t="s">
        <v>28</v>
      </c>
      <c r="H744" s="263">
        <f t="shared" ref="H744:H748" si="553">IF(E744="","X",E744)</f>
        <v>0</v>
      </c>
      <c r="I744" s="206" t="s">
        <v>27</v>
      </c>
      <c r="J744" s="206" t="str">
        <f t="shared" si="551"/>
        <v/>
      </c>
      <c r="K744" s="206" t="str">
        <f t="shared" si="552"/>
        <v/>
      </c>
      <c r="L744" s="206"/>
      <c r="M744" s="206"/>
      <c r="N744" s="206"/>
      <c r="O744" s="206"/>
      <c r="P744" s="207">
        <f t="shared" ca="1" si="538"/>
        <v>1</v>
      </c>
      <c r="Q744" s="207">
        <f t="shared" ca="1" si="539"/>
        <v>1</v>
      </c>
      <c r="R744" s="207">
        <f t="shared" ca="1" si="540"/>
        <v>1</v>
      </c>
      <c r="S744" s="207">
        <f t="shared" ca="1" si="541"/>
        <v>1</v>
      </c>
      <c r="T744" s="207">
        <f t="shared" ca="1" si="542"/>
        <v>0</v>
      </c>
      <c r="U744" s="207">
        <f t="shared" ca="1" si="544"/>
        <v>1</v>
      </c>
      <c r="V744" s="207">
        <f t="shared" ca="1" si="545"/>
        <v>1</v>
      </c>
      <c r="W744" s="207">
        <f t="shared" ca="1" si="546"/>
        <v>1</v>
      </c>
      <c r="X744" s="207">
        <f t="shared" ca="1" si="547"/>
        <v>1</v>
      </c>
      <c r="Y744" s="207">
        <f t="shared" ca="1" si="548"/>
        <v>1</v>
      </c>
      <c r="Z744" s="207" t="str">
        <f t="shared" ca="1" si="527"/>
        <v>,0</v>
      </c>
      <c r="AA744" s="208" t="str">
        <f t="shared" ca="1" si="549"/>
        <v>F0</v>
      </c>
    </row>
    <row r="745" spans="1:27" s="209" customFormat="1" ht="15" customHeight="1" thickBot="1">
      <c r="A745" s="411" t="s">
        <v>283</v>
      </c>
      <c r="B745" s="412"/>
      <c r="C745" s="413" t="str">
        <f>IF(((E745&gt;-1)*AND(E745&lt;101)),"","Percentage must be between 0 and 100.00--&gt;")</f>
        <v/>
      </c>
      <c r="D745" s="414"/>
      <c r="E745" s="275">
        <f>'Survey Questionnaire'!H164</f>
        <v>0</v>
      </c>
      <c r="F745" s="202" t="s">
        <v>42</v>
      </c>
      <c r="G745" s="205" t="s">
        <v>28</v>
      </c>
      <c r="H745" s="276">
        <f t="shared" si="553"/>
        <v>0</v>
      </c>
      <c r="I745" s="206" t="s">
        <v>27</v>
      </c>
      <c r="J745" s="206" t="str">
        <f t="shared" si="551"/>
        <v/>
      </c>
      <c r="K745" s="206" t="str">
        <f t="shared" si="552"/>
        <v/>
      </c>
      <c r="L745" s="206"/>
      <c r="M745" s="206"/>
      <c r="N745" s="206"/>
      <c r="O745" s="206"/>
      <c r="P745" s="207">
        <f t="shared" ca="1" si="538"/>
        <v>1</v>
      </c>
      <c r="Q745" s="207">
        <f t="shared" ca="1" si="539"/>
        <v>1</v>
      </c>
      <c r="R745" s="207">
        <f t="shared" ca="1" si="540"/>
        <v>1</v>
      </c>
      <c r="S745" s="207">
        <f t="shared" ca="1" si="541"/>
        <v>1</v>
      </c>
      <c r="T745" s="207">
        <f t="shared" ca="1" si="542"/>
        <v>0</v>
      </c>
      <c r="U745" s="207">
        <f t="shared" ca="1" si="544"/>
        <v>1</v>
      </c>
      <c r="V745" s="207">
        <f t="shared" ca="1" si="545"/>
        <v>1</v>
      </c>
      <c r="W745" s="207">
        <f t="shared" ca="1" si="546"/>
        <v>1</v>
      </c>
      <c r="X745" s="207">
        <f t="shared" ca="1" si="547"/>
        <v>1</v>
      </c>
      <c r="Y745" s="207">
        <f t="shared" ca="1" si="548"/>
        <v>1</v>
      </c>
      <c r="Z745" s="207" t="str">
        <f t="shared" ca="1" si="527"/>
        <v>F2</v>
      </c>
      <c r="AA745" s="208" t="str">
        <f t="shared" ca="1" si="549"/>
        <v>F2</v>
      </c>
    </row>
    <row r="746" spans="1:27" s="209" customFormat="1" ht="15" customHeight="1" thickBot="1">
      <c r="A746" s="411" t="s">
        <v>284</v>
      </c>
      <c r="B746" s="412"/>
      <c r="C746" s="413" t="str">
        <f>IF(((E746&gt;-1)*AND(E746&lt;101)),"","Percentage must be between 0 and 100.00--&gt;")</f>
        <v/>
      </c>
      <c r="D746" s="414"/>
      <c r="E746" s="275">
        <f>'Survey Questionnaire'!H165</f>
        <v>0</v>
      </c>
      <c r="F746" s="202" t="s">
        <v>42</v>
      </c>
      <c r="G746" s="205" t="s">
        <v>28</v>
      </c>
      <c r="H746" s="276">
        <f t="shared" si="553"/>
        <v>0</v>
      </c>
      <c r="I746" s="206" t="s">
        <v>27</v>
      </c>
      <c r="J746" s="206" t="str">
        <f t="shared" si="551"/>
        <v/>
      </c>
      <c r="K746" s="206" t="str">
        <f t="shared" si="552"/>
        <v/>
      </c>
      <c r="L746" s="206"/>
      <c r="M746" s="206"/>
      <c r="N746" s="206"/>
      <c r="O746" s="206"/>
      <c r="P746" s="207">
        <f t="shared" ca="1" si="538"/>
        <v>1</v>
      </c>
      <c r="Q746" s="207">
        <f t="shared" ca="1" si="539"/>
        <v>1</v>
      </c>
      <c r="R746" s="207">
        <f t="shared" ca="1" si="540"/>
        <v>1</v>
      </c>
      <c r="S746" s="207">
        <f t="shared" ca="1" si="541"/>
        <v>1</v>
      </c>
      <c r="T746" s="207">
        <f t="shared" ca="1" si="542"/>
        <v>0</v>
      </c>
      <c r="U746" s="207">
        <f t="shared" ca="1" si="544"/>
        <v>1</v>
      </c>
      <c r="V746" s="207">
        <f t="shared" ca="1" si="545"/>
        <v>1</v>
      </c>
      <c r="W746" s="207">
        <f t="shared" ca="1" si="546"/>
        <v>1</v>
      </c>
      <c r="X746" s="207">
        <f t="shared" ca="1" si="547"/>
        <v>1</v>
      </c>
      <c r="Y746" s="207">
        <f t="shared" ca="1" si="548"/>
        <v>1</v>
      </c>
      <c r="Z746" s="207" t="str">
        <f t="shared" ca="1" si="527"/>
        <v>F2</v>
      </c>
      <c r="AA746" s="208" t="str">
        <f t="shared" ca="1" si="549"/>
        <v>F2</v>
      </c>
    </row>
    <row r="747" spans="1:27" s="209" customFormat="1" ht="15" customHeight="1" thickBot="1">
      <c r="A747" s="411" t="s">
        <v>285</v>
      </c>
      <c r="B747" s="412"/>
      <c r="C747" s="413" t="str">
        <f>IF(((E747&gt;-1)*AND(E747&lt;101)),"","Percentage must be between 0 and 100.00--&gt;")</f>
        <v/>
      </c>
      <c r="D747" s="414"/>
      <c r="E747" s="275">
        <f>'Survey Questionnaire'!H166</f>
        <v>0</v>
      </c>
      <c r="F747" s="202" t="s">
        <v>42</v>
      </c>
      <c r="G747" s="205" t="s">
        <v>28</v>
      </c>
      <c r="H747" s="276">
        <f t="shared" si="553"/>
        <v>0</v>
      </c>
      <c r="I747" s="206" t="s">
        <v>27</v>
      </c>
      <c r="J747" s="206" t="str">
        <f t="shared" si="551"/>
        <v/>
      </c>
      <c r="K747" s="206" t="str">
        <f t="shared" si="552"/>
        <v/>
      </c>
      <c r="L747" s="206"/>
      <c r="M747" s="206"/>
      <c r="N747" s="206"/>
      <c r="O747" s="206"/>
      <c r="P747" s="207">
        <f t="shared" ca="1" si="538"/>
        <v>1</v>
      </c>
      <c r="Q747" s="207">
        <f t="shared" ca="1" si="539"/>
        <v>1</v>
      </c>
      <c r="R747" s="207">
        <f t="shared" ca="1" si="540"/>
        <v>1</v>
      </c>
      <c r="S747" s="207">
        <f t="shared" ca="1" si="541"/>
        <v>1</v>
      </c>
      <c r="T747" s="207">
        <f t="shared" ca="1" si="542"/>
        <v>0</v>
      </c>
      <c r="U747" s="207">
        <f t="shared" ca="1" si="544"/>
        <v>1</v>
      </c>
      <c r="V747" s="207">
        <f t="shared" ca="1" si="545"/>
        <v>1</v>
      </c>
      <c r="W747" s="207">
        <f t="shared" ca="1" si="546"/>
        <v>1</v>
      </c>
      <c r="X747" s="207">
        <f t="shared" ca="1" si="547"/>
        <v>1</v>
      </c>
      <c r="Y747" s="207">
        <f t="shared" ca="1" si="548"/>
        <v>1</v>
      </c>
      <c r="Z747" s="207" t="str">
        <f t="shared" ca="1" si="527"/>
        <v>F2</v>
      </c>
      <c r="AA747" s="208" t="str">
        <f t="shared" ca="1" si="549"/>
        <v>F2</v>
      </c>
    </row>
    <row r="748" spans="1:27" s="209" customFormat="1" ht="15" customHeight="1" thickBot="1">
      <c r="A748" s="417" t="s">
        <v>286</v>
      </c>
      <c r="B748" s="418"/>
      <c r="C748" s="413" t="str">
        <f>IF(((E748&gt;-1)*AND(E748&lt;201)),"","Percentage overtime must be between 0% and 200.00%--&gt;")</f>
        <v/>
      </c>
      <c r="D748" s="414"/>
      <c r="E748" s="275">
        <f>'Survey Questionnaire'!H167</f>
        <v>0</v>
      </c>
      <c r="F748" s="202" t="s">
        <v>42</v>
      </c>
      <c r="G748" s="205" t="s">
        <v>28</v>
      </c>
      <c r="H748" s="276">
        <f t="shared" si="553"/>
        <v>0</v>
      </c>
      <c r="I748" s="206" t="s">
        <v>27</v>
      </c>
      <c r="J748" s="206" t="str">
        <f t="shared" si="551"/>
        <v/>
      </c>
      <c r="K748" s="206" t="str">
        <f t="shared" si="552"/>
        <v/>
      </c>
      <c r="L748" s="206"/>
      <c r="M748" s="206"/>
      <c r="N748" s="206"/>
      <c r="O748" s="206"/>
      <c r="P748" s="207">
        <f t="shared" ca="1" si="538"/>
        <v>1</v>
      </c>
      <c r="Q748" s="207">
        <f t="shared" ca="1" si="539"/>
        <v>1</v>
      </c>
      <c r="R748" s="207">
        <f t="shared" ca="1" si="540"/>
        <v>1</v>
      </c>
      <c r="S748" s="207">
        <f t="shared" ca="1" si="541"/>
        <v>1</v>
      </c>
      <c r="T748" s="207">
        <f t="shared" ca="1" si="542"/>
        <v>0</v>
      </c>
      <c r="U748" s="207">
        <f t="shared" ca="1" si="544"/>
        <v>1</v>
      </c>
      <c r="V748" s="207">
        <f t="shared" ca="1" si="545"/>
        <v>1</v>
      </c>
      <c r="W748" s="207">
        <f t="shared" ca="1" si="546"/>
        <v>1</v>
      </c>
      <c r="X748" s="207">
        <f t="shared" ca="1" si="547"/>
        <v>1</v>
      </c>
      <c r="Y748" s="207">
        <f t="shared" ca="1" si="548"/>
        <v>1</v>
      </c>
      <c r="Z748" s="207" t="str">
        <f t="shared" ca="1" si="527"/>
        <v>F2</v>
      </c>
      <c r="AA748" s="208" t="str">
        <f t="shared" ca="1" si="549"/>
        <v>F2</v>
      </c>
    </row>
    <row r="749" spans="1:27" s="209" customFormat="1" ht="15" customHeight="1" thickBot="1">
      <c r="A749" s="423" t="s">
        <v>287</v>
      </c>
      <c r="B749" s="424"/>
      <c r="C749" s="425" t="str">
        <f>IF(E749=0,"",IF(E749="Y","",IF(E749="N","","You must answer Y or N--&gt;")))</f>
        <v/>
      </c>
      <c r="D749" s="426"/>
      <c r="E749" s="203">
        <f>'Survey Questionnaire'!H168</f>
        <v>0</v>
      </c>
      <c r="F749" s="202" t="s">
        <v>62</v>
      </c>
      <c r="G749" s="205" t="s">
        <v>28</v>
      </c>
      <c r="H749" s="281" t="str">
        <f>IF(E749="Y",1,IF(E749="N",0,"X"))</f>
        <v>X</v>
      </c>
      <c r="I749" s="206" t="s">
        <v>27</v>
      </c>
      <c r="J749" s="206" t="str">
        <f t="shared" si="551"/>
        <v/>
      </c>
      <c r="K749" s="206" t="str">
        <f t="shared" si="552"/>
        <v/>
      </c>
      <c r="L749" s="206"/>
      <c r="M749" s="206"/>
      <c r="N749" s="206"/>
      <c r="O749" s="206"/>
      <c r="P749" s="207">
        <f t="shared" ca="1" si="538"/>
        <v>1</v>
      </c>
      <c r="Q749" s="207">
        <f t="shared" ca="1" si="539"/>
        <v>1</v>
      </c>
      <c r="R749" s="207">
        <f t="shared" ca="1" si="540"/>
        <v>1</v>
      </c>
      <c r="S749" s="207">
        <f t="shared" ca="1" si="541"/>
        <v>1</v>
      </c>
      <c r="T749" s="207">
        <f t="shared" ca="1" si="542"/>
        <v>0</v>
      </c>
      <c r="U749" s="207">
        <f t="shared" ca="1" si="544"/>
        <v>1</v>
      </c>
      <c r="V749" s="207">
        <f t="shared" ca="1" si="545"/>
        <v>1</v>
      </c>
      <c r="W749" s="207">
        <f t="shared" ca="1" si="546"/>
        <v>1</v>
      </c>
      <c r="X749" s="207">
        <f t="shared" ca="1" si="547"/>
        <v>1</v>
      </c>
      <c r="Y749" s="207">
        <f t="shared" ca="1" si="548"/>
        <v>1</v>
      </c>
      <c r="Z749" s="207" t="str">
        <f t="shared" ca="1" si="527"/>
        <v>F0</v>
      </c>
      <c r="AA749" s="208" t="str">
        <f t="shared" ca="1" si="549"/>
        <v>F0</v>
      </c>
    </row>
    <row r="750" spans="1:27" s="209" customFormat="1" ht="15" customHeight="1" thickBot="1">
      <c r="A750" s="417" t="s">
        <v>288</v>
      </c>
      <c r="B750" s="418"/>
      <c r="C750" s="413" t="str">
        <f>IF(((E750&gt;-1)*AND(E750&lt;1001)),"","Billing rate must be between $0 and $1,000 per hour--&gt;")</f>
        <v/>
      </c>
      <c r="D750" s="414"/>
      <c r="E750" s="203">
        <f>'Survey Questionnaire'!H169</f>
        <v>0</v>
      </c>
      <c r="F750" s="202" t="s">
        <v>112</v>
      </c>
      <c r="G750" s="205" t="s">
        <v>28</v>
      </c>
      <c r="H750" s="263">
        <f>IF(E750="","X",E750)</f>
        <v>0</v>
      </c>
      <c r="I750" s="206" t="s">
        <v>27</v>
      </c>
      <c r="J750" s="206" t="str">
        <f t="shared" si="551"/>
        <v/>
      </c>
      <c r="K750" s="206" t="str">
        <f t="shared" si="552"/>
        <v/>
      </c>
      <c r="L750" s="206"/>
      <c r="M750" s="206"/>
      <c r="N750" s="206"/>
      <c r="O750" s="206"/>
      <c r="P750" s="207">
        <f t="shared" ca="1" si="538"/>
        <v>1</v>
      </c>
      <c r="Q750" s="207">
        <f t="shared" ca="1" si="539"/>
        <v>1</v>
      </c>
      <c r="R750" s="207">
        <f t="shared" ca="1" si="540"/>
        <v>1</v>
      </c>
      <c r="S750" s="207">
        <f t="shared" ca="1" si="541"/>
        <v>1</v>
      </c>
      <c r="T750" s="207">
        <f t="shared" ca="1" si="542"/>
        <v>0</v>
      </c>
      <c r="U750" s="207">
        <f t="shared" ca="1" si="544"/>
        <v>1</v>
      </c>
      <c r="V750" s="207">
        <f t="shared" ca="1" si="545"/>
        <v>1</v>
      </c>
      <c r="W750" s="207">
        <f t="shared" ca="1" si="546"/>
        <v>1</v>
      </c>
      <c r="X750" s="207">
        <f t="shared" ca="1" si="547"/>
        <v>1</v>
      </c>
      <c r="Y750" s="207">
        <f t="shared" ca="1" si="548"/>
        <v>1</v>
      </c>
      <c r="Z750" s="207" t="str">
        <f t="shared" ca="1" si="527"/>
        <v>F0</v>
      </c>
      <c r="AA750" s="208" t="str">
        <f t="shared" ca="1" si="549"/>
        <v>F0</v>
      </c>
    </row>
    <row r="751" spans="1:27" s="209" customFormat="1" ht="15" customHeight="1" thickBot="1">
      <c r="A751" s="417" t="s">
        <v>306</v>
      </c>
      <c r="B751" s="418"/>
      <c r="C751" s="413" t="str">
        <f>IF(((E751&gt;-1)*AND(E751&lt;31)),"","Check for hours vs DAYS error--&gt;")</f>
        <v/>
      </c>
      <c r="D751" s="414"/>
      <c r="E751" s="203">
        <f>'Survey Questionnaire'!H170</f>
        <v>0</v>
      </c>
      <c r="F751" s="202" t="s">
        <v>110</v>
      </c>
      <c r="G751" s="205" t="s">
        <v>28</v>
      </c>
      <c r="H751" s="263">
        <f>IF(E751="","X",E751)</f>
        <v>0</v>
      </c>
      <c r="I751" s="206" t="s">
        <v>27</v>
      </c>
      <c r="J751" s="206" t="str">
        <f t="shared" si="551"/>
        <v/>
      </c>
      <c r="K751" s="206" t="str">
        <f t="shared" si="552"/>
        <v/>
      </c>
      <c r="L751" s="206"/>
      <c r="M751" s="206"/>
      <c r="N751" s="206"/>
      <c r="O751" s="206"/>
      <c r="P751" s="207">
        <f t="shared" ca="1" si="538"/>
        <v>1</v>
      </c>
      <c r="Q751" s="207">
        <f t="shared" ca="1" si="539"/>
        <v>1</v>
      </c>
      <c r="R751" s="207">
        <f t="shared" ca="1" si="540"/>
        <v>1</v>
      </c>
      <c r="S751" s="207">
        <f t="shared" ca="1" si="541"/>
        <v>1</v>
      </c>
      <c r="T751" s="207">
        <f t="shared" ca="1" si="542"/>
        <v>0</v>
      </c>
      <c r="U751" s="207">
        <f t="shared" ca="1" si="544"/>
        <v>1</v>
      </c>
      <c r="V751" s="207">
        <f t="shared" ca="1" si="545"/>
        <v>1</v>
      </c>
      <c r="W751" s="207">
        <f t="shared" ca="1" si="546"/>
        <v>1</v>
      </c>
      <c r="X751" s="207">
        <f t="shared" ca="1" si="547"/>
        <v>1</v>
      </c>
      <c r="Y751" s="207">
        <f t="shared" ca="1" si="548"/>
        <v>1</v>
      </c>
      <c r="Z751" s="207" t="str">
        <f t="shared" ca="1" si="527"/>
        <v>F0</v>
      </c>
      <c r="AA751" s="208" t="str">
        <f t="shared" ca="1" si="549"/>
        <v>F0</v>
      </c>
    </row>
    <row r="752" spans="1:27" s="209" customFormat="1" ht="15" customHeight="1" thickBot="1">
      <c r="A752" s="417" t="s">
        <v>289</v>
      </c>
      <c r="B752" s="418"/>
      <c r="C752" s="413" t="str">
        <f>IF((E751&gt;0)*AND(E752&gt;0),"Cant have vacation when you entered PTO",IF(((E752&gt;-1)*AND(E752&lt;31)),"","Check for hours vs DAYS error--&gt;"))</f>
        <v/>
      </c>
      <c r="D752" s="414"/>
      <c r="E752" s="203">
        <f>'Survey Questionnaire'!H171</f>
        <v>0</v>
      </c>
      <c r="F752" s="202" t="s">
        <v>110</v>
      </c>
      <c r="G752" s="205" t="s">
        <v>28</v>
      </c>
      <c r="H752" s="263">
        <f>IF(E752="","X",E752)</f>
        <v>0</v>
      </c>
      <c r="I752" s="206" t="s">
        <v>27</v>
      </c>
      <c r="J752" s="206" t="str">
        <f t="shared" si="551"/>
        <v/>
      </c>
      <c r="K752" s="206" t="str">
        <f t="shared" si="552"/>
        <v/>
      </c>
      <c r="L752" s="206"/>
      <c r="M752" s="206"/>
      <c r="N752" s="206"/>
      <c r="O752" s="206"/>
      <c r="P752" s="207">
        <f t="shared" ca="1" si="538"/>
        <v>1</v>
      </c>
      <c r="Q752" s="207">
        <f t="shared" ca="1" si="539"/>
        <v>1</v>
      </c>
      <c r="R752" s="207">
        <f t="shared" ca="1" si="540"/>
        <v>1</v>
      </c>
      <c r="S752" s="207">
        <f t="shared" ca="1" si="541"/>
        <v>1</v>
      </c>
      <c r="T752" s="207">
        <f t="shared" ca="1" si="542"/>
        <v>0</v>
      </c>
      <c r="U752" s="207">
        <f t="shared" ca="1" si="544"/>
        <v>1</v>
      </c>
      <c r="V752" s="207">
        <f t="shared" ca="1" si="545"/>
        <v>1</v>
      </c>
      <c r="W752" s="207">
        <f t="shared" ca="1" si="546"/>
        <v>1</v>
      </c>
      <c r="X752" s="207">
        <f t="shared" ca="1" si="547"/>
        <v>1</v>
      </c>
      <c r="Y752" s="207">
        <f t="shared" ca="1" si="548"/>
        <v>1</v>
      </c>
      <c r="Z752" s="207" t="str">
        <f t="shared" ca="1" si="527"/>
        <v>F0</v>
      </c>
      <c r="AA752" s="208" t="str">
        <f t="shared" ca="1" si="549"/>
        <v>F0</v>
      </c>
    </row>
    <row r="753" spans="1:27" s="209" customFormat="1" ht="15" customHeight="1" thickBot="1">
      <c r="A753" s="419" t="s">
        <v>290</v>
      </c>
      <c r="B753" s="420"/>
      <c r="C753" s="413" t="str">
        <f>IF((E751&gt;0)*AND(E753&gt;0),"Cant have sick leave when you entered PTO",IF(((E753&gt;-1)*AND(E753&lt;31)),"","Check for hours vs DAYS error--&gt;"))</f>
        <v/>
      </c>
      <c r="D753" s="414"/>
      <c r="E753" s="203">
        <f>'Survey Questionnaire'!H172</f>
        <v>0</v>
      </c>
      <c r="F753" s="202" t="s">
        <v>110</v>
      </c>
      <c r="G753" s="205" t="s">
        <v>28</v>
      </c>
      <c r="H753" s="263">
        <f>IF(E753="","X",E753)</f>
        <v>0</v>
      </c>
      <c r="I753" s="206" t="s">
        <v>27</v>
      </c>
      <c r="J753" s="206" t="str">
        <f t="shared" si="551"/>
        <v/>
      </c>
      <c r="K753" s="206" t="str">
        <f t="shared" si="552"/>
        <v/>
      </c>
      <c r="L753" s="206"/>
      <c r="M753" s="206"/>
      <c r="N753" s="206"/>
      <c r="O753" s="206"/>
      <c r="P753" s="207">
        <f t="shared" ca="1" si="538"/>
        <v>1</v>
      </c>
      <c r="Q753" s="207">
        <f t="shared" ca="1" si="539"/>
        <v>1</v>
      </c>
      <c r="R753" s="207">
        <f t="shared" ca="1" si="540"/>
        <v>1</v>
      </c>
      <c r="S753" s="207">
        <f t="shared" ca="1" si="541"/>
        <v>1</v>
      </c>
      <c r="T753" s="207">
        <f t="shared" ca="1" si="542"/>
        <v>0</v>
      </c>
      <c r="U753" s="207">
        <f t="shared" ca="1" si="544"/>
        <v>1</v>
      </c>
      <c r="V753" s="207">
        <f t="shared" ca="1" si="545"/>
        <v>1</v>
      </c>
      <c r="W753" s="207">
        <f t="shared" ca="1" si="546"/>
        <v>1</v>
      </c>
      <c r="X753" s="207">
        <f t="shared" ca="1" si="547"/>
        <v>1</v>
      </c>
      <c r="Y753" s="207">
        <f t="shared" ca="1" si="548"/>
        <v>1</v>
      </c>
      <c r="Z753" s="207" t="str">
        <f t="shared" ca="1" si="527"/>
        <v>F0</v>
      </c>
      <c r="AA753" s="208" t="str">
        <f t="shared" ca="1" si="549"/>
        <v>F0</v>
      </c>
    </row>
    <row r="754" spans="1:27" ht="16.5" thickBot="1">
      <c r="A754" s="36"/>
      <c r="B754" s="71"/>
      <c r="C754" s="432"/>
      <c r="D754" s="432"/>
      <c r="E754" s="72"/>
      <c r="F754" s="73"/>
      <c r="P754" s="40">
        <f t="shared" ca="1" si="538"/>
        <v>1</v>
      </c>
      <c r="Q754" s="40">
        <f t="shared" ca="1" si="539"/>
        <v>1</v>
      </c>
      <c r="R754" s="40">
        <f t="shared" ca="1" si="540"/>
        <v>1</v>
      </c>
      <c r="S754" s="40">
        <f t="shared" ca="1" si="541"/>
        <v>1</v>
      </c>
      <c r="T754" s="40">
        <f t="shared" ca="1" si="542"/>
        <v>1</v>
      </c>
      <c r="U754" s="40">
        <f t="shared" ref="U754" ca="1" si="554">CELL("protect",F754)</f>
        <v>1</v>
      </c>
      <c r="V754" s="40">
        <f t="shared" ca="1" si="545"/>
        <v>1</v>
      </c>
      <c r="W754" s="40">
        <f t="shared" ca="1" si="546"/>
        <v>1</v>
      </c>
      <c r="X754" s="40">
        <f t="shared" ca="1" si="547"/>
        <v>1</v>
      </c>
      <c r="Y754" s="40">
        <f t="shared" ca="1" si="548"/>
        <v>1</v>
      </c>
      <c r="Z754" s="40" t="str">
        <f t="shared" ca="1" si="527"/>
        <v>F0</v>
      </c>
      <c r="AA754" s="44" t="str">
        <f t="shared" ca="1" si="549"/>
        <v>F0</v>
      </c>
    </row>
    <row r="755" spans="1:27" ht="20.25" thickTop="1" thickBot="1">
      <c r="A755" s="527" t="s">
        <v>297</v>
      </c>
      <c r="B755" s="528"/>
      <c r="C755" s="528"/>
      <c r="D755" s="528"/>
      <c r="E755" s="68">
        <v>42</v>
      </c>
      <c r="F755" s="64"/>
      <c r="G755" s="45" t="s">
        <v>25</v>
      </c>
      <c r="H755" s="263" t="str">
        <f>IF(SUM(H756:H757)&gt;0,E755,"X")</f>
        <v>X</v>
      </c>
      <c r="I755" s="38" t="s">
        <v>27</v>
      </c>
      <c r="P755" s="40">
        <f t="shared" ca="1" si="538"/>
        <v>1</v>
      </c>
      <c r="Q755" s="40">
        <f t="shared" ca="1" si="539"/>
        <v>1</v>
      </c>
      <c r="R755" s="40">
        <f t="shared" ca="1" si="540"/>
        <v>1</v>
      </c>
      <c r="S755" s="40">
        <f t="shared" ca="1" si="541"/>
        <v>1</v>
      </c>
      <c r="T755" s="40">
        <f t="shared" ca="1" si="542"/>
        <v>1</v>
      </c>
      <c r="U755" s="40">
        <f t="shared" ca="1" si="544"/>
        <v>1</v>
      </c>
      <c r="V755" s="40">
        <f t="shared" ca="1" si="545"/>
        <v>1</v>
      </c>
      <c r="W755" s="40">
        <f t="shared" ca="1" si="546"/>
        <v>1</v>
      </c>
      <c r="X755" s="40">
        <f t="shared" ca="1" si="547"/>
        <v>1</v>
      </c>
      <c r="Y755" s="40">
        <f t="shared" ca="1" si="548"/>
        <v>1</v>
      </c>
      <c r="Z755" s="40" t="str">
        <f t="shared" ca="1" si="527"/>
        <v>G</v>
      </c>
      <c r="AA755" s="44" t="str">
        <f t="shared" ca="1" si="549"/>
        <v>F0</v>
      </c>
    </row>
    <row r="756" spans="1:27" s="209" customFormat="1" ht="15" customHeight="1" thickTop="1" thickBot="1">
      <c r="A756" s="415" t="s">
        <v>230</v>
      </c>
      <c r="B756" s="416"/>
      <c r="C756" s="413" t="str">
        <f>IF(E756&lt;1000000001,"","Can't be over $1,000,000,000--&gt;")</f>
        <v/>
      </c>
      <c r="D756" s="413"/>
      <c r="E756" s="201">
        <f>'Survey Questionnaire'!I158</f>
        <v>0</v>
      </c>
      <c r="F756" s="202" t="s">
        <v>112</v>
      </c>
      <c r="G756" s="205" t="s">
        <v>28</v>
      </c>
      <c r="H756" s="263">
        <f t="shared" ref="H756:H759" si="555">IF(E756="","X",E756)</f>
        <v>0</v>
      </c>
      <c r="I756" s="206" t="s">
        <v>27</v>
      </c>
      <c r="J756" s="206" t="str">
        <f t="shared" ref="J756:J770" si="556">IF(C756="","",1)</f>
        <v/>
      </c>
      <c r="K756" s="206" t="str">
        <f t="shared" ref="K756:K770" si="557">IF(C756="","","&lt;=======")</f>
        <v/>
      </c>
      <c r="L756" s="206"/>
      <c r="M756" s="206"/>
      <c r="N756" s="206"/>
      <c r="O756" s="206"/>
      <c r="P756" s="207">
        <f t="shared" ca="1" si="538"/>
        <v>1</v>
      </c>
      <c r="Q756" s="207">
        <f t="shared" ca="1" si="539"/>
        <v>1</v>
      </c>
      <c r="R756" s="207">
        <f t="shared" ca="1" si="540"/>
        <v>1</v>
      </c>
      <c r="S756" s="207">
        <f t="shared" ca="1" si="541"/>
        <v>1</v>
      </c>
      <c r="T756" s="207">
        <f t="shared" ca="1" si="542"/>
        <v>0</v>
      </c>
      <c r="U756" s="207">
        <f t="shared" ca="1" si="544"/>
        <v>1</v>
      </c>
      <c r="V756" s="207">
        <f t="shared" ca="1" si="545"/>
        <v>1</v>
      </c>
      <c r="W756" s="207">
        <f t="shared" ca="1" si="546"/>
        <v>1</v>
      </c>
      <c r="X756" s="207">
        <f t="shared" ca="1" si="547"/>
        <v>1</v>
      </c>
      <c r="Y756" s="207">
        <f t="shared" ca="1" si="548"/>
        <v>1</v>
      </c>
      <c r="Z756" s="207" t="str">
        <f t="shared" ca="1" si="527"/>
        <v>C0</v>
      </c>
      <c r="AA756" s="208" t="str">
        <f t="shared" ca="1" si="549"/>
        <v>F0</v>
      </c>
    </row>
    <row r="757" spans="1:27" s="209" customFormat="1" ht="15" customHeight="1" thickBot="1">
      <c r="A757" s="411" t="s">
        <v>231</v>
      </c>
      <c r="B757" s="412"/>
      <c r="C757" s="413" t="str">
        <f>IF(E757&lt;1000000001,"","Can't be over $1,000,000,000--&gt;")</f>
        <v/>
      </c>
      <c r="D757" s="413"/>
      <c r="E757" s="201">
        <f>'Survey Questionnaire'!I159</f>
        <v>0</v>
      </c>
      <c r="F757" s="202" t="s">
        <v>112</v>
      </c>
      <c r="G757" s="205" t="s">
        <v>28</v>
      </c>
      <c r="H757" s="263">
        <f t="shared" si="555"/>
        <v>0</v>
      </c>
      <c r="I757" s="206" t="s">
        <v>27</v>
      </c>
      <c r="J757" s="206" t="str">
        <f t="shared" si="556"/>
        <v/>
      </c>
      <c r="K757" s="206" t="str">
        <f t="shared" si="557"/>
        <v/>
      </c>
      <c r="L757" s="206"/>
      <c r="M757" s="206"/>
      <c r="N757" s="206"/>
      <c r="O757" s="206"/>
      <c r="P757" s="207">
        <f t="shared" ca="1" si="538"/>
        <v>1</v>
      </c>
      <c r="Q757" s="207">
        <f t="shared" ca="1" si="539"/>
        <v>1</v>
      </c>
      <c r="R757" s="207">
        <f t="shared" ca="1" si="540"/>
        <v>1</v>
      </c>
      <c r="S757" s="207">
        <f t="shared" ca="1" si="541"/>
        <v>1</v>
      </c>
      <c r="T757" s="207">
        <f t="shared" ca="1" si="542"/>
        <v>0</v>
      </c>
      <c r="U757" s="207">
        <f t="shared" ca="1" si="544"/>
        <v>1</v>
      </c>
      <c r="V757" s="207">
        <f t="shared" ca="1" si="545"/>
        <v>1</v>
      </c>
      <c r="W757" s="207">
        <f t="shared" ca="1" si="546"/>
        <v>1</v>
      </c>
      <c r="X757" s="207">
        <f t="shared" ca="1" si="547"/>
        <v>1</v>
      </c>
      <c r="Y757" s="207">
        <f t="shared" ca="1" si="548"/>
        <v>1</v>
      </c>
      <c r="Z757" s="207" t="str">
        <f t="shared" ca="1" si="527"/>
        <v>C0</v>
      </c>
      <c r="AA757" s="208" t="str">
        <f t="shared" ca="1" si="549"/>
        <v>F0</v>
      </c>
    </row>
    <row r="758" spans="1:27" s="209" customFormat="1" ht="15" customHeight="1" thickBot="1">
      <c r="A758" s="411" t="s">
        <v>279</v>
      </c>
      <c r="B758" s="412"/>
      <c r="C758" s="413" t="str">
        <f>IF(E758&lt;1000000001,"","Can't be over $1,000,000,000--&gt;")</f>
        <v/>
      </c>
      <c r="D758" s="413"/>
      <c r="E758" s="201">
        <f>'Survey Questionnaire'!I160</f>
        <v>0</v>
      </c>
      <c r="F758" s="202" t="s">
        <v>112</v>
      </c>
      <c r="G758" s="205" t="s">
        <v>28</v>
      </c>
      <c r="H758" s="263">
        <f t="shared" si="555"/>
        <v>0</v>
      </c>
      <c r="I758" s="206" t="s">
        <v>27</v>
      </c>
      <c r="J758" s="206" t="str">
        <f t="shared" si="556"/>
        <v/>
      </c>
      <c r="K758" s="206" t="str">
        <f t="shared" si="557"/>
        <v/>
      </c>
      <c r="L758" s="206"/>
      <c r="M758" s="206"/>
      <c r="N758" s="206"/>
      <c r="O758" s="206"/>
      <c r="P758" s="207">
        <f t="shared" ca="1" si="538"/>
        <v>1</v>
      </c>
      <c r="Q758" s="207">
        <f t="shared" ca="1" si="539"/>
        <v>1</v>
      </c>
      <c r="R758" s="207">
        <f t="shared" ca="1" si="540"/>
        <v>1</v>
      </c>
      <c r="S758" s="207">
        <f t="shared" ca="1" si="541"/>
        <v>1</v>
      </c>
      <c r="T758" s="207">
        <f t="shared" ca="1" si="542"/>
        <v>0</v>
      </c>
      <c r="U758" s="207">
        <f t="shared" ca="1" si="544"/>
        <v>1</v>
      </c>
      <c r="V758" s="207">
        <f t="shared" ca="1" si="545"/>
        <v>1</v>
      </c>
      <c r="W758" s="207">
        <f t="shared" ca="1" si="546"/>
        <v>1</v>
      </c>
      <c r="X758" s="207">
        <f t="shared" ca="1" si="547"/>
        <v>1</v>
      </c>
      <c r="Y758" s="207">
        <f t="shared" ca="1" si="548"/>
        <v>1</v>
      </c>
      <c r="Z758" s="207" t="str">
        <f t="shared" ca="1" si="527"/>
        <v>C0</v>
      </c>
      <c r="AA758" s="208" t="str">
        <f t="shared" ca="1" si="549"/>
        <v>F0</v>
      </c>
    </row>
    <row r="759" spans="1:27" s="209" customFormat="1" ht="15" customHeight="1" thickBot="1">
      <c r="A759" s="411" t="s">
        <v>280</v>
      </c>
      <c r="B759" s="412"/>
      <c r="C759" s="413" t="str">
        <f>IF(((E759&gt;-100)*AND(E759&lt;201)),"","Percentage must be between -100% and +200%--&gt;")</f>
        <v/>
      </c>
      <c r="D759" s="414"/>
      <c r="E759" s="275">
        <f>'Survey Questionnaire'!I161</f>
        <v>0</v>
      </c>
      <c r="F759" s="202" t="s">
        <v>42</v>
      </c>
      <c r="G759" s="205" t="s">
        <v>28</v>
      </c>
      <c r="H759" s="276">
        <f t="shared" si="555"/>
        <v>0</v>
      </c>
      <c r="I759" s="206" t="s">
        <v>27</v>
      </c>
      <c r="J759" s="206" t="str">
        <f t="shared" si="556"/>
        <v/>
      </c>
      <c r="K759" s="206" t="str">
        <f t="shared" si="557"/>
        <v/>
      </c>
      <c r="L759" s="206"/>
      <c r="M759" s="206"/>
      <c r="N759" s="206"/>
      <c r="O759" s="206"/>
      <c r="P759" s="207">
        <f t="shared" ca="1" si="538"/>
        <v>1</v>
      </c>
      <c r="Q759" s="207">
        <f t="shared" ca="1" si="539"/>
        <v>1</v>
      </c>
      <c r="R759" s="207">
        <f t="shared" ca="1" si="540"/>
        <v>1</v>
      </c>
      <c r="S759" s="207">
        <f t="shared" ca="1" si="541"/>
        <v>1</v>
      </c>
      <c r="T759" s="207">
        <f t="shared" ca="1" si="542"/>
        <v>0</v>
      </c>
      <c r="U759" s="207">
        <f t="shared" ca="1" si="544"/>
        <v>1</v>
      </c>
      <c r="V759" s="207">
        <f t="shared" ca="1" si="545"/>
        <v>1</v>
      </c>
      <c r="W759" s="207">
        <f t="shared" ca="1" si="546"/>
        <v>1</v>
      </c>
      <c r="X759" s="207">
        <f t="shared" ca="1" si="547"/>
        <v>1</v>
      </c>
      <c r="Y759" s="207">
        <f t="shared" ca="1" si="548"/>
        <v>1</v>
      </c>
      <c r="Z759" s="207" t="str">
        <f t="shared" ca="1" si="527"/>
        <v>F2</v>
      </c>
      <c r="AA759" s="208" t="str">
        <f t="shared" ca="1" si="549"/>
        <v>F2</v>
      </c>
    </row>
    <row r="760" spans="1:27" s="209" customFormat="1" ht="15" customHeight="1" thickBot="1">
      <c r="A760" s="411" t="s">
        <v>281</v>
      </c>
      <c r="B760" s="412"/>
      <c r="C760" s="413" t="str">
        <f>IF(E756+E757=0,"",IF(E760&lt;1,"Please enter the number of people with this title here--&gt;",IF(E760&gt;E$8,"Can't be more than the "&amp;E$8&amp;" you reported as total staff--&gt;","")))</f>
        <v/>
      </c>
      <c r="D760" s="414"/>
      <c r="E760" s="204">
        <f>'Survey Questionnaire'!I162</f>
        <v>0</v>
      </c>
      <c r="F760" s="202" t="s">
        <v>109</v>
      </c>
      <c r="G760" s="205" t="s">
        <v>28</v>
      </c>
      <c r="H760" s="263" t="str">
        <f>IF(OR(E760="", E760=0),"X",E760)</f>
        <v>X</v>
      </c>
      <c r="I760" s="206" t="s">
        <v>27</v>
      </c>
      <c r="J760" s="206" t="str">
        <f t="shared" si="556"/>
        <v/>
      </c>
      <c r="K760" s="206" t="str">
        <f t="shared" si="557"/>
        <v/>
      </c>
      <c r="L760" s="206"/>
      <c r="M760" s="206"/>
      <c r="N760" s="206"/>
      <c r="O760" s="206"/>
      <c r="P760" s="207">
        <f t="shared" ca="1" si="538"/>
        <v>1</v>
      </c>
      <c r="Q760" s="207">
        <f t="shared" ca="1" si="539"/>
        <v>1</v>
      </c>
      <c r="R760" s="207">
        <f t="shared" ca="1" si="540"/>
        <v>1</v>
      </c>
      <c r="S760" s="207">
        <f t="shared" ca="1" si="541"/>
        <v>1</v>
      </c>
      <c r="T760" s="207">
        <f t="shared" ca="1" si="542"/>
        <v>0</v>
      </c>
      <c r="U760" s="207">
        <f t="shared" ca="1" si="544"/>
        <v>1</v>
      </c>
      <c r="V760" s="207">
        <f t="shared" ca="1" si="545"/>
        <v>1</v>
      </c>
      <c r="W760" s="207">
        <f t="shared" ca="1" si="546"/>
        <v>1</v>
      </c>
      <c r="X760" s="207">
        <f t="shared" ca="1" si="547"/>
        <v>1</v>
      </c>
      <c r="Y760" s="207">
        <f t="shared" ca="1" si="548"/>
        <v>1</v>
      </c>
      <c r="Z760" s="207" t="str">
        <f t="shared" ca="1" si="527"/>
        <v>,0</v>
      </c>
      <c r="AA760" s="208" t="str">
        <f t="shared" ca="1" si="549"/>
        <v>F0</v>
      </c>
    </row>
    <row r="761" spans="1:27" s="209" customFormat="1" ht="15" customHeight="1" thickBot="1">
      <c r="A761" s="411" t="s">
        <v>282</v>
      </c>
      <c r="B761" s="412"/>
      <c r="C761" s="413" t="str">
        <f>IF(E761&gt;E760,"Can't be more than the "&amp;E760&amp;" people with this title--&gt;","")</f>
        <v/>
      </c>
      <c r="D761" s="414"/>
      <c r="E761" s="204">
        <f>'Survey Questionnaire'!I163</f>
        <v>0</v>
      </c>
      <c r="F761" s="202" t="s">
        <v>109</v>
      </c>
      <c r="G761" s="205" t="s">
        <v>28</v>
      </c>
      <c r="H761" s="263">
        <f t="shared" ref="H761:H765" si="558">IF(E761="","X",E761)</f>
        <v>0</v>
      </c>
      <c r="I761" s="206" t="s">
        <v>27</v>
      </c>
      <c r="J761" s="206" t="str">
        <f t="shared" si="556"/>
        <v/>
      </c>
      <c r="K761" s="206" t="str">
        <f t="shared" si="557"/>
        <v/>
      </c>
      <c r="L761" s="206"/>
      <c r="M761" s="206"/>
      <c r="N761" s="206"/>
      <c r="O761" s="206"/>
      <c r="P761" s="207">
        <f t="shared" ca="1" si="538"/>
        <v>1</v>
      </c>
      <c r="Q761" s="207">
        <f t="shared" ca="1" si="539"/>
        <v>1</v>
      </c>
      <c r="R761" s="207">
        <f t="shared" ca="1" si="540"/>
        <v>1</v>
      </c>
      <c r="S761" s="207">
        <f t="shared" ca="1" si="541"/>
        <v>1</v>
      </c>
      <c r="T761" s="207">
        <f t="shared" ca="1" si="542"/>
        <v>0</v>
      </c>
      <c r="U761" s="207">
        <f t="shared" ca="1" si="544"/>
        <v>1</v>
      </c>
      <c r="V761" s="207">
        <f t="shared" ca="1" si="545"/>
        <v>1</v>
      </c>
      <c r="W761" s="207">
        <f t="shared" ca="1" si="546"/>
        <v>1</v>
      </c>
      <c r="X761" s="207">
        <f t="shared" ca="1" si="547"/>
        <v>1</v>
      </c>
      <c r="Y761" s="207">
        <f t="shared" ca="1" si="548"/>
        <v>1</v>
      </c>
      <c r="Z761" s="207" t="str">
        <f t="shared" ca="1" si="527"/>
        <v>,0</v>
      </c>
      <c r="AA761" s="208" t="str">
        <f t="shared" ca="1" si="549"/>
        <v>F0</v>
      </c>
    </row>
    <row r="762" spans="1:27" s="209" customFormat="1" ht="15" customHeight="1" thickBot="1">
      <c r="A762" s="411" t="s">
        <v>283</v>
      </c>
      <c r="B762" s="412"/>
      <c r="C762" s="413" t="str">
        <f>IF(((E762&gt;-1)*AND(E762&lt;101)),"","Percentage must be between 0 and 100.00--&gt;")</f>
        <v/>
      </c>
      <c r="D762" s="414"/>
      <c r="E762" s="275">
        <f>'Survey Questionnaire'!I164</f>
        <v>0</v>
      </c>
      <c r="F762" s="202" t="s">
        <v>42</v>
      </c>
      <c r="G762" s="205" t="s">
        <v>28</v>
      </c>
      <c r="H762" s="276">
        <f t="shared" si="558"/>
        <v>0</v>
      </c>
      <c r="I762" s="206" t="s">
        <v>27</v>
      </c>
      <c r="J762" s="206" t="str">
        <f t="shared" si="556"/>
        <v/>
      </c>
      <c r="K762" s="206" t="str">
        <f t="shared" si="557"/>
        <v/>
      </c>
      <c r="L762" s="206"/>
      <c r="M762" s="206"/>
      <c r="N762" s="206"/>
      <c r="O762" s="206"/>
      <c r="P762" s="207">
        <f t="shared" ca="1" si="538"/>
        <v>1</v>
      </c>
      <c r="Q762" s="207">
        <f t="shared" ca="1" si="539"/>
        <v>1</v>
      </c>
      <c r="R762" s="207">
        <f t="shared" ca="1" si="540"/>
        <v>1</v>
      </c>
      <c r="S762" s="207">
        <f t="shared" ca="1" si="541"/>
        <v>1</v>
      </c>
      <c r="T762" s="207">
        <f t="shared" ca="1" si="542"/>
        <v>0</v>
      </c>
      <c r="U762" s="207">
        <f t="shared" ca="1" si="544"/>
        <v>1</v>
      </c>
      <c r="V762" s="207">
        <f t="shared" ca="1" si="545"/>
        <v>1</v>
      </c>
      <c r="W762" s="207">
        <f t="shared" ca="1" si="546"/>
        <v>1</v>
      </c>
      <c r="X762" s="207">
        <f t="shared" ca="1" si="547"/>
        <v>1</v>
      </c>
      <c r="Y762" s="207">
        <f t="shared" ca="1" si="548"/>
        <v>1</v>
      </c>
      <c r="Z762" s="207" t="str">
        <f t="shared" ca="1" si="527"/>
        <v>F2</v>
      </c>
      <c r="AA762" s="208" t="str">
        <f t="shared" ca="1" si="549"/>
        <v>F2</v>
      </c>
    </row>
    <row r="763" spans="1:27" s="209" customFormat="1" ht="15" customHeight="1" thickBot="1">
      <c r="A763" s="411" t="s">
        <v>284</v>
      </c>
      <c r="B763" s="412"/>
      <c r="C763" s="413" t="str">
        <f>IF(((E763&gt;-1)*AND(E763&lt;101)),"","Percentage must be between 0 and 100.00--&gt;")</f>
        <v/>
      </c>
      <c r="D763" s="414"/>
      <c r="E763" s="275">
        <f>'Survey Questionnaire'!I165</f>
        <v>0</v>
      </c>
      <c r="F763" s="202" t="s">
        <v>42</v>
      </c>
      <c r="G763" s="205" t="s">
        <v>28</v>
      </c>
      <c r="H763" s="276">
        <f t="shared" si="558"/>
        <v>0</v>
      </c>
      <c r="I763" s="206" t="s">
        <v>27</v>
      </c>
      <c r="J763" s="206" t="str">
        <f t="shared" si="556"/>
        <v/>
      </c>
      <c r="K763" s="206" t="str">
        <f t="shared" si="557"/>
        <v/>
      </c>
      <c r="L763" s="206"/>
      <c r="M763" s="206"/>
      <c r="N763" s="206"/>
      <c r="O763" s="206"/>
      <c r="P763" s="207">
        <f t="shared" ca="1" si="538"/>
        <v>1</v>
      </c>
      <c r="Q763" s="207">
        <f t="shared" ca="1" si="539"/>
        <v>1</v>
      </c>
      <c r="R763" s="207">
        <f t="shared" ca="1" si="540"/>
        <v>1</v>
      </c>
      <c r="S763" s="207">
        <f t="shared" ca="1" si="541"/>
        <v>1</v>
      </c>
      <c r="T763" s="207">
        <f t="shared" ca="1" si="542"/>
        <v>0</v>
      </c>
      <c r="U763" s="207">
        <f t="shared" ca="1" si="544"/>
        <v>1</v>
      </c>
      <c r="V763" s="207">
        <f t="shared" ca="1" si="545"/>
        <v>1</v>
      </c>
      <c r="W763" s="207">
        <f t="shared" ca="1" si="546"/>
        <v>1</v>
      </c>
      <c r="X763" s="207">
        <f t="shared" ca="1" si="547"/>
        <v>1</v>
      </c>
      <c r="Y763" s="207">
        <f t="shared" ca="1" si="548"/>
        <v>1</v>
      </c>
      <c r="Z763" s="207" t="str">
        <f t="shared" ca="1" si="527"/>
        <v>F2</v>
      </c>
      <c r="AA763" s="208" t="str">
        <f t="shared" ca="1" si="549"/>
        <v>F2</v>
      </c>
    </row>
    <row r="764" spans="1:27" s="209" customFormat="1" ht="15" customHeight="1" thickBot="1">
      <c r="A764" s="411" t="s">
        <v>285</v>
      </c>
      <c r="B764" s="412"/>
      <c r="C764" s="413" t="str">
        <f>IF(((E764&gt;-1)*AND(E764&lt;101)),"","Percentage must be between 0 and 100.00--&gt;")</f>
        <v/>
      </c>
      <c r="D764" s="414"/>
      <c r="E764" s="275">
        <f>'Survey Questionnaire'!I166</f>
        <v>0</v>
      </c>
      <c r="F764" s="202" t="s">
        <v>42</v>
      </c>
      <c r="G764" s="205" t="s">
        <v>28</v>
      </c>
      <c r="H764" s="276">
        <f t="shared" si="558"/>
        <v>0</v>
      </c>
      <c r="I764" s="206" t="s">
        <v>27</v>
      </c>
      <c r="J764" s="206" t="str">
        <f t="shared" si="556"/>
        <v/>
      </c>
      <c r="K764" s="206" t="str">
        <f t="shared" si="557"/>
        <v/>
      </c>
      <c r="L764" s="206"/>
      <c r="M764" s="206"/>
      <c r="N764" s="206"/>
      <c r="O764" s="206"/>
      <c r="P764" s="207">
        <f t="shared" ca="1" si="538"/>
        <v>1</v>
      </c>
      <c r="Q764" s="207">
        <f t="shared" ca="1" si="539"/>
        <v>1</v>
      </c>
      <c r="R764" s="207">
        <f t="shared" ca="1" si="540"/>
        <v>1</v>
      </c>
      <c r="S764" s="207">
        <f t="shared" ca="1" si="541"/>
        <v>1</v>
      </c>
      <c r="T764" s="207">
        <f t="shared" ca="1" si="542"/>
        <v>0</v>
      </c>
      <c r="U764" s="207">
        <f t="shared" ca="1" si="544"/>
        <v>1</v>
      </c>
      <c r="V764" s="207">
        <f t="shared" ca="1" si="545"/>
        <v>1</v>
      </c>
      <c r="W764" s="207">
        <f t="shared" ca="1" si="546"/>
        <v>1</v>
      </c>
      <c r="X764" s="207">
        <f t="shared" ca="1" si="547"/>
        <v>1</v>
      </c>
      <c r="Y764" s="207">
        <f t="shared" ca="1" si="548"/>
        <v>1</v>
      </c>
      <c r="Z764" s="207" t="str">
        <f t="shared" ca="1" si="527"/>
        <v>F2</v>
      </c>
      <c r="AA764" s="208" t="str">
        <f t="shared" ca="1" si="549"/>
        <v>F2</v>
      </c>
    </row>
    <row r="765" spans="1:27" s="209" customFormat="1" ht="15" customHeight="1" thickBot="1">
      <c r="A765" s="417" t="s">
        <v>286</v>
      </c>
      <c r="B765" s="418"/>
      <c r="C765" s="413" t="str">
        <f>IF(((E765&gt;-1)*AND(E765&lt;201)),"","Percentage overtime must be between 0% and 200.00%--&gt;")</f>
        <v/>
      </c>
      <c r="D765" s="414"/>
      <c r="E765" s="275">
        <f>'Survey Questionnaire'!I167</f>
        <v>0</v>
      </c>
      <c r="F765" s="202" t="s">
        <v>42</v>
      </c>
      <c r="G765" s="205" t="s">
        <v>28</v>
      </c>
      <c r="H765" s="276">
        <f t="shared" si="558"/>
        <v>0</v>
      </c>
      <c r="I765" s="206" t="s">
        <v>27</v>
      </c>
      <c r="J765" s="206" t="str">
        <f t="shared" si="556"/>
        <v/>
      </c>
      <c r="K765" s="206" t="str">
        <f t="shared" si="557"/>
        <v/>
      </c>
      <c r="L765" s="206"/>
      <c r="M765" s="206"/>
      <c r="N765" s="206"/>
      <c r="O765" s="206"/>
      <c r="P765" s="207">
        <f t="shared" ca="1" si="538"/>
        <v>1</v>
      </c>
      <c r="Q765" s="207">
        <f t="shared" ca="1" si="539"/>
        <v>1</v>
      </c>
      <c r="R765" s="207">
        <f t="shared" ca="1" si="540"/>
        <v>1</v>
      </c>
      <c r="S765" s="207">
        <f t="shared" ca="1" si="541"/>
        <v>1</v>
      </c>
      <c r="T765" s="207">
        <f t="shared" ca="1" si="542"/>
        <v>0</v>
      </c>
      <c r="U765" s="207">
        <f t="shared" ca="1" si="544"/>
        <v>1</v>
      </c>
      <c r="V765" s="207">
        <f t="shared" ca="1" si="545"/>
        <v>1</v>
      </c>
      <c r="W765" s="207">
        <f t="shared" ca="1" si="546"/>
        <v>1</v>
      </c>
      <c r="X765" s="207">
        <f t="shared" ca="1" si="547"/>
        <v>1</v>
      </c>
      <c r="Y765" s="207">
        <f t="shared" ca="1" si="548"/>
        <v>1</v>
      </c>
      <c r="Z765" s="207" t="str">
        <f t="shared" ca="1" si="527"/>
        <v>F2</v>
      </c>
      <c r="AA765" s="208" t="str">
        <f t="shared" ca="1" si="549"/>
        <v>F2</v>
      </c>
    </row>
    <row r="766" spans="1:27" s="209" customFormat="1" ht="15" customHeight="1" thickBot="1">
      <c r="A766" s="423" t="s">
        <v>287</v>
      </c>
      <c r="B766" s="424"/>
      <c r="C766" s="425" t="str">
        <f>IF(E766=0,"",IF(E766="Y","",IF(E766="N","","You must answer Y or N--&gt;")))</f>
        <v/>
      </c>
      <c r="D766" s="426"/>
      <c r="E766" s="203">
        <f>'Survey Questionnaire'!I168</f>
        <v>0</v>
      </c>
      <c r="F766" s="202" t="s">
        <v>62</v>
      </c>
      <c r="G766" s="205" t="s">
        <v>28</v>
      </c>
      <c r="H766" s="281" t="str">
        <f>IF(E766="Y",1,IF(E766="N",0,"X"))</f>
        <v>X</v>
      </c>
      <c r="I766" s="206" t="s">
        <v>27</v>
      </c>
      <c r="J766" s="206" t="str">
        <f t="shared" si="556"/>
        <v/>
      </c>
      <c r="K766" s="206" t="str">
        <f t="shared" si="557"/>
        <v/>
      </c>
      <c r="L766" s="206"/>
      <c r="M766" s="206"/>
      <c r="N766" s="206"/>
      <c r="O766" s="206"/>
      <c r="P766" s="207">
        <f t="shared" ca="1" si="538"/>
        <v>1</v>
      </c>
      <c r="Q766" s="207">
        <f t="shared" ca="1" si="539"/>
        <v>1</v>
      </c>
      <c r="R766" s="207">
        <f t="shared" ca="1" si="540"/>
        <v>1</v>
      </c>
      <c r="S766" s="207">
        <f t="shared" ca="1" si="541"/>
        <v>1</v>
      </c>
      <c r="T766" s="207">
        <f t="shared" ca="1" si="542"/>
        <v>0</v>
      </c>
      <c r="U766" s="207">
        <f t="shared" ca="1" si="544"/>
        <v>1</v>
      </c>
      <c r="V766" s="207">
        <f t="shared" ca="1" si="545"/>
        <v>1</v>
      </c>
      <c r="W766" s="207">
        <f t="shared" ca="1" si="546"/>
        <v>1</v>
      </c>
      <c r="X766" s="207">
        <f t="shared" ca="1" si="547"/>
        <v>1</v>
      </c>
      <c r="Y766" s="207">
        <f t="shared" ca="1" si="548"/>
        <v>1</v>
      </c>
      <c r="Z766" s="207" t="str">
        <f t="shared" ca="1" si="527"/>
        <v>F0</v>
      </c>
      <c r="AA766" s="208" t="str">
        <f t="shared" ca="1" si="549"/>
        <v>F0</v>
      </c>
    </row>
    <row r="767" spans="1:27" s="209" customFormat="1" ht="15" customHeight="1" thickBot="1">
      <c r="A767" s="417" t="s">
        <v>288</v>
      </c>
      <c r="B767" s="418"/>
      <c r="C767" s="413" t="str">
        <f>IF(((E767&gt;-1)*AND(E767&lt;1001)),"","Billing rate must be between $0 and $1,000 per hour--&gt;")</f>
        <v/>
      </c>
      <c r="D767" s="414"/>
      <c r="E767" s="203">
        <f>'Survey Questionnaire'!I169</f>
        <v>0</v>
      </c>
      <c r="F767" s="202" t="s">
        <v>112</v>
      </c>
      <c r="G767" s="205" t="s">
        <v>28</v>
      </c>
      <c r="H767" s="263">
        <f>IF(E767="","X",E767)</f>
        <v>0</v>
      </c>
      <c r="I767" s="206" t="s">
        <v>27</v>
      </c>
      <c r="J767" s="206" t="str">
        <f t="shared" si="556"/>
        <v/>
      </c>
      <c r="K767" s="206" t="str">
        <f t="shared" si="557"/>
        <v/>
      </c>
      <c r="L767" s="206"/>
      <c r="M767" s="206"/>
      <c r="N767" s="206"/>
      <c r="O767" s="206"/>
      <c r="P767" s="207">
        <f t="shared" ca="1" si="538"/>
        <v>1</v>
      </c>
      <c r="Q767" s="207">
        <f t="shared" ca="1" si="539"/>
        <v>1</v>
      </c>
      <c r="R767" s="207">
        <f t="shared" ca="1" si="540"/>
        <v>1</v>
      </c>
      <c r="S767" s="207">
        <f t="shared" ca="1" si="541"/>
        <v>1</v>
      </c>
      <c r="T767" s="207">
        <f t="shared" ca="1" si="542"/>
        <v>0</v>
      </c>
      <c r="U767" s="207">
        <f t="shared" ca="1" si="544"/>
        <v>1</v>
      </c>
      <c r="V767" s="207">
        <f t="shared" ca="1" si="545"/>
        <v>1</v>
      </c>
      <c r="W767" s="207">
        <f t="shared" ca="1" si="546"/>
        <v>1</v>
      </c>
      <c r="X767" s="207">
        <f t="shared" ca="1" si="547"/>
        <v>1</v>
      </c>
      <c r="Y767" s="207">
        <f t="shared" ca="1" si="548"/>
        <v>1</v>
      </c>
      <c r="Z767" s="207" t="str">
        <f t="shared" ca="1" si="527"/>
        <v>F0</v>
      </c>
      <c r="AA767" s="208" t="str">
        <f t="shared" ca="1" si="549"/>
        <v>F0</v>
      </c>
    </row>
    <row r="768" spans="1:27" s="209" customFormat="1" ht="15" customHeight="1" thickBot="1">
      <c r="A768" s="417" t="s">
        <v>306</v>
      </c>
      <c r="B768" s="418"/>
      <c r="C768" s="413" t="str">
        <f>IF(((E768&gt;-1)*AND(E768&lt;31)),"","Check for hours vs DAYS error--&gt;")</f>
        <v/>
      </c>
      <c r="D768" s="414"/>
      <c r="E768" s="203">
        <f>'Survey Questionnaire'!I170</f>
        <v>0</v>
      </c>
      <c r="F768" s="202" t="s">
        <v>110</v>
      </c>
      <c r="G768" s="205" t="s">
        <v>28</v>
      </c>
      <c r="H768" s="263">
        <f>IF(E768="","X",E768)</f>
        <v>0</v>
      </c>
      <c r="I768" s="206" t="s">
        <v>27</v>
      </c>
      <c r="J768" s="206" t="str">
        <f t="shared" si="556"/>
        <v/>
      </c>
      <c r="K768" s="206" t="str">
        <f t="shared" si="557"/>
        <v/>
      </c>
      <c r="L768" s="206"/>
      <c r="M768" s="206"/>
      <c r="N768" s="206"/>
      <c r="O768" s="206"/>
      <c r="P768" s="207">
        <f t="shared" ca="1" si="538"/>
        <v>1</v>
      </c>
      <c r="Q768" s="207">
        <f t="shared" ca="1" si="539"/>
        <v>1</v>
      </c>
      <c r="R768" s="207">
        <f t="shared" ca="1" si="540"/>
        <v>1</v>
      </c>
      <c r="S768" s="207">
        <f t="shared" ca="1" si="541"/>
        <v>1</v>
      </c>
      <c r="T768" s="207">
        <f t="shared" ca="1" si="542"/>
        <v>0</v>
      </c>
      <c r="U768" s="207">
        <f t="shared" ca="1" si="544"/>
        <v>1</v>
      </c>
      <c r="V768" s="207">
        <f t="shared" ca="1" si="545"/>
        <v>1</v>
      </c>
      <c r="W768" s="207">
        <f t="shared" ca="1" si="546"/>
        <v>1</v>
      </c>
      <c r="X768" s="207">
        <f t="shared" ca="1" si="547"/>
        <v>1</v>
      </c>
      <c r="Y768" s="207">
        <f t="shared" ca="1" si="548"/>
        <v>1</v>
      </c>
      <c r="Z768" s="207" t="str">
        <f t="shared" ca="1" si="527"/>
        <v>F0</v>
      </c>
      <c r="AA768" s="208" t="str">
        <f t="shared" ca="1" si="549"/>
        <v>F0</v>
      </c>
    </row>
    <row r="769" spans="1:27" s="209" customFormat="1" ht="15" customHeight="1" thickBot="1">
      <c r="A769" s="417" t="s">
        <v>289</v>
      </c>
      <c r="B769" s="418"/>
      <c r="C769" s="413" t="str">
        <f>IF((E768&gt;0)*AND(E769&gt;0),"Cant have vacation when you entered PTO",IF(((E769&gt;-1)*AND(E769&lt;31)),"","Check for hours vs DAYS error--&gt;"))</f>
        <v/>
      </c>
      <c r="D769" s="414"/>
      <c r="E769" s="203">
        <f>'Survey Questionnaire'!I171</f>
        <v>0</v>
      </c>
      <c r="F769" s="202" t="s">
        <v>110</v>
      </c>
      <c r="G769" s="205" t="s">
        <v>28</v>
      </c>
      <c r="H769" s="263">
        <f>IF(E769="","X",E769)</f>
        <v>0</v>
      </c>
      <c r="I769" s="206" t="s">
        <v>27</v>
      </c>
      <c r="J769" s="206" t="str">
        <f t="shared" si="556"/>
        <v/>
      </c>
      <c r="K769" s="206" t="str">
        <f t="shared" si="557"/>
        <v/>
      </c>
      <c r="L769" s="206"/>
      <c r="M769" s="206"/>
      <c r="N769" s="206"/>
      <c r="O769" s="206"/>
      <c r="P769" s="207">
        <f t="shared" ca="1" si="538"/>
        <v>1</v>
      </c>
      <c r="Q769" s="207">
        <f t="shared" ca="1" si="539"/>
        <v>1</v>
      </c>
      <c r="R769" s="207">
        <f t="shared" ca="1" si="540"/>
        <v>1</v>
      </c>
      <c r="S769" s="207">
        <f t="shared" ca="1" si="541"/>
        <v>1</v>
      </c>
      <c r="T769" s="207">
        <f t="shared" ca="1" si="542"/>
        <v>0</v>
      </c>
      <c r="U769" s="207">
        <f t="shared" ca="1" si="544"/>
        <v>1</v>
      </c>
      <c r="V769" s="207">
        <f t="shared" ca="1" si="545"/>
        <v>1</v>
      </c>
      <c r="W769" s="207">
        <f t="shared" ca="1" si="546"/>
        <v>1</v>
      </c>
      <c r="X769" s="207">
        <f t="shared" ca="1" si="547"/>
        <v>1</v>
      </c>
      <c r="Y769" s="207">
        <f t="shared" ca="1" si="548"/>
        <v>1</v>
      </c>
      <c r="Z769" s="207" t="str">
        <f t="shared" ca="1" si="527"/>
        <v>F0</v>
      </c>
      <c r="AA769" s="208" t="str">
        <f t="shared" ca="1" si="549"/>
        <v>F0</v>
      </c>
    </row>
    <row r="770" spans="1:27" s="209" customFormat="1" ht="15" customHeight="1" thickBot="1">
      <c r="A770" s="419" t="s">
        <v>290</v>
      </c>
      <c r="B770" s="420"/>
      <c r="C770" s="413" t="str">
        <f>IF((E768&gt;0)*AND(E770&gt;0),"Cant have sick leave when you entered PTO",IF(((E770&gt;-1)*AND(E770&lt;31)),"","Check for hours vs DAYS error--&gt;"))</f>
        <v/>
      </c>
      <c r="D770" s="414"/>
      <c r="E770" s="203">
        <f>'Survey Questionnaire'!I172</f>
        <v>0</v>
      </c>
      <c r="F770" s="202" t="s">
        <v>110</v>
      </c>
      <c r="G770" s="205" t="s">
        <v>28</v>
      </c>
      <c r="H770" s="263">
        <f>IF(E770="","X",E770)</f>
        <v>0</v>
      </c>
      <c r="I770" s="206" t="s">
        <v>27</v>
      </c>
      <c r="J770" s="206" t="str">
        <f t="shared" si="556"/>
        <v/>
      </c>
      <c r="K770" s="206" t="str">
        <f t="shared" si="557"/>
        <v/>
      </c>
      <c r="L770" s="206"/>
      <c r="M770" s="206"/>
      <c r="N770" s="206"/>
      <c r="O770" s="206"/>
      <c r="P770" s="207">
        <f t="shared" ca="1" si="538"/>
        <v>1</v>
      </c>
      <c r="Q770" s="207">
        <f t="shared" ca="1" si="539"/>
        <v>1</v>
      </c>
      <c r="R770" s="207">
        <f t="shared" ca="1" si="540"/>
        <v>1</v>
      </c>
      <c r="S770" s="207">
        <f t="shared" ca="1" si="541"/>
        <v>1</v>
      </c>
      <c r="T770" s="207">
        <f t="shared" ca="1" si="542"/>
        <v>0</v>
      </c>
      <c r="U770" s="207">
        <f t="shared" ca="1" si="544"/>
        <v>1</v>
      </c>
      <c r="V770" s="207">
        <f t="shared" ca="1" si="545"/>
        <v>1</v>
      </c>
      <c r="W770" s="207">
        <f t="shared" ca="1" si="546"/>
        <v>1</v>
      </c>
      <c r="X770" s="207">
        <f t="shared" ca="1" si="547"/>
        <v>1</v>
      </c>
      <c r="Y770" s="207">
        <f t="shared" ca="1" si="548"/>
        <v>1</v>
      </c>
      <c r="Z770" s="207" t="str">
        <f t="shared" ca="1" si="527"/>
        <v>F0</v>
      </c>
      <c r="AA770" s="208" t="str">
        <f t="shared" ca="1" si="549"/>
        <v>F0</v>
      </c>
    </row>
    <row r="771" spans="1:27" ht="16.5" thickBot="1">
      <c r="A771" s="36"/>
      <c r="B771" s="71"/>
      <c r="C771" s="432"/>
      <c r="D771" s="432"/>
      <c r="E771" s="72"/>
      <c r="F771" s="73"/>
      <c r="P771" s="40">
        <f t="shared" ca="1" si="538"/>
        <v>1</v>
      </c>
      <c r="Q771" s="40">
        <f t="shared" ca="1" si="539"/>
        <v>1</v>
      </c>
      <c r="R771" s="40">
        <f t="shared" ca="1" si="540"/>
        <v>1</v>
      </c>
      <c r="S771" s="40">
        <f t="shared" ca="1" si="541"/>
        <v>1</v>
      </c>
      <c r="T771" s="40">
        <f t="shared" ca="1" si="542"/>
        <v>1</v>
      </c>
      <c r="U771" s="40">
        <f t="shared" ref="U771" ca="1" si="559">CELL("protect",F771)</f>
        <v>1</v>
      </c>
      <c r="V771" s="40">
        <f t="shared" ref="V771" ca="1" si="560">CELL("protect",G771)</f>
        <v>1</v>
      </c>
      <c r="W771" s="40">
        <f t="shared" ref="W771" ca="1" si="561">CELL("protect",H771)</f>
        <v>1</v>
      </c>
      <c r="X771" s="40">
        <f t="shared" ref="X771" ca="1" si="562">CELL("protect",I771)</f>
        <v>1</v>
      </c>
      <c r="Y771" s="40">
        <f t="shared" ref="Y771" ca="1" si="563">CELL("protect",J771)</f>
        <v>1</v>
      </c>
      <c r="Z771" s="40" t="str">
        <f t="shared" ca="1" si="527"/>
        <v>F0</v>
      </c>
      <c r="AA771" s="44" t="str">
        <f t="shared" ref="AA771" ca="1" si="564">CELL("format",H771)</f>
        <v>F0</v>
      </c>
    </row>
    <row r="772" spans="1:27" ht="20.25" thickTop="1" thickBot="1">
      <c r="A772" s="527" t="s">
        <v>298</v>
      </c>
      <c r="B772" s="528"/>
      <c r="C772" s="528"/>
      <c r="D772" s="528"/>
      <c r="E772" s="68">
        <v>43</v>
      </c>
      <c r="F772" s="64"/>
      <c r="G772" s="45" t="s">
        <v>25</v>
      </c>
      <c r="H772" s="263" t="str">
        <f>IF(SUM(H773:H774)&gt;0,E772,"X")</f>
        <v>X</v>
      </c>
      <c r="I772" s="38" t="s">
        <v>27</v>
      </c>
      <c r="P772" s="40">
        <f t="shared" ca="1" si="538"/>
        <v>1</v>
      </c>
      <c r="Q772" s="40">
        <f t="shared" ca="1" si="539"/>
        <v>1</v>
      </c>
      <c r="R772" s="40">
        <f t="shared" ca="1" si="540"/>
        <v>1</v>
      </c>
      <c r="S772" s="40">
        <f t="shared" ca="1" si="541"/>
        <v>1</v>
      </c>
      <c r="T772" s="40">
        <f t="shared" ca="1" si="542"/>
        <v>1</v>
      </c>
      <c r="U772" s="40">
        <f t="shared" ca="1" si="544"/>
        <v>1</v>
      </c>
      <c r="V772" s="40">
        <f t="shared" ca="1" si="545"/>
        <v>1</v>
      </c>
      <c r="W772" s="40">
        <f t="shared" ca="1" si="546"/>
        <v>1</v>
      </c>
      <c r="X772" s="40">
        <f t="shared" ca="1" si="547"/>
        <v>1</v>
      </c>
      <c r="Y772" s="40">
        <f t="shared" ca="1" si="548"/>
        <v>1</v>
      </c>
      <c r="Z772" s="40" t="str">
        <f t="shared" ca="1" si="527"/>
        <v>G</v>
      </c>
      <c r="AA772" s="44" t="str">
        <f t="shared" ca="1" si="549"/>
        <v>F0</v>
      </c>
    </row>
    <row r="773" spans="1:27" s="209" customFormat="1" ht="15" customHeight="1" thickTop="1" thickBot="1">
      <c r="A773" s="415" t="s">
        <v>230</v>
      </c>
      <c r="B773" s="416"/>
      <c r="C773" s="413" t="str">
        <f>IF(E773&lt;1000000001,"","Can't be over $1,000,000,000--&gt;")</f>
        <v/>
      </c>
      <c r="D773" s="413"/>
      <c r="E773" s="201">
        <f>'Survey Questionnaire'!J158</f>
        <v>0</v>
      </c>
      <c r="F773" s="202" t="s">
        <v>112</v>
      </c>
      <c r="G773" s="205" t="s">
        <v>28</v>
      </c>
      <c r="H773" s="263">
        <f t="shared" ref="H773:H776" si="565">IF(E773="","X",E773)</f>
        <v>0</v>
      </c>
      <c r="I773" s="206" t="s">
        <v>27</v>
      </c>
      <c r="J773" s="206" t="str">
        <f t="shared" ref="J773:J787" si="566">IF(C773="","",1)</f>
        <v/>
      </c>
      <c r="K773" s="206" t="str">
        <f t="shared" ref="K773:K787" si="567">IF(C773="","","&lt;=======")</f>
        <v/>
      </c>
      <c r="L773" s="206"/>
      <c r="M773" s="206"/>
      <c r="N773" s="206"/>
      <c r="O773" s="206"/>
      <c r="P773" s="207">
        <f t="shared" ca="1" si="538"/>
        <v>1</v>
      </c>
      <c r="Q773" s="207">
        <f t="shared" ca="1" si="539"/>
        <v>1</v>
      </c>
      <c r="R773" s="207">
        <f t="shared" ca="1" si="540"/>
        <v>1</v>
      </c>
      <c r="S773" s="207">
        <f t="shared" ca="1" si="541"/>
        <v>1</v>
      </c>
      <c r="T773" s="207">
        <f t="shared" ca="1" si="542"/>
        <v>0</v>
      </c>
      <c r="U773" s="207">
        <f t="shared" ca="1" si="544"/>
        <v>1</v>
      </c>
      <c r="V773" s="207">
        <f t="shared" ca="1" si="545"/>
        <v>1</v>
      </c>
      <c r="W773" s="207">
        <f t="shared" ca="1" si="546"/>
        <v>1</v>
      </c>
      <c r="X773" s="207">
        <f t="shared" ca="1" si="547"/>
        <v>1</v>
      </c>
      <c r="Y773" s="207">
        <f t="shared" ca="1" si="548"/>
        <v>1</v>
      </c>
      <c r="Z773" s="207" t="str">
        <f t="shared" ca="1" si="527"/>
        <v>C0</v>
      </c>
      <c r="AA773" s="208" t="str">
        <f t="shared" ca="1" si="549"/>
        <v>F0</v>
      </c>
    </row>
    <row r="774" spans="1:27" s="209" customFormat="1" ht="15" customHeight="1" thickBot="1">
      <c r="A774" s="411" t="s">
        <v>231</v>
      </c>
      <c r="B774" s="412"/>
      <c r="C774" s="413" t="str">
        <f>IF(E774&lt;1000000001,"","Can't be over $1,000,000,000--&gt;")</f>
        <v/>
      </c>
      <c r="D774" s="413"/>
      <c r="E774" s="201">
        <f>'Survey Questionnaire'!J159</f>
        <v>0</v>
      </c>
      <c r="F774" s="202" t="s">
        <v>112</v>
      </c>
      <c r="G774" s="205" t="s">
        <v>28</v>
      </c>
      <c r="H774" s="263">
        <f t="shared" si="565"/>
        <v>0</v>
      </c>
      <c r="I774" s="206" t="s">
        <v>27</v>
      </c>
      <c r="J774" s="206" t="str">
        <f t="shared" si="566"/>
        <v/>
      </c>
      <c r="K774" s="206" t="str">
        <f t="shared" si="567"/>
        <v/>
      </c>
      <c r="L774" s="206"/>
      <c r="M774" s="206"/>
      <c r="N774" s="206"/>
      <c r="O774" s="206"/>
      <c r="P774" s="207">
        <f t="shared" ca="1" si="538"/>
        <v>1</v>
      </c>
      <c r="Q774" s="207">
        <f t="shared" ca="1" si="539"/>
        <v>1</v>
      </c>
      <c r="R774" s="207">
        <f t="shared" ca="1" si="540"/>
        <v>1</v>
      </c>
      <c r="S774" s="207">
        <f t="shared" ca="1" si="541"/>
        <v>1</v>
      </c>
      <c r="T774" s="207">
        <f t="shared" ca="1" si="542"/>
        <v>0</v>
      </c>
      <c r="U774" s="207">
        <f t="shared" ca="1" si="544"/>
        <v>1</v>
      </c>
      <c r="V774" s="207">
        <f t="shared" ca="1" si="545"/>
        <v>1</v>
      </c>
      <c r="W774" s="207">
        <f t="shared" ca="1" si="546"/>
        <v>1</v>
      </c>
      <c r="X774" s="207">
        <f t="shared" ca="1" si="547"/>
        <v>1</v>
      </c>
      <c r="Y774" s="207">
        <f t="shared" ca="1" si="548"/>
        <v>1</v>
      </c>
      <c r="Z774" s="207" t="str">
        <f t="shared" ca="1" si="527"/>
        <v>C0</v>
      </c>
      <c r="AA774" s="208" t="str">
        <f t="shared" ca="1" si="549"/>
        <v>F0</v>
      </c>
    </row>
    <row r="775" spans="1:27" s="209" customFormat="1" ht="15" customHeight="1" thickBot="1">
      <c r="A775" s="411" t="s">
        <v>279</v>
      </c>
      <c r="B775" s="412"/>
      <c r="C775" s="413" t="str">
        <f>IF(E775&lt;1000000001,"","Can't be over $1,000,000,000--&gt;")</f>
        <v/>
      </c>
      <c r="D775" s="413"/>
      <c r="E775" s="201">
        <f>'Survey Questionnaire'!J160</f>
        <v>0</v>
      </c>
      <c r="F775" s="202" t="s">
        <v>112</v>
      </c>
      <c r="G775" s="205" t="s">
        <v>28</v>
      </c>
      <c r="H775" s="263">
        <f t="shared" si="565"/>
        <v>0</v>
      </c>
      <c r="I775" s="206" t="s">
        <v>27</v>
      </c>
      <c r="J775" s="206" t="str">
        <f t="shared" si="566"/>
        <v/>
      </c>
      <c r="K775" s="206" t="str">
        <f t="shared" si="567"/>
        <v/>
      </c>
      <c r="L775" s="206"/>
      <c r="M775" s="206"/>
      <c r="N775" s="206"/>
      <c r="O775" s="206"/>
      <c r="P775" s="207">
        <f t="shared" ca="1" si="538"/>
        <v>1</v>
      </c>
      <c r="Q775" s="207">
        <f t="shared" ca="1" si="539"/>
        <v>1</v>
      </c>
      <c r="R775" s="207">
        <f t="shared" ca="1" si="540"/>
        <v>1</v>
      </c>
      <c r="S775" s="207">
        <f t="shared" ca="1" si="541"/>
        <v>1</v>
      </c>
      <c r="T775" s="207">
        <f t="shared" ca="1" si="542"/>
        <v>0</v>
      </c>
      <c r="U775" s="207">
        <f t="shared" ca="1" si="544"/>
        <v>1</v>
      </c>
      <c r="V775" s="207">
        <f t="shared" ca="1" si="545"/>
        <v>1</v>
      </c>
      <c r="W775" s="207">
        <f t="shared" ca="1" si="546"/>
        <v>1</v>
      </c>
      <c r="X775" s="207">
        <f t="shared" ca="1" si="547"/>
        <v>1</v>
      </c>
      <c r="Y775" s="207">
        <f t="shared" ca="1" si="548"/>
        <v>1</v>
      </c>
      <c r="Z775" s="207" t="str">
        <f t="shared" ca="1" si="527"/>
        <v>C0</v>
      </c>
      <c r="AA775" s="208" t="str">
        <f t="shared" ca="1" si="549"/>
        <v>F0</v>
      </c>
    </row>
    <row r="776" spans="1:27" s="209" customFormat="1" ht="15" customHeight="1" thickBot="1">
      <c r="A776" s="411" t="s">
        <v>280</v>
      </c>
      <c r="B776" s="412"/>
      <c r="C776" s="413" t="str">
        <f>IF(((E776&gt;-100)*AND(E776&lt;201)),"","Percentage must be between -100% and +200%--&gt;")</f>
        <v/>
      </c>
      <c r="D776" s="414"/>
      <c r="E776" s="275">
        <f>'Survey Questionnaire'!J161</f>
        <v>0</v>
      </c>
      <c r="F776" s="202" t="s">
        <v>42</v>
      </c>
      <c r="G776" s="205" t="s">
        <v>28</v>
      </c>
      <c r="H776" s="276">
        <f t="shared" si="565"/>
        <v>0</v>
      </c>
      <c r="I776" s="206" t="s">
        <v>27</v>
      </c>
      <c r="J776" s="206" t="str">
        <f t="shared" si="566"/>
        <v/>
      </c>
      <c r="K776" s="206" t="str">
        <f t="shared" si="567"/>
        <v/>
      </c>
      <c r="L776" s="206"/>
      <c r="M776" s="206"/>
      <c r="N776" s="206"/>
      <c r="O776" s="206"/>
      <c r="P776" s="207">
        <f t="shared" ca="1" si="538"/>
        <v>1</v>
      </c>
      <c r="Q776" s="207">
        <f t="shared" ca="1" si="539"/>
        <v>1</v>
      </c>
      <c r="R776" s="207">
        <f t="shared" ca="1" si="540"/>
        <v>1</v>
      </c>
      <c r="S776" s="207">
        <f t="shared" ca="1" si="541"/>
        <v>1</v>
      </c>
      <c r="T776" s="207">
        <f t="shared" ca="1" si="542"/>
        <v>0</v>
      </c>
      <c r="U776" s="207">
        <f t="shared" ca="1" si="544"/>
        <v>1</v>
      </c>
      <c r="V776" s="207">
        <f t="shared" ca="1" si="545"/>
        <v>1</v>
      </c>
      <c r="W776" s="207">
        <f t="shared" ca="1" si="546"/>
        <v>1</v>
      </c>
      <c r="X776" s="207">
        <f t="shared" ca="1" si="547"/>
        <v>1</v>
      </c>
      <c r="Y776" s="207">
        <f t="shared" ca="1" si="548"/>
        <v>1</v>
      </c>
      <c r="Z776" s="207" t="str">
        <f t="shared" ca="1" si="527"/>
        <v>F2</v>
      </c>
      <c r="AA776" s="208" t="str">
        <f t="shared" ca="1" si="549"/>
        <v>F2</v>
      </c>
    </row>
    <row r="777" spans="1:27" s="209" customFormat="1" ht="15" customHeight="1" thickBot="1">
      <c r="A777" s="411" t="s">
        <v>281</v>
      </c>
      <c r="B777" s="412"/>
      <c r="C777" s="413" t="str">
        <f>IF(E773+E774=0,"",IF(E777&lt;1,"Please enter the number of people with this title here--&gt;",IF(E777&gt;E$8,"Can't be more than the "&amp;E$8&amp;" you reported as total staff--&gt;","")))</f>
        <v/>
      </c>
      <c r="D777" s="414"/>
      <c r="E777" s="204">
        <f>'Survey Questionnaire'!J162</f>
        <v>0</v>
      </c>
      <c r="F777" s="202" t="s">
        <v>109</v>
      </c>
      <c r="G777" s="205" t="s">
        <v>28</v>
      </c>
      <c r="H777" s="263" t="str">
        <f>IF(OR(E777="", E777=0),"X",E777)</f>
        <v>X</v>
      </c>
      <c r="I777" s="206" t="s">
        <v>27</v>
      </c>
      <c r="J777" s="206" t="str">
        <f t="shared" si="566"/>
        <v/>
      </c>
      <c r="K777" s="206" t="str">
        <f t="shared" si="567"/>
        <v/>
      </c>
      <c r="L777" s="206"/>
      <c r="M777" s="206"/>
      <c r="N777" s="206"/>
      <c r="O777" s="206"/>
      <c r="P777" s="207">
        <f t="shared" ca="1" si="538"/>
        <v>1</v>
      </c>
      <c r="Q777" s="207">
        <f t="shared" ca="1" si="539"/>
        <v>1</v>
      </c>
      <c r="R777" s="207">
        <f t="shared" ca="1" si="540"/>
        <v>1</v>
      </c>
      <c r="S777" s="207">
        <f t="shared" ca="1" si="541"/>
        <v>1</v>
      </c>
      <c r="T777" s="207">
        <f t="shared" ca="1" si="542"/>
        <v>0</v>
      </c>
      <c r="U777" s="207">
        <f t="shared" ca="1" si="544"/>
        <v>1</v>
      </c>
      <c r="V777" s="207">
        <f t="shared" ca="1" si="545"/>
        <v>1</v>
      </c>
      <c r="W777" s="207">
        <f t="shared" ca="1" si="546"/>
        <v>1</v>
      </c>
      <c r="X777" s="207">
        <f t="shared" ca="1" si="547"/>
        <v>1</v>
      </c>
      <c r="Y777" s="207">
        <f t="shared" ca="1" si="548"/>
        <v>1</v>
      </c>
      <c r="Z777" s="207" t="str">
        <f t="shared" ca="1" si="527"/>
        <v>,0</v>
      </c>
      <c r="AA777" s="208" t="str">
        <f t="shared" ca="1" si="549"/>
        <v>F0</v>
      </c>
    </row>
    <row r="778" spans="1:27" s="209" customFormat="1" ht="15" customHeight="1" thickBot="1">
      <c r="A778" s="411" t="s">
        <v>282</v>
      </c>
      <c r="B778" s="412"/>
      <c r="C778" s="413" t="str">
        <f>IF(E778&gt;E777,"Can't be more than the "&amp;E777&amp;" people with this title--&gt;","")</f>
        <v/>
      </c>
      <c r="D778" s="414"/>
      <c r="E778" s="204">
        <f>'Survey Questionnaire'!J163</f>
        <v>0</v>
      </c>
      <c r="F778" s="202" t="s">
        <v>109</v>
      </c>
      <c r="G778" s="205" t="s">
        <v>28</v>
      </c>
      <c r="H778" s="263">
        <f t="shared" ref="H778:H782" si="568">IF(E778="","X",E778)</f>
        <v>0</v>
      </c>
      <c r="I778" s="206" t="s">
        <v>27</v>
      </c>
      <c r="J778" s="206" t="str">
        <f t="shared" si="566"/>
        <v/>
      </c>
      <c r="K778" s="206" t="str">
        <f t="shared" si="567"/>
        <v/>
      </c>
      <c r="L778" s="206"/>
      <c r="M778" s="206"/>
      <c r="N778" s="206"/>
      <c r="O778" s="206"/>
      <c r="P778" s="207">
        <f t="shared" ca="1" si="538"/>
        <v>1</v>
      </c>
      <c r="Q778" s="207">
        <f t="shared" ca="1" si="539"/>
        <v>1</v>
      </c>
      <c r="R778" s="207">
        <f t="shared" ca="1" si="540"/>
        <v>1</v>
      </c>
      <c r="S778" s="207">
        <f t="shared" ca="1" si="541"/>
        <v>1</v>
      </c>
      <c r="T778" s="207">
        <f t="shared" ca="1" si="542"/>
        <v>0</v>
      </c>
      <c r="U778" s="207">
        <f t="shared" ca="1" si="544"/>
        <v>1</v>
      </c>
      <c r="V778" s="207">
        <f t="shared" ca="1" si="545"/>
        <v>1</v>
      </c>
      <c r="W778" s="207">
        <f t="shared" ca="1" si="546"/>
        <v>1</v>
      </c>
      <c r="X778" s="207">
        <f t="shared" ca="1" si="547"/>
        <v>1</v>
      </c>
      <c r="Y778" s="207">
        <f t="shared" ca="1" si="548"/>
        <v>1</v>
      </c>
      <c r="Z778" s="207" t="str">
        <f t="shared" ca="1" si="527"/>
        <v>,0</v>
      </c>
      <c r="AA778" s="208" t="str">
        <f t="shared" ca="1" si="549"/>
        <v>F0</v>
      </c>
    </row>
    <row r="779" spans="1:27" s="209" customFormat="1" ht="15" customHeight="1" thickBot="1">
      <c r="A779" s="411" t="s">
        <v>283</v>
      </c>
      <c r="B779" s="412"/>
      <c r="C779" s="413" t="str">
        <f>IF(((E779&gt;-1)*AND(E779&lt;101)),"","Percentage must be between 0 and 100.00--&gt;")</f>
        <v/>
      </c>
      <c r="D779" s="414"/>
      <c r="E779" s="275">
        <f>'Survey Questionnaire'!J164</f>
        <v>0</v>
      </c>
      <c r="F779" s="202" t="s">
        <v>42</v>
      </c>
      <c r="G779" s="205" t="s">
        <v>28</v>
      </c>
      <c r="H779" s="276">
        <f t="shared" si="568"/>
        <v>0</v>
      </c>
      <c r="I779" s="206" t="s">
        <v>27</v>
      </c>
      <c r="J779" s="206" t="str">
        <f t="shared" si="566"/>
        <v/>
      </c>
      <c r="K779" s="206" t="str">
        <f t="shared" si="567"/>
        <v/>
      </c>
      <c r="L779" s="206"/>
      <c r="M779" s="206"/>
      <c r="N779" s="206"/>
      <c r="O779" s="206"/>
      <c r="P779" s="207">
        <f t="shared" ca="1" si="538"/>
        <v>1</v>
      </c>
      <c r="Q779" s="207">
        <f t="shared" ca="1" si="539"/>
        <v>1</v>
      </c>
      <c r="R779" s="207">
        <f t="shared" ca="1" si="540"/>
        <v>1</v>
      </c>
      <c r="S779" s="207">
        <f t="shared" ca="1" si="541"/>
        <v>1</v>
      </c>
      <c r="T779" s="207">
        <f t="shared" ca="1" si="542"/>
        <v>0</v>
      </c>
      <c r="U779" s="207">
        <f t="shared" ca="1" si="544"/>
        <v>1</v>
      </c>
      <c r="V779" s="207">
        <f t="shared" ca="1" si="545"/>
        <v>1</v>
      </c>
      <c r="W779" s="207">
        <f t="shared" ca="1" si="546"/>
        <v>1</v>
      </c>
      <c r="X779" s="207">
        <f t="shared" ca="1" si="547"/>
        <v>1</v>
      </c>
      <c r="Y779" s="207">
        <f t="shared" ca="1" si="548"/>
        <v>1</v>
      </c>
      <c r="Z779" s="207" t="str">
        <f t="shared" ca="1" si="527"/>
        <v>F2</v>
      </c>
      <c r="AA779" s="208" t="str">
        <f t="shared" ca="1" si="549"/>
        <v>F2</v>
      </c>
    </row>
    <row r="780" spans="1:27" s="209" customFormat="1" ht="15" customHeight="1" thickBot="1">
      <c r="A780" s="411" t="s">
        <v>284</v>
      </c>
      <c r="B780" s="412"/>
      <c r="C780" s="413" t="str">
        <f>IF(((E780&gt;-1)*AND(E780&lt;101)),"","Percentage must be between 0 and 100.00--&gt;")</f>
        <v/>
      </c>
      <c r="D780" s="414"/>
      <c r="E780" s="275">
        <f>'Survey Questionnaire'!J165</f>
        <v>0</v>
      </c>
      <c r="F780" s="202" t="s">
        <v>42</v>
      </c>
      <c r="G780" s="205" t="s">
        <v>28</v>
      </c>
      <c r="H780" s="276">
        <f t="shared" si="568"/>
        <v>0</v>
      </c>
      <c r="I780" s="206" t="s">
        <v>27</v>
      </c>
      <c r="J780" s="206" t="str">
        <f t="shared" si="566"/>
        <v/>
      </c>
      <c r="K780" s="206" t="str">
        <f t="shared" si="567"/>
        <v/>
      </c>
      <c r="L780" s="206"/>
      <c r="M780" s="206"/>
      <c r="N780" s="206"/>
      <c r="O780" s="206"/>
      <c r="P780" s="207">
        <f t="shared" ca="1" si="538"/>
        <v>1</v>
      </c>
      <c r="Q780" s="207">
        <f t="shared" ca="1" si="539"/>
        <v>1</v>
      </c>
      <c r="R780" s="207">
        <f t="shared" ca="1" si="540"/>
        <v>1</v>
      </c>
      <c r="S780" s="207">
        <f t="shared" ca="1" si="541"/>
        <v>1</v>
      </c>
      <c r="T780" s="207">
        <f t="shared" ca="1" si="542"/>
        <v>0</v>
      </c>
      <c r="U780" s="207">
        <f t="shared" ca="1" si="544"/>
        <v>1</v>
      </c>
      <c r="V780" s="207">
        <f t="shared" ca="1" si="545"/>
        <v>1</v>
      </c>
      <c r="W780" s="207">
        <f t="shared" ca="1" si="546"/>
        <v>1</v>
      </c>
      <c r="X780" s="207">
        <f t="shared" ca="1" si="547"/>
        <v>1</v>
      </c>
      <c r="Y780" s="207">
        <f t="shared" ca="1" si="548"/>
        <v>1</v>
      </c>
      <c r="Z780" s="207" t="str">
        <f t="shared" ca="1" si="527"/>
        <v>F2</v>
      </c>
      <c r="AA780" s="208" t="str">
        <f t="shared" ca="1" si="549"/>
        <v>F2</v>
      </c>
    </row>
    <row r="781" spans="1:27" s="209" customFormat="1" ht="15" customHeight="1" thickBot="1">
      <c r="A781" s="411" t="s">
        <v>285</v>
      </c>
      <c r="B781" s="412"/>
      <c r="C781" s="413" t="str">
        <f>IF(((E781&gt;-1)*AND(E781&lt;101)),"","Percentage must be between 0 and 100.00--&gt;")</f>
        <v/>
      </c>
      <c r="D781" s="414"/>
      <c r="E781" s="275">
        <f>'Survey Questionnaire'!J166</f>
        <v>0</v>
      </c>
      <c r="F781" s="202" t="s">
        <v>42</v>
      </c>
      <c r="G781" s="205" t="s">
        <v>28</v>
      </c>
      <c r="H781" s="276">
        <f t="shared" si="568"/>
        <v>0</v>
      </c>
      <c r="I781" s="206" t="s">
        <v>27</v>
      </c>
      <c r="J781" s="206" t="str">
        <f t="shared" si="566"/>
        <v/>
      </c>
      <c r="K781" s="206" t="str">
        <f t="shared" si="567"/>
        <v/>
      </c>
      <c r="L781" s="206"/>
      <c r="M781" s="206"/>
      <c r="N781" s="206"/>
      <c r="O781" s="206"/>
      <c r="P781" s="207">
        <f t="shared" ca="1" si="538"/>
        <v>1</v>
      </c>
      <c r="Q781" s="207">
        <f t="shared" ca="1" si="539"/>
        <v>1</v>
      </c>
      <c r="R781" s="207">
        <f t="shared" ca="1" si="540"/>
        <v>1</v>
      </c>
      <c r="S781" s="207">
        <f t="shared" ca="1" si="541"/>
        <v>1</v>
      </c>
      <c r="T781" s="207">
        <f t="shared" ca="1" si="542"/>
        <v>0</v>
      </c>
      <c r="U781" s="207">
        <f t="shared" ca="1" si="544"/>
        <v>1</v>
      </c>
      <c r="V781" s="207">
        <f t="shared" ca="1" si="545"/>
        <v>1</v>
      </c>
      <c r="W781" s="207">
        <f t="shared" ca="1" si="546"/>
        <v>1</v>
      </c>
      <c r="X781" s="207">
        <f t="shared" ca="1" si="547"/>
        <v>1</v>
      </c>
      <c r="Y781" s="207">
        <f t="shared" ca="1" si="548"/>
        <v>1</v>
      </c>
      <c r="Z781" s="207" t="str">
        <f t="shared" ca="1" si="527"/>
        <v>F2</v>
      </c>
      <c r="AA781" s="208" t="str">
        <f t="shared" ca="1" si="549"/>
        <v>F2</v>
      </c>
    </row>
    <row r="782" spans="1:27" s="209" customFormat="1" ht="15" customHeight="1" thickBot="1">
      <c r="A782" s="417" t="s">
        <v>286</v>
      </c>
      <c r="B782" s="418"/>
      <c r="C782" s="413" t="str">
        <f>IF(((E782&gt;-1)*AND(E782&lt;201)),"","Percentage overtime must be between 0% and 200.00%--&gt;")</f>
        <v/>
      </c>
      <c r="D782" s="414"/>
      <c r="E782" s="275">
        <f>'Survey Questionnaire'!J167</f>
        <v>0</v>
      </c>
      <c r="F782" s="202" t="s">
        <v>42</v>
      </c>
      <c r="G782" s="205" t="s">
        <v>28</v>
      </c>
      <c r="H782" s="276">
        <f t="shared" si="568"/>
        <v>0</v>
      </c>
      <c r="I782" s="206" t="s">
        <v>27</v>
      </c>
      <c r="J782" s="206" t="str">
        <f t="shared" si="566"/>
        <v/>
      </c>
      <c r="K782" s="206" t="str">
        <f t="shared" si="567"/>
        <v/>
      </c>
      <c r="L782" s="206"/>
      <c r="M782" s="206"/>
      <c r="N782" s="206"/>
      <c r="O782" s="206"/>
      <c r="P782" s="207">
        <f t="shared" ca="1" si="538"/>
        <v>1</v>
      </c>
      <c r="Q782" s="207">
        <f t="shared" ca="1" si="539"/>
        <v>1</v>
      </c>
      <c r="R782" s="207">
        <f t="shared" ca="1" si="540"/>
        <v>1</v>
      </c>
      <c r="S782" s="207">
        <f t="shared" ca="1" si="541"/>
        <v>1</v>
      </c>
      <c r="T782" s="207">
        <f t="shared" ca="1" si="542"/>
        <v>0</v>
      </c>
      <c r="U782" s="207">
        <f t="shared" ca="1" si="544"/>
        <v>1</v>
      </c>
      <c r="V782" s="207">
        <f t="shared" ca="1" si="545"/>
        <v>1</v>
      </c>
      <c r="W782" s="207">
        <f t="shared" ca="1" si="546"/>
        <v>1</v>
      </c>
      <c r="X782" s="207">
        <f t="shared" ca="1" si="547"/>
        <v>1</v>
      </c>
      <c r="Y782" s="207">
        <f t="shared" ca="1" si="548"/>
        <v>1</v>
      </c>
      <c r="Z782" s="207" t="str">
        <f t="shared" ca="1" si="527"/>
        <v>F2</v>
      </c>
      <c r="AA782" s="208" t="str">
        <f t="shared" ca="1" si="549"/>
        <v>F2</v>
      </c>
    </row>
    <row r="783" spans="1:27" s="209" customFormat="1" ht="15" customHeight="1" thickBot="1">
      <c r="A783" s="423" t="s">
        <v>287</v>
      </c>
      <c r="B783" s="424"/>
      <c r="C783" s="425" t="str">
        <f>IF(E783=0,"",IF(E783="Y","",IF(E783="N","","You must answer Y or N--&gt;")))</f>
        <v/>
      </c>
      <c r="D783" s="426"/>
      <c r="E783" s="203">
        <f>'Survey Questionnaire'!J168</f>
        <v>0</v>
      </c>
      <c r="F783" s="202" t="s">
        <v>62</v>
      </c>
      <c r="G783" s="205" t="s">
        <v>28</v>
      </c>
      <c r="H783" s="281" t="str">
        <f>IF(E783="Y",1,IF(E783="N",0,"X"))</f>
        <v>X</v>
      </c>
      <c r="I783" s="206" t="s">
        <v>27</v>
      </c>
      <c r="J783" s="206" t="str">
        <f t="shared" si="566"/>
        <v/>
      </c>
      <c r="K783" s="206" t="str">
        <f t="shared" si="567"/>
        <v/>
      </c>
      <c r="L783" s="206"/>
      <c r="M783" s="206"/>
      <c r="N783" s="206"/>
      <c r="O783" s="206"/>
      <c r="P783" s="207">
        <f t="shared" ca="1" si="538"/>
        <v>1</v>
      </c>
      <c r="Q783" s="207">
        <f t="shared" ca="1" si="539"/>
        <v>1</v>
      </c>
      <c r="R783" s="207">
        <f t="shared" ca="1" si="540"/>
        <v>1</v>
      </c>
      <c r="S783" s="207">
        <f t="shared" ca="1" si="541"/>
        <v>1</v>
      </c>
      <c r="T783" s="207">
        <f t="shared" ca="1" si="542"/>
        <v>0</v>
      </c>
      <c r="U783" s="207">
        <f t="shared" ca="1" si="544"/>
        <v>1</v>
      </c>
      <c r="V783" s="207">
        <f t="shared" ca="1" si="545"/>
        <v>1</v>
      </c>
      <c r="W783" s="207">
        <f t="shared" ca="1" si="546"/>
        <v>1</v>
      </c>
      <c r="X783" s="207">
        <f t="shared" ca="1" si="547"/>
        <v>1</v>
      </c>
      <c r="Y783" s="207">
        <f t="shared" ca="1" si="548"/>
        <v>1</v>
      </c>
      <c r="Z783" s="207" t="str">
        <f t="shared" ca="1" si="527"/>
        <v>F0</v>
      </c>
      <c r="AA783" s="208" t="str">
        <f t="shared" ca="1" si="549"/>
        <v>F0</v>
      </c>
    </row>
    <row r="784" spans="1:27" s="209" customFormat="1" ht="15" customHeight="1" thickBot="1">
      <c r="A784" s="417" t="s">
        <v>288</v>
      </c>
      <c r="B784" s="418"/>
      <c r="C784" s="413" t="str">
        <f>IF(((E784&gt;-1)*AND(E784&lt;1001)),"","Billing rate must be between $0 and $1,000 per hour--&gt;")</f>
        <v/>
      </c>
      <c r="D784" s="414"/>
      <c r="E784" s="203">
        <f>'Survey Questionnaire'!J169</f>
        <v>0</v>
      </c>
      <c r="F784" s="202" t="s">
        <v>112</v>
      </c>
      <c r="G784" s="205" t="s">
        <v>28</v>
      </c>
      <c r="H784" s="263">
        <f>IF(E784="","X",E784)</f>
        <v>0</v>
      </c>
      <c r="I784" s="206" t="s">
        <v>27</v>
      </c>
      <c r="J784" s="206" t="str">
        <f t="shared" si="566"/>
        <v/>
      </c>
      <c r="K784" s="206" t="str">
        <f t="shared" si="567"/>
        <v/>
      </c>
      <c r="L784" s="206"/>
      <c r="M784" s="206"/>
      <c r="N784" s="206"/>
      <c r="O784" s="206"/>
      <c r="P784" s="207">
        <f t="shared" ca="1" si="538"/>
        <v>1</v>
      </c>
      <c r="Q784" s="207">
        <f t="shared" ca="1" si="539"/>
        <v>1</v>
      </c>
      <c r="R784" s="207">
        <f t="shared" ca="1" si="540"/>
        <v>1</v>
      </c>
      <c r="S784" s="207">
        <f t="shared" ca="1" si="541"/>
        <v>1</v>
      </c>
      <c r="T784" s="207">
        <f t="shared" ca="1" si="542"/>
        <v>0</v>
      </c>
      <c r="U784" s="207">
        <f t="shared" ca="1" si="544"/>
        <v>1</v>
      </c>
      <c r="V784" s="207">
        <f t="shared" ca="1" si="545"/>
        <v>1</v>
      </c>
      <c r="W784" s="207">
        <f t="shared" ca="1" si="546"/>
        <v>1</v>
      </c>
      <c r="X784" s="207">
        <f t="shared" ca="1" si="547"/>
        <v>1</v>
      </c>
      <c r="Y784" s="207">
        <f t="shared" ca="1" si="548"/>
        <v>1</v>
      </c>
      <c r="Z784" s="207" t="str">
        <f t="shared" ca="1" si="527"/>
        <v>F0</v>
      </c>
      <c r="AA784" s="208" t="str">
        <f t="shared" ca="1" si="549"/>
        <v>F0</v>
      </c>
    </row>
    <row r="785" spans="1:27" s="209" customFormat="1" ht="15" customHeight="1" thickBot="1">
      <c r="A785" s="417" t="s">
        <v>306</v>
      </c>
      <c r="B785" s="418"/>
      <c r="C785" s="413" t="str">
        <f>IF(((E785&gt;-1)*AND(E785&lt;31)),"","Check for hours vs DAYS error--&gt;")</f>
        <v/>
      </c>
      <c r="D785" s="414"/>
      <c r="E785" s="203">
        <f>'Survey Questionnaire'!J170</f>
        <v>0</v>
      </c>
      <c r="F785" s="202" t="s">
        <v>110</v>
      </c>
      <c r="G785" s="205" t="s">
        <v>28</v>
      </c>
      <c r="H785" s="263">
        <f>IF(E785="","X",E785)</f>
        <v>0</v>
      </c>
      <c r="I785" s="206" t="s">
        <v>27</v>
      </c>
      <c r="J785" s="206" t="str">
        <f t="shared" si="566"/>
        <v/>
      </c>
      <c r="K785" s="206" t="str">
        <f t="shared" si="567"/>
        <v/>
      </c>
      <c r="L785" s="206"/>
      <c r="M785" s="206"/>
      <c r="N785" s="206"/>
      <c r="O785" s="206"/>
      <c r="P785" s="207">
        <f t="shared" ca="1" si="538"/>
        <v>1</v>
      </c>
      <c r="Q785" s="207">
        <f t="shared" ca="1" si="539"/>
        <v>1</v>
      </c>
      <c r="R785" s="207">
        <f t="shared" ca="1" si="540"/>
        <v>1</v>
      </c>
      <c r="S785" s="207">
        <f t="shared" ca="1" si="541"/>
        <v>1</v>
      </c>
      <c r="T785" s="207">
        <f t="shared" ca="1" si="542"/>
        <v>0</v>
      </c>
      <c r="U785" s="207">
        <f t="shared" ca="1" si="544"/>
        <v>1</v>
      </c>
      <c r="V785" s="207">
        <f t="shared" ca="1" si="545"/>
        <v>1</v>
      </c>
      <c r="W785" s="207">
        <f t="shared" ca="1" si="546"/>
        <v>1</v>
      </c>
      <c r="X785" s="207">
        <f t="shared" ca="1" si="547"/>
        <v>1</v>
      </c>
      <c r="Y785" s="207">
        <f t="shared" ca="1" si="548"/>
        <v>1</v>
      </c>
      <c r="Z785" s="207" t="str">
        <f t="shared" ca="1" si="527"/>
        <v>F0</v>
      </c>
      <c r="AA785" s="208" t="str">
        <f t="shared" ca="1" si="549"/>
        <v>F0</v>
      </c>
    </row>
    <row r="786" spans="1:27" s="209" customFormat="1" ht="15" customHeight="1" thickBot="1">
      <c r="A786" s="417" t="s">
        <v>289</v>
      </c>
      <c r="B786" s="418"/>
      <c r="C786" s="413" t="str">
        <f>IF((E785&gt;0)*AND(E786&gt;0),"Cant have vacation when you entered PTO",IF(((E786&gt;-1)*AND(E786&lt;31)),"","Check for hours vs DAYS error--&gt;"))</f>
        <v/>
      </c>
      <c r="D786" s="414"/>
      <c r="E786" s="203">
        <f>'Survey Questionnaire'!J171</f>
        <v>0</v>
      </c>
      <c r="F786" s="202" t="s">
        <v>110</v>
      </c>
      <c r="G786" s="205" t="s">
        <v>28</v>
      </c>
      <c r="H786" s="263">
        <f>IF(E786="","X",E786)</f>
        <v>0</v>
      </c>
      <c r="I786" s="206" t="s">
        <v>27</v>
      </c>
      <c r="J786" s="206" t="str">
        <f t="shared" si="566"/>
        <v/>
      </c>
      <c r="K786" s="206" t="str">
        <f t="shared" si="567"/>
        <v/>
      </c>
      <c r="L786" s="206"/>
      <c r="M786" s="206"/>
      <c r="N786" s="206"/>
      <c r="O786" s="206"/>
      <c r="P786" s="207">
        <f t="shared" ca="1" si="538"/>
        <v>1</v>
      </c>
      <c r="Q786" s="207">
        <f t="shared" ca="1" si="539"/>
        <v>1</v>
      </c>
      <c r="R786" s="207">
        <f t="shared" ca="1" si="540"/>
        <v>1</v>
      </c>
      <c r="S786" s="207">
        <f t="shared" ca="1" si="541"/>
        <v>1</v>
      </c>
      <c r="T786" s="207">
        <f t="shared" ca="1" si="542"/>
        <v>0</v>
      </c>
      <c r="U786" s="207">
        <f t="shared" ca="1" si="544"/>
        <v>1</v>
      </c>
      <c r="V786" s="207">
        <f t="shared" ca="1" si="545"/>
        <v>1</v>
      </c>
      <c r="W786" s="207">
        <f t="shared" ca="1" si="546"/>
        <v>1</v>
      </c>
      <c r="X786" s="207">
        <f t="shared" ca="1" si="547"/>
        <v>1</v>
      </c>
      <c r="Y786" s="207">
        <f t="shared" ca="1" si="548"/>
        <v>1</v>
      </c>
      <c r="Z786" s="207" t="str">
        <f t="shared" ca="1" si="527"/>
        <v>F0</v>
      </c>
      <c r="AA786" s="208" t="str">
        <f t="shared" ca="1" si="549"/>
        <v>F0</v>
      </c>
    </row>
    <row r="787" spans="1:27" s="209" customFormat="1" ht="15" customHeight="1" thickBot="1">
      <c r="A787" s="419" t="s">
        <v>290</v>
      </c>
      <c r="B787" s="420"/>
      <c r="C787" s="413" t="str">
        <f>IF((E785&gt;0)*AND(E787&gt;0),"Cant have sick leave when you entered PTO",IF(((E787&gt;-1)*AND(E787&lt;31)),"","Check for hours vs DAYS error--&gt;"))</f>
        <v/>
      </c>
      <c r="D787" s="414"/>
      <c r="E787" s="203">
        <f>'Survey Questionnaire'!J172</f>
        <v>0</v>
      </c>
      <c r="F787" s="202" t="s">
        <v>110</v>
      </c>
      <c r="G787" s="205" t="s">
        <v>28</v>
      </c>
      <c r="H787" s="263">
        <f>IF(E787="","X",E787)</f>
        <v>0</v>
      </c>
      <c r="I787" s="206" t="s">
        <v>27</v>
      </c>
      <c r="J787" s="206" t="str">
        <f t="shared" si="566"/>
        <v/>
      </c>
      <c r="K787" s="206" t="str">
        <f t="shared" si="567"/>
        <v/>
      </c>
      <c r="L787" s="206"/>
      <c r="M787" s="206"/>
      <c r="N787" s="206"/>
      <c r="O787" s="206"/>
      <c r="P787" s="207">
        <f t="shared" ca="1" si="538"/>
        <v>1</v>
      </c>
      <c r="Q787" s="207">
        <f t="shared" ca="1" si="539"/>
        <v>1</v>
      </c>
      <c r="R787" s="207">
        <f t="shared" ca="1" si="540"/>
        <v>1</v>
      </c>
      <c r="S787" s="207">
        <f t="shared" ca="1" si="541"/>
        <v>1</v>
      </c>
      <c r="T787" s="207">
        <f t="shared" ca="1" si="542"/>
        <v>0</v>
      </c>
      <c r="U787" s="207">
        <f t="shared" ca="1" si="544"/>
        <v>1</v>
      </c>
      <c r="V787" s="207">
        <f t="shared" ca="1" si="545"/>
        <v>1</v>
      </c>
      <c r="W787" s="207">
        <f t="shared" ca="1" si="546"/>
        <v>1</v>
      </c>
      <c r="X787" s="207">
        <f t="shared" ca="1" si="547"/>
        <v>1</v>
      </c>
      <c r="Y787" s="207">
        <f t="shared" ca="1" si="548"/>
        <v>1</v>
      </c>
      <c r="Z787" s="207" t="str">
        <f t="shared" ca="1" si="527"/>
        <v>F0</v>
      </c>
      <c r="AA787" s="208" t="str">
        <f t="shared" ca="1" si="549"/>
        <v>F0</v>
      </c>
    </row>
    <row r="788" spans="1:27" ht="16.5" thickBot="1">
      <c r="A788" s="36"/>
      <c r="B788" s="71"/>
      <c r="C788" s="432"/>
      <c r="D788" s="432"/>
      <c r="E788" s="72"/>
      <c r="F788" s="73"/>
      <c r="P788" s="40">
        <f t="shared" ca="1" si="538"/>
        <v>1</v>
      </c>
      <c r="Q788" s="40">
        <f t="shared" ca="1" si="539"/>
        <v>1</v>
      </c>
      <c r="R788" s="40">
        <f t="shared" ca="1" si="540"/>
        <v>1</v>
      </c>
      <c r="S788" s="40">
        <f t="shared" ca="1" si="541"/>
        <v>1</v>
      </c>
      <c r="T788" s="40">
        <f t="shared" ca="1" si="542"/>
        <v>1</v>
      </c>
      <c r="U788" s="40">
        <f t="shared" ref="U788" ca="1" si="569">CELL("protect",F788)</f>
        <v>1</v>
      </c>
      <c r="V788" s="40">
        <f t="shared" ca="1" si="545"/>
        <v>1</v>
      </c>
      <c r="W788" s="40">
        <f t="shared" ca="1" si="546"/>
        <v>1</v>
      </c>
      <c r="X788" s="40">
        <f t="shared" ca="1" si="547"/>
        <v>1</v>
      </c>
      <c r="Y788" s="40">
        <f t="shared" ca="1" si="548"/>
        <v>1</v>
      </c>
      <c r="Z788" s="40" t="str">
        <f t="shared" ca="1" si="527"/>
        <v>F0</v>
      </c>
      <c r="AA788" s="44" t="str">
        <f t="shared" ca="1" si="549"/>
        <v>F0</v>
      </c>
    </row>
    <row r="789" spans="1:27" ht="20.25" thickTop="1" thickBot="1">
      <c r="A789" s="527" t="s">
        <v>116</v>
      </c>
      <c r="B789" s="528"/>
      <c r="C789" s="528"/>
      <c r="D789" s="528"/>
      <c r="E789" s="68">
        <v>44</v>
      </c>
      <c r="F789" s="64"/>
      <c r="G789" s="45" t="s">
        <v>25</v>
      </c>
      <c r="H789" s="263" t="str">
        <f>IF(SUM(H790:H791)&gt;0,E789,"X")</f>
        <v>X</v>
      </c>
      <c r="I789" s="38" t="s">
        <v>27</v>
      </c>
      <c r="P789" s="40">
        <f t="shared" ca="1" si="538"/>
        <v>1</v>
      </c>
      <c r="Q789" s="40">
        <f t="shared" ca="1" si="539"/>
        <v>1</v>
      </c>
      <c r="R789" s="40">
        <f t="shared" ca="1" si="540"/>
        <v>1</v>
      </c>
      <c r="S789" s="40">
        <f t="shared" ca="1" si="541"/>
        <v>1</v>
      </c>
      <c r="T789" s="40">
        <f t="shared" ca="1" si="542"/>
        <v>1</v>
      </c>
      <c r="U789" s="40">
        <f t="shared" ca="1" si="544"/>
        <v>1</v>
      </c>
      <c r="V789" s="40">
        <f t="shared" ca="1" si="545"/>
        <v>1</v>
      </c>
      <c r="W789" s="40">
        <f t="shared" ca="1" si="546"/>
        <v>1</v>
      </c>
      <c r="X789" s="40">
        <f t="shared" ca="1" si="547"/>
        <v>1</v>
      </c>
      <c r="Y789" s="40">
        <f t="shared" ca="1" si="548"/>
        <v>1</v>
      </c>
      <c r="Z789" s="40" t="str">
        <f t="shared" ca="1" si="527"/>
        <v>G</v>
      </c>
      <c r="AA789" s="44" t="str">
        <f t="shared" ca="1" si="549"/>
        <v>F0</v>
      </c>
    </row>
    <row r="790" spans="1:27" s="209" customFormat="1" ht="15" customHeight="1" thickTop="1" thickBot="1">
      <c r="A790" s="415" t="s">
        <v>230</v>
      </c>
      <c r="B790" s="416"/>
      <c r="C790" s="413" t="str">
        <f>IF(E790&lt;1000000001,"","Can't be over $1,000,000,000--&gt;")</f>
        <v/>
      </c>
      <c r="D790" s="413"/>
      <c r="E790" s="201">
        <f>'Survey Questionnaire'!E175</f>
        <v>0</v>
      </c>
      <c r="F790" s="202" t="s">
        <v>112</v>
      </c>
      <c r="G790" s="205" t="s">
        <v>28</v>
      </c>
      <c r="H790" s="263">
        <f t="shared" ref="H790:H793" si="570">IF(E790="","X",E790)</f>
        <v>0</v>
      </c>
      <c r="I790" s="206" t="s">
        <v>27</v>
      </c>
      <c r="J790" s="206" t="str">
        <f t="shared" ref="J790:J804" si="571">IF(C790="","",1)</f>
        <v/>
      </c>
      <c r="K790" s="206" t="str">
        <f t="shared" ref="K790:K804" si="572">IF(C790="","","&lt;=======")</f>
        <v/>
      </c>
      <c r="L790" s="206"/>
      <c r="M790" s="206"/>
      <c r="N790" s="206"/>
      <c r="O790" s="206"/>
      <c r="P790" s="207">
        <f t="shared" ca="1" si="538"/>
        <v>1</v>
      </c>
      <c r="Q790" s="207">
        <f t="shared" ca="1" si="539"/>
        <v>1</v>
      </c>
      <c r="R790" s="207">
        <f t="shared" ca="1" si="540"/>
        <v>1</v>
      </c>
      <c r="S790" s="207">
        <f t="shared" ca="1" si="541"/>
        <v>1</v>
      </c>
      <c r="T790" s="207">
        <f t="shared" ca="1" si="542"/>
        <v>0</v>
      </c>
      <c r="U790" s="207">
        <f t="shared" ca="1" si="544"/>
        <v>1</v>
      </c>
      <c r="V790" s="207">
        <f t="shared" ca="1" si="545"/>
        <v>1</v>
      </c>
      <c r="W790" s="207">
        <f t="shared" ca="1" si="546"/>
        <v>1</v>
      </c>
      <c r="X790" s="207">
        <f t="shared" ca="1" si="547"/>
        <v>1</v>
      </c>
      <c r="Y790" s="207">
        <f t="shared" ca="1" si="548"/>
        <v>1</v>
      </c>
      <c r="Z790" s="207" t="str">
        <f t="shared" ca="1" si="527"/>
        <v>C0</v>
      </c>
      <c r="AA790" s="208" t="str">
        <f t="shared" ca="1" si="549"/>
        <v>F0</v>
      </c>
    </row>
    <row r="791" spans="1:27" s="209" customFormat="1" ht="15" customHeight="1" thickBot="1">
      <c r="A791" s="411" t="s">
        <v>231</v>
      </c>
      <c r="B791" s="412"/>
      <c r="C791" s="413" t="str">
        <f>IF(E791&lt;1000000001,"","Can't be over $1,000,000,000--&gt;")</f>
        <v/>
      </c>
      <c r="D791" s="413"/>
      <c r="E791" s="201">
        <f>'Survey Questionnaire'!E176</f>
        <v>0</v>
      </c>
      <c r="F791" s="202" t="s">
        <v>112</v>
      </c>
      <c r="G791" s="205" t="s">
        <v>28</v>
      </c>
      <c r="H791" s="263">
        <f t="shared" si="570"/>
        <v>0</v>
      </c>
      <c r="I791" s="206" t="s">
        <v>27</v>
      </c>
      <c r="J791" s="206" t="str">
        <f t="shared" si="571"/>
        <v/>
      </c>
      <c r="K791" s="206" t="str">
        <f t="shared" si="572"/>
        <v/>
      </c>
      <c r="L791" s="206"/>
      <c r="M791" s="206"/>
      <c r="N791" s="206"/>
      <c r="O791" s="206"/>
      <c r="P791" s="207">
        <f t="shared" ca="1" si="538"/>
        <v>1</v>
      </c>
      <c r="Q791" s="207">
        <f t="shared" ca="1" si="539"/>
        <v>1</v>
      </c>
      <c r="R791" s="207">
        <f t="shared" ca="1" si="540"/>
        <v>1</v>
      </c>
      <c r="S791" s="207">
        <f t="shared" ca="1" si="541"/>
        <v>1</v>
      </c>
      <c r="T791" s="207">
        <f t="shared" ca="1" si="542"/>
        <v>0</v>
      </c>
      <c r="U791" s="207">
        <f t="shared" ca="1" si="544"/>
        <v>1</v>
      </c>
      <c r="V791" s="207">
        <f t="shared" ca="1" si="545"/>
        <v>1</v>
      </c>
      <c r="W791" s="207">
        <f t="shared" ca="1" si="546"/>
        <v>1</v>
      </c>
      <c r="X791" s="207">
        <f t="shared" ca="1" si="547"/>
        <v>1</v>
      </c>
      <c r="Y791" s="207">
        <f t="shared" ca="1" si="548"/>
        <v>1</v>
      </c>
      <c r="Z791" s="207" t="str">
        <f t="shared" ref="Z791:Z804" ca="1" si="573">CELL("format",E791)</f>
        <v>C0</v>
      </c>
      <c r="AA791" s="208" t="str">
        <f t="shared" ca="1" si="549"/>
        <v>F0</v>
      </c>
    </row>
    <row r="792" spans="1:27" s="209" customFormat="1" ht="15" customHeight="1" thickBot="1">
      <c r="A792" s="411" t="s">
        <v>279</v>
      </c>
      <c r="B792" s="412"/>
      <c r="C792" s="413" t="str">
        <f>IF(E792&lt;1000000001,"","Can't be over $1,000,000,000--&gt;")</f>
        <v/>
      </c>
      <c r="D792" s="413"/>
      <c r="E792" s="201">
        <f>'Survey Questionnaire'!E177</f>
        <v>0</v>
      </c>
      <c r="F792" s="202" t="s">
        <v>112</v>
      </c>
      <c r="G792" s="205" t="s">
        <v>28</v>
      </c>
      <c r="H792" s="263">
        <f t="shared" si="570"/>
        <v>0</v>
      </c>
      <c r="I792" s="206" t="s">
        <v>27</v>
      </c>
      <c r="J792" s="206" t="str">
        <f t="shared" si="571"/>
        <v/>
      </c>
      <c r="K792" s="206" t="str">
        <f t="shared" si="572"/>
        <v/>
      </c>
      <c r="L792" s="206"/>
      <c r="M792" s="206"/>
      <c r="N792" s="206"/>
      <c r="O792" s="206"/>
      <c r="P792" s="207">
        <f t="shared" ca="1" si="538"/>
        <v>1</v>
      </c>
      <c r="Q792" s="207">
        <f t="shared" ca="1" si="539"/>
        <v>1</v>
      </c>
      <c r="R792" s="207">
        <f t="shared" ca="1" si="540"/>
        <v>1</v>
      </c>
      <c r="S792" s="207">
        <f t="shared" ca="1" si="541"/>
        <v>1</v>
      </c>
      <c r="T792" s="207">
        <f t="shared" ca="1" si="542"/>
        <v>0</v>
      </c>
      <c r="U792" s="207">
        <f t="shared" ca="1" si="544"/>
        <v>1</v>
      </c>
      <c r="V792" s="207">
        <f t="shared" ca="1" si="545"/>
        <v>1</v>
      </c>
      <c r="W792" s="207">
        <f t="shared" ca="1" si="546"/>
        <v>1</v>
      </c>
      <c r="X792" s="207">
        <f t="shared" ca="1" si="547"/>
        <v>1</v>
      </c>
      <c r="Y792" s="207">
        <f t="shared" ca="1" si="548"/>
        <v>1</v>
      </c>
      <c r="Z792" s="207" t="str">
        <f t="shared" ca="1" si="573"/>
        <v>C0</v>
      </c>
      <c r="AA792" s="208" t="str">
        <f t="shared" ca="1" si="549"/>
        <v>F0</v>
      </c>
    </row>
    <row r="793" spans="1:27" s="209" customFormat="1" ht="15" customHeight="1" thickBot="1">
      <c r="A793" s="411" t="s">
        <v>280</v>
      </c>
      <c r="B793" s="412"/>
      <c r="C793" s="413" t="str">
        <f>IF(((E793&gt;-100)*AND(E793&lt;201)),"","Percentage must be between -100% and +200%--&gt;")</f>
        <v/>
      </c>
      <c r="D793" s="414"/>
      <c r="E793" s="275">
        <f>'Survey Questionnaire'!E178</f>
        <v>0</v>
      </c>
      <c r="F793" s="202" t="s">
        <v>42</v>
      </c>
      <c r="G793" s="205" t="s">
        <v>28</v>
      </c>
      <c r="H793" s="276">
        <f t="shared" si="570"/>
        <v>0</v>
      </c>
      <c r="I793" s="206" t="s">
        <v>27</v>
      </c>
      <c r="J793" s="206" t="str">
        <f t="shared" si="571"/>
        <v/>
      </c>
      <c r="K793" s="206" t="str">
        <f t="shared" si="572"/>
        <v/>
      </c>
      <c r="L793" s="206"/>
      <c r="M793" s="206"/>
      <c r="N793" s="206"/>
      <c r="O793" s="206"/>
      <c r="P793" s="207">
        <f t="shared" ca="1" si="538"/>
        <v>1</v>
      </c>
      <c r="Q793" s="207">
        <f t="shared" ca="1" si="539"/>
        <v>1</v>
      </c>
      <c r="R793" s="207">
        <f t="shared" ca="1" si="540"/>
        <v>1</v>
      </c>
      <c r="S793" s="207">
        <f t="shared" ca="1" si="541"/>
        <v>1</v>
      </c>
      <c r="T793" s="207">
        <f t="shared" ca="1" si="542"/>
        <v>0</v>
      </c>
      <c r="U793" s="207">
        <f t="shared" ca="1" si="544"/>
        <v>1</v>
      </c>
      <c r="V793" s="207">
        <f t="shared" ca="1" si="545"/>
        <v>1</v>
      </c>
      <c r="W793" s="207">
        <f t="shared" ca="1" si="546"/>
        <v>1</v>
      </c>
      <c r="X793" s="207">
        <f t="shared" ca="1" si="547"/>
        <v>1</v>
      </c>
      <c r="Y793" s="207">
        <f t="shared" ca="1" si="548"/>
        <v>1</v>
      </c>
      <c r="Z793" s="207" t="str">
        <f t="shared" ca="1" si="573"/>
        <v>F2</v>
      </c>
      <c r="AA793" s="208" t="str">
        <f t="shared" ca="1" si="549"/>
        <v>F2</v>
      </c>
    </row>
    <row r="794" spans="1:27" s="209" customFormat="1" ht="15" customHeight="1" thickBot="1">
      <c r="A794" s="411" t="s">
        <v>281</v>
      </c>
      <c r="B794" s="412"/>
      <c r="C794" s="413" t="str">
        <f>IF(E790+E791=0,"",IF(E794&lt;1,"Please enter the number of people with this title here--&gt;",IF(E794&gt;E$8,"Can't be more than the "&amp;E$8&amp;" you reported as total staff--&gt;","")))</f>
        <v/>
      </c>
      <c r="D794" s="414"/>
      <c r="E794" s="204">
        <f>'Survey Questionnaire'!E179</f>
        <v>0</v>
      </c>
      <c r="F794" s="202" t="s">
        <v>109</v>
      </c>
      <c r="G794" s="205" t="s">
        <v>28</v>
      </c>
      <c r="H794" s="263" t="str">
        <f>IF(OR(E794="", E794=0),"X",E794)</f>
        <v>X</v>
      </c>
      <c r="I794" s="206" t="s">
        <v>27</v>
      </c>
      <c r="J794" s="206" t="str">
        <f t="shared" si="571"/>
        <v/>
      </c>
      <c r="K794" s="206" t="str">
        <f t="shared" si="572"/>
        <v/>
      </c>
      <c r="L794" s="206"/>
      <c r="M794" s="206"/>
      <c r="N794" s="206"/>
      <c r="O794" s="206"/>
      <c r="P794" s="207">
        <f t="shared" ref="P794:P804" ca="1" si="574">CELL("protect",A794)</f>
        <v>1</v>
      </c>
      <c r="Q794" s="207">
        <f t="shared" ref="Q794:Q804" ca="1" si="575">CELL("protect",B794)</f>
        <v>1</v>
      </c>
      <c r="R794" s="207">
        <f t="shared" ca="1" si="540"/>
        <v>1</v>
      </c>
      <c r="S794" s="207">
        <f t="shared" ref="S794:S804" ca="1" si="576">CELL("protect",D794)</f>
        <v>1</v>
      </c>
      <c r="T794" s="207">
        <f t="shared" ref="T794:T804" ca="1" si="577">CELL("protect",E794)</f>
        <v>0</v>
      </c>
      <c r="U794" s="207">
        <f t="shared" ca="1" si="544"/>
        <v>1</v>
      </c>
      <c r="V794" s="207">
        <f t="shared" ca="1" si="545"/>
        <v>1</v>
      </c>
      <c r="W794" s="207">
        <f t="shared" ca="1" si="546"/>
        <v>1</v>
      </c>
      <c r="X794" s="207">
        <f t="shared" ca="1" si="547"/>
        <v>1</v>
      </c>
      <c r="Y794" s="207">
        <f t="shared" ca="1" si="548"/>
        <v>1</v>
      </c>
      <c r="Z794" s="207" t="str">
        <f t="shared" ca="1" si="573"/>
        <v>,0</v>
      </c>
      <c r="AA794" s="208" t="str">
        <f t="shared" ca="1" si="549"/>
        <v>F0</v>
      </c>
    </row>
    <row r="795" spans="1:27" s="209" customFormat="1" ht="15" customHeight="1" thickBot="1">
      <c r="A795" s="411" t="s">
        <v>282</v>
      </c>
      <c r="B795" s="412"/>
      <c r="C795" s="413" t="str">
        <f>IF(E795&gt;E794,"Can't be more than the "&amp;E794&amp;" people with this title--&gt;","")</f>
        <v/>
      </c>
      <c r="D795" s="414"/>
      <c r="E795" s="204">
        <f>'Survey Questionnaire'!E180</f>
        <v>0</v>
      </c>
      <c r="F795" s="202" t="s">
        <v>109</v>
      </c>
      <c r="G795" s="205" t="s">
        <v>28</v>
      </c>
      <c r="H795" s="263">
        <f t="shared" ref="H795:H799" si="578">IF(E795="","X",E795)</f>
        <v>0</v>
      </c>
      <c r="I795" s="206" t="s">
        <v>27</v>
      </c>
      <c r="J795" s="206" t="str">
        <f t="shared" si="571"/>
        <v/>
      </c>
      <c r="K795" s="206" t="str">
        <f t="shared" si="572"/>
        <v/>
      </c>
      <c r="L795" s="206"/>
      <c r="M795" s="206"/>
      <c r="N795" s="206"/>
      <c r="O795" s="206"/>
      <c r="P795" s="207">
        <f t="shared" ca="1" si="574"/>
        <v>1</v>
      </c>
      <c r="Q795" s="207">
        <f t="shared" ca="1" si="575"/>
        <v>1</v>
      </c>
      <c r="R795" s="207">
        <f t="shared" ca="1" si="540"/>
        <v>1</v>
      </c>
      <c r="S795" s="207">
        <f t="shared" ca="1" si="576"/>
        <v>1</v>
      </c>
      <c r="T795" s="207">
        <f t="shared" ca="1" si="577"/>
        <v>0</v>
      </c>
      <c r="U795" s="207">
        <f t="shared" ca="1" si="544"/>
        <v>1</v>
      </c>
      <c r="V795" s="207">
        <f t="shared" ca="1" si="545"/>
        <v>1</v>
      </c>
      <c r="W795" s="207">
        <f t="shared" ca="1" si="546"/>
        <v>1</v>
      </c>
      <c r="X795" s="207">
        <f t="shared" ca="1" si="547"/>
        <v>1</v>
      </c>
      <c r="Y795" s="207">
        <f t="shared" ca="1" si="548"/>
        <v>1</v>
      </c>
      <c r="Z795" s="207" t="str">
        <f t="shared" ca="1" si="573"/>
        <v>,0</v>
      </c>
      <c r="AA795" s="208" t="str">
        <f t="shared" ca="1" si="549"/>
        <v>F0</v>
      </c>
    </row>
    <row r="796" spans="1:27" s="209" customFormat="1" ht="15" customHeight="1" thickBot="1">
      <c r="A796" s="411" t="s">
        <v>283</v>
      </c>
      <c r="B796" s="412"/>
      <c r="C796" s="413" t="str">
        <f>IF(((E796&gt;-1)*AND(E796&lt;101)),"","Percentage must be between 0 and 100.00--&gt;")</f>
        <v/>
      </c>
      <c r="D796" s="414"/>
      <c r="E796" s="275">
        <f>'Survey Questionnaire'!E181</f>
        <v>0</v>
      </c>
      <c r="F796" s="202" t="s">
        <v>42</v>
      </c>
      <c r="G796" s="205" t="s">
        <v>28</v>
      </c>
      <c r="H796" s="276">
        <f t="shared" si="578"/>
        <v>0</v>
      </c>
      <c r="I796" s="206" t="s">
        <v>27</v>
      </c>
      <c r="J796" s="206" t="str">
        <f t="shared" si="571"/>
        <v/>
      </c>
      <c r="K796" s="206" t="str">
        <f t="shared" si="572"/>
        <v/>
      </c>
      <c r="L796" s="206"/>
      <c r="M796" s="206"/>
      <c r="N796" s="206"/>
      <c r="O796" s="206"/>
      <c r="P796" s="207">
        <f t="shared" ca="1" si="574"/>
        <v>1</v>
      </c>
      <c r="Q796" s="207">
        <f t="shared" ca="1" si="575"/>
        <v>1</v>
      </c>
      <c r="R796" s="207">
        <f t="shared" ca="1" si="540"/>
        <v>1</v>
      </c>
      <c r="S796" s="207">
        <f t="shared" ca="1" si="576"/>
        <v>1</v>
      </c>
      <c r="T796" s="207">
        <f t="shared" ca="1" si="577"/>
        <v>0</v>
      </c>
      <c r="U796" s="207">
        <f t="shared" ca="1" si="544"/>
        <v>1</v>
      </c>
      <c r="V796" s="207">
        <f t="shared" ca="1" si="545"/>
        <v>1</v>
      </c>
      <c r="W796" s="207">
        <f t="shared" ca="1" si="546"/>
        <v>1</v>
      </c>
      <c r="X796" s="207">
        <f t="shared" ca="1" si="547"/>
        <v>1</v>
      </c>
      <c r="Y796" s="207">
        <f t="shared" ca="1" si="548"/>
        <v>1</v>
      </c>
      <c r="Z796" s="207" t="str">
        <f t="shared" ca="1" si="573"/>
        <v>F2</v>
      </c>
      <c r="AA796" s="208" t="str">
        <f t="shared" ca="1" si="549"/>
        <v>F2</v>
      </c>
    </row>
    <row r="797" spans="1:27" s="209" customFormat="1" ht="15" customHeight="1" thickBot="1">
      <c r="A797" s="411" t="s">
        <v>284</v>
      </c>
      <c r="B797" s="412"/>
      <c r="C797" s="413" t="str">
        <f>IF(((E797&gt;-1)*AND(E797&lt;101)),"","Percentage must be between 0 and 100.00--&gt;")</f>
        <v/>
      </c>
      <c r="D797" s="414"/>
      <c r="E797" s="275">
        <f>'Survey Questionnaire'!E182</f>
        <v>0</v>
      </c>
      <c r="F797" s="202" t="s">
        <v>42</v>
      </c>
      <c r="G797" s="205" t="s">
        <v>28</v>
      </c>
      <c r="H797" s="276">
        <f t="shared" si="578"/>
        <v>0</v>
      </c>
      <c r="I797" s="206" t="s">
        <v>27</v>
      </c>
      <c r="J797" s="206" t="str">
        <f t="shared" si="571"/>
        <v/>
      </c>
      <c r="K797" s="206" t="str">
        <f t="shared" si="572"/>
        <v/>
      </c>
      <c r="L797" s="206"/>
      <c r="M797" s="206"/>
      <c r="N797" s="206"/>
      <c r="O797" s="206"/>
      <c r="P797" s="207">
        <f t="shared" ca="1" si="574"/>
        <v>1</v>
      </c>
      <c r="Q797" s="207">
        <f t="shared" ca="1" si="575"/>
        <v>1</v>
      </c>
      <c r="R797" s="207">
        <f t="shared" ref="R797:R804" ca="1" si="579">CELL("protect",C797)</f>
        <v>1</v>
      </c>
      <c r="S797" s="207">
        <f t="shared" ca="1" si="576"/>
        <v>1</v>
      </c>
      <c r="T797" s="207">
        <f t="shared" ca="1" si="577"/>
        <v>0</v>
      </c>
      <c r="U797" s="207">
        <f t="shared" ca="1" si="544"/>
        <v>1</v>
      </c>
      <c r="V797" s="207">
        <f t="shared" ca="1" si="545"/>
        <v>1</v>
      </c>
      <c r="W797" s="207">
        <f t="shared" ca="1" si="546"/>
        <v>1</v>
      </c>
      <c r="X797" s="207">
        <f t="shared" ca="1" si="547"/>
        <v>1</v>
      </c>
      <c r="Y797" s="207">
        <f t="shared" ca="1" si="548"/>
        <v>1</v>
      </c>
      <c r="Z797" s="207" t="str">
        <f t="shared" ca="1" si="573"/>
        <v>F2</v>
      </c>
      <c r="AA797" s="208" t="str">
        <f t="shared" ca="1" si="549"/>
        <v>F2</v>
      </c>
    </row>
    <row r="798" spans="1:27" s="209" customFormat="1" ht="15" customHeight="1" thickBot="1">
      <c r="A798" s="411" t="s">
        <v>285</v>
      </c>
      <c r="B798" s="412"/>
      <c r="C798" s="413" t="str">
        <f>IF(((E798&gt;-1)*AND(E798&lt;101)),"","Percentage must be between 0 and 100.00--&gt;")</f>
        <v/>
      </c>
      <c r="D798" s="414"/>
      <c r="E798" s="275">
        <f>'Survey Questionnaire'!E183</f>
        <v>0</v>
      </c>
      <c r="F798" s="202" t="s">
        <v>42</v>
      </c>
      <c r="G798" s="205" t="s">
        <v>28</v>
      </c>
      <c r="H798" s="276">
        <f t="shared" si="578"/>
        <v>0</v>
      </c>
      <c r="I798" s="206" t="s">
        <v>27</v>
      </c>
      <c r="J798" s="206" t="str">
        <f t="shared" si="571"/>
        <v/>
      </c>
      <c r="K798" s="206" t="str">
        <f t="shared" si="572"/>
        <v/>
      </c>
      <c r="L798" s="206"/>
      <c r="M798" s="206"/>
      <c r="N798" s="206"/>
      <c r="O798" s="206"/>
      <c r="P798" s="207">
        <f t="shared" ca="1" si="574"/>
        <v>1</v>
      </c>
      <c r="Q798" s="207">
        <f t="shared" ca="1" si="575"/>
        <v>1</v>
      </c>
      <c r="R798" s="207">
        <f t="shared" ca="1" si="579"/>
        <v>1</v>
      </c>
      <c r="S798" s="207">
        <f t="shared" ca="1" si="576"/>
        <v>1</v>
      </c>
      <c r="T798" s="207">
        <f t="shared" ca="1" si="577"/>
        <v>0</v>
      </c>
      <c r="U798" s="207">
        <f t="shared" ca="1" si="544"/>
        <v>1</v>
      </c>
      <c r="V798" s="207">
        <f t="shared" ca="1" si="545"/>
        <v>1</v>
      </c>
      <c r="W798" s="207">
        <f t="shared" ca="1" si="546"/>
        <v>1</v>
      </c>
      <c r="X798" s="207">
        <f t="shared" ca="1" si="547"/>
        <v>1</v>
      </c>
      <c r="Y798" s="207">
        <f t="shared" ca="1" si="548"/>
        <v>1</v>
      </c>
      <c r="Z798" s="207" t="str">
        <f t="shared" ca="1" si="573"/>
        <v>F2</v>
      </c>
      <c r="AA798" s="208" t="str">
        <f t="shared" ca="1" si="549"/>
        <v>F2</v>
      </c>
    </row>
    <row r="799" spans="1:27" s="209" customFormat="1" ht="15" customHeight="1" thickBot="1">
      <c r="A799" s="417" t="s">
        <v>286</v>
      </c>
      <c r="B799" s="418"/>
      <c r="C799" s="413" t="str">
        <f>IF(((E799&gt;-1)*AND(E799&lt;201)),"","Percentage overtime must be between 0% and 200.00%--&gt;")</f>
        <v/>
      </c>
      <c r="D799" s="414"/>
      <c r="E799" s="275">
        <f>'Survey Questionnaire'!E184</f>
        <v>0</v>
      </c>
      <c r="F799" s="202" t="s">
        <v>42</v>
      </c>
      <c r="G799" s="205" t="s">
        <v>28</v>
      </c>
      <c r="H799" s="276">
        <f t="shared" si="578"/>
        <v>0</v>
      </c>
      <c r="I799" s="206" t="s">
        <v>27</v>
      </c>
      <c r="J799" s="206" t="str">
        <f t="shared" si="571"/>
        <v/>
      </c>
      <c r="K799" s="206" t="str">
        <f t="shared" si="572"/>
        <v/>
      </c>
      <c r="L799" s="206"/>
      <c r="M799" s="206"/>
      <c r="N799" s="206"/>
      <c r="O799" s="206"/>
      <c r="P799" s="207">
        <f t="shared" ca="1" si="574"/>
        <v>1</v>
      </c>
      <c r="Q799" s="207">
        <f t="shared" ca="1" si="575"/>
        <v>1</v>
      </c>
      <c r="R799" s="207">
        <f t="shared" ca="1" si="579"/>
        <v>1</v>
      </c>
      <c r="S799" s="207">
        <f t="shared" ca="1" si="576"/>
        <v>1</v>
      </c>
      <c r="T799" s="207">
        <f t="shared" ca="1" si="577"/>
        <v>0</v>
      </c>
      <c r="U799" s="207">
        <f t="shared" ca="1" si="544"/>
        <v>1</v>
      </c>
      <c r="V799" s="207">
        <f t="shared" ca="1" si="545"/>
        <v>1</v>
      </c>
      <c r="W799" s="207">
        <f t="shared" ca="1" si="546"/>
        <v>1</v>
      </c>
      <c r="X799" s="207">
        <f t="shared" ca="1" si="547"/>
        <v>1</v>
      </c>
      <c r="Y799" s="207">
        <f t="shared" ca="1" si="548"/>
        <v>1</v>
      </c>
      <c r="Z799" s="207" t="str">
        <f t="shared" ca="1" si="573"/>
        <v>F2</v>
      </c>
      <c r="AA799" s="208" t="str">
        <f t="shared" ca="1" si="549"/>
        <v>F2</v>
      </c>
    </row>
    <row r="800" spans="1:27" s="209" customFormat="1" ht="15" customHeight="1" thickBot="1">
      <c r="A800" s="423" t="s">
        <v>287</v>
      </c>
      <c r="B800" s="424"/>
      <c r="C800" s="425" t="str">
        <f>IF(E800=0,"",IF(E800="Y","",IF(E800="N","","You must answer Y or N--&gt;")))</f>
        <v/>
      </c>
      <c r="D800" s="426"/>
      <c r="E800" s="203">
        <f>'Survey Questionnaire'!E185</f>
        <v>0</v>
      </c>
      <c r="F800" s="202" t="s">
        <v>62</v>
      </c>
      <c r="G800" s="205" t="s">
        <v>28</v>
      </c>
      <c r="H800" s="281" t="str">
        <f>IF(E800="Y",1,IF(E800="N",0,"X"))</f>
        <v>X</v>
      </c>
      <c r="I800" s="206" t="s">
        <v>27</v>
      </c>
      <c r="J800" s="206" t="str">
        <f t="shared" si="571"/>
        <v/>
      </c>
      <c r="K800" s="206" t="str">
        <f t="shared" si="572"/>
        <v/>
      </c>
      <c r="L800" s="206"/>
      <c r="M800" s="206"/>
      <c r="N800" s="206"/>
      <c r="O800" s="206"/>
      <c r="P800" s="207">
        <f t="shared" ca="1" si="574"/>
        <v>1</v>
      </c>
      <c r="Q800" s="207">
        <f t="shared" ca="1" si="575"/>
        <v>1</v>
      </c>
      <c r="R800" s="207">
        <f t="shared" ca="1" si="579"/>
        <v>1</v>
      </c>
      <c r="S800" s="207">
        <f t="shared" ca="1" si="576"/>
        <v>1</v>
      </c>
      <c r="T800" s="207">
        <f t="shared" ca="1" si="577"/>
        <v>0</v>
      </c>
      <c r="U800" s="207">
        <f t="shared" ca="1" si="544"/>
        <v>1</v>
      </c>
      <c r="V800" s="207">
        <f t="shared" ca="1" si="545"/>
        <v>1</v>
      </c>
      <c r="W800" s="207">
        <f t="shared" ca="1" si="546"/>
        <v>1</v>
      </c>
      <c r="X800" s="207">
        <f t="shared" ca="1" si="547"/>
        <v>1</v>
      </c>
      <c r="Y800" s="207">
        <f t="shared" ca="1" si="548"/>
        <v>1</v>
      </c>
      <c r="Z800" s="207" t="str">
        <f t="shared" ca="1" si="573"/>
        <v>F0</v>
      </c>
      <c r="AA800" s="208" t="str">
        <f t="shared" ca="1" si="549"/>
        <v>F0</v>
      </c>
    </row>
    <row r="801" spans="1:27" s="209" customFormat="1" ht="15" customHeight="1" thickBot="1">
      <c r="A801" s="417" t="s">
        <v>288</v>
      </c>
      <c r="B801" s="418"/>
      <c r="C801" s="413" t="str">
        <f>IF(((E801&gt;-1)*AND(E801&lt;1001)),"","Billing rate must be between $0 and $1,000 per hour--&gt;")</f>
        <v/>
      </c>
      <c r="D801" s="414"/>
      <c r="E801" s="203">
        <f>'Survey Questionnaire'!E186</f>
        <v>0</v>
      </c>
      <c r="F801" s="202" t="s">
        <v>112</v>
      </c>
      <c r="G801" s="205" t="s">
        <v>28</v>
      </c>
      <c r="H801" s="263">
        <f>IF(E801="","X",E801)</f>
        <v>0</v>
      </c>
      <c r="I801" s="206" t="s">
        <v>27</v>
      </c>
      <c r="J801" s="206" t="str">
        <f t="shared" si="571"/>
        <v/>
      </c>
      <c r="K801" s="206" t="str">
        <f t="shared" si="572"/>
        <v/>
      </c>
      <c r="L801" s="206"/>
      <c r="M801" s="206"/>
      <c r="N801" s="206"/>
      <c r="O801" s="206"/>
      <c r="P801" s="207">
        <f t="shared" ca="1" si="574"/>
        <v>1</v>
      </c>
      <c r="Q801" s="207">
        <f t="shared" ca="1" si="575"/>
        <v>1</v>
      </c>
      <c r="R801" s="207">
        <f t="shared" ca="1" si="579"/>
        <v>1</v>
      </c>
      <c r="S801" s="207">
        <f t="shared" ca="1" si="576"/>
        <v>1</v>
      </c>
      <c r="T801" s="207">
        <f t="shared" ca="1" si="577"/>
        <v>0</v>
      </c>
      <c r="U801" s="207">
        <f t="shared" ca="1" si="544"/>
        <v>1</v>
      </c>
      <c r="V801" s="207">
        <f t="shared" ca="1" si="545"/>
        <v>1</v>
      </c>
      <c r="W801" s="207">
        <f t="shared" ca="1" si="546"/>
        <v>1</v>
      </c>
      <c r="X801" s="207">
        <f t="shared" ca="1" si="547"/>
        <v>1</v>
      </c>
      <c r="Y801" s="207">
        <f t="shared" ca="1" si="548"/>
        <v>1</v>
      </c>
      <c r="Z801" s="207" t="str">
        <f t="shared" ca="1" si="573"/>
        <v>F0</v>
      </c>
      <c r="AA801" s="208" t="str">
        <f t="shared" ca="1" si="549"/>
        <v>F0</v>
      </c>
    </row>
    <row r="802" spans="1:27" s="209" customFormat="1" ht="15" customHeight="1" thickBot="1">
      <c r="A802" s="417" t="s">
        <v>306</v>
      </c>
      <c r="B802" s="418"/>
      <c r="C802" s="413" t="str">
        <f>IF(((E802&gt;-1)*AND(E802&lt;31)),"","Check for hours vs DAYS error--&gt;")</f>
        <v/>
      </c>
      <c r="D802" s="414"/>
      <c r="E802" s="203">
        <f>'Survey Questionnaire'!E187</f>
        <v>0</v>
      </c>
      <c r="F802" s="202" t="s">
        <v>110</v>
      </c>
      <c r="G802" s="205" t="s">
        <v>28</v>
      </c>
      <c r="H802" s="263">
        <f>IF(E802="","X",E802)</f>
        <v>0</v>
      </c>
      <c r="I802" s="206" t="s">
        <v>27</v>
      </c>
      <c r="J802" s="206" t="str">
        <f t="shared" si="571"/>
        <v/>
      </c>
      <c r="K802" s="206" t="str">
        <f t="shared" si="572"/>
        <v/>
      </c>
      <c r="L802" s="206"/>
      <c r="M802" s="206"/>
      <c r="N802" s="206"/>
      <c r="O802" s="206"/>
      <c r="P802" s="207">
        <f t="shared" ca="1" si="574"/>
        <v>1</v>
      </c>
      <c r="Q802" s="207">
        <f t="shared" ca="1" si="575"/>
        <v>1</v>
      </c>
      <c r="R802" s="207">
        <f t="shared" ca="1" si="579"/>
        <v>1</v>
      </c>
      <c r="S802" s="207">
        <f t="shared" ca="1" si="576"/>
        <v>1</v>
      </c>
      <c r="T802" s="207">
        <f t="shared" ca="1" si="577"/>
        <v>0</v>
      </c>
      <c r="U802" s="207">
        <f t="shared" ref="U802:U804" ca="1" si="580">CELL("protect",F802)</f>
        <v>1</v>
      </c>
      <c r="V802" s="207">
        <f t="shared" ref="V802:V804" ca="1" si="581">CELL("protect",G802)</f>
        <v>1</v>
      </c>
      <c r="W802" s="207">
        <f t="shared" ref="W802:W804" ca="1" si="582">CELL("protect",H802)</f>
        <v>1</v>
      </c>
      <c r="X802" s="207">
        <f t="shared" ref="X802:X804" ca="1" si="583">CELL("protect",I802)</f>
        <v>1</v>
      </c>
      <c r="Y802" s="207">
        <f t="shared" ref="Y802:Y804" ca="1" si="584">CELL("protect",J802)</f>
        <v>1</v>
      </c>
      <c r="Z802" s="207" t="str">
        <f t="shared" ca="1" si="573"/>
        <v>F0</v>
      </c>
      <c r="AA802" s="208" t="str">
        <f t="shared" ref="AA802:AA804" ca="1" si="585">CELL("format",H802)</f>
        <v>F0</v>
      </c>
    </row>
    <row r="803" spans="1:27" s="209" customFormat="1" ht="15" customHeight="1" thickBot="1">
      <c r="A803" s="417" t="s">
        <v>289</v>
      </c>
      <c r="B803" s="418"/>
      <c r="C803" s="413" t="str">
        <f>IF((E802&gt;0)*AND(E803&gt;0),"Cant have vacation when you entered PTO",IF(((E803&gt;-1)*AND(E803&lt;31)),"","Check for hours vs DAYS error--&gt;"))</f>
        <v/>
      </c>
      <c r="D803" s="414"/>
      <c r="E803" s="203">
        <f>'Survey Questionnaire'!E188</f>
        <v>0</v>
      </c>
      <c r="F803" s="202" t="s">
        <v>110</v>
      </c>
      <c r="G803" s="205" t="s">
        <v>28</v>
      </c>
      <c r="H803" s="263">
        <f>IF(E803="","X",E803)</f>
        <v>0</v>
      </c>
      <c r="I803" s="206" t="s">
        <v>27</v>
      </c>
      <c r="J803" s="206" t="str">
        <f t="shared" si="571"/>
        <v/>
      </c>
      <c r="K803" s="206" t="str">
        <f t="shared" si="572"/>
        <v/>
      </c>
      <c r="L803" s="206"/>
      <c r="M803" s="206"/>
      <c r="N803" s="206"/>
      <c r="O803" s="206"/>
      <c r="P803" s="207">
        <f t="shared" ca="1" si="574"/>
        <v>1</v>
      </c>
      <c r="Q803" s="207">
        <f t="shared" ca="1" si="575"/>
        <v>1</v>
      </c>
      <c r="R803" s="207">
        <f t="shared" ca="1" si="579"/>
        <v>1</v>
      </c>
      <c r="S803" s="207">
        <f t="shared" ca="1" si="576"/>
        <v>1</v>
      </c>
      <c r="T803" s="207">
        <f t="shared" ca="1" si="577"/>
        <v>0</v>
      </c>
      <c r="U803" s="207">
        <f t="shared" ca="1" si="580"/>
        <v>1</v>
      </c>
      <c r="V803" s="207">
        <f t="shared" ca="1" si="581"/>
        <v>1</v>
      </c>
      <c r="W803" s="207">
        <f t="shared" ca="1" si="582"/>
        <v>1</v>
      </c>
      <c r="X803" s="207">
        <f t="shared" ca="1" si="583"/>
        <v>1</v>
      </c>
      <c r="Y803" s="207">
        <f t="shared" ca="1" si="584"/>
        <v>1</v>
      </c>
      <c r="Z803" s="207" t="str">
        <f t="shared" ca="1" si="573"/>
        <v>F0</v>
      </c>
      <c r="AA803" s="208" t="str">
        <f t="shared" ca="1" si="585"/>
        <v>F0</v>
      </c>
    </row>
    <row r="804" spans="1:27" s="209" customFormat="1" ht="15" customHeight="1" thickBot="1">
      <c r="A804" s="419" t="s">
        <v>290</v>
      </c>
      <c r="B804" s="420"/>
      <c r="C804" s="413" t="str">
        <f>IF((E802&gt;0)*AND(E804&gt;0),"Cant have sick leave when you entered PTO",IF(((E804&gt;-1)*AND(E804&lt;31)),"","Check for hours vs DAYS error--&gt;"))</f>
        <v/>
      </c>
      <c r="D804" s="414"/>
      <c r="E804" s="203">
        <f>'Survey Questionnaire'!E189</f>
        <v>0</v>
      </c>
      <c r="F804" s="202" t="s">
        <v>110</v>
      </c>
      <c r="G804" s="205" t="s">
        <v>28</v>
      </c>
      <c r="H804" s="263">
        <f>IF(E804="","X",E804)</f>
        <v>0</v>
      </c>
      <c r="I804" s="206" t="s">
        <v>27</v>
      </c>
      <c r="J804" s="206" t="str">
        <f t="shared" si="571"/>
        <v/>
      </c>
      <c r="K804" s="206" t="str">
        <f t="shared" si="572"/>
        <v/>
      </c>
      <c r="L804" s="206"/>
      <c r="M804" s="206"/>
      <c r="N804" s="206"/>
      <c r="O804" s="206"/>
      <c r="P804" s="207">
        <f t="shared" ca="1" si="574"/>
        <v>1</v>
      </c>
      <c r="Q804" s="207">
        <f t="shared" ca="1" si="575"/>
        <v>1</v>
      </c>
      <c r="R804" s="207">
        <f t="shared" ca="1" si="579"/>
        <v>1</v>
      </c>
      <c r="S804" s="207">
        <f t="shared" ca="1" si="576"/>
        <v>1</v>
      </c>
      <c r="T804" s="207">
        <f t="shared" ca="1" si="577"/>
        <v>0</v>
      </c>
      <c r="U804" s="207">
        <f t="shared" ca="1" si="580"/>
        <v>1</v>
      </c>
      <c r="V804" s="207">
        <f t="shared" ca="1" si="581"/>
        <v>1</v>
      </c>
      <c r="W804" s="207">
        <f t="shared" ca="1" si="582"/>
        <v>1</v>
      </c>
      <c r="X804" s="207">
        <f t="shared" ca="1" si="583"/>
        <v>1</v>
      </c>
      <c r="Y804" s="207">
        <f t="shared" ca="1" si="584"/>
        <v>1</v>
      </c>
      <c r="Z804" s="207" t="str">
        <f t="shared" ca="1" si="573"/>
        <v>F0</v>
      </c>
      <c r="AA804" s="208" t="str">
        <f t="shared" ca="1" si="585"/>
        <v>F0</v>
      </c>
    </row>
    <row r="805" spans="1:27" ht="16.5" thickBot="1">
      <c r="A805" s="36"/>
      <c r="B805" s="71"/>
      <c r="C805" s="432"/>
      <c r="D805" s="432"/>
      <c r="E805" s="72"/>
      <c r="F805" s="73"/>
      <c r="P805" s="40">
        <f t="shared" ref="P805:P867" ca="1" si="586">CELL("protect",A805)</f>
        <v>1</v>
      </c>
      <c r="Q805" s="40">
        <f t="shared" ref="Q805:Q867" ca="1" si="587">CELL("protect",B805)</f>
        <v>1</v>
      </c>
      <c r="R805" s="40">
        <f t="shared" ref="R805:R868" ca="1" si="588">CELL("protect",C805)</f>
        <v>1</v>
      </c>
      <c r="S805" s="40">
        <f t="shared" ref="S805:S867" ca="1" si="589">CELL("protect",D805)</f>
        <v>1</v>
      </c>
      <c r="T805" s="40">
        <f t="shared" ref="T805:T867" ca="1" si="590">CELL("protect",E805)</f>
        <v>1</v>
      </c>
      <c r="U805" s="40">
        <f t="shared" ref="U805" ca="1" si="591">CELL("protect",F805)</f>
        <v>1</v>
      </c>
      <c r="V805" s="40">
        <f t="shared" ref="V805" ca="1" si="592">CELL("protect",G805)</f>
        <v>1</v>
      </c>
      <c r="W805" s="40">
        <f t="shared" ref="W805" ca="1" si="593">CELL("protect",H805)</f>
        <v>1</v>
      </c>
      <c r="X805" s="40">
        <f t="shared" ref="X805" ca="1" si="594">CELL("protect",I805)</f>
        <v>1</v>
      </c>
      <c r="Y805" s="40">
        <f t="shared" ref="Y805" ca="1" si="595">CELL("protect",J805)</f>
        <v>1</v>
      </c>
      <c r="Z805" s="40" t="str">
        <f t="shared" ref="Z805:Z864" ca="1" si="596">CELL("format",E805)</f>
        <v>F0</v>
      </c>
      <c r="AA805" s="44" t="str">
        <f t="shared" ref="AA805" ca="1" si="597">CELL("format",H805)</f>
        <v>F0</v>
      </c>
    </row>
    <row r="806" spans="1:27" ht="20.25" thickTop="1" thickBot="1">
      <c r="A806" s="527" t="s">
        <v>98</v>
      </c>
      <c r="B806" s="528"/>
      <c r="C806" s="528"/>
      <c r="D806" s="528"/>
      <c r="E806" s="68">
        <v>45</v>
      </c>
      <c r="F806" s="64"/>
      <c r="G806" s="45" t="s">
        <v>25</v>
      </c>
      <c r="H806" s="263" t="str">
        <f>IF(SUM(H807:H808)&gt;0,E806,"X")</f>
        <v>X</v>
      </c>
      <c r="I806" s="38" t="s">
        <v>27</v>
      </c>
      <c r="P806" s="40">
        <f t="shared" ca="1" si="586"/>
        <v>1</v>
      </c>
      <c r="Q806" s="40">
        <f t="shared" ca="1" si="587"/>
        <v>1</v>
      </c>
      <c r="R806" s="40">
        <f t="shared" ca="1" si="588"/>
        <v>1</v>
      </c>
      <c r="S806" s="40">
        <f t="shared" ca="1" si="589"/>
        <v>1</v>
      </c>
      <c r="T806" s="40">
        <f t="shared" ca="1" si="590"/>
        <v>1</v>
      </c>
      <c r="U806" s="40">
        <f t="shared" ref="U806:U855" ca="1" si="598">CELL("protect",F806)</f>
        <v>1</v>
      </c>
      <c r="V806" s="40">
        <f t="shared" ref="V806:V856" ca="1" si="599">CELL("protect",G806)</f>
        <v>1</v>
      </c>
      <c r="W806" s="40">
        <f t="shared" ref="W806:W856" ca="1" si="600">CELL("protect",H806)</f>
        <v>1</v>
      </c>
      <c r="X806" s="40">
        <f t="shared" ref="X806:X856" ca="1" si="601">CELL("protect",I806)</f>
        <v>1</v>
      </c>
      <c r="Y806" s="40">
        <f t="shared" ref="Y806:Y856" ca="1" si="602">CELL("protect",J806)</f>
        <v>1</v>
      </c>
      <c r="Z806" s="40" t="str">
        <f t="shared" ca="1" si="596"/>
        <v>G</v>
      </c>
      <c r="AA806" s="44" t="str">
        <f t="shared" ref="AA806:AA856" ca="1" si="603">CELL("format",H806)</f>
        <v>F0</v>
      </c>
    </row>
    <row r="807" spans="1:27" s="209" customFormat="1" ht="15" customHeight="1" thickTop="1" thickBot="1">
      <c r="A807" s="415" t="s">
        <v>230</v>
      </c>
      <c r="B807" s="416"/>
      <c r="C807" s="413" t="str">
        <f>IF(E807&lt;1000000001,"","Can't be over $1,000,000,000--&gt;")</f>
        <v/>
      </c>
      <c r="D807" s="413"/>
      <c r="E807" s="201">
        <f>'Survey Questionnaire'!E192</f>
        <v>0</v>
      </c>
      <c r="F807" s="202" t="s">
        <v>112</v>
      </c>
      <c r="G807" s="205" t="s">
        <v>28</v>
      </c>
      <c r="H807" s="263">
        <f t="shared" ref="H807:H810" si="604">IF(E807="","X",E807)</f>
        <v>0</v>
      </c>
      <c r="I807" s="206" t="s">
        <v>27</v>
      </c>
      <c r="J807" s="206" t="str">
        <f t="shared" ref="J807:J821" si="605">IF(C807="","",1)</f>
        <v/>
      </c>
      <c r="K807" s="206" t="str">
        <f t="shared" ref="K807:K821" si="606">IF(C807="","","&lt;=======")</f>
        <v/>
      </c>
      <c r="L807" s="206"/>
      <c r="M807" s="206"/>
      <c r="N807" s="206"/>
      <c r="O807" s="206"/>
      <c r="P807" s="207">
        <f t="shared" ca="1" si="586"/>
        <v>1</v>
      </c>
      <c r="Q807" s="207">
        <f t="shared" ca="1" si="587"/>
        <v>1</v>
      </c>
      <c r="R807" s="207">
        <f t="shared" ca="1" si="588"/>
        <v>1</v>
      </c>
      <c r="S807" s="207">
        <f t="shared" ca="1" si="589"/>
        <v>1</v>
      </c>
      <c r="T807" s="207">
        <f t="shared" ca="1" si="590"/>
        <v>0</v>
      </c>
      <c r="U807" s="207">
        <f t="shared" ca="1" si="598"/>
        <v>1</v>
      </c>
      <c r="V807" s="207">
        <f t="shared" ca="1" si="599"/>
        <v>1</v>
      </c>
      <c r="W807" s="207">
        <f t="shared" ca="1" si="600"/>
        <v>1</v>
      </c>
      <c r="X807" s="207">
        <f t="shared" ca="1" si="601"/>
        <v>1</v>
      </c>
      <c r="Y807" s="207">
        <f t="shared" ca="1" si="602"/>
        <v>1</v>
      </c>
      <c r="Z807" s="207" t="str">
        <f t="shared" ca="1" si="596"/>
        <v>C0</v>
      </c>
      <c r="AA807" s="208" t="str">
        <f t="shared" ca="1" si="603"/>
        <v>F0</v>
      </c>
    </row>
    <row r="808" spans="1:27" s="209" customFormat="1" ht="15" customHeight="1" thickBot="1">
      <c r="A808" s="411" t="s">
        <v>231</v>
      </c>
      <c r="B808" s="412"/>
      <c r="C808" s="413" t="str">
        <f>IF(E808&lt;1000000001,"","Can't be over $1,000,000,000--&gt;")</f>
        <v/>
      </c>
      <c r="D808" s="413"/>
      <c r="E808" s="201">
        <f>'Survey Questionnaire'!E193</f>
        <v>0</v>
      </c>
      <c r="F808" s="202" t="s">
        <v>112</v>
      </c>
      <c r="G808" s="205" t="s">
        <v>28</v>
      </c>
      <c r="H808" s="263">
        <f t="shared" si="604"/>
        <v>0</v>
      </c>
      <c r="I808" s="206" t="s">
        <v>27</v>
      </c>
      <c r="J808" s="206" t="str">
        <f t="shared" si="605"/>
        <v/>
      </c>
      <c r="K808" s="206" t="str">
        <f t="shared" si="606"/>
        <v/>
      </c>
      <c r="L808" s="206"/>
      <c r="M808" s="206"/>
      <c r="N808" s="206"/>
      <c r="O808" s="206"/>
      <c r="P808" s="207">
        <f t="shared" ca="1" si="586"/>
        <v>1</v>
      </c>
      <c r="Q808" s="207">
        <f t="shared" ca="1" si="587"/>
        <v>1</v>
      </c>
      <c r="R808" s="207">
        <f t="shared" ca="1" si="588"/>
        <v>1</v>
      </c>
      <c r="S808" s="207">
        <f t="shared" ca="1" si="589"/>
        <v>1</v>
      </c>
      <c r="T808" s="207">
        <f t="shared" ca="1" si="590"/>
        <v>0</v>
      </c>
      <c r="U808" s="207">
        <f t="shared" ca="1" si="598"/>
        <v>1</v>
      </c>
      <c r="V808" s="207">
        <f t="shared" ca="1" si="599"/>
        <v>1</v>
      </c>
      <c r="W808" s="207">
        <f t="shared" ca="1" si="600"/>
        <v>1</v>
      </c>
      <c r="X808" s="207">
        <f t="shared" ca="1" si="601"/>
        <v>1</v>
      </c>
      <c r="Y808" s="207">
        <f t="shared" ca="1" si="602"/>
        <v>1</v>
      </c>
      <c r="Z808" s="207" t="str">
        <f t="shared" ca="1" si="596"/>
        <v>C0</v>
      </c>
      <c r="AA808" s="208" t="str">
        <f t="shared" ca="1" si="603"/>
        <v>F0</v>
      </c>
    </row>
    <row r="809" spans="1:27" s="209" customFormat="1" ht="15" customHeight="1" thickBot="1">
      <c r="A809" s="411" t="s">
        <v>279</v>
      </c>
      <c r="B809" s="412"/>
      <c r="C809" s="413" t="str">
        <f>IF(E809&lt;1000000001,"","Can't be over $1,000,000,000--&gt;")</f>
        <v/>
      </c>
      <c r="D809" s="413"/>
      <c r="E809" s="201">
        <f>'Survey Questionnaire'!E194</f>
        <v>0</v>
      </c>
      <c r="F809" s="202" t="s">
        <v>112</v>
      </c>
      <c r="G809" s="205" t="s">
        <v>28</v>
      </c>
      <c r="H809" s="263">
        <f t="shared" si="604"/>
        <v>0</v>
      </c>
      <c r="I809" s="206" t="s">
        <v>27</v>
      </c>
      <c r="J809" s="206" t="str">
        <f t="shared" si="605"/>
        <v/>
      </c>
      <c r="K809" s="206" t="str">
        <f t="shared" si="606"/>
        <v/>
      </c>
      <c r="L809" s="206"/>
      <c r="M809" s="206"/>
      <c r="N809" s="206"/>
      <c r="O809" s="206"/>
      <c r="P809" s="207">
        <f t="shared" ca="1" si="586"/>
        <v>1</v>
      </c>
      <c r="Q809" s="207">
        <f t="shared" ca="1" si="587"/>
        <v>1</v>
      </c>
      <c r="R809" s="207">
        <f t="shared" ca="1" si="588"/>
        <v>1</v>
      </c>
      <c r="S809" s="207">
        <f t="shared" ca="1" si="589"/>
        <v>1</v>
      </c>
      <c r="T809" s="207">
        <f t="shared" ca="1" si="590"/>
        <v>0</v>
      </c>
      <c r="U809" s="207">
        <f t="shared" ca="1" si="598"/>
        <v>1</v>
      </c>
      <c r="V809" s="207">
        <f t="shared" ca="1" si="599"/>
        <v>1</v>
      </c>
      <c r="W809" s="207">
        <f t="shared" ca="1" si="600"/>
        <v>1</v>
      </c>
      <c r="X809" s="207">
        <f t="shared" ca="1" si="601"/>
        <v>1</v>
      </c>
      <c r="Y809" s="207">
        <f t="shared" ca="1" si="602"/>
        <v>1</v>
      </c>
      <c r="Z809" s="207" t="str">
        <f t="shared" ca="1" si="596"/>
        <v>C0</v>
      </c>
      <c r="AA809" s="208" t="str">
        <f t="shared" ca="1" si="603"/>
        <v>F0</v>
      </c>
    </row>
    <row r="810" spans="1:27" s="209" customFormat="1" ht="15" customHeight="1" thickBot="1">
      <c r="A810" s="411" t="s">
        <v>280</v>
      </c>
      <c r="B810" s="412"/>
      <c r="C810" s="413" t="str">
        <f>IF(((E810&gt;-100)*AND(E810&lt;201)),"","Percentage must be between -100% and +200%--&gt;")</f>
        <v/>
      </c>
      <c r="D810" s="414"/>
      <c r="E810" s="275">
        <f>'Survey Questionnaire'!E195</f>
        <v>0</v>
      </c>
      <c r="F810" s="202" t="s">
        <v>42</v>
      </c>
      <c r="G810" s="205" t="s">
        <v>28</v>
      </c>
      <c r="H810" s="276">
        <f t="shared" si="604"/>
        <v>0</v>
      </c>
      <c r="I810" s="206" t="s">
        <v>27</v>
      </c>
      <c r="J810" s="206" t="str">
        <f t="shared" si="605"/>
        <v/>
      </c>
      <c r="K810" s="206" t="str">
        <f t="shared" si="606"/>
        <v/>
      </c>
      <c r="L810" s="206"/>
      <c r="M810" s="206"/>
      <c r="N810" s="206"/>
      <c r="O810" s="206"/>
      <c r="P810" s="207">
        <f t="shared" ca="1" si="586"/>
        <v>1</v>
      </c>
      <c r="Q810" s="207">
        <f t="shared" ca="1" si="587"/>
        <v>1</v>
      </c>
      <c r="R810" s="207">
        <f t="shared" ca="1" si="588"/>
        <v>1</v>
      </c>
      <c r="S810" s="207">
        <f t="shared" ca="1" si="589"/>
        <v>1</v>
      </c>
      <c r="T810" s="207">
        <f t="shared" ca="1" si="590"/>
        <v>0</v>
      </c>
      <c r="U810" s="207">
        <f t="shared" ca="1" si="598"/>
        <v>1</v>
      </c>
      <c r="V810" s="207">
        <f t="shared" ca="1" si="599"/>
        <v>1</v>
      </c>
      <c r="W810" s="207">
        <f t="shared" ca="1" si="600"/>
        <v>1</v>
      </c>
      <c r="X810" s="207">
        <f t="shared" ca="1" si="601"/>
        <v>1</v>
      </c>
      <c r="Y810" s="207">
        <f t="shared" ca="1" si="602"/>
        <v>1</v>
      </c>
      <c r="Z810" s="207" t="str">
        <f t="shared" ca="1" si="596"/>
        <v>F2</v>
      </c>
      <c r="AA810" s="208" t="str">
        <f t="shared" ca="1" si="603"/>
        <v>F2</v>
      </c>
    </row>
    <row r="811" spans="1:27" s="209" customFormat="1" ht="15" customHeight="1" thickBot="1">
      <c r="A811" s="411" t="s">
        <v>281</v>
      </c>
      <c r="B811" s="412"/>
      <c r="C811" s="413" t="str">
        <f>IF(E807+E808=0,"",IF(E811&lt;1,"Please enter the number of people with this title here--&gt;",IF(E811&gt;E$8,"Can't be more than the "&amp;E$8&amp;" you reported as total staff--&gt;","")))</f>
        <v/>
      </c>
      <c r="D811" s="414"/>
      <c r="E811" s="204">
        <f>'Survey Questionnaire'!E196</f>
        <v>0</v>
      </c>
      <c r="F811" s="202" t="s">
        <v>109</v>
      </c>
      <c r="G811" s="205" t="s">
        <v>28</v>
      </c>
      <c r="H811" s="263" t="str">
        <f>IF(OR(E811="", E811=0),"X",E811)</f>
        <v>X</v>
      </c>
      <c r="I811" s="206" t="s">
        <v>27</v>
      </c>
      <c r="J811" s="206" t="str">
        <f t="shared" si="605"/>
        <v/>
      </c>
      <c r="K811" s="206" t="str">
        <f t="shared" si="606"/>
        <v/>
      </c>
      <c r="L811" s="206"/>
      <c r="M811" s="206"/>
      <c r="N811" s="206"/>
      <c r="O811" s="206"/>
      <c r="P811" s="207">
        <f t="shared" ca="1" si="586"/>
        <v>1</v>
      </c>
      <c r="Q811" s="207">
        <f t="shared" ca="1" si="587"/>
        <v>1</v>
      </c>
      <c r="R811" s="207">
        <f t="shared" ca="1" si="588"/>
        <v>1</v>
      </c>
      <c r="S811" s="207">
        <f t="shared" ca="1" si="589"/>
        <v>1</v>
      </c>
      <c r="T811" s="207">
        <f t="shared" ca="1" si="590"/>
        <v>0</v>
      </c>
      <c r="U811" s="207">
        <f t="shared" ca="1" si="598"/>
        <v>1</v>
      </c>
      <c r="V811" s="207">
        <f t="shared" ca="1" si="599"/>
        <v>1</v>
      </c>
      <c r="W811" s="207">
        <f t="shared" ca="1" si="600"/>
        <v>1</v>
      </c>
      <c r="X811" s="207">
        <f t="shared" ca="1" si="601"/>
        <v>1</v>
      </c>
      <c r="Y811" s="207">
        <f t="shared" ca="1" si="602"/>
        <v>1</v>
      </c>
      <c r="Z811" s="207" t="str">
        <f t="shared" ca="1" si="596"/>
        <v>,0</v>
      </c>
      <c r="AA811" s="208" t="str">
        <f t="shared" ca="1" si="603"/>
        <v>F0</v>
      </c>
    </row>
    <row r="812" spans="1:27" s="209" customFormat="1" ht="15" customHeight="1" thickBot="1">
      <c r="A812" s="411" t="s">
        <v>282</v>
      </c>
      <c r="B812" s="412"/>
      <c r="C812" s="413" t="str">
        <f>IF(E812&gt;E811,"Can't be more than the "&amp;E811&amp;" people with this title--&gt;","")</f>
        <v/>
      </c>
      <c r="D812" s="414"/>
      <c r="E812" s="204">
        <f>'Survey Questionnaire'!E197</f>
        <v>0</v>
      </c>
      <c r="F812" s="202" t="s">
        <v>109</v>
      </c>
      <c r="G812" s="205" t="s">
        <v>28</v>
      </c>
      <c r="H812" s="263">
        <f t="shared" ref="H812:H816" si="607">IF(E812="","X",E812)</f>
        <v>0</v>
      </c>
      <c r="I812" s="206" t="s">
        <v>27</v>
      </c>
      <c r="J812" s="206" t="str">
        <f t="shared" si="605"/>
        <v/>
      </c>
      <c r="K812" s="206" t="str">
        <f t="shared" si="606"/>
        <v/>
      </c>
      <c r="L812" s="206"/>
      <c r="M812" s="206"/>
      <c r="N812" s="206"/>
      <c r="O812" s="206"/>
      <c r="P812" s="207">
        <f t="shared" ca="1" si="586"/>
        <v>1</v>
      </c>
      <c r="Q812" s="207">
        <f t="shared" ca="1" si="587"/>
        <v>1</v>
      </c>
      <c r="R812" s="207">
        <f t="shared" ca="1" si="588"/>
        <v>1</v>
      </c>
      <c r="S812" s="207">
        <f t="shared" ca="1" si="589"/>
        <v>1</v>
      </c>
      <c r="T812" s="207">
        <f t="shared" ca="1" si="590"/>
        <v>0</v>
      </c>
      <c r="U812" s="207">
        <f t="shared" ca="1" si="598"/>
        <v>1</v>
      </c>
      <c r="V812" s="207">
        <f t="shared" ca="1" si="599"/>
        <v>1</v>
      </c>
      <c r="W812" s="207">
        <f t="shared" ca="1" si="600"/>
        <v>1</v>
      </c>
      <c r="X812" s="207">
        <f t="shared" ca="1" si="601"/>
        <v>1</v>
      </c>
      <c r="Y812" s="207">
        <f t="shared" ca="1" si="602"/>
        <v>1</v>
      </c>
      <c r="Z812" s="207" t="str">
        <f t="shared" ca="1" si="596"/>
        <v>,0</v>
      </c>
      <c r="AA812" s="208" t="str">
        <f t="shared" ca="1" si="603"/>
        <v>F0</v>
      </c>
    </row>
    <row r="813" spans="1:27" s="209" customFormat="1" ht="15" customHeight="1" thickBot="1">
      <c r="A813" s="411" t="s">
        <v>283</v>
      </c>
      <c r="B813" s="412"/>
      <c r="C813" s="413" t="str">
        <f>IF(((E813&gt;-1)*AND(E813&lt;101)),"","Percentage must be between 0 and 100.00--&gt;")</f>
        <v/>
      </c>
      <c r="D813" s="414"/>
      <c r="E813" s="275">
        <f>'Survey Questionnaire'!E198</f>
        <v>0</v>
      </c>
      <c r="F813" s="202" t="s">
        <v>42</v>
      </c>
      <c r="G813" s="205" t="s">
        <v>28</v>
      </c>
      <c r="H813" s="276">
        <f t="shared" si="607"/>
        <v>0</v>
      </c>
      <c r="I813" s="206" t="s">
        <v>27</v>
      </c>
      <c r="J813" s="206" t="str">
        <f t="shared" si="605"/>
        <v/>
      </c>
      <c r="K813" s="206" t="str">
        <f t="shared" si="606"/>
        <v/>
      </c>
      <c r="L813" s="206"/>
      <c r="M813" s="206"/>
      <c r="N813" s="206"/>
      <c r="O813" s="206"/>
      <c r="P813" s="207">
        <f t="shared" ca="1" si="586"/>
        <v>1</v>
      </c>
      <c r="Q813" s="207">
        <f t="shared" ca="1" si="587"/>
        <v>1</v>
      </c>
      <c r="R813" s="207">
        <f t="shared" ca="1" si="588"/>
        <v>1</v>
      </c>
      <c r="S813" s="207">
        <f t="shared" ca="1" si="589"/>
        <v>1</v>
      </c>
      <c r="T813" s="207">
        <f t="shared" ca="1" si="590"/>
        <v>0</v>
      </c>
      <c r="U813" s="207">
        <f t="shared" ca="1" si="598"/>
        <v>1</v>
      </c>
      <c r="V813" s="207">
        <f t="shared" ca="1" si="599"/>
        <v>1</v>
      </c>
      <c r="W813" s="207">
        <f t="shared" ca="1" si="600"/>
        <v>1</v>
      </c>
      <c r="X813" s="207">
        <f t="shared" ca="1" si="601"/>
        <v>1</v>
      </c>
      <c r="Y813" s="207">
        <f t="shared" ca="1" si="602"/>
        <v>1</v>
      </c>
      <c r="Z813" s="207" t="str">
        <f t="shared" ca="1" si="596"/>
        <v>F2</v>
      </c>
      <c r="AA813" s="208" t="str">
        <f t="shared" ca="1" si="603"/>
        <v>F2</v>
      </c>
    </row>
    <row r="814" spans="1:27" s="209" customFormat="1" ht="15" customHeight="1" thickBot="1">
      <c r="A814" s="411" t="s">
        <v>284</v>
      </c>
      <c r="B814" s="412"/>
      <c r="C814" s="413" t="str">
        <f>IF(((E814&gt;-1)*AND(E814&lt;101)),"","Percentage must be between 0 and 100.00--&gt;")</f>
        <v/>
      </c>
      <c r="D814" s="414"/>
      <c r="E814" s="275">
        <f>'Survey Questionnaire'!E199</f>
        <v>0</v>
      </c>
      <c r="F814" s="202" t="s">
        <v>42</v>
      </c>
      <c r="G814" s="205" t="s">
        <v>28</v>
      </c>
      <c r="H814" s="276">
        <f t="shared" si="607"/>
        <v>0</v>
      </c>
      <c r="I814" s="206" t="s">
        <v>27</v>
      </c>
      <c r="J814" s="206" t="str">
        <f t="shared" si="605"/>
        <v/>
      </c>
      <c r="K814" s="206" t="str">
        <f t="shared" si="606"/>
        <v/>
      </c>
      <c r="L814" s="206"/>
      <c r="M814" s="206"/>
      <c r="N814" s="206"/>
      <c r="O814" s="206"/>
      <c r="P814" s="207">
        <f t="shared" ca="1" si="586"/>
        <v>1</v>
      </c>
      <c r="Q814" s="207">
        <f t="shared" ca="1" si="587"/>
        <v>1</v>
      </c>
      <c r="R814" s="207">
        <f t="shared" ca="1" si="588"/>
        <v>1</v>
      </c>
      <c r="S814" s="207">
        <f t="shared" ca="1" si="589"/>
        <v>1</v>
      </c>
      <c r="T814" s="207">
        <f t="shared" ca="1" si="590"/>
        <v>0</v>
      </c>
      <c r="U814" s="207">
        <f t="shared" ca="1" si="598"/>
        <v>1</v>
      </c>
      <c r="V814" s="207">
        <f t="shared" ca="1" si="599"/>
        <v>1</v>
      </c>
      <c r="W814" s="207">
        <f t="shared" ca="1" si="600"/>
        <v>1</v>
      </c>
      <c r="X814" s="207">
        <f t="shared" ca="1" si="601"/>
        <v>1</v>
      </c>
      <c r="Y814" s="207">
        <f t="shared" ca="1" si="602"/>
        <v>1</v>
      </c>
      <c r="Z814" s="207" t="str">
        <f t="shared" ca="1" si="596"/>
        <v>F2</v>
      </c>
      <c r="AA814" s="208" t="str">
        <f t="shared" ca="1" si="603"/>
        <v>F2</v>
      </c>
    </row>
    <row r="815" spans="1:27" s="209" customFormat="1" ht="15" customHeight="1" thickBot="1">
      <c r="A815" s="411" t="s">
        <v>285</v>
      </c>
      <c r="B815" s="412"/>
      <c r="C815" s="413" t="str">
        <f>IF(((E815&gt;-1)*AND(E815&lt;101)),"","Percentage must be between 0 and 100.00--&gt;")</f>
        <v/>
      </c>
      <c r="D815" s="414"/>
      <c r="E815" s="275">
        <f>'Survey Questionnaire'!E200</f>
        <v>0</v>
      </c>
      <c r="F815" s="202" t="s">
        <v>42</v>
      </c>
      <c r="G815" s="205" t="s">
        <v>28</v>
      </c>
      <c r="H815" s="276">
        <f t="shared" si="607"/>
        <v>0</v>
      </c>
      <c r="I815" s="206" t="s">
        <v>27</v>
      </c>
      <c r="J815" s="206" t="str">
        <f t="shared" si="605"/>
        <v/>
      </c>
      <c r="K815" s="206" t="str">
        <f t="shared" si="606"/>
        <v/>
      </c>
      <c r="L815" s="206"/>
      <c r="M815" s="206"/>
      <c r="N815" s="206"/>
      <c r="O815" s="206"/>
      <c r="P815" s="207">
        <f t="shared" ca="1" si="586"/>
        <v>1</v>
      </c>
      <c r="Q815" s="207">
        <f t="shared" ca="1" si="587"/>
        <v>1</v>
      </c>
      <c r="R815" s="207">
        <f t="shared" ca="1" si="588"/>
        <v>1</v>
      </c>
      <c r="S815" s="207">
        <f t="shared" ca="1" si="589"/>
        <v>1</v>
      </c>
      <c r="T815" s="207">
        <f t="shared" ca="1" si="590"/>
        <v>0</v>
      </c>
      <c r="U815" s="207">
        <f t="shared" ca="1" si="598"/>
        <v>1</v>
      </c>
      <c r="V815" s="207">
        <f t="shared" ca="1" si="599"/>
        <v>1</v>
      </c>
      <c r="W815" s="207">
        <f t="shared" ca="1" si="600"/>
        <v>1</v>
      </c>
      <c r="X815" s="207">
        <f t="shared" ca="1" si="601"/>
        <v>1</v>
      </c>
      <c r="Y815" s="207">
        <f t="shared" ca="1" si="602"/>
        <v>1</v>
      </c>
      <c r="Z815" s="207" t="str">
        <f t="shared" ca="1" si="596"/>
        <v>F2</v>
      </c>
      <c r="AA815" s="208" t="str">
        <f t="shared" ca="1" si="603"/>
        <v>F2</v>
      </c>
    </row>
    <row r="816" spans="1:27" s="209" customFormat="1" ht="15" customHeight="1" thickBot="1">
      <c r="A816" s="417" t="s">
        <v>286</v>
      </c>
      <c r="B816" s="418"/>
      <c r="C816" s="413" t="str">
        <f>IF(((E816&gt;-1)*AND(E816&lt;201)),"","Percentage overtime must be between 0% and 200.00%--&gt;")</f>
        <v/>
      </c>
      <c r="D816" s="414"/>
      <c r="E816" s="275">
        <f>'Survey Questionnaire'!E201</f>
        <v>0</v>
      </c>
      <c r="F816" s="202" t="s">
        <v>42</v>
      </c>
      <c r="G816" s="205" t="s">
        <v>28</v>
      </c>
      <c r="H816" s="276">
        <f t="shared" si="607"/>
        <v>0</v>
      </c>
      <c r="I816" s="206" t="s">
        <v>27</v>
      </c>
      <c r="J816" s="206" t="str">
        <f t="shared" si="605"/>
        <v/>
      </c>
      <c r="K816" s="206" t="str">
        <f t="shared" si="606"/>
        <v/>
      </c>
      <c r="L816" s="206"/>
      <c r="M816" s="206"/>
      <c r="N816" s="206"/>
      <c r="O816" s="206"/>
      <c r="P816" s="207">
        <f t="shared" ca="1" si="586"/>
        <v>1</v>
      </c>
      <c r="Q816" s="207">
        <f t="shared" ca="1" si="587"/>
        <v>1</v>
      </c>
      <c r="R816" s="207">
        <f t="shared" ca="1" si="588"/>
        <v>1</v>
      </c>
      <c r="S816" s="207">
        <f t="shared" ca="1" si="589"/>
        <v>1</v>
      </c>
      <c r="T816" s="207">
        <f t="shared" ca="1" si="590"/>
        <v>0</v>
      </c>
      <c r="U816" s="207">
        <f t="shared" ca="1" si="598"/>
        <v>1</v>
      </c>
      <c r="V816" s="207">
        <f t="shared" ca="1" si="599"/>
        <v>1</v>
      </c>
      <c r="W816" s="207">
        <f t="shared" ca="1" si="600"/>
        <v>1</v>
      </c>
      <c r="X816" s="207">
        <f t="shared" ca="1" si="601"/>
        <v>1</v>
      </c>
      <c r="Y816" s="207">
        <f t="shared" ca="1" si="602"/>
        <v>1</v>
      </c>
      <c r="Z816" s="207" t="str">
        <f t="shared" ca="1" si="596"/>
        <v>F2</v>
      </c>
      <c r="AA816" s="208" t="str">
        <f t="shared" ca="1" si="603"/>
        <v>F2</v>
      </c>
    </row>
    <row r="817" spans="1:27" s="209" customFormat="1" ht="15" customHeight="1" thickBot="1">
      <c r="A817" s="423" t="s">
        <v>287</v>
      </c>
      <c r="B817" s="424"/>
      <c r="C817" s="425" t="str">
        <f>IF(E817=0,"",IF(E817="Y","",IF(E817="N","","You must answer Y or N--&gt;")))</f>
        <v/>
      </c>
      <c r="D817" s="426"/>
      <c r="E817" s="203">
        <f>'Survey Questionnaire'!E202</f>
        <v>0</v>
      </c>
      <c r="F817" s="202" t="s">
        <v>62</v>
      </c>
      <c r="G817" s="205" t="s">
        <v>28</v>
      </c>
      <c r="H817" s="281" t="str">
        <f>IF(E817="Y",1,IF(E817="N",0,"X"))</f>
        <v>X</v>
      </c>
      <c r="I817" s="206" t="s">
        <v>27</v>
      </c>
      <c r="J817" s="206" t="str">
        <f t="shared" si="605"/>
        <v/>
      </c>
      <c r="K817" s="206" t="str">
        <f t="shared" si="606"/>
        <v/>
      </c>
      <c r="L817" s="206"/>
      <c r="M817" s="206"/>
      <c r="N817" s="206"/>
      <c r="O817" s="206"/>
      <c r="P817" s="207">
        <f t="shared" ca="1" si="586"/>
        <v>1</v>
      </c>
      <c r="Q817" s="207">
        <f t="shared" ca="1" si="587"/>
        <v>1</v>
      </c>
      <c r="R817" s="207">
        <f t="shared" ca="1" si="588"/>
        <v>1</v>
      </c>
      <c r="S817" s="207">
        <f t="shared" ca="1" si="589"/>
        <v>1</v>
      </c>
      <c r="T817" s="207">
        <f t="shared" ca="1" si="590"/>
        <v>0</v>
      </c>
      <c r="U817" s="207">
        <f t="shared" ca="1" si="598"/>
        <v>1</v>
      </c>
      <c r="V817" s="207">
        <f t="shared" ca="1" si="599"/>
        <v>1</v>
      </c>
      <c r="W817" s="207">
        <f t="shared" ca="1" si="600"/>
        <v>1</v>
      </c>
      <c r="X817" s="207">
        <f t="shared" ca="1" si="601"/>
        <v>1</v>
      </c>
      <c r="Y817" s="207">
        <f t="shared" ca="1" si="602"/>
        <v>1</v>
      </c>
      <c r="Z817" s="207" t="str">
        <f t="shared" ca="1" si="596"/>
        <v>F0</v>
      </c>
      <c r="AA817" s="208" t="str">
        <f t="shared" ca="1" si="603"/>
        <v>F0</v>
      </c>
    </row>
    <row r="818" spans="1:27" s="209" customFormat="1" ht="15" customHeight="1" thickBot="1">
      <c r="A818" s="417" t="s">
        <v>288</v>
      </c>
      <c r="B818" s="418"/>
      <c r="C818" s="413" t="str">
        <f>IF(((E818&gt;-1)*AND(E818&lt;1001)),"","Billing rate must be between $0 and $1,000 per hour--&gt;")</f>
        <v/>
      </c>
      <c r="D818" s="414"/>
      <c r="E818" s="203">
        <f>'Survey Questionnaire'!E203</f>
        <v>0</v>
      </c>
      <c r="F818" s="202" t="s">
        <v>112</v>
      </c>
      <c r="G818" s="205" t="s">
        <v>28</v>
      </c>
      <c r="H818" s="263">
        <f>IF(E818="","X",E818)</f>
        <v>0</v>
      </c>
      <c r="I818" s="206" t="s">
        <v>27</v>
      </c>
      <c r="J818" s="206" t="str">
        <f t="shared" si="605"/>
        <v/>
      </c>
      <c r="K818" s="206" t="str">
        <f t="shared" si="606"/>
        <v/>
      </c>
      <c r="L818" s="206"/>
      <c r="M818" s="206"/>
      <c r="N818" s="206"/>
      <c r="O818" s="206"/>
      <c r="P818" s="207">
        <f t="shared" ca="1" si="586"/>
        <v>1</v>
      </c>
      <c r="Q818" s="207">
        <f t="shared" ca="1" si="587"/>
        <v>1</v>
      </c>
      <c r="R818" s="207">
        <f t="shared" ca="1" si="588"/>
        <v>1</v>
      </c>
      <c r="S818" s="207">
        <f t="shared" ca="1" si="589"/>
        <v>1</v>
      </c>
      <c r="T818" s="207">
        <f t="shared" ca="1" si="590"/>
        <v>0</v>
      </c>
      <c r="U818" s="207">
        <f t="shared" ca="1" si="598"/>
        <v>1</v>
      </c>
      <c r="V818" s="207">
        <f t="shared" ca="1" si="599"/>
        <v>1</v>
      </c>
      <c r="W818" s="207">
        <f t="shared" ca="1" si="600"/>
        <v>1</v>
      </c>
      <c r="X818" s="207">
        <f t="shared" ca="1" si="601"/>
        <v>1</v>
      </c>
      <c r="Y818" s="207">
        <f t="shared" ca="1" si="602"/>
        <v>1</v>
      </c>
      <c r="Z818" s="207" t="str">
        <f t="shared" ca="1" si="596"/>
        <v>F0</v>
      </c>
      <c r="AA818" s="208" t="str">
        <f t="shared" ca="1" si="603"/>
        <v>F0</v>
      </c>
    </row>
    <row r="819" spans="1:27" s="209" customFormat="1" ht="15" customHeight="1" thickBot="1">
      <c r="A819" s="417" t="s">
        <v>306</v>
      </c>
      <c r="B819" s="418"/>
      <c r="C819" s="413" t="str">
        <f>IF(((E819&gt;-1)*AND(E819&lt;31)),"","Check for hours vs DAYS error--&gt;")</f>
        <v/>
      </c>
      <c r="D819" s="414"/>
      <c r="E819" s="203">
        <f>'Survey Questionnaire'!E204</f>
        <v>0</v>
      </c>
      <c r="F819" s="202" t="s">
        <v>110</v>
      </c>
      <c r="G819" s="205" t="s">
        <v>28</v>
      </c>
      <c r="H819" s="263">
        <f>IF(E819="","X",E819)</f>
        <v>0</v>
      </c>
      <c r="I819" s="206" t="s">
        <v>27</v>
      </c>
      <c r="J819" s="206" t="str">
        <f t="shared" si="605"/>
        <v/>
      </c>
      <c r="K819" s="206" t="str">
        <f t="shared" si="606"/>
        <v/>
      </c>
      <c r="L819" s="206"/>
      <c r="M819" s="206"/>
      <c r="N819" s="206"/>
      <c r="O819" s="206"/>
      <c r="P819" s="207">
        <f t="shared" ca="1" si="586"/>
        <v>1</v>
      </c>
      <c r="Q819" s="207">
        <f t="shared" ca="1" si="587"/>
        <v>1</v>
      </c>
      <c r="R819" s="207">
        <f t="shared" ca="1" si="588"/>
        <v>1</v>
      </c>
      <c r="S819" s="207">
        <f t="shared" ca="1" si="589"/>
        <v>1</v>
      </c>
      <c r="T819" s="207">
        <f t="shared" ca="1" si="590"/>
        <v>0</v>
      </c>
      <c r="U819" s="207">
        <f t="shared" ca="1" si="598"/>
        <v>1</v>
      </c>
      <c r="V819" s="207">
        <f t="shared" ca="1" si="599"/>
        <v>1</v>
      </c>
      <c r="W819" s="207">
        <f t="shared" ca="1" si="600"/>
        <v>1</v>
      </c>
      <c r="X819" s="207">
        <f t="shared" ca="1" si="601"/>
        <v>1</v>
      </c>
      <c r="Y819" s="207">
        <f t="shared" ca="1" si="602"/>
        <v>1</v>
      </c>
      <c r="Z819" s="207" t="str">
        <f t="shared" ca="1" si="596"/>
        <v>F0</v>
      </c>
      <c r="AA819" s="208" t="str">
        <f t="shared" ca="1" si="603"/>
        <v>F0</v>
      </c>
    </row>
    <row r="820" spans="1:27" s="209" customFormat="1" ht="15" customHeight="1" thickBot="1">
      <c r="A820" s="417" t="s">
        <v>289</v>
      </c>
      <c r="B820" s="418"/>
      <c r="C820" s="413" t="str">
        <f>IF((E819&gt;0)*AND(E820&gt;0),"Cant have vacation when you entered PTO",IF(((E820&gt;-1)*AND(E820&lt;31)),"","Check for hours vs DAYS error--&gt;"))</f>
        <v/>
      </c>
      <c r="D820" s="414"/>
      <c r="E820" s="203">
        <f>'Survey Questionnaire'!E205</f>
        <v>0</v>
      </c>
      <c r="F820" s="202" t="s">
        <v>110</v>
      </c>
      <c r="G820" s="205" t="s">
        <v>28</v>
      </c>
      <c r="H820" s="263">
        <f>IF(E820="","X",E820)</f>
        <v>0</v>
      </c>
      <c r="I820" s="206" t="s">
        <v>27</v>
      </c>
      <c r="J820" s="206" t="str">
        <f t="shared" si="605"/>
        <v/>
      </c>
      <c r="K820" s="206" t="str">
        <f t="shared" si="606"/>
        <v/>
      </c>
      <c r="L820" s="206"/>
      <c r="M820" s="206"/>
      <c r="N820" s="206"/>
      <c r="O820" s="206"/>
      <c r="P820" s="207">
        <f t="shared" ca="1" si="586"/>
        <v>1</v>
      </c>
      <c r="Q820" s="207">
        <f t="shared" ca="1" si="587"/>
        <v>1</v>
      </c>
      <c r="R820" s="207">
        <f t="shared" ca="1" si="588"/>
        <v>1</v>
      </c>
      <c r="S820" s="207">
        <f t="shared" ca="1" si="589"/>
        <v>1</v>
      </c>
      <c r="T820" s="207">
        <f t="shared" ca="1" si="590"/>
        <v>0</v>
      </c>
      <c r="U820" s="207">
        <f t="shared" ca="1" si="598"/>
        <v>1</v>
      </c>
      <c r="V820" s="207">
        <f t="shared" ca="1" si="599"/>
        <v>1</v>
      </c>
      <c r="W820" s="207">
        <f t="shared" ca="1" si="600"/>
        <v>1</v>
      </c>
      <c r="X820" s="207">
        <f t="shared" ca="1" si="601"/>
        <v>1</v>
      </c>
      <c r="Y820" s="207">
        <f t="shared" ca="1" si="602"/>
        <v>1</v>
      </c>
      <c r="Z820" s="207" t="str">
        <f t="shared" ca="1" si="596"/>
        <v>F0</v>
      </c>
      <c r="AA820" s="208" t="str">
        <f t="shared" ca="1" si="603"/>
        <v>F0</v>
      </c>
    </row>
    <row r="821" spans="1:27" s="209" customFormat="1" ht="15" customHeight="1" thickBot="1">
      <c r="A821" s="419" t="s">
        <v>290</v>
      </c>
      <c r="B821" s="420"/>
      <c r="C821" s="413" t="str">
        <f>IF((E819&gt;0)*AND(E821&gt;0),"Cant have sick leave when you entered PTO",IF(((E821&gt;-1)*AND(E821&lt;31)),"","Check for hours vs DAYS error--&gt;"))</f>
        <v/>
      </c>
      <c r="D821" s="414"/>
      <c r="E821" s="203">
        <f>'Survey Questionnaire'!E206</f>
        <v>0</v>
      </c>
      <c r="F821" s="202" t="s">
        <v>110</v>
      </c>
      <c r="G821" s="205" t="s">
        <v>28</v>
      </c>
      <c r="H821" s="263">
        <f>IF(E821="","X",E821)</f>
        <v>0</v>
      </c>
      <c r="I821" s="206" t="s">
        <v>27</v>
      </c>
      <c r="J821" s="206" t="str">
        <f t="shared" si="605"/>
        <v/>
      </c>
      <c r="K821" s="206" t="str">
        <f t="shared" si="606"/>
        <v/>
      </c>
      <c r="L821" s="206"/>
      <c r="M821" s="206"/>
      <c r="N821" s="206"/>
      <c r="O821" s="206"/>
      <c r="P821" s="207">
        <f t="shared" ca="1" si="586"/>
        <v>1</v>
      </c>
      <c r="Q821" s="207">
        <f t="shared" ca="1" si="587"/>
        <v>1</v>
      </c>
      <c r="R821" s="207">
        <f t="shared" ca="1" si="588"/>
        <v>1</v>
      </c>
      <c r="S821" s="207">
        <f t="shared" ca="1" si="589"/>
        <v>1</v>
      </c>
      <c r="T821" s="207">
        <f t="shared" ca="1" si="590"/>
        <v>0</v>
      </c>
      <c r="U821" s="207">
        <f t="shared" ca="1" si="598"/>
        <v>1</v>
      </c>
      <c r="V821" s="207">
        <f t="shared" ca="1" si="599"/>
        <v>1</v>
      </c>
      <c r="W821" s="207">
        <f t="shared" ca="1" si="600"/>
        <v>1</v>
      </c>
      <c r="X821" s="207">
        <f t="shared" ca="1" si="601"/>
        <v>1</v>
      </c>
      <c r="Y821" s="207">
        <f t="shared" ca="1" si="602"/>
        <v>1</v>
      </c>
      <c r="Z821" s="207" t="str">
        <f t="shared" ca="1" si="596"/>
        <v>F0</v>
      </c>
      <c r="AA821" s="208" t="str">
        <f t="shared" ca="1" si="603"/>
        <v>F0</v>
      </c>
    </row>
    <row r="822" spans="1:27" ht="16.5" thickBot="1">
      <c r="A822" s="36"/>
      <c r="B822" s="71"/>
      <c r="C822" s="432"/>
      <c r="D822" s="432"/>
      <c r="E822" s="72"/>
      <c r="F822" s="73"/>
      <c r="P822" s="40">
        <f t="shared" ca="1" si="586"/>
        <v>1</v>
      </c>
      <c r="Q822" s="40">
        <f t="shared" ca="1" si="587"/>
        <v>1</v>
      </c>
      <c r="R822" s="40">
        <f t="shared" ca="1" si="588"/>
        <v>1</v>
      </c>
      <c r="S822" s="40">
        <f t="shared" ca="1" si="589"/>
        <v>1</v>
      </c>
      <c r="T822" s="40">
        <f t="shared" ca="1" si="590"/>
        <v>1</v>
      </c>
      <c r="U822" s="40">
        <f t="shared" ref="U822" ca="1" si="608">CELL("protect",F822)</f>
        <v>1</v>
      </c>
      <c r="V822" s="40">
        <f t="shared" ca="1" si="599"/>
        <v>1</v>
      </c>
      <c r="W822" s="40">
        <f t="shared" ca="1" si="600"/>
        <v>1</v>
      </c>
      <c r="X822" s="40">
        <f t="shared" ca="1" si="601"/>
        <v>1</v>
      </c>
      <c r="Y822" s="40">
        <f t="shared" ca="1" si="602"/>
        <v>1</v>
      </c>
      <c r="Z822" s="40" t="str">
        <f t="shared" ca="1" si="596"/>
        <v>F0</v>
      </c>
      <c r="AA822" s="44" t="str">
        <f t="shared" ca="1" si="603"/>
        <v>F0</v>
      </c>
    </row>
    <row r="823" spans="1:27" ht="20.25" thickTop="1" thickBot="1">
      <c r="A823" s="527" t="s">
        <v>117</v>
      </c>
      <c r="B823" s="528"/>
      <c r="C823" s="528"/>
      <c r="D823" s="528"/>
      <c r="E823" s="68">
        <v>46</v>
      </c>
      <c r="F823" s="64"/>
      <c r="G823" s="45" t="s">
        <v>25</v>
      </c>
      <c r="H823" s="263" t="str">
        <f>IF(SUM(H824:H825)&gt;0,E823,"X")</f>
        <v>X</v>
      </c>
      <c r="I823" s="38" t="s">
        <v>27</v>
      </c>
      <c r="P823" s="40">
        <f t="shared" ca="1" si="586"/>
        <v>1</v>
      </c>
      <c r="Q823" s="40">
        <f t="shared" ca="1" si="587"/>
        <v>1</v>
      </c>
      <c r="R823" s="40">
        <f t="shared" ca="1" si="588"/>
        <v>1</v>
      </c>
      <c r="S823" s="40">
        <f t="shared" ca="1" si="589"/>
        <v>1</v>
      </c>
      <c r="T823" s="40">
        <f t="shared" ca="1" si="590"/>
        <v>1</v>
      </c>
      <c r="U823" s="40">
        <f t="shared" ca="1" si="598"/>
        <v>1</v>
      </c>
      <c r="V823" s="40">
        <f t="shared" ca="1" si="599"/>
        <v>1</v>
      </c>
      <c r="W823" s="40">
        <f t="shared" ca="1" si="600"/>
        <v>1</v>
      </c>
      <c r="X823" s="40">
        <f t="shared" ca="1" si="601"/>
        <v>1</v>
      </c>
      <c r="Y823" s="40">
        <f t="shared" ca="1" si="602"/>
        <v>1</v>
      </c>
      <c r="Z823" s="40" t="str">
        <f t="shared" ca="1" si="596"/>
        <v>G</v>
      </c>
      <c r="AA823" s="44" t="str">
        <f t="shared" ca="1" si="603"/>
        <v>F0</v>
      </c>
    </row>
    <row r="824" spans="1:27" s="209" customFormat="1" ht="15" customHeight="1" thickTop="1" thickBot="1">
      <c r="A824" s="415" t="s">
        <v>230</v>
      </c>
      <c r="B824" s="416"/>
      <c r="C824" s="413" t="str">
        <f>IF(E824&lt;1000000001,"","Can't be over $1,000,000,000--&gt;")</f>
        <v/>
      </c>
      <c r="D824" s="413"/>
      <c r="E824" s="201">
        <f>'Survey Questionnaire'!E209</f>
        <v>0</v>
      </c>
      <c r="F824" s="202" t="s">
        <v>112</v>
      </c>
      <c r="G824" s="205" t="s">
        <v>28</v>
      </c>
      <c r="H824" s="263">
        <f t="shared" ref="H824:H827" si="609">IF(E824="","X",E824)</f>
        <v>0</v>
      </c>
      <c r="I824" s="206" t="s">
        <v>27</v>
      </c>
      <c r="J824" s="206" t="str">
        <f t="shared" ref="J824:J838" si="610">IF(C824="","",1)</f>
        <v/>
      </c>
      <c r="K824" s="206" t="str">
        <f t="shared" ref="K824:K838" si="611">IF(C824="","","&lt;=======")</f>
        <v/>
      </c>
      <c r="L824" s="206"/>
      <c r="M824" s="206"/>
      <c r="N824" s="206"/>
      <c r="O824" s="206"/>
      <c r="P824" s="207">
        <f t="shared" ca="1" si="586"/>
        <v>1</v>
      </c>
      <c r="Q824" s="207">
        <f t="shared" ca="1" si="587"/>
        <v>1</v>
      </c>
      <c r="R824" s="207">
        <f t="shared" ca="1" si="588"/>
        <v>1</v>
      </c>
      <c r="S824" s="207">
        <f t="shared" ca="1" si="589"/>
        <v>1</v>
      </c>
      <c r="T824" s="207">
        <f t="shared" ca="1" si="590"/>
        <v>0</v>
      </c>
      <c r="U824" s="207">
        <f t="shared" ca="1" si="598"/>
        <v>1</v>
      </c>
      <c r="V824" s="207">
        <f t="shared" ca="1" si="599"/>
        <v>1</v>
      </c>
      <c r="W824" s="207">
        <f t="shared" ca="1" si="600"/>
        <v>1</v>
      </c>
      <c r="X824" s="207">
        <f t="shared" ca="1" si="601"/>
        <v>1</v>
      </c>
      <c r="Y824" s="207">
        <f t="shared" ca="1" si="602"/>
        <v>1</v>
      </c>
      <c r="Z824" s="207" t="str">
        <f t="shared" ca="1" si="596"/>
        <v>C0</v>
      </c>
      <c r="AA824" s="208" t="str">
        <f t="shared" ca="1" si="603"/>
        <v>F0</v>
      </c>
    </row>
    <row r="825" spans="1:27" s="209" customFormat="1" ht="15" customHeight="1" thickBot="1">
      <c r="A825" s="411" t="s">
        <v>231</v>
      </c>
      <c r="B825" s="412"/>
      <c r="C825" s="413" t="str">
        <f>IF(E825&lt;1000000001,"","Can't be over $1,000,000,000--&gt;")</f>
        <v/>
      </c>
      <c r="D825" s="413"/>
      <c r="E825" s="201">
        <f>'Survey Questionnaire'!E210</f>
        <v>0</v>
      </c>
      <c r="F825" s="202" t="s">
        <v>112</v>
      </c>
      <c r="G825" s="205" t="s">
        <v>28</v>
      </c>
      <c r="H825" s="263">
        <f t="shared" si="609"/>
        <v>0</v>
      </c>
      <c r="I825" s="206" t="s">
        <v>27</v>
      </c>
      <c r="J825" s="206" t="str">
        <f t="shared" si="610"/>
        <v/>
      </c>
      <c r="K825" s="206" t="str">
        <f t="shared" si="611"/>
        <v/>
      </c>
      <c r="L825" s="206"/>
      <c r="M825" s="206"/>
      <c r="N825" s="206"/>
      <c r="O825" s="206"/>
      <c r="P825" s="207">
        <f t="shared" ca="1" si="586"/>
        <v>1</v>
      </c>
      <c r="Q825" s="207">
        <f t="shared" ca="1" si="587"/>
        <v>1</v>
      </c>
      <c r="R825" s="207">
        <f t="shared" ca="1" si="588"/>
        <v>1</v>
      </c>
      <c r="S825" s="207">
        <f t="shared" ca="1" si="589"/>
        <v>1</v>
      </c>
      <c r="T825" s="207">
        <f t="shared" ca="1" si="590"/>
        <v>0</v>
      </c>
      <c r="U825" s="207">
        <f t="shared" ca="1" si="598"/>
        <v>1</v>
      </c>
      <c r="V825" s="207">
        <f t="shared" ca="1" si="599"/>
        <v>1</v>
      </c>
      <c r="W825" s="207">
        <f t="shared" ca="1" si="600"/>
        <v>1</v>
      </c>
      <c r="X825" s="207">
        <f t="shared" ca="1" si="601"/>
        <v>1</v>
      </c>
      <c r="Y825" s="207">
        <f t="shared" ca="1" si="602"/>
        <v>1</v>
      </c>
      <c r="Z825" s="207" t="str">
        <f t="shared" ca="1" si="596"/>
        <v>C0</v>
      </c>
      <c r="AA825" s="208" t="str">
        <f t="shared" ca="1" si="603"/>
        <v>F0</v>
      </c>
    </row>
    <row r="826" spans="1:27" s="209" customFormat="1" ht="15" customHeight="1" thickBot="1">
      <c r="A826" s="411" t="s">
        <v>279</v>
      </c>
      <c r="B826" s="412"/>
      <c r="C826" s="413" t="str">
        <f>IF(E826&lt;1000000001,"","Can't be over $1,000,000,000--&gt;")</f>
        <v/>
      </c>
      <c r="D826" s="413"/>
      <c r="E826" s="201">
        <f>'Survey Questionnaire'!E211</f>
        <v>0</v>
      </c>
      <c r="F826" s="202" t="s">
        <v>112</v>
      </c>
      <c r="G826" s="205" t="s">
        <v>28</v>
      </c>
      <c r="H826" s="263">
        <f t="shared" si="609"/>
        <v>0</v>
      </c>
      <c r="I826" s="206" t="s">
        <v>27</v>
      </c>
      <c r="J826" s="206" t="str">
        <f t="shared" si="610"/>
        <v/>
      </c>
      <c r="K826" s="206" t="str">
        <f t="shared" si="611"/>
        <v/>
      </c>
      <c r="L826" s="206"/>
      <c r="M826" s="206"/>
      <c r="N826" s="206"/>
      <c r="O826" s="206"/>
      <c r="P826" s="207">
        <f t="shared" ca="1" si="586"/>
        <v>1</v>
      </c>
      <c r="Q826" s="207">
        <f t="shared" ca="1" si="587"/>
        <v>1</v>
      </c>
      <c r="R826" s="207">
        <f t="shared" ca="1" si="588"/>
        <v>1</v>
      </c>
      <c r="S826" s="207">
        <f t="shared" ca="1" si="589"/>
        <v>1</v>
      </c>
      <c r="T826" s="207">
        <f t="shared" ca="1" si="590"/>
        <v>0</v>
      </c>
      <c r="U826" s="207">
        <f t="shared" ca="1" si="598"/>
        <v>1</v>
      </c>
      <c r="V826" s="207">
        <f t="shared" ca="1" si="599"/>
        <v>1</v>
      </c>
      <c r="W826" s="207">
        <f t="shared" ca="1" si="600"/>
        <v>1</v>
      </c>
      <c r="X826" s="207">
        <f t="shared" ca="1" si="601"/>
        <v>1</v>
      </c>
      <c r="Y826" s="207">
        <f t="shared" ca="1" si="602"/>
        <v>1</v>
      </c>
      <c r="Z826" s="207" t="str">
        <f t="shared" ca="1" si="596"/>
        <v>C0</v>
      </c>
      <c r="AA826" s="208" t="str">
        <f t="shared" ca="1" si="603"/>
        <v>F0</v>
      </c>
    </row>
    <row r="827" spans="1:27" s="209" customFormat="1" ht="15" customHeight="1" thickBot="1">
      <c r="A827" s="411" t="s">
        <v>280</v>
      </c>
      <c r="B827" s="412"/>
      <c r="C827" s="413" t="str">
        <f>IF(((E827&gt;-100)*AND(E827&lt;201)),"","Percentage must be between -100% and +200%--&gt;")</f>
        <v/>
      </c>
      <c r="D827" s="414"/>
      <c r="E827" s="275">
        <f>'Survey Questionnaire'!E212</f>
        <v>0</v>
      </c>
      <c r="F827" s="202" t="s">
        <v>42</v>
      </c>
      <c r="G827" s="205" t="s">
        <v>28</v>
      </c>
      <c r="H827" s="276">
        <f t="shared" si="609"/>
        <v>0</v>
      </c>
      <c r="I827" s="206" t="s">
        <v>27</v>
      </c>
      <c r="J827" s="206" t="str">
        <f t="shared" si="610"/>
        <v/>
      </c>
      <c r="K827" s="206" t="str">
        <f t="shared" si="611"/>
        <v/>
      </c>
      <c r="L827" s="206"/>
      <c r="M827" s="206"/>
      <c r="N827" s="206"/>
      <c r="O827" s="206"/>
      <c r="P827" s="207">
        <f t="shared" ca="1" si="586"/>
        <v>1</v>
      </c>
      <c r="Q827" s="207">
        <f t="shared" ca="1" si="587"/>
        <v>1</v>
      </c>
      <c r="R827" s="207">
        <f t="shared" ca="1" si="588"/>
        <v>1</v>
      </c>
      <c r="S827" s="207">
        <f t="shared" ca="1" si="589"/>
        <v>1</v>
      </c>
      <c r="T827" s="207">
        <f t="shared" ca="1" si="590"/>
        <v>0</v>
      </c>
      <c r="U827" s="207">
        <f t="shared" ca="1" si="598"/>
        <v>1</v>
      </c>
      <c r="V827" s="207">
        <f t="shared" ca="1" si="599"/>
        <v>1</v>
      </c>
      <c r="W827" s="207">
        <f t="shared" ca="1" si="600"/>
        <v>1</v>
      </c>
      <c r="X827" s="207">
        <f t="shared" ca="1" si="601"/>
        <v>1</v>
      </c>
      <c r="Y827" s="207">
        <f t="shared" ca="1" si="602"/>
        <v>1</v>
      </c>
      <c r="Z827" s="207" t="str">
        <f t="shared" ca="1" si="596"/>
        <v>F2</v>
      </c>
      <c r="AA827" s="208" t="str">
        <f t="shared" ca="1" si="603"/>
        <v>F2</v>
      </c>
    </row>
    <row r="828" spans="1:27" s="209" customFormat="1" ht="15" customHeight="1" thickBot="1">
      <c r="A828" s="411" t="s">
        <v>281</v>
      </c>
      <c r="B828" s="412"/>
      <c r="C828" s="413" t="str">
        <f>IF(E824+E825=0,"",IF(E828&lt;1,"Please enter the number of people with this title here--&gt;",IF(E828&gt;E$8,"Can't be more than the "&amp;E$8&amp;" you reported as total staff--&gt;","")))</f>
        <v/>
      </c>
      <c r="D828" s="414"/>
      <c r="E828" s="204">
        <f>'Survey Questionnaire'!E213</f>
        <v>0</v>
      </c>
      <c r="F828" s="202" t="s">
        <v>109</v>
      </c>
      <c r="G828" s="205" t="s">
        <v>28</v>
      </c>
      <c r="H828" s="263" t="str">
        <f>IF(OR(E828="", E828=0),"X",E828)</f>
        <v>X</v>
      </c>
      <c r="I828" s="206" t="s">
        <v>27</v>
      </c>
      <c r="J828" s="206" t="str">
        <f t="shared" si="610"/>
        <v/>
      </c>
      <c r="K828" s="206" t="str">
        <f t="shared" si="611"/>
        <v/>
      </c>
      <c r="L828" s="206"/>
      <c r="M828" s="206"/>
      <c r="N828" s="206"/>
      <c r="O828" s="206"/>
      <c r="P828" s="207">
        <f t="shared" ca="1" si="586"/>
        <v>1</v>
      </c>
      <c r="Q828" s="207">
        <f t="shared" ca="1" si="587"/>
        <v>1</v>
      </c>
      <c r="R828" s="207">
        <f t="shared" ca="1" si="588"/>
        <v>1</v>
      </c>
      <c r="S828" s="207">
        <f t="shared" ca="1" si="589"/>
        <v>1</v>
      </c>
      <c r="T828" s="207">
        <f t="shared" ca="1" si="590"/>
        <v>0</v>
      </c>
      <c r="U828" s="207">
        <f t="shared" ca="1" si="598"/>
        <v>1</v>
      </c>
      <c r="V828" s="207">
        <f t="shared" ca="1" si="599"/>
        <v>1</v>
      </c>
      <c r="W828" s="207">
        <f t="shared" ca="1" si="600"/>
        <v>1</v>
      </c>
      <c r="X828" s="207">
        <f t="shared" ca="1" si="601"/>
        <v>1</v>
      </c>
      <c r="Y828" s="207">
        <f t="shared" ca="1" si="602"/>
        <v>1</v>
      </c>
      <c r="Z828" s="207" t="str">
        <f t="shared" ca="1" si="596"/>
        <v>,0</v>
      </c>
      <c r="AA828" s="208" t="str">
        <f t="shared" ca="1" si="603"/>
        <v>F0</v>
      </c>
    </row>
    <row r="829" spans="1:27" s="209" customFormat="1" ht="15" customHeight="1" thickBot="1">
      <c r="A829" s="411" t="s">
        <v>282</v>
      </c>
      <c r="B829" s="412"/>
      <c r="C829" s="413" t="str">
        <f>IF(E829&gt;E828,"Can't be more than the "&amp;E828&amp;" people with this title--&gt;","")</f>
        <v/>
      </c>
      <c r="D829" s="414"/>
      <c r="E829" s="204">
        <f>'Survey Questionnaire'!E214</f>
        <v>0</v>
      </c>
      <c r="F829" s="202" t="s">
        <v>109</v>
      </c>
      <c r="G829" s="205" t="s">
        <v>28</v>
      </c>
      <c r="H829" s="263">
        <f t="shared" ref="H829:H833" si="612">IF(E829="","X",E829)</f>
        <v>0</v>
      </c>
      <c r="I829" s="206" t="s">
        <v>27</v>
      </c>
      <c r="J829" s="206" t="str">
        <f t="shared" si="610"/>
        <v/>
      </c>
      <c r="K829" s="206" t="str">
        <f t="shared" si="611"/>
        <v/>
      </c>
      <c r="L829" s="206"/>
      <c r="M829" s="206"/>
      <c r="N829" s="206"/>
      <c r="O829" s="206"/>
      <c r="P829" s="207">
        <f t="shared" ca="1" si="586"/>
        <v>1</v>
      </c>
      <c r="Q829" s="207">
        <f t="shared" ca="1" si="587"/>
        <v>1</v>
      </c>
      <c r="R829" s="207">
        <f t="shared" ca="1" si="588"/>
        <v>1</v>
      </c>
      <c r="S829" s="207">
        <f t="shared" ca="1" si="589"/>
        <v>1</v>
      </c>
      <c r="T829" s="207">
        <f t="shared" ca="1" si="590"/>
        <v>0</v>
      </c>
      <c r="U829" s="207">
        <f t="shared" ca="1" si="598"/>
        <v>1</v>
      </c>
      <c r="V829" s="207">
        <f t="shared" ca="1" si="599"/>
        <v>1</v>
      </c>
      <c r="W829" s="207">
        <f t="shared" ca="1" si="600"/>
        <v>1</v>
      </c>
      <c r="X829" s="207">
        <f t="shared" ca="1" si="601"/>
        <v>1</v>
      </c>
      <c r="Y829" s="207">
        <f t="shared" ca="1" si="602"/>
        <v>1</v>
      </c>
      <c r="Z829" s="207" t="str">
        <f t="shared" ca="1" si="596"/>
        <v>,0</v>
      </c>
      <c r="AA829" s="208" t="str">
        <f t="shared" ca="1" si="603"/>
        <v>F0</v>
      </c>
    </row>
    <row r="830" spans="1:27" s="209" customFormat="1" ht="15" customHeight="1" thickBot="1">
      <c r="A830" s="411" t="s">
        <v>283</v>
      </c>
      <c r="B830" s="412"/>
      <c r="C830" s="413" t="str">
        <f>IF(((E830&gt;-1)*AND(E830&lt;101)),"","Percentage must be between 0 and 100.00--&gt;")</f>
        <v/>
      </c>
      <c r="D830" s="414"/>
      <c r="E830" s="275">
        <f>'Survey Questionnaire'!E215</f>
        <v>0</v>
      </c>
      <c r="F830" s="202" t="s">
        <v>42</v>
      </c>
      <c r="G830" s="205" t="s">
        <v>28</v>
      </c>
      <c r="H830" s="276">
        <f t="shared" si="612"/>
        <v>0</v>
      </c>
      <c r="I830" s="206" t="s">
        <v>27</v>
      </c>
      <c r="J830" s="206" t="str">
        <f t="shared" si="610"/>
        <v/>
      </c>
      <c r="K830" s="206" t="str">
        <f t="shared" si="611"/>
        <v/>
      </c>
      <c r="L830" s="206"/>
      <c r="M830" s="206"/>
      <c r="N830" s="206"/>
      <c r="O830" s="206"/>
      <c r="P830" s="207">
        <f t="shared" ca="1" si="586"/>
        <v>1</v>
      </c>
      <c r="Q830" s="207">
        <f t="shared" ca="1" si="587"/>
        <v>1</v>
      </c>
      <c r="R830" s="207">
        <f t="shared" ca="1" si="588"/>
        <v>1</v>
      </c>
      <c r="S830" s="207">
        <f t="shared" ca="1" si="589"/>
        <v>1</v>
      </c>
      <c r="T830" s="207">
        <f t="shared" ca="1" si="590"/>
        <v>0</v>
      </c>
      <c r="U830" s="207">
        <f t="shared" ca="1" si="598"/>
        <v>1</v>
      </c>
      <c r="V830" s="207">
        <f t="shared" ca="1" si="599"/>
        <v>1</v>
      </c>
      <c r="W830" s="207">
        <f t="shared" ca="1" si="600"/>
        <v>1</v>
      </c>
      <c r="X830" s="207">
        <f t="shared" ca="1" si="601"/>
        <v>1</v>
      </c>
      <c r="Y830" s="207">
        <f t="shared" ca="1" si="602"/>
        <v>1</v>
      </c>
      <c r="Z830" s="207" t="str">
        <f t="shared" ca="1" si="596"/>
        <v>F2</v>
      </c>
      <c r="AA830" s="208" t="str">
        <f t="shared" ca="1" si="603"/>
        <v>F2</v>
      </c>
    </row>
    <row r="831" spans="1:27" s="209" customFormat="1" ht="15" customHeight="1" thickBot="1">
      <c r="A831" s="411" t="s">
        <v>284</v>
      </c>
      <c r="B831" s="412"/>
      <c r="C831" s="413" t="str">
        <f>IF(((E831&gt;-1)*AND(E831&lt;101)),"","Percentage must be between 0 and 100.00--&gt;")</f>
        <v/>
      </c>
      <c r="D831" s="414"/>
      <c r="E831" s="275">
        <f>'Survey Questionnaire'!E216</f>
        <v>0</v>
      </c>
      <c r="F831" s="202" t="s">
        <v>42</v>
      </c>
      <c r="G831" s="205" t="s">
        <v>28</v>
      </c>
      <c r="H831" s="276">
        <f t="shared" si="612"/>
        <v>0</v>
      </c>
      <c r="I831" s="206" t="s">
        <v>27</v>
      </c>
      <c r="J831" s="206" t="str">
        <f t="shared" si="610"/>
        <v/>
      </c>
      <c r="K831" s="206" t="str">
        <f t="shared" si="611"/>
        <v/>
      </c>
      <c r="L831" s="206"/>
      <c r="M831" s="206"/>
      <c r="N831" s="206"/>
      <c r="O831" s="206"/>
      <c r="P831" s="207">
        <f t="shared" ca="1" si="586"/>
        <v>1</v>
      </c>
      <c r="Q831" s="207">
        <f t="shared" ca="1" si="587"/>
        <v>1</v>
      </c>
      <c r="R831" s="207">
        <f t="shared" ca="1" si="588"/>
        <v>1</v>
      </c>
      <c r="S831" s="207">
        <f t="shared" ca="1" si="589"/>
        <v>1</v>
      </c>
      <c r="T831" s="207">
        <f t="shared" ca="1" si="590"/>
        <v>0</v>
      </c>
      <c r="U831" s="207">
        <f t="shared" ca="1" si="598"/>
        <v>1</v>
      </c>
      <c r="V831" s="207">
        <f t="shared" ca="1" si="599"/>
        <v>1</v>
      </c>
      <c r="W831" s="207">
        <f t="shared" ca="1" si="600"/>
        <v>1</v>
      </c>
      <c r="X831" s="207">
        <f t="shared" ca="1" si="601"/>
        <v>1</v>
      </c>
      <c r="Y831" s="207">
        <f t="shared" ca="1" si="602"/>
        <v>1</v>
      </c>
      <c r="Z831" s="207" t="str">
        <f t="shared" ca="1" si="596"/>
        <v>F2</v>
      </c>
      <c r="AA831" s="208" t="str">
        <f t="shared" ca="1" si="603"/>
        <v>F2</v>
      </c>
    </row>
    <row r="832" spans="1:27" s="209" customFormat="1" ht="15" customHeight="1" thickBot="1">
      <c r="A832" s="411" t="s">
        <v>285</v>
      </c>
      <c r="B832" s="412"/>
      <c r="C832" s="413" t="str">
        <f>IF(((E832&gt;-1)*AND(E832&lt;101)),"","Percentage must be between 0 and 100.00--&gt;")</f>
        <v/>
      </c>
      <c r="D832" s="414"/>
      <c r="E832" s="275">
        <f>'Survey Questionnaire'!E217</f>
        <v>0</v>
      </c>
      <c r="F832" s="202" t="s">
        <v>42</v>
      </c>
      <c r="G832" s="205" t="s">
        <v>28</v>
      </c>
      <c r="H832" s="276">
        <f t="shared" si="612"/>
        <v>0</v>
      </c>
      <c r="I832" s="206" t="s">
        <v>27</v>
      </c>
      <c r="J832" s="206" t="str">
        <f t="shared" si="610"/>
        <v/>
      </c>
      <c r="K832" s="206" t="str">
        <f t="shared" si="611"/>
        <v/>
      </c>
      <c r="L832" s="206"/>
      <c r="M832" s="206"/>
      <c r="N832" s="206"/>
      <c r="O832" s="206"/>
      <c r="P832" s="207">
        <f t="shared" ca="1" si="586"/>
        <v>1</v>
      </c>
      <c r="Q832" s="207">
        <f t="shared" ca="1" si="587"/>
        <v>1</v>
      </c>
      <c r="R832" s="207">
        <f t="shared" ca="1" si="588"/>
        <v>1</v>
      </c>
      <c r="S832" s="207">
        <f t="shared" ca="1" si="589"/>
        <v>1</v>
      </c>
      <c r="T832" s="207">
        <f t="shared" ca="1" si="590"/>
        <v>0</v>
      </c>
      <c r="U832" s="207">
        <f t="shared" ca="1" si="598"/>
        <v>1</v>
      </c>
      <c r="V832" s="207">
        <f t="shared" ca="1" si="599"/>
        <v>1</v>
      </c>
      <c r="W832" s="207">
        <f t="shared" ca="1" si="600"/>
        <v>1</v>
      </c>
      <c r="X832" s="207">
        <f t="shared" ca="1" si="601"/>
        <v>1</v>
      </c>
      <c r="Y832" s="207">
        <f t="shared" ca="1" si="602"/>
        <v>1</v>
      </c>
      <c r="Z832" s="207" t="str">
        <f t="shared" ca="1" si="596"/>
        <v>F2</v>
      </c>
      <c r="AA832" s="208" t="str">
        <f t="shared" ca="1" si="603"/>
        <v>F2</v>
      </c>
    </row>
    <row r="833" spans="1:27" s="209" customFormat="1" ht="15" customHeight="1" thickBot="1">
      <c r="A833" s="417" t="s">
        <v>286</v>
      </c>
      <c r="B833" s="418"/>
      <c r="C833" s="413" t="str">
        <f>IF(((E833&gt;-1)*AND(E833&lt;201)),"","Percentage overtime must be between 0% and 200.00%--&gt;")</f>
        <v/>
      </c>
      <c r="D833" s="414"/>
      <c r="E833" s="275">
        <f>'Survey Questionnaire'!E218</f>
        <v>0</v>
      </c>
      <c r="F833" s="202" t="s">
        <v>42</v>
      </c>
      <c r="G833" s="205" t="s">
        <v>28</v>
      </c>
      <c r="H833" s="276">
        <f t="shared" si="612"/>
        <v>0</v>
      </c>
      <c r="I833" s="206" t="s">
        <v>27</v>
      </c>
      <c r="J833" s="206" t="str">
        <f t="shared" si="610"/>
        <v/>
      </c>
      <c r="K833" s="206" t="str">
        <f t="shared" si="611"/>
        <v/>
      </c>
      <c r="L833" s="206"/>
      <c r="M833" s="206"/>
      <c r="N833" s="206"/>
      <c r="O833" s="206"/>
      <c r="P833" s="207">
        <f t="shared" ca="1" si="586"/>
        <v>1</v>
      </c>
      <c r="Q833" s="207">
        <f t="shared" ca="1" si="587"/>
        <v>1</v>
      </c>
      <c r="R833" s="207">
        <f t="shared" ca="1" si="588"/>
        <v>1</v>
      </c>
      <c r="S833" s="207">
        <f t="shared" ca="1" si="589"/>
        <v>1</v>
      </c>
      <c r="T833" s="207">
        <f t="shared" ca="1" si="590"/>
        <v>0</v>
      </c>
      <c r="U833" s="207">
        <f t="shared" ca="1" si="598"/>
        <v>1</v>
      </c>
      <c r="V833" s="207">
        <f t="shared" ca="1" si="599"/>
        <v>1</v>
      </c>
      <c r="W833" s="207">
        <f t="shared" ca="1" si="600"/>
        <v>1</v>
      </c>
      <c r="X833" s="207">
        <f t="shared" ca="1" si="601"/>
        <v>1</v>
      </c>
      <c r="Y833" s="207">
        <f t="shared" ca="1" si="602"/>
        <v>1</v>
      </c>
      <c r="Z833" s="207" t="str">
        <f t="shared" ca="1" si="596"/>
        <v>F2</v>
      </c>
      <c r="AA833" s="208" t="str">
        <f t="shared" ca="1" si="603"/>
        <v>F2</v>
      </c>
    </row>
    <row r="834" spans="1:27" s="209" customFormat="1" ht="15" customHeight="1" thickBot="1">
      <c r="A834" s="423" t="s">
        <v>287</v>
      </c>
      <c r="B834" s="424"/>
      <c r="C834" s="425" t="str">
        <f>IF(E834=0,"",IF(E834="Y","",IF(E834="N","","You must answer Y or N--&gt;")))</f>
        <v/>
      </c>
      <c r="D834" s="426"/>
      <c r="E834" s="203">
        <f>'Survey Questionnaire'!E219</f>
        <v>0</v>
      </c>
      <c r="F834" s="202" t="s">
        <v>62</v>
      </c>
      <c r="G834" s="205" t="s">
        <v>28</v>
      </c>
      <c r="H834" s="281" t="str">
        <f>IF(E834="Y",1,IF(E834="N",0,"X"))</f>
        <v>X</v>
      </c>
      <c r="I834" s="206" t="s">
        <v>27</v>
      </c>
      <c r="J834" s="206" t="str">
        <f t="shared" si="610"/>
        <v/>
      </c>
      <c r="K834" s="206" t="str">
        <f t="shared" si="611"/>
        <v/>
      </c>
      <c r="L834" s="206"/>
      <c r="M834" s="206"/>
      <c r="N834" s="206"/>
      <c r="O834" s="206"/>
      <c r="P834" s="207">
        <f t="shared" ca="1" si="586"/>
        <v>1</v>
      </c>
      <c r="Q834" s="207">
        <f t="shared" ca="1" si="587"/>
        <v>1</v>
      </c>
      <c r="R834" s="207">
        <f t="shared" ca="1" si="588"/>
        <v>1</v>
      </c>
      <c r="S834" s="207">
        <f t="shared" ca="1" si="589"/>
        <v>1</v>
      </c>
      <c r="T834" s="207">
        <f t="shared" ca="1" si="590"/>
        <v>0</v>
      </c>
      <c r="U834" s="207">
        <f t="shared" ca="1" si="598"/>
        <v>1</v>
      </c>
      <c r="V834" s="207">
        <f t="shared" ca="1" si="599"/>
        <v>1</v>
      </c>
      <c r="W834" s="207">
        <f t="shared" ca="1" si="600"/>
        <v>1</v>
      </c>
      <c r="X834" s="207">
        <f t="shared" ca="1" si="601"/>
        <v>1</v>
      </c>
      <c r="Y834" s="207">
        <f t="shared" ca="1" si="602"/>
        <v>1</v>
      </c>
      <c r="Z834" s="207" t="str">
        <f t="shared" ca="1" si="596"/>
        <v>F0</v>
      </c>
      <c r="AA834" s="208" t="str">
        <f t="shared" ca="1" si="603"/>
        <v>F0</v>
      </c>
    </row>
    <row r="835" spans="1:27" s="209" customFormat="1" ht="15" customHeight="1" thickBot="1">
      <c r="A835" s="417" t="s">
        <v>288</v>
      </c>
      <c r="B835" s="418"/>
      <c r="C835" s="413" t="str">
        <f>IF(((E835&gt;-1)*AND(E835&lt;1001)),"","Billing rate must be between $0 and $1,000 per hour--&gt;")</f>
        <v/>
      </c>
      <c r="D835" s="414"/>
      <c r="E835" s="203">
        <f>'Survey Questionnaire'!E220</f>
        <v>0</v>
      </c>
      <c r="F835" s="202" t="s">
        <v>112</v>
      </c>
      <c r="G835" s="205" t="s">
        <v>28</v>
      </c>
      <c r="H835" s="263">
        <f>IF(E835="","X",E835)</f>
        <v>0</v>
      </c>
      <c r="I835" s="206" t="s">
        <v>27</v>
      </c>
      <c r="J835" s="206" t="str">
        <f t="shared" si="610"/>
        <v/>
      </c>
      <c r="K835" s="206" t="str">
        <f t="shared" si="611"/>
        <v/>
      </c>
      <c r="L835" s="206"/>
      <c r="M835" s="206"/>
      <c r="N835" s="206"/>
      <c r="O835" s="206"/>
      <c r="P835" s="207">
        <f t="shared" ca="1" si="586"/>
        <v>1</v>
      </c>
      <c r="Q835" s="207">
        <f t="shared" ca="1" si="587"/>
        <v>1</v>
      </c>
      <c r="R835" s="207">
        <f t="shared" ca="1" si="588"/>
        <v>1</v>
      </c>
      <c r="S835" s="207">
        <f t="shared" ca="1" si="589"/>
        <v>1</v>
      </c>
      <c r="T835" s="207">
        <f t="shared" ca="1" si="590"/>
        <v>0</v>
      </c>
      <c r="U835" s="207">
        <f t="shared" ca="1" si="598"/>
        <v>1</v>
      </c>
      <c r="V835" s="207">
        <f t="shared" ca="1" si="599"/>
        <v>1</v>
      </c>
      <c r="W835" s="207">
        <f t="shared" ca="1" si="600"/>
        <v>1</v>
      </c>
      <c r="X835" s="207">
        <f t="shared" ca="1" si="601"/>
        <v>1</v>
      </c>
      <c r="Y835" s="207">
        <f t="shared" ca="1" si="602"/>
        <v>1</v>
      </c>
      <c r="Z835" s="207" t="str">
        <f t="shared" ca="1" si="596"/>
        <v>F0</v>
      </c>
      <c r="AA835" s="208" t="str">
        <f t="shared" ca="1" si="603"/>
        <v>F0</v>
      </c>
    </row>
    <row r="836" spans="1:27" s="209" customFormat="1" ht="15" customHeight="1" thickBot="1">
      <c r="A836" s="417" t="s">
        <v>306</v>
      </c>
      <c r="B836" s="418"/>
      <c r="C836" s="413" t="str">
        <f>IF(((E836&gt;-1)*AND(E836&lt;31)),"","Check for hours vs DAYS error--&gt;")</f>
        <v/>
      </c>
      <c r="D836" s="414"/>
      <c r="E836" s="203">
        <f>'Survey Questionnaire'!E221</f>
        <v>0</v>
      </c>
      <c r="F836" s="202" t="s">
        <v>110</v>
      </c>
      <c r="G836" s="205" t="s">
        <v>28</v>
      </c>
      <c r="H836" s="263">
        <f>IF(E836="","X",E836)</f>
        <v>0</v>
      </c>
      <c r="I836" s="206" t="s">
        <v>27</v>
      </c>
      <c r="J836" s="206" t="str">
        <f t="shared" si="610"/>
        <v/>
      </c>
      <c r="K836" s="206" t="str">
        <f t="shared" si="611"/>
        <v/>
      </c>
      <c r="L836" s="206"/>
      <c r="M836" s="206"/>
      <c r="N836" s="206"/>
      <c r="O836" s="206"/>
      <c r="P836" s="207">
        <f t="shared" ca="1" si="586"/>
        <v>1</v>
      </c>
      <c r="Q836" s="207">
        <f t="shared" ca="1" si="587"/>
        <v>1</v>
      </c>
      <c r="R836" s="207">
        <f t="shared" ca="1" si="588"/>
        <v>1</v>
      </c>
      <c r="S836" s="207">
        <f t="shared" ca="1" si="589"/>
        <v>1</v>
      </c>
      <c r="T836" s="207">
        <f t="shared" ca="1" si="590"/>
        <v>0</v>
      </c>
      <c r="U836" s="207">
        <f t="shared" ca="1" si="598"/>
        <v>1</v>
      </c>
      <c r="V836" s="207">
        <f t="shared" ca="1" si="599"/>
        <v>1</v>
      </c>
      <c r="W836" s="207">
        <f t="shared" ca="1" si="600"/>
        <v>1</v>
      </c>
      <c r="X836" s="207">
        <f t="shared" ca="1" si="601"/>
        <v>1</v>
      </c>
      <c r="Y836" s="207">
        <f t="shared" ca="1" si="602"/>
        <v>1</v>
      </c>
      <c r="Z836" s="207" t="str">
        <f t="shared" ca="1" si="596"/>
        <v>F0</v>
      </c>
      <c r="AA836" s="208" t="str">
        <f t="shared" ca="1" si="603"/>
        <v>F0</v>
      </c>
    </row>
    <row r="837" spans="1:27" s="209" customFormat="1" ht="15" customHeight="1" thickBot="1">
      <c r="A837" s="417" t="s">
        <v>289</v>
      </c>
      <c r="B837" s="418"/>
      <c r="C837" s="413" t="str">
        <f>IF((E836&gt;0)*AND(E837&gt;0),"Cant have vacation when you entered PTO",IF(((E837&gt;-1)*AND(E837&lt;31)),"","Check for hours vs DAYS error--&gt;"))</f>
        <v/>
      </c>
      <c r="D837" s="414"/>
      <c r="E837" s="203">
        <f>'Survey Questionnaire'!E222</f>
        <v>0</v>
      </c>
      <c r="F837" s="202" t="s">
        <v>110</v>
      </c>
      <c r="G837" s="205" t="s">
        <v>28</v>
      </c>
      <c r="H837" s="263">
        <f>IF(E837="","X",E837)</f>
        <v>0</v>
      </c>
      <c r="I837" s="206" t="s">
        <v>27</v>
      </c>
      <c r="J837" s="206" t="str">
        <f t="shared" si="610"/>
        <v/>
      </c>
      <c r="K837" s="206" t="str">
        <f t="shared" si="611"/>
        <v/>
      </c>
      <c r="L837" s="206"/>
      <c r="M837" s="206"/>
      <c r="N837" s="206"/>
      <c r="O837" s="206"/>
      <c r="P837" s="207">
        <f t="shared" ca="1" si="586"/>
        <v>1</v>
      </c>
      <c r="Q837" s="207">
        <f t="shared" ca="1" si="587"/>
        <v>1</v>
      </c>
      <c r="R837" s="207">
        <f t="shared" ca="1" si="588"/>
        <v>1</v>
      </c>
      <c r="S837" s="207">
        <f t="shared" ca="1" si="589"/>
        <v>1</v>
      </c>
      <c r="T837" s="207">
        <f t="shared" ca="1" si="590"/>
        <v>0</v>
      </c>
      <c r="U837" s="207">
        <f t="shared" ca="1" si="598"/>
        <v>1</v>
      </c>
      <c r="V837" s="207">
        <f t="shared" ca="1" si="599"/>
        <v>1</v>
      </c>
      <c r="W837" s="207">
        <f t="shared" ca="1" si="600"/>
        <v>1</v>
      </c>
      <c r="X837" s="207">
        <f t="shared" ca="1" si="601"/>
        <v>1</v>
      </c>
      <c r="Y837" s="207">
        <f t="shared" ca="1" si="602"/>
        <v>1</v>
      </c>
      <c r="Z837" s="207" t="str">
        <f t="shared" ca="1" si="596"/>
        <v>F0</v>
      </c>
      <c r="AA837" s="208" t="str">
        <f t="shared" ca="1" si="603"/>
        <v>F0</v>
      </c>
    </row>
    <row r="838" spans="1:27" s="209" customFormat="1" ht="15" customHeight="1" thickBot="1">
      <c r="A838" s="419" t="s">
        <v>290</v>
      </c>
      <c r="B838" s="420"/>
      <c r="C838" s="413" t="str">
        <f>IF((E836&gt;0)*AND(E838&gt;0),"Cant have sick leave when you entered PTO",IF(((E838&gt;-1)*AND(E838&lt;31)),"","Check for hours vs DAYS error--&gt;"))</f>
        <v/>
      </c>
      <c r="D838" s="414"/>
      <c r="E838" s="203">
        <f>'Survey Questionnaire'!E223</f>
        <v>0</v>
      </c>
      <c r="F838" s="202" t="s">
        <v>110</v>
      </c>
      <c r="G838" s="205" t="s">
        <v>28</v>
      </c>
      <c r="H838" s="263">
        <f>IF(E838="","X",E838)</f>
        <v>0</v>
      </c>
      <c r="I838" s="206" t="s">
        <v>27</v>
      </c>
      <c r="J838" s="206" t="str">
        <f t="shared" si="610"/>
        <v/>
      </c>
      <c r="K838" s="206" t="str">
        <f t="shared" si="611"/>
        <v/>
      </c>
      <c r="L838" s="206"/>
      <c r="M838" s="206"/>
      <c r="N838" s="206"/>
      <c r="O838" s="206"/>
      <c r="P838" s="207">
        <f t="shared" ca="1" si="586"/>
        <v>1</v>
      </c>
      <c r="Q838" s="207">
        <f t="shared" ca="1" si="587"/>
        <v>1</v>
      </c>
      <c r="R838" s="207">
        <f t="shared" ca="1" si="588"/>
        <v>1</v>
      </c>
      <c r="S838" s="207">
        <f t="shared" ca="1" si="589"/>
        <v>1</v>
      </c>
      <c r="T838" s="207">
        <f t="shared" ca="1" si="590"/>
        <v>0</v>
      </c>
      <c r="U838" s="207">
        <f t="shared" ca="1" si="598"/>
        <v>1</v>
      </c>
      <c r="V838" s="207">
        <f t="shared" ca="1" si="599"/>
        <v>1</v>
      </c>
      <c r="W838" s="207">
        <f t="shared" ca="1" si="600"/>
        <v>1</v>
      </c>
      <c r="X838" s="207">
        <f t="shared" ca="1" si="601"/>
        <v>1</v>
      </c>
      <c r="Y838" s="207">
        <f t="shared" ca="1" si="602"/>
        <v>1</v>
      </c>
      <c r="Z838" s="207" t="str">
        <f t="shared" ca="1" si="596"/>
        <v>F0</v>
      </c>
      <c r="AA838" s="208" t="str">
        <f t="shared" ca="1" si="603"/>
        <v>F0</v>
      </c>
    </row>
    <row r="839" spans="1:27" ht="16.5" thickBot="1">
      <c r="A839" s="36"/>
      <c r="B839" s="71"/>
      <c r="C839" s="432"/>
      <c r="D839" s="432"/>
      <c r="E839" s="72"/>
      <c r="F839" s="73"/>
      <c r="P839" s="40">
        <f t="shared" ca="1" si="586"/>
        <v>1</v>
      </c>
      <c r="Q839" s="40">
        <f t="shared" ca="1" si="587"/>
        <v>1</v>
      </c>
      <c r="R839" s="40">
        <f t="shared" ca="1" si="588"/>
        <v>1</v>
      </c>
      <c r="S839" s="40">
        <f t="shared" ca="1" si="589"/>
        <v>1</v>
      </c>
      <c r="T839" s="40">
        <f t="shared" ca="1" si="590"/>
        <v>1</v>
      </c>
      <c r="U839" s="40">
        <f t="shared" ref="U839" ca="1" si="613">CELL("protect",F839)</f>
        <v>1</v>
      </c>
      <c r="V839" s="40">
        <f t="shared" ref="V839" ca="1" si="614">CELL("protect",G839)</f>
        <v>1</v>
      </c>
      <c r="W839" s="40">
        <f t="shared" ref="W839" ca="1" si="615">CELL("protect",H839)</f>
        <v>1</v>
      </c>
      <c r="X839" s="40">
        <f t="shared" ref="X839" ca="1" si="616">CELL("protect",I839)</f>
        <v>1</v>
      </c>
      <c r="Y839" s="40">
        <f t="shared" ref="Y839" ca="1" si="617">CELL("protect",J839)</f>
        <v>1</v>
      </c>
      <c r="Z839" s="40" t="str">
        <f t="shared" ca="1" si="596"/>
        <v>F0</v>
      </c>
      <c r="AA839" s="44" t="str">
        <f t="shared" ref="AA839" ca="1" si="618">CELL("format",H839)</f>
        <v>F0</v>
      </c>
    </row>
    <row r="840" spans="1:27" ht="20.25" thickTop="1" thickBot="1">
      <c r="A840" s="527" t="s">
        <v>99</v>
      </c>
      <c r="B840" s="528"/>
      <c r="C840" s="528"/>
      <c r="D840" s="528"/>
      <c r="E840" s="68">
        <v>47</v>
      </c>
      <c r="F840" s="64"/>
      <c r="G840" s="45" t="s">
        <v>25</v>
      </c>
      <c r="H840" s="263" t="str">
        <f>IF(SUM(H841:H842)&gt;0,E840,"X")</f>
        <v>X</v>
      </c>
      <c r="I840" s="38" t="s">
        <v>27</v>
      </c>
      <c r="P840" s="40">
        <f t="shared" ca="1" si="586"/>
        <v>1</v>
      </c>
      <c r="Q840" s="40">
        <f t="shared" ca="1" si="587"/>
        <v>1</v>
      </c>
      <c r="R840" s="40">
        <f t="shared" ca="1" si="588"/>
        <v>1</v>
      </c>
      <c r="S840" s="40">
        <f t="shared" ca="1" si="589"/>
        <v>1</v>
      </c>
      <c r="T840" s="40">
        <f t="shared" ca="1" si="590"/>
        <v>1</v>
      </c>
      <c r="U840" s="40">
        <f t="shared" ca="1" si="598"/>
        <v>1</v>
      </c>
      <c r="V840" s="40">
        <f t="shared" ca="1" si="599"/>
        <v>1</v>
      </c>
      <c r="W840" s="40">
        <f t="shared" ca="1" si="600"/>
        <v>1</v>
      </c>
      <c r="X840" s="40">
        <f t="shared" ca="1" si="601"/>
        <v>1</v>
      </c>
      <c r="Y840" s="40">
        <f t="shared" ca="1" si="602"/>
        <v>1</v>
      </c>
      <c r="Z840" s="40" t="str">
        <f t="shared" ca="1" si="596"/>
        <v>G</v>
      </c>
      <c r="AA840" s="44" t="str">
        <f t="shared" ca="1" si="603"/>
        <v>F0</v>
      </c>
    </row>
    <row r="841" spans="1:27" s="209" customFormat="1" ht="15" customHeight="1" thickTop="1" thickBot="1">
      <c r="A841" s="415" t="s">
        <v>230</v>
      </c>
      <c r="B841" s="416"/>
      <c r="C841" s="413" t="str">
        <f>IF(E841&lt;1000000001,"","Can't be over $1,000,000,000--&gt;")</f>
        <v/>
      </c>
      <c r="D841" s="413"/>
      <c r="E841" s="201">
        <f>'Survey Questionnaire'!E226</f>
        <v>0</v>
      </c>
      <c r="F841" s="202" t="s">
        <v>112</v>
      </c>
      <c r="G841" s="205" t="s">
        <v>28</v>
      </c>
      <c r="H841" s="263">
        <f t="shared" ref="H841:H844" si="619">IF(E841="","X",E841)</f>
        <v>0</v>
      </c>
      <c r="I841" s="206" t="s">
        <v>27</v>
      </c>
      <c r="J841" s="206" t="str">
        <f t="shared" ref="J841:J855" si="620">IF(C841="","",1)</f>
        <v/>
      </c>
      <c r="K841" s="206" t="str">
        <f t="shared" ref="K841:K855" si="621">IF(C841="","","&lt;=======")</f>
        <v/>
      </c>
      <c r="L841" s="206"/>
      <c r="M841" s="206"/>
      <c r="N841" s="206"/>
      <c r="O841" s="206"/>
      <c r="P841" s="207">
        <f t="shared" ca="1" si="586"/>
        <v>1</v>
      </c>
      <c r="Q841" s="207">
        <f t="shared" ca="1" si="587"/>
        <v>1</v>
      </c>
      <c r="R841" s="207">
        <f t="shared" ca="1" si="588"/>
        <v>1</v>
      </c>
      <c r="S841" s="207">
        <f t="shared" ca="1" si="589"/>
        <v>1</v>
      </c>
      <c r="T841" s="207">
        <f t="shared" ca="1" si="590"/>
        <v>0</v>
      </c>
      <c r="U841" s="207">
        <f t="shared" ca="1" si="598"/>
        <v>1</v>
      </c>
      <c r="V841" s="207">
        <f t="shared" ca="1" si="599"/>
        <v>1</v>
      </c>
      <c r="W841" s="207">
        <f t="shared" ca="1" si="600"/>
        <v>1</v>
      </c>
      <c r="X841" s="207">
        <f t="shared" ca="1" si="601"/>
        <v>1</v>
      </c>
      <c r="Y841" s="207">
        <f t="shared" ca="1" si="602"/>
        <v>1</v>
      </c>
      <c r="Z841" s="207" t="str">
        <f t="shared" ca="1" si="596"/>
        <v>C0</v>
      </c>
      <c r="AA841" s="208" t="str">
        <f t="shared" ca="1" si="603"/>
        <v>F0</v>
      </c>
    </row>
    <row r="842" spans="1:27" s="209" customFormat="1" ht="15" customHeight="1" thickBot="1">
      <c r="A842" s="411" t="s">
        <v>231</v>
      </c>
      <c r="B842" s="412"/>
      <c r="C842" s="413" t="str">
        <f>IF(E842&lt;1000000001,"","Can't be over $1,000,000,000--&gt;")</f>
        <v/>
      </c>
      <c r="D842" s="413"/>
      <c r="E842" s="201">
        <f>'Survey Questionnaire'!E227</f>
        <v>0</v>
      </c>
      <c r="F842" s="202" t="s">
        <v>112</v>
      </c>
      <c r="G842" s="205" t="s">
        <v>28</v>
      </c>
      <c r="H842" s="263">
        <f t="shared" si="619"/>
        <v>0</v>
      </c>
      <c r="I842" s="206" t="s">
        <v>27</v>
      </c>
      <c r="J842" s="206" t="str">
        <f t="shared" si="620"/>
        <v/>
      </c>
      <c r="K842" s="206" t="str">
        <f t="shared" si="621"/>
        <v/>
      </c>
      <c r="L842" s="206"/>
      <c r="M842" s="206"/>
      <c r="N842" s="206"/>
      <c r="O842" s="206"/>
      <c r="P842" s="207">
        <f t="shared" ca="1" si="586"/>
        <v>1</v>
      </c>
      <c r="Q842" s="207">
        <f t="shared" ca="1" si="587"/>
        <v>1</v>
      </c>
      <c r="R842" s="207">
        <f t="shared" ca="1" si="588"/>
        <v>1</v>
      </c>
      <c r="S842" s="207">
        <f t="shared" ca="1" si="589"/>
        <v>1</v>
      </c>
      <c r="T842" s="207">
        <f t="shared" ca="1" si="590"/>
        <v>0</v>
      </c>
      <c r="U842" s="207">
        <f t="shared" ca="1" si="598"/>
        <v>1</v>
      </c>
      <c r="V842" s="207">
        <f t="shared" ca="1" si="599"/>
        <v>1</v>
      </c>
      <c r="W842" s="207">
        <f t="shared" ca="1" si="600"/>
        <v>1</v>
      </c>
      <c r="X842" s="207">
        <f t="shared" ca="1" si="601"/>
        <v>1</v>
      </c>
      <c r="Y842" s="207">
        <f t="shared" ca="1" si="602"/>
        <v>1</v>
      </c>
      <c r="Z842" s="207" t="str">
        <f t="shared" ca="1" si="596"/>
        <v>C0</v>
      </c>
      <c r="AA842" s="208" t="str">
        <f t="shared" ca="1" si="603"/>
        <v>F0</v>
      </c>
    </row>
    <row r="843" spans="1:27" s="209" customFormat="1" ht="15" customHeight="1" thickBot="1">
      <c r="A843" s="411" t="s">
        <v>279</v>
      </c>
      <c r="B843" s="412"/>
      <c r="C843" s="413" t="str">
        <f>IF(E843&lt;1000000001,"","Can't be over $1,000,000,000--&gt;")</f>
        <v/>
      </c>
      <c r="D843" s="413"/>
      <c r="E843" s="201">
        <f>'Survey Questionnaire'!E228</f>
        <v>0</v>
      </c>
      <c r="F843" s="202" t="s">
        <v>112</v>
      </c>
      <c r="G843" s="205" t="s">
        <v>28</v>
      </c>
      <c r="H843" s="263">
        <f t="shared" si="619"/>
        <v>0</v>
      </c>
      <c r="I843" s="206" t="s">
        <v>27</v>
      </c>
      <c r="J843" s="206" t="str">
        <f t="shared" si="620"/>
        <v/>
      </c>
      <c r="K843" s="206" t="str">
        <f t="shared" si="621"/>
        <v/>
      </c>
      <c r="L843" s="206"/>
      <c r="M843" s="206"/>
      <c r="N843" s="206"/>
      <c r="O843" s="206"/>
      <c r="P843" s="207">
        <f t="shared" ca="1" si="586"/>
        <v>1</v>
      </c>
      <c r="Q843" s="207">
        <f t="shared" ca="1" si="587"/>
        <v>1</v>
      </c>
      <c r="R843" s="207">
        <f t="shared" ca="1" si="588"/>
        <v>1</v>
      </c>
      <c r="S843" s="207">
        <f t="shared" ca="1" si="589"/>
        <v>1</v>
      </c>
      <c r="T843" s="207">
        <f t="shared" ca="1" si="590"/>
        <v>0</v>
      </c>
      <c r="U843" s="207">
        <f t="shared" ca="1" si="598"/>
        <v>1</v>
      </c>
      <c r="V843" s="207">
        <f t="shared" ca="1" si="599"/>
        <v>1</v>
      </c>
      <c r="W843" s="207">
        <f t="shared" ca="1" si="600"/>
        <v>1</v>
      </c>
      <c r="X843" s="207">
        <f t="shared" ca="1" si="601"/>
        <v>1</v>
      </c>
      <c r="Y843" s="207">
        <f t="shared" ca="1" si="602"/>
        <v>1</v>
      </c>
      <c r="Z843" s="207" t="str">
        <f t="shared" ca="1" si="596"/>
        <v>C0</v>
      </c>
      <c r="AA843" s="208" t="str">
        <f t="shared" ca="1" si="603"/>
        <v>F0</v>
      </c>
    </row>
    <row r="844" spans="1:27" s="209" customFormat="1" ht="15" customHeight="1" thickBot="1">
      <c r="A844" s="411" t="s">
        <v>280</v>
      </c>
      <c r="B844" s="412"/>
      <c r="C844" s="413" t="str">
        <f>IF(((E844&gt;-100)*AND(E844&lt;201)),"","Percentage must be between -100% and +200%--&gt;")</f>
        <v/>
      </c>
      <c r="D844" s="414"/>
      <c r="E844" s="275">
        <f>'Survey Questionnaire'!E229</f>
        <v>0</v>
      </c>
      <c r="F844" s="202" t="s">
        <v>42</v>
      </c>
      <c r="G844" s="205" t="s">
        <v>28</v>
      </c>
      <c r="H844" s="276">
        <f t="shared" si="619"/>
        <v>0</v>
      </c>
      <c r="I844" s="206" t="s">
        <v>27</v>
      </c>
      <c r="J844" s="206" t="str">
        <f t="shared" si="620"/>
        <v/>
      </c>
      <c r="K844" s="206" t="str">
        <f t="shared" si="621"/>
        <v/>
      </c>
      <c r="L844" s="206"/>
      <c r="M844" s="206"/>
      <c r="N844" s="206"/>
      <c r="O844" s="206"/>
      <c r="P844" s="207">
        <f t="shared" ca="1" si="586"/>
        <v>1</v>
      </c>
      <c r="Q844" s="207">
        <f t="shared" ca="1" si="587"/>
        <v>1</v>
      </c>
      <c r="R844" s="207">
        <f t="shared" ca="1" si="588"/>
        <v>1</v>
      </c>
      <c r="S844" s="207">
        <f t="shared" ca="1" si="589"/>
        <v>1</v>
      </c>
      <c r="T844" s="207">
        <f t="shared" ca="1" si="590"/>
        <v>0</v>
      </c>
      <c r="U844" s="207">
        <f t="shared" ca="1" si="598"/>
        <v>1</v>
      </c>
      <c r="V844" s="207">
        <f t="shared" ca="1" si="599"/>
        <v>1</v>
      </c>
      <c r="W844" s="207">
        <f t="shared" ca="1" si="600"/>
        <v>1</v>
      </c>
      <c r="X844" s="207">
        <f t="shared" ca="1" si="601"/>
        <v>1</v>
      </c>
      <c r="Y844" s="207">
        <f t="shared" ca="1" si="602"/>
        <v>1</v>
      </c>
      <c r="Z844" s="207" t="str">
        <f t="shared" ca="1" si="596"/>
        <v>F2</v>
      </c>
      <c r="AA844" s="208" t="str">
        <f t="shared" ca="1" si="603"/>
        <v>F2</v>
      </c>
    </row>
    <row r="845" spans="1:27" s="209" customFormat="1" ht="15" customHeight="1" thickBot="1">
      <c r="A845" s="411" t="s">
        <v>281</v>
      </c>
      <c r="B845" s="412"/>
      <c r="C845" s="413" t="str">
        <f>IF(E841+E842=0,"",IF(E845&lt;1,"Please enter the number of people with this title here--&gt;",IF(E845&gt;E$8,"Can't be more than the "&amp;E$8&amp;" you reported as total staff--&gt;","")))</f>
        <v/>
      </c>
      <c r="D845" s="414"/>
      <c r="E845" s="204">
        <f>'Survey Questionnaire'!E230</f>
        <v>0</v>
      </c>
      <c r="F845" s="202" t="s">
        <v>109</v>
      </c>
      <c r="G845" s="205" t="s">
        <v>28</v>
      </c>
      <c r="H845" s="263" t="str">
        <f>IF(OR(E845="", E845=0),"X",E845)</f>
        <v>X</v>
      </c>
      <c r="I845" s="206" t="s">
        <v>27</v>
      </c>
      <c r="J845" s="206" t="str">
        <f t="shared" si="620"/>
        <v/>
      </c>
      <c r="K845" s="206" t="str">
        <f t="shared" si="621"/>
        <v/>
      </c>
      <c r="L845" s="206"/>
      <c r="M845" s="206"/>
      <c r="N845" s="206"/>
      <c r="O845" s="206"/>
      <c r="P845" s="207">
        <f t="shared" ca="1" si="586"/>
        <v>1</v>
      </c>
      <c r="Q845" s="207">
        <f t="shared" ca="1" si="587"/>
        <v>1</v>
      </c>
      <c r="R845" s="207">
        <f t="shared" ca="1" si="588"/>
        <v>1</v>
      </c>
      <c r="S845" s="207">
        <f t="shared" ca="1" si="589"/>
        <v>1</v>
      </c>
      <c r="T845" s="207">
        <f t="shared" ca="1" si="590"/>
        <v>0</v>
      </c>
      <c r="U845" s="207">
        <f t="shared" ca="1" si="598"/>
        <v>1</v>
      </c>
      <c r="V845" s="207">
        <f t="shared" ca="1" si="599"/>
        <v>1</v>
      </c>
      <c r="W845" s="207">
        <f t="shared" ca="1" si="600"/>
        <v>1</v>
      </c>
      <c r="X845" s="207">
        <f t="shared" ca="1" si="601"/>
        <v>1</v>
      </c>
      <c r="Y845" s="207">
        <f t="shared" ca="1" si="602"/>
        <v>1</v>
      </c>
      <c r="Z845" s="207" t="str">
        <f t="shared" ca="1" si="596"/>
        <v>,0</v>
      </c>
      <c r="AA845" s="208" t="str">
        <f t="shared" ca="1" si="603"/>
        <v>F0</v>
      </c>
    </row>
    <row r="846" spans="1:27" s="209" customFormat="1" ht="15" customHeight="1" thickBot="1">
      <c r="A846" s="411" t="s">
        <v>282</v>
      </c>
      <c r="B846" s="412"/>
      <c r="C846" s="413" t="str">
        <f>IF(E846&gt;E845,"Can't be more than the "&amp;E845&amp;" people with this title--&gt;","")</f>
        <v/>
      </c>
      <c r="D846" s="414"/>
      <c r="E846" s="204">
        <f>'Survey Questionnaire'!E231</f>
        <v>0</v>
      </c>
      <c r="F846" s="202" t="s">
        <v>109</v>
      </c>
      <c r="G846" s="205" t="s">
        <v>28</v>
      </c>
      <c r="H846" s="263">
        <f t="shared" ref="H846:H850" si="622">IF(E846="","X",E846)</f>
        <v>0</v>
      </c>
      <c r="I846" s="206" t="s">
        <v>27</v>
      </c>
      <c r="J846" s="206" t="str">
        <f t="shared" si="620"/>
        <v/>
      </c>
      <c r="K846" s="206" t="str">
        <f t="shared" si="621"/>
        <v/>
      </c>
      <c r="L846" s="206"/>
      <c r="M846" s="206"/>
      <c r="N846" s="206"/>
      <c r="O846" s="206"/>
      <c r="P846" s="207">
        <f t="shared" ca="1" si="586"/>
        <v>1</v>
      </c>
      <c r="Q846" s="207">
        <f t="shared" ca="1" si="587"/>
        <v>1</v>
      </c>
      <c r="R846" s="207">
        <f t="shared" ca="1" si="588"/>
        <v>1</v>
      </c>
      <c r="S846" s="207">
        <f t="shared" ca="1" si="589"/>
        <v>1</v>
      </c>
      <c r="T846" s="207">
        <f t="shared" ca="1" si="590"/>
        <v>0</v>
      </c>
      <c r="U846" s="207">
        <f t="shared" ca="1" si="598"/>
        <v>1</v>
      </c>
      <c r="V846" s="207">
        <f t="shared" ca="1" si="599"/>
        <v>1</v>
      </c>
      <c r="W846" s="207">
        <f t="shared" ca="1" si="600"/>
        <v>1</v>
      </c>
      <c r="X846" s="207">
        <f t="shared" ca="1" si="601"/>
        <v>1</v>
      </c>
      <c r="Y846" s="207">
        <f t="shared" ca="1" si="602"/>
        <v>1</v>
      </c>
      <c r="Z846" s="207" t="str">
        <f t="shared" ca="1" si="596"/>
        <v>,0</v>
      </c>
      <c r="AA846" s="208" t="str">
        <f t="shared" ca="1" si="603"/>
        <v>F0</v>
      </c>
    </row>
    <row r="847" spans="1:27" s="209" customFormat="1" ht="15" customHeight="1" thickBot="1">
      <c r="A847" s="411" t="s">
        <v>283</v>
      </c>
      <c r="B847" s="412"/>
      <c r="C847" s="413" t="str">
        <f>IF(((E847&gt;-1)*AND(E847&lt;101)),"","Percentage must be between 0 and 100.00--&gt;")</f>
        <v/>
      </c>
      <c r="D847" s="414"/>
      <c r="E847" s="275">
        <f>'Survey Questionnaire'!E232</f>
        <v>0</v>
      </c>
      <c r="F847" s="202" t="s">
        <v>42</v>
      </c>
      <c r="G847" s="205" t="s">
        <v>28</v>
      </c>
      <c r="H847" s="276">
        <f t="shared" si="622"/>
        <v>0</v>
      </c>
      <c r="I847" s="206" t="s">
        <v>27</v>
      </c>
      <c r="J847" s="206" t="str">
        <f t="shared" si="620"/>
        <v/>
      </c>
      <c r="K847" s="206" t="str">
        <f t="shared" si="621"/>
        <v/>
      </c>
      <c r="L847" s="206"/>
      <c r="M847" s="206"/>
      <c r="N847" s="206"/>
      <c r="O847" s="206"/>
      <c r="P847" s="207">
        <f t="shared" ca="1" si="586"/>
        <v>1</v>
      </c>
      <c r="Q847" s="207">
        <f t="shared" ca="1" si="587"/>
        <v>1</v>
      </c>
      <c r="R847" s="207">
        <f t="shared" ca="1" si="588"/>
        <v>1</v>
      </c>
      <c r="S847" s="207">
        <f t="shared" ca="1" si="589"/>
        <v>1</v>
      </c>
      <c r="T847" s="207">
        <f t="shared" ca="1" si="590"/>
        <v>0</v>
      </c>
      <c r="U847" s="207">
        <f t="shared" ca="1" si="598"/>
        <v>1</v>
      </c>
      <c r="V847" s="207">
        <f t="shared" ca="1" si="599"/>
        <v>1</v>
      </c>
      <c r="W847" s="207">
        <f t="shared" ca="1" si="600"/>
        <v>1</v>
      </c>
      <c r="X847" s="207">
        <f t="shared" ca="1" si="601"/>
        <v>1</v>
      </c>
      <c r="Y847" s="207">
        <f t="shared" ca="1" si="602"/>
        <v>1</v>
      </c>
      <c r="Z847" s="207" t="str">
        <f t="shared" ca="1" si="596"/>
        <v>F2</v>
      </c>
      <c r="AA847" s="208" t="str">
        <f t="shared" ca="1" si="603"/>
        <v>F2</v>
      </c>
    </row>
    <row r="848" spans="1:27" s="209" customFormat="1" ht="15" customHeight="1" thickBot="1">
      <c r="A848" s="411" t="s">
        <v>284</v>
      </c>
      <c r="B848" s="412"/>
      <c r="C848" s="413" t="str">
        <f>IF(((E848&gt;-1)*AND(E848&lt;101)),"","Percentage must be between 0 and 100.00--&gt;")</f>
        <v/>
      </c>
      <c r="D848" s="414"/>
      <c r="E848" s="275">
        <f>'Survey Questionnaire'!E233</f>
        <v>0</v>
      </c>
      <c r="F848" s="202" t="s">
        <v>42</v>
      </c>
      <c r="G848" s="205" t="s">
        <v>28</v>
      </c>
      <c r="H848" s="276">
        <f t="shared" si="622"/>
        <v>0</v>
      </c>
      <c r="I848" s="206" t="s">
        <v>27</v>
      </c>
      <c r="J848" s="206" t="str">
        <f t="shared" si="620"/>
        <v/>
      </c>
      <c r="K848" s="206" t="str">
        <f t="shared" si="621"/>
        <v/>
      </c>
      <c r="L848" s="206"/>
      <c r="M848" s="206"/>
      <c r="N848" s="206"/>
      <c r="O848" s="206"/>
      <c r="P848" s="207">
        <f t="shared" ca="1" si="586"/>
        <v>1</v>
      </c>
      <c r="Q848" s="207">
        <f t="shared" ca="1" si="587"/>
        <v>1</v>
      </c>
      <c r="R848" s="207">
        <f t="shared" ca="1" si="588"/>
        <v>1</v>
      </c>
      <c r="S848" s="207">
        <f t="shared" ca="1" si="589"/>
        <v>1</v>
      </c>
      <c r="T848" s="207">
        <f t="shared" ca="1" si="590"/>
        <v>0</v>
      </c>
      <c r="U848" s="207">
        <f t="shared" ca="1" si="598"/>
        <v>1</v>
      </c>
      <c r="V848" s="207">
        <f t="shared" ca="1" si="599"/>
        <v>1</v>
      </c>
      <c r="W848" s="207">
        <f t="shared" ca="1" si="600"/>
        <v>1</v>
      </c>
      <c r="X848" s="207">
        <f t="shared" ca="1" si="601"/>
        <v>1</v>
      </c>
      <c r="Y848" s="207">
        <f t="shared" ca="1" si="602"/>
        <v>1</v>
      </c>
      <c r="Z848" s="207" t="str">
        <f t="shared" ca="1" si="596"/>
        <v>F2</v>
      </c>
      <c r="AA848" s="208" t="str">
        <f t="shared" ca="1" si="603"/>
        <v>F2</v>
      </c>
    </row>
    <row r="849" spans="1:27" s="209" customFormat="1" ht="15" customHeight="1" thickBot="1">
      <c r="A849" s="411" t="s">
        <v>285</v>
      </c>
      <c r="B849" s="412"/>
      <c r="C849" s="413" t="str">
        <f>IF(((E849&gt;-1)*AND(E849&lt;101)),"","Percentage must be between 0 and 100.00--&gt;")</f>
        <v/>
      </c>
      <c r="D849" s="414"/>
      <c r="E849" s="275">
        <f>'Survey Questionnaire'!E234</f>
        <v>0</v>
      </c>
      <c r="F849" s="202" t="s">
        <v>42</v>
      </c>
      <c r="G849" s="205" t="s">
        <v>28</v>
      </c>
      <c r="H849" s="276">
        <f t="shared" si="622"/>
        <v>0</v>
      </c>
      <c r="I849" s="206" t="s">
        <v>27</v>
      </c>
      <c r="J849" s="206" t="str">
        <f t="shared" si="620"/>
        <v/>
      </c>
      <c r="K849" s="206" t="str">
        <f t="shared" si="621"/>
        <v/>
      </c>
      <c r="L849" s="206"/>
      <c r="M849" s="206"/>
      <c r="N849" s="206"/>
      <c r="O849" s="206"/>
      <c r="P849" s="207">
        <f t="shared" ca="1" si="586"/>
        <v>1</v>
      </c>
      <c r="Q849" s="207">
        <f t="shared" ca="1" si="587"/>
        <v>1</v>
      </c>
      <c r="R849" s="207">
        <f t="shared" ca="1" si="588"/>
        <v>1</v>
      </c>
      <c r="S849" s="207">
        <f t="shared" ca="1" si="589"/>
        <v>1</v>
      </c>
      <c r="T849" s="207">
        <f t="shared" ca="1" si="590"/>
        <v>0</v>
      </c>
      <c r="U849" s="207">
        <f t="shared" ca="1" si="598"/>
        <v>1</v>
      </c>
      <c r="V849" s="207">
        <f t="shared" ca="1" si="599"/>
        <v>1</v>
      </c>
      <c r="W849" s="207">
        <f t="shared" ca="1" si="600"/>
        <v>1</v>
      </c>
      <c r="X849" s="207">
        <f t="shared" ca="1" si="601"/>
        <v>1</v>
      </c>
      <c r="Y849" s="207">
        <f t="shared" ca="1" si="602"/>
        <v>1</v>
      </c>
      <c r="Z849" s="207" t="str">
        <f t="shared" ca="1" si="596"/>
        <v>F2</v>
      </c>
      <c r="AA849" s="208" t="str">
        <f t="shared" ca="1" si="603"/>
        <v>F2</v>
      </c>
    </row>
    <row r="850" spans="1:27" s="209" customFormat="1" ht="15" customHeight="1" thickBot="1">
      <c r="A850" s="417" t="s">
        <v>286</v>
      </c>
      <c r="B850" s="418"/>
      <c r="C850" s="413" t="str">
        <f>IF(((E850&gt;-1)*AND(E850&lt;201)),"","Percentage overtime must be between 0% and 200.00%--&gt;")</f>
        <v/>
      </c>
      <c r="D850" s="414"/>
      <c r="E850" s="275">
        <f>'Survey Questionnaire'!E235</f>
        <v>0</v>
      </c>
      <c r="F850" s="202" t="s">
        <v>42</v>
      </c>
      <c r="G850" s="205" t="s">
        <v>28</v>
      </c>
      <c r="H850" s="276">
        <f t="shared" si="622"/>
        <v>0</v>
      </c>
      <c r="I850" s="206" t="s">
        <v>27</v>
      </c>
      <c r="J850" s="206" t="str">
        <f t="shared" si="620"/>
        <v/>
      </c>
      <c r="K850" s="206" t="str">
        <f t="shared" si="621"/>
        <v/>
      </c>
      <c r="L850" s="206"/>
      <c r="M850" s="206"/>
      <c r="N850" s="206"/>
      <c r="O850" s="206"/>
      <c r="P850" s="207">
        <f t="shared" ca="1" si="586"/>
        <v>1</v>
      </c>
      <c r="Q850" s="207">
        <f t="shared" ca="1" si="587"/>
        <v>1</v>
      </c>
      <c r="R850" s="207">
        <f t="shared" ca="1" si="588"/>
        <v>1</v>
      </c>
      <c r="S850" s="207">
        <f t="shared" ca="1" si="589"/>
        <v>1</v>
      </c>
      <c r="T850" s="207">
        <f t="shared" ca="1" si="590"/>
        <v>0</v>
      </c>
      <c r="U850" s="207">
        <f t="shared" ca="1" si="598"/>
        <v>1</v>
      </c>
      <c r="V850" s="207">
        <f t="shared" ca="1" si="599"/>
        <v>1</v>
      </c>
      <c r="W850" s="207">
        <f t="shared" ca="1" si="600"/>
        <v>1</v>
      </c>
      <c r="X850" s="207">
        <f t="shared" ca="1" si="601"/>
        <v>1</v>
      </c>
      <c r="Y850" s="207">
        <f t="shared" ca="1" si="602"/>
        <v>1</v>
      </c>
      <c r="Z850" s="207" t="str">
        <f t="shared" ca="1" si="596"/>
        <v>F2</v>
      </c>
      <c r="AA850" s="208" t="str">
        <f t="shared" ca="1" si="603"/>
        <v>F2</v>
      </c>
    </row>
    <row r="851" spans="1:27" s="209" customFormat="1" ht="15" customHeight="1" thickBot="1">
      <c r="A851" s="423" t="s">
        <v>287</v>
      </c>
      <c r="B851" s="424"/>
      <c r="C851" s="425" t="str">
        <f>IF(E851=0,"",IF(E851="Y","",IF(E851="N","","You must answer Y or N--&gt;")))</f>
        <v/>
      </c>
      <c r="D851" s="426"/>
      <c r="E851" s="203">
        <f>'Survey Questionnaire'!E236</f>
        <v>0</v>
      </c>
      <c r="F851" s="202" t="s">
        <v>62</v>
      </c>
      <c r="G851" s="205" t="s">
        <v>28</v>
      </c>
      <c r="H851" s="281" t="str">
        <f>IF(E851="Y",1,IF(E851="N",0,"X"))</f>
        <v>X</v>
      </c>
      <c r="I851" s="206" t="s">
        <v>27</v>
      </c>
      <c r="J851" s="206" t="str">
        <f t="shared" si="620"/>
        <v/>
      </c>
      <c r="K851" s="206" t="str">
        <f t="shared" si="621"/>
        <v/>
      </c>
      <c r="L851" s="206"/>
      <c r="M851" s="206"/>
      <c r="N851" s="206"/>
      <c r="O851" s="206"/>
      <c r="P851" s="207">
        <f t="shared" ca="1" si="586"/>
        <v>1</v>
      </c>
      <c r="Q851" s="207">
        <f t="shared" ca="1" si="587"/>
        <v>1</v>
      </c>
      <c r="R851" s="207">
        <f t="shared" ca="1" si="588"/>
        <v>1</v>
      </c>
      <c r="S851" s="207">
        <f t="shared" ca="1" si="589"/>
        <v>1</v>
      </c>
      <c r="T851" s="207">
        <f t="shared" ca="1" si="590"/>
        <v>0</v>
      </c>
      <c r="U851" s="207">
        <f t="shared" ca="1" si="598"/>
        <v>1</v>
      </c>
      <c r="V851" s="207">
        <f t="shared" ca="1" si="599"/>
        <v>1</v>
      </c>
      <c r="W851" s="207">
        <f t="shared" ca="1" si="600"/>
        <v>1</v>
      </c>
      <c r="X851" s="207">
        <f t="shared" ca="1" si="601"/>
        <v>1</v>
      </c>
      <c r="Y851" s="207">
        <f t="shared" ca="1" si="602"/>
        <v>1</v>
      </c>
      <c r="Z851" s="207" t="str">
        <f t="shared" ca="1" si="596"/>
        <v>F0</v>
      </c>
      <c r="AA851" s="208" t="str">
        <f t="shared" ca="1" si="603"/>
        <v>F0</v>
      </c>
    </row>
    <row r="852" spans="1:27" s="209" customFormat="1" ht="15" customHeight="1" thickBot="1">
      <c r="A852" s="417" t="s">
        <v>288</v>
      </c>
      <c r="B852" s="418"/>
      <c r="C852" s="413" t="str">
        <f>IF(((E852&gt;-1)*AND(E852&lt;1001)),"","Billing rate must be between $0 and $1,000 per hour--&gt;")</f>
        <v/>
      </c>
      <c r="D852" s="414"/>
      <c r="E852" s="203">
        <f>'Survey Questionnaire'!E237</f>
        <v>0</v>
      </c>
      <c r="F852" s="202" t="s">
        <v>112</v>
      </c>
      <c r="G852" s="205" t="s">
        <v>28</v>
      </c>
      <c r="H852" s="263">
        <f>IF(E852="","X",E852)</f>
        <v>0</v>
      </c>
      <c r="I852" s="206" t="s">
        <v>27</v>
      </c>
      <c r="J852" s="206" t="str">
        <f t="shared" si="620"/>
        <v/>
      </c>
      <c r="K852" s="206" t="str">
        <f t="shared" si="621"/>
        <v/>
      </c>
      <c r="L852" s="206"/>
      <c r="M852" s="206"/>
      <c r="N852" s="206"/>
      <c r="O852" s="206"/>
      <c r="P852" s="207">
        <f t="shared" ca="1" si="586"/>
        <v>1</v>
      </c>
      <c r="Q852" s="207">
        <f t="shared" ca="1" si="587"/>
        <v>1</v>
      </c>
      <c r="R852" s="207">
        <f t="shared" ca="1" si="588"/>
        <v>1</v>
      </c>
      <c r="S852" s="207">
        <f t="shared" ca="1" si="589"/>
        <v>1</v>
      </c>
      <c r="T852" s="207">
        <f t="shared" ca="1" si="590"/>
        <v>0</v>
      </c>
      <c r="U852" s="207">
        <f t="shared" ca="1" si="598"/>
        <v>1</v>
      </c>
      <c r="V852" s="207">
        <f t="shared" ca="1" si="599"/>
        <v>1</v>
      </c>
      <c r="W852" s="207">
        <f t="shared" ca="1" si="600"/>
        <v>1</v>
      </c>
      <c r="X852" s="207">
        <f t="shared" ca="1" si="601"/>
        <v>1</v>
      </c>
      <c r="Y852" s="207">
        <f t="shared" ca="1" si="602"/>
        <v>1</v>
      </c>
      <c r="Z852" s="207" t="str">
        <f t="shared" ca="1" si="596"/>
        <v>F0</v>
      </c>
      <c r="AA852" s="208" t="str">
        <f t="shared" ca="1" si="603"/>
        <v>F0</v>
      </c>
    </row>
    <row r="853" spans="1:27" s="209" customFormat="1" ht="15" customHeight="1" thickBot="1">
      <c r="A853" s="417" t="s">
        <v>306</v>
      </c>
      <c r="B853" s="418"/>
      <c r="C853" s="413" t="str">
        <f>IF(((E853&gt;-1)*AND(E853&lt;31)),"","Check for hours vs DAYS error--&gt;")</f>
        <v/>
      </c>
      <c r="D853" s="414"/>
      <c r="E853" s="203">
        <f>'Survey Questionnaire'!E238</f>
        <v>0</v>
      </c>
      <c r="F853" s="202" t="s">
        <v>110</v>
      </c>
      <c r="G853" s="205" t="s">
        <v>28</v>
      </c>
      <c r="H853" s="263">
        <f>IF(E853="","X",E853)</f>
        <v>0</v>
      </c>
      <c r="I853" s="206" t="s">
        <v>27</v>
      </c>
      <c r="J853" s="206" t="str">
        <f t="shared" si="620"/>
        <v/>
      </c>
      <c r="K853" s="206" t="str">
        <f t="shared" si="621"/>
        <v/>
      </c>
      <c r="L853" s="206"/>
      <c r="M853" s="206"/>
      <c r="N853" s="206"/>
      <c r="O853" s="206"/>
      <c r="P853" s="207">
        <f t="shared" ca="1" si="586"/>
        <v>1</v>
      </c>
      <c r="Q853" s="207">
        <f t="shared" ca="1" si="587"/>
        <v>1</v>
      </c>
      <c r="R853" s="207">
        <f t="shared" ca="1" si="588"/>
        <v>1</v>
      </c>
      <c r="S853" s="207">
        <f t="shared" ca="1" si="589"/>
        <v>1</v>
      </c>
      <c r="T853" s="207">
        <f t="shared" ca="1" si="590"/>
        <v>0</v>
      </c>
      <c r="U853" s="207">
        <f t="shared" ca="1" si="598"/>
        <v>1</v>
      </c>
      <c r="V853" s="207">
        <f t="shared" ca="1" si="599"/>
        <v>1</v>
      </c>
      <c r="W853" s="207">
        <f t="shared" ca="1" si="600"/>
        <v>1</v>
      </c>
      <c r="X853" s="207">
        <f t="shared" ca="1" si="601"/>
        <v>1</v>
      </c>
      <c r="Y853" s="207">
        <f t="shared" ca="1" si="602"/>
        <v>1</v>
      </c>
      <c r="Z853" s="207" t="str">
        <f t="shared" ca="1" si="596"/>
        <v>F0</v>
      </c>
      <c r="AA853" s="208" t="str">
        <f t="shared" ca="1" si="603"/>
        <v>F0</v>
      </c>
    </row>
    <row r="854" spans="1:27" s="209" customFormat="1" ht="15" customHeight="1" thickBot="1">
      <c r="A854" s="417" t="s">
        <v>289</v>
      </c>
      <c r="B854" s="418"/>
      <c r="C854" s="413" t="str">
        <f>IF((E853&gt;0)*AND(E854&gt;0),"Cant have vacation when you entered PTO",IF(((E854&gt;-1)*AND(E854&lt;31)),"","Check for hours vs DAYS error--&gt;"))</f>
        <v/>
      </c>
      <c r="D854" s="414"/>
      <c r="E854" s="203">
        <f>'Survey Questionnaire'!E239</f>
        <v>0</v>
      </c>
      <c r="F854" s="202" t="s">
        <v>110</v>
      </c>
      <c r="G854" s="205" t="s">
        <v>28</v>
      </c>
      <c r="H854" s="263">
        <f>IF(E854="","X",E854)</f>
        <v>0</v>
      </c>
      <c r="I854" s="206" t="s">
        <v>27</v>
      </c>
      <c r="J854" s="206" t="str">
        <f t="shared" si="620"/>
        <v/>
      </c>
      <c r="K854" s="206" t="str">
        <f t="shared" si="621"/>
        <v/>
      </c>
      <c r="L854" s="206"/>
      <c r="M854" s="206"/>
      <c r="N854" s="206"/>
      <c r="O854" s="206"/>
      <c r="P854" s="207">
        <f t="shared" ca="1" si="586"/>
        <v>1</v>
      </c>
      <c r="Q854" s="207">
        <f t="shared" ca="1" si="587"/>
        <v>1</v>
      </c>
      <c r="R854" s="207">
        <f t="shared" ca="1" si="588"/>
        <v>1</v>
      </c>
      <c r="S854" s="207">
        <f t="shared" ca="1" si="589"/>
        <v>1</v>
      </c>
      <c r="T854" s="207">
        <f t="shared" ca="1" si="590"/>
        <v>0</v>
      </c>
      <c r="U854" s="207">
        <f t="shared" ca="1" si="598"/>
        <v>1</v>
      </c>
      <c r="V854" s="207">
        <f t="shared" ca="1" si="599"/>
        <v>1</v>
      </c>
      <c r="W854" s="207">
        <f t="shared" ca="1" si="600"/>
        <v>1</v>
      </c>
      <c r="X854" s="207">
        <f t="shared" ca="1" si="601"/>
        <v>1</v>
      </c>
      <c r="Y854" s="207">
        <f t="shared" ca="1" si="602"/>
        <v>1</v>
      </c>
      <c r="Z854" s="207" t="str">
        <f t="shared" ca="1" si="596"/>
        <v>F0</v>
      </c>
      <c r="AA854" s="208" t="str">
        <f t="shared" ca="1" si="603"/>
        <v>F0</v>
      </c>
    </row>
    <row r="855" spans="1:27" s="209" customFormat="1" ht="15" customHeight="1" thickBot="1">
      <c r="A855" s="419" t="s">
        <v>290</v>
      </c>
      <c r="B855" s="420"/>
      <c r="C855" s="413" t="str">
        <f>IF((E853&gt;0)*AND(E855&gt;0),"Cant have sick leave when you entered PTO",IF(((E855&gt;-1)*AND(E855&lt;31)),"","Check for hours vs DAYS error--&gt;"))</f>
        <v/>
      </c>
      <c r="D855" s="414"/>
      <c r="E855" s="203">
        <f>'Survey Questionnaire'!E240</f>
        <v>0</v>
      </c>
      <c r="F855" s="202" t="s">
        <v>110</v>
      </c>
      <c r="G855" s="205" t="s">
        <v>28</v>
      </c>
      <c r="H855" s="263">
        <f>IF(E855="","X",E855)</f>
        <v>0</v>
      </c>
      <c r="I855" s="206" t="s">
        <v>27</v>
      </c>
      <c r="J855" s="206" t="str">
        <f t="shared" si="620"/>
        <v/>
      </c>
      <c r="K855" s="206" t="str">
        <f t="shared" si="621"/>
        <v/>
      </c>
      <c r="L855" s="206"/>
      <c r="M855" s="206"/>
      <c r="N855" s="206"/>
      <c r="O855" s="206"/>
      <c r="P855" s="207">
        <f t="shared" ca="1" si="586"/>
        <v>1</v>
      </c>
      <c r="Q855" s="207">
        <f t="shared" ca="1" si="587"/>
        <v>1</v>
      </c>
      <c r="R855" s="207">
        <f t="shared" ca="1" si="588"/>
        <v>1</v>
      </c>
      <c r="S855" s="207">
        <f t="shared" ca="1" si="589"/>
        <v>1</v>
      </c>
      <c r="T855" s="207">
        <f t="shared" ca="1" si="590"/>
        <v>0</v>
      </c>
      <c r="U855" s="207">
        <f t="shared" ca="1" si="598"/>
        <v>1</v>
      </c>
      <c r="V855" s="207">
        <f t="shared" ca="1" si="599"/>
        <v>1</v>
      </c>
      <c r="W855" s="207">
        <f t="shared" ca="1" si="600"/>
        <v>1</v>
      </c>
      <c r="X855" s="207">
        <f t="shared" ca="1" si="601"/>
        <v>1</v>
      </c>
      <c r="Y855" s="207">
        <f t="shared" ca="1" si="602"/>
        <v>1</v>
      </c>
      <c r="Z855" s="207" t="str">
        <f t="shared" ca="1" si="596"/>
        <v>F0</v>
      </c>
      <c r="AA855" s="208" t="str">
        <f t="shared" ca="1" si="603"/>
        <v>F0</v>
      </c>
    </row>
    <row r="856" spans="1:27" ht="16.5" thickBot="1">
      <c r="A856" s="36"/>
      <c r="B856" s="71"/>
      <c r="C856" s="432"/>
      <c r="D856" s="432"/>
      <c r="E856" s="72"/>
      <c r="F856" s="73"/>
      <c r="P856" s="40">
        <f t="shared" ca="1" si="586"/>
        <v>1</v>
      </c>
      <c r="Q856" s="40">
        <f t="shared" ca="1" si="587"/>
        <v>1</v>
      </c>
      <c r="R856" s="40">
        <f t="shared" ca="1" si="588"/>
        <v>1</v>
      </c>
      <c r="S856" s="40">
        <f t="shared" ca="1" si="589"/>
        <v>1</v>
      </c>
      <c r="T856" s="40">
        <f t="shared" ca="1" si="590"/>
        <v>1</v>
      </c>
      <c r="U856" s="40">
        <f t="shared" ref="U856" ca="1" si="623">CELL("protect",F856)</f>
        <v>1</v>
      </c>
      <c r="V856" s="40">
        <f t="shared" ca="1" si="599"/>
        <v>1</v>
      </c>
      <c r="W856" s="40">
        <f t="shared" ca="1" si="600"/>
        <v>1</v>
      </c>
      <c r="X856" s="40">
        <f t="shared" ca="1" si="601"/>
        <v>1</v>
      </c>
      <c r="Y856" s="40">
        <f t="shared" ca="1" si="602"/>
        <v>1</v>
      </c>
      <c r="Z856" s="40" t="str">
        <f t="shared" ca="1" si="596"/>
        <v>F0</v>
      </c>
      <c r="AA856" s="44" t="str">
        <f t="shared" ca="1" si="603"/>
        <v>F0</v>
      </c>
    </row>
    <row r="857" spans="1:27" ht="20.25" thickTop="1" thickBot="1">
      <c r="A857" s="527" t="s">
        <v>100</v>
      </c>
      <c r="B857" s="528"/>
      <c r="C857" s="528"/>
      <c r="D857" s="528"/>
      <c r="E857" s="68">
        <v>48</v>
      </c>
      <c r="F857" s="64"/>
      <c r="G857" s="45" t="s">
        <v>25</v>
      </c>
      <c r="H857" s="263" t="str">
        <f>IF(SUM(H858:H859)&gt;0,E857,"X")</f>
        <v>X</v>
      </c>
      <c r="I857" s="38" t="s">
        <v>27</v>
      </c>
      <c r="P857" s="40">
        <f t="shared" ca="1" si="586"/>
        <v>1</v>
      </c>
      <c r="Q857" s="40">
        <f t="shared" ca="1" si="587"/>
        <v>1</v>
      </c>
      <c r="R857" s="40">
        <f t="shared" ca="1" si="588"/>
        <v>1</v>
      </c>
      <c r="S857" s="40">
        <f t="shared" ca="1" si="589"/>
        <v>1</v>
      </c>
      <c r="T857" s="40">
        <f t="shared" ca="1" si="590"/>
        <v>1</v>
      </c>
      <c r="U857" s="40">
        <f t="shared" ref="U857:U889" ca="1" si="624">CELL("protect",F857)</f>
        <v>1</v>
      </c>
      <c r="V857" s="40">
        <f t="shared" ref="V857:V889" ca="1" si="625">CELL("protect",G857)</f>
        <v>1</v>
      </c>
      <c r="W857" s="40">
        <f t="shared" ref="W857:W889" ca="1" si="626">CELL("protect",H857)</f>
        <v>1</v>
      </c>
      <c r="X857" s="40">
        <f t="shared" ref="X857:X889" ca="1" si="627">CELL("protect",I857)</f>
        <v>1</v>
      </c>
      <c r="Y857" s="40">
        <f t="shared" ref="Y857:Y889" ca="1" si="628">CELL("protect",J857)</f>
        <v>1</v>
      </c>
      <c r="Z857" s="40" t="str">
        <f t="shared" ca="1" si="596"/>
        <v>G</v>
      </c>
      <c r="AA857" s="44" t="str">
        <f t="shared" ref="AA857:AA889" ca="1" si="629">CELL("format",H857)</f>
        <v>F0</v>
      </c>
    </row>
    <row r="858" spans="1:27" s="209" customFormat="1" ht="15" customHeight="1" thickTop="1" thickBot="1">
      <c r="A858" s="415" t="s">
        <v>230</v>
      </c>
      <c r="B858" s="416"/>
      <c r="C858" s="413" t="str">
        <f>IF(E858&lt;1000000001,"","Can't be over $1,000,000,000--&gt;")</f>
        <v/>
      </c>
      <c r="D858" s="413"/>
      <c r="E858" s="201">
        <f>'Survey Questionnaire'!E243</f>
        <v>0</v>
      </c>
      <c r="F858" s="202" t="s">
        <v>112</v>
      </c>
      <c r="G858" s="205" t="s">
        <v>28</v>
      </c>
      <c r="H858" s="263">
        <f t="shared" ref="H858:H861" si="630">IF(E858="","X",E858)</f>
        <v>0</v>
      </c>
      <c r="I858" s="206" t="s">
        <v>27</v>
      </c>
      <c r="J858" s="206" t="str">
        <f t="shared" ref="J858:J872" si="631">IF(C858="","",1)</f>
        <v/>
      </c>
      <c r="K858" s="206" t="str">
        <f t="shared" ref="K858:K872" si="632">IF(C858="","","&lt;=======")</f>
        <v/>
      </c>
      <c r="L858" s="206"/>
      <c r="M858" s="206"/>
      <c r="N858" s="206"/>
      <c r="O858" s="206"/>
      <c r="P858" s="207">
        <f t="shared" ca="1" si="586"/>
        <v>1</v>
      </c>
      <c r="Q858" s="207">
        <f t="shared" ca="1" si="587"/>
        <v>1</v>
      </c>
      <c r="R858" s="207">
        <f t="shared" ca="1" si="588"/>
        <v>1</v>
      </c>
      <c r="S858" s="207">
        <f t="shared" ca="1" si="589"/>
        <v>1</v>
      </c>
      <c r="T858" s="207">
        <f t="shared" ca="1" si="590"/>
        <v>0</v>
      </c>
      <c r="U858" s="207">
        <f t="shared" ca="1" si="624"/>
        <v>1</v>
      </c>
      <c r="V858" s="207">
        <f t="shared" ca="1" si="625"/>
        <v>1</v>
      </c>
      <c r="W858" s="207">
        <f t="shared" ca="1" si="626"/>
        <v>1</v>
      </c>
      <c r="X858" s="207">
        <f t="shared" ca="1" si="627"/>
        <v>1</v>
      </c>
      <c r="Y858" s="207">
        <f t="shared" ca="1" si="628"/>
        <v>1</v>
      </c>
      <c r="Z858" s="207" t="str">
        <f t="shared" ca="1" si="596"/>
        <v>C0</v>
      </c>
      <c r="AA858" s="208" t="str">
        <f t="shared" ca="1" si="629"/>
        <v>F0</v>
      </c>
    </row>
    <row r="859" spans="1:27" s="209" customFormat="1" ht="15" customHeight="1" thickBot="1">
      <c r="A859" s="411" t="s">
        <v>231</v>
      </c>
      <c r="B859" s="412"/>
      <c r="C859" s="413" t="str">
        <f>IF(E859&lt;1000000001,"","Can't be over $1,000,000,000--&gt;")</f>
        <v/>
      </c>
      <c r="D859" s="413"/>
      <c r="E859" s="201">
        <f>'Survey Questionnaire'!E244</f>
        <v>0</v>
      </c>
      <c r="F859" s="202" t="s">
        <v>112</v>
      </c>
      <c r="G859" s="205" t="s">
        <v>28</v>
      </c>
      <c r="H859" s="263">
        <f t="shared" si="630"/>
        <v>0</v>
      </c>
      <c r="I859" s="206" t="s">
        <v>27</v>
      </c>
      <c r="J859" s="206" t="str">
        <f t="shared" si="631"/>
        <v/>
      </c>
      <c r="K859" s="206" t="str">
        <f t="shared" si="632"/>
        <v/>
      </c>
      <c r="L859" s="206"/>
      <c r="M859" s="206"/>
      <c r="N859" s="206"/>
      <c r="O859" s="206"/>
      <c r="P859" s="207">
        <f t="shared" ca="1" si="586"/>
        <v>1</v>
      </c>
      <c r="Q859" s="207">
        <f t="shared" ca="1" si="587"/>
        <v>1</v>
      </c>
      <c r="R859" s="207">
        <f t="shared" ca="1" si="588"/>
        <v>1</v>
      </c>
      <c r="S859" s="207">
        <f t="shared" ca="1" si="589"/>
        <v>1</v>
      </c>
      <c r="T859" s="207">
        <f t="shared" ca="1" si="590"/>
        <v>0</v>
      </c>
      <c r="U859" s="207">
        <f t="shared" ca="1" si="624"/>
        <v>1</v>
      </c>
      <c r="V859" s="207">
        <f t="shared" ca="1" si="625"/>
        <v>1</v>
      </c>
      <c r="W859" s="207">
        <f t="shared" ca="1" si="626"/>
        <v>1</v>
      </c>
      <c r="X859" s="207">
        <f t="shared" ca="1" si="627"/>
        <v>1</v>
      </c>
      <c r="Y859" s="207">
        <f t="shared" ca="1" si="628"/>
        <v>1</v>
      </c>
      <c r="Z859" s="207" t="str">
        <f t="shared" ca="1" si="596"/>
        <v>C0</v>
      </c>
      <c r="AA859" s="208" t="str">
        <f t="shared" ca="1" si="629"/>
        <v>F0</v>
      </c>
    </row>
    <row r="860" spans="1:27" s="209" customFormat="1" ht="15" customHeight="1" thickBot="1">
      <c r="A860" s="411" t="s">
        <v>279</v>
      </c>
      <c r="B860" s="412"/>
      <c r="C860" s="413" t="str">
        <f>IF(E860&lt;1000000001,"","Can't be over $1,000,000,000--&gt;")</f>
        <v/>
      </c>
      <c r="D860" s="413"/>
      <c r="E860" s="201">
        <f>'Survey Questionnaire'!E245</f>
        <v>0</v>
      </c>
      <c r="F860" s="202" t="s">
        <v>112</v>
      </c>
      <c r="G860" s="205" t="s">
        <v>28</v>
      </c>
      <c r="H860" s="263">
        <f t="shared" si="630"/>
        <v>0</v>
      </c>
      <c r="I860" s="206" t="s">
        <v>27</v>
      </c>
      <c r="J860" s="206" t="str">
        <f t="shared" si="631"/>
        <v/>
      </c>
      <c r="K860" s="206" t="str">
        <f t="shared" si="632"/>
        <v/>
      </c>
      <c r="L860" s="206"/>
      <c r="M860" s="206"/>
      <c r="N860" s="206"/>
      <c r="O860" s="206"/>
      <c r="P860" s="207">
        <f t="shared" ca="1" si="586"/>
        <v>1</v>
      </c>
      <c r="Q860" s="207">
        <f t="shared" ca="1" si="587"/>
        <v>1</v>
      </c>
      <c r="R860" s="207">
        <f t="shared" ca="1" si="588"/>
        <v>1</v>
      </c>
      <c r="S860" s="207">
        <f t="shared" ca="1" si="589"/>
        <v>1</v>
      </c>
      <c r="T860" s="207">
        <f t="shared" ca="1" si="590"/>
        <v>0</v>
      </c>
      <c r="U860" s="207">
        <f t="shared" ca="1" si="624"/>
        <v>1</v>
      </c>
      <c r="V860" s="207">
        <f t="shared" ca="1" si="625"/>
        <v>1</v>
      </c>
      <c r="W860" s="207">
        <f t="shared" ca="1" si="626"/>
        <v>1</v>
      </c>
      <c r="X860" s="207">
        <f t="shared" ca="1" si="627"/>
        <v>1</v>
      </c>
      <c r="Y860" s="207">
        <f t="shared" ca="1" si="628"/>
        <v>1</v>
      </c>
      <c r="Z860" s="207" t="str">
        <f t="shared" ca="1" si="596"/>
        <v>C0</v>
      </c>
      <c r="AA860" s="208" t="str">
        <f t="shared" ca="1" si="629"/>
        <v>F0</v>
      </c>
    </row>
    <row r="861" spans="1:27" s="209" customFormat="1" ht="15" customHeight="1" thickBot="1">
      <c r="A861" s="411" t="s">
        <v>280</v>
      </c>
      <c r="B861" s="412"/>
      <c r="C861" s="413" t="str">
        <f>IF(((E861&gt;-100)*AND(E861&lt;201)),"","Percentage must be between -100% and +200%--&gt;")</f>
        <v/>
      </c>
      <c r="D861" s="414"/>
      <c r="E861" s="275">
        <f>'Survey Questionnaire'!E246</f>
        <v>0</v>
      </c>
      <c r="F861" s="202" t="s">
        <v>42</v>
      </c>
      <c r="G861" s="205" t="s">
        <v>28</v>
      </c>
      <c r="H861" s="276">
        <f t="shared" si="630"/>
        <v>0</v>
      </c>
      <c r="I861" s="206" t="s">
        <v>27</v>
      </c>
      <c r="J861" s="206" t="str">
        <f t="shared" si="631"/>
        <v/>
      </c>
      <c r="K861" s="206" t="str">
        <f t="shared" si="632"/>
        <v/>
      </c>
      <c r="L861" s="206"/>
      <c r="M861" s="206"/>
      <c r="N861" s="206"/>
      <c r="O861" s="206"/>
      <c r="P861" s="207">
        <f t="shared" ca="1" si="586"/>
        <v>1</v>
      </c>
      <c r="Q861" s="207">
        <f t="shared" ca="1" si="587"/>
        <v>1</v>
      </c>
      <c r="R861" s="207">
        <f t="shared" ca="1" si="588"/>
        <v>1</v>
      </c>
      <c r="S861" s="207">
        <f t="shared" ca="1" si="589"/>
        <v>1</v>
      </c>
      <c r="T861" s="207">
        <f t="shared" ca="1" si="590"/>
        <v>0</v>
      </c>
      <c r="U861" s="207">
        <f t="shared" ca="1" si="624"/>
        <v>1</v>
      </c>
      <c r="V861" s="207">
        <f t="shared" ca="1" si="625"/>
        <v>1</v>
      </c>
      <c r="W861" s="207">
        <f t="shared" ca="1" si="626"/>
        <v>1</v>
      </c>
      <c r="X861" s="207">
        <f t="shared" ca="1" si="627"/>
        <v>1</v>
      </c>
      <c r="Y861" s="207">
        <f t="shared" ca="1" si="628"/>
        <v>1</v>
      </c>
      <c r="Z861" s="207" t="str">
        <f t="shared" ca="1" si="596"/>
        <v>F2</v>
      </c>
      <c r="AA861" s="208" t="str">
        <f t="shared" ca="1" si="629"/>
        <v>F2</v>
      </c>
    </row>
    <row r="862" spans="1:27" s="209" customFormat="1" ht="15" customHeight="1" thickBot="1">
      <c r="A862" s="411" t="s">
        <v>281</v>
      </c>
      <c r="B862" s="412"/>
      <c r="C862" s="413" t="str">
        <f>IF(E858+E859=0,"",IF(E862&lt;1,"Please enter the number of people with this title here--&gt;",IF(E862&gt;E$8,"Can't be more than the "&amp;E$8&amp;" you reported as total staff--&gt;","")))</f>
        <v/>
      </c>
      <c r="D862" s="414"/>
      <c r="E862" s="204">
        <f>'Survey Questionnaire'!E247</f>
        <v>0</v>
      </c>
      <c r="F862" s="202" t="s">
        <v>109</v>
      </c>
      <c r="G862" s="205" t="s">
        <v>28</v>
      </c>
      <c r="H862" s="263" t="str">
        <f>IF(OR(E862="", E862=0),"X",E862)</f>
        <v>X</v>
      </c>
      <c r="I862" s="206" t="s">
        <v>27</v>
      </c>
      <c r="J862" s="206" t="str">
        <f t="shared" si="631"/>
        <v/>
      </c>
      <c r="K862" s="206" t="str">
        <f t="shared" si="632"/>
        <v/>
      </c>
      <c r="L862" s="206"/>
      <c r="M862" s="206"/>
      <c r="N862" s="206"/>
      <c r="O862" s="206"/>
      <c r="P862" s="207">
        <f t="shared" ca="1" si="586"/>
        <v>1</v>
      </c>
      <c r="Q862" s="207">
        <f t="shared" ca="1" si="587"/>
        <v>1</v>
      </c>
      <c r="R862" s="207">
        <f t="shared" ca="1" si="588"/>
        <v>1</v>
      </c>
      <c r="S862" s="207">
        <f t="shared" ca="1" si="589"/>
        <v>1</v>
      </c>
      <c r="T862" s="207">
        <f t="shared" ca="1" si="590"/>
        <v>0</v>
      </c>
      <c r="U862" s="207">
        <f t="shared" ca="1" si="624"/>
        <v>1</v>
      </c>
      <c r="V862" s="207">
        <f t="shared" ca="1" si="625"/>
        <v>1</v>
      </c>
      <c r="W862" s="207">
        <f t="shared" ca="1" si="626"/>
        <v>1</v>
      </c>
      <c r="X862" s="207">
        <f t="shared" ca="1" si="627"/>
        <v>1</v>
      </c>
      <c r="Y862" s="207">
        <f t="shared" ca="1" si="628"/>
        <v>1</v>
      </c>
      <c r="Z862" s="207" t="str">
        <f t="shared" ca="1" si="596"/>
        <v>,0</v>
      </c>
      <c r="AA862" s="208" t="str">
        <f t="shared" ca="1" si="629"/>
        <v>F0</v>
      </c>
    </row>
    <row r="863" spans="1:27" s="209" customFormat="1" ht="15" customHeight="1" thickBot="1">
      <c r="A863" s="411" t="s">
        <v>282</v>
      </c>
      <c r="B863" s="412"/>
      <c r="C863" s="413" t="str">
        <f>IF(E863&gt;E862,"Can't be more than the "&amp;E862&amp;" people with this title--&gt;","")</f>
        <v/>
      </c>
      <c r="D863" s="414"/>
      <c r="E863" s="204">
        <f>'Survey Questionnaire'!E248</f>
        <v>0</v>
      </c>
      <c r="F863" s="202" t="s">
        <v>109</v>
      </c>
      <c r="G863" s="205" t="s">
        <v>28</v>
      </c>
      <c r="H863" s="263">
        <f t="shared" ref="H863:H867" si="633">IF(E863="","X",E863)</f>
        <v>0</v>
      </c>
      <c r="I863" s="206" t="s">
        <v>27</v>
      </c>
      <c r="J863" s="206" t="str">
        <f t="shared" si="631"/>
        <v/>
      </c>
      <c r="K863" s="206" t="str">
        <f t="shared" si="632"/>
        <v/>
      </c>
      <c r="L863" s="206"/>
      <c r="M863" s="206"/>
      <c r="N863" s="206"/>
      <c r="O863" s="206"/>
      <c r="P863" s="207">
        <f t="shared" ca="1" si="586"/>
        <v>1</v>
      </c>
      <c r="Q863" s="207">
        <f t="shared" ca="1" si="587"/>
        <v>1</v>
      </c>
      <c r="R863" s="207">
        <f t="shared" ca="1" si="588"/>
        <v>1</v>
      </c>
      <c r="S863" s="207">
        <f t="shared" ca="1" si="589"/>
        <v>1</v>
      </c>
      <c r="T863" s="207">
        <f t="shared" ca="1" si="590"/>
        <v>0</v>
      </c>
      <c r="U863" s="207">
        <f t="shared" ca="1" si="624"/>
        <v>1</v>
      </c>
      <c r="V863" s="207">
        <f t="shared" ca="1" si="625"/>
        <v>1</v>
      </c>
      <c r="W863" s="207">
        <f t="shared" ca="1" si="626"/>
        <v>1</v>
      </c>
      <c r="X863" s="207">
        <f t="shared" ca="1" si="627"/>
        <v>1</v>
      </c>
      <c r="Y863" s="207">
        <f t="shared" ca="1" si="628"/>
        <v>1</v>
      </c>
      <c r="Z863" s="207" t="str">
        <f t="shared" ca="1" si="596"/>
        <v>,0</v>
      </c>
      <c r="AA863" s="208" t="str">
        <f t="shared" ca="1" si="629"/>
        <v>F0</v>
      </c>
    </row>
    <row r="864" spans="1:27" s="209" customFormat="1" ht="15" customHeight="1" thickBot="1">
      <c r="A864" s="411" t="s">
        <v>283</v>
      </c>
      <c r="B864" s="412"/>
      <c r="C864" s="413" t="str">
        <f>IF(((E864&gt;-1)*AND(E864&lt;101)),"","Percentage must be between 0 and 100.00--&gt;")</f>
        <v/>
      </c>
      <c r="D864" s="414"/>
      <c r="E864" s="275">
        <f>'Survey Questionnaire'!E249</f>
        <v>0</v>
      </c>
      <c r="F864" s="202" t="s">
        <v>42</v>
      </c>
      <c r="G864" s="205" t="s">
        <v>28</v>
      </c>
      <c r="H864" s="276">
        <f t="shared" si="633"/>
        <v>0</v>
      </c>
      <c r="I864" s="206" t="s">
        <v>27</v>
      </c>
      <c r="J864" s="206" t="str">
        <f t="shared" si="631"/>
        <v/>
      </c>
      <c r="K864" s="206" t="str">
        <f t="shared" si="632"/>
        <v/>
      </c>
      <c r="L864" s="206"/>
      <c r="M864" s="206"/>
      <c r="N864" s="206"/>
      <c r="O864" s="206"/>
      <c r="P864" s="207">
        <f t="shared" ca="1" si="586"/>
        <v>1</v>
      </c>
      <c r="Q864" s="207">
        <f t="shared" ca="1" si="587"/>
        <v>1</v>
      </c>
      <c r="R864" s="207">
        <f t="shared" ca="1" si="588"/>
        <v>1</v>
      </c>
      <c r="S864" s="207">
        <f t="shared" ca="1" si="589"/>
        <v>1</v>
      </c>
      <c r="T864" s="207">
        <f t="shared" ca="1" si="590"/>
        <v>0</v>
      </c>
      <c r="U864" s="207">
        <f t="shared" ca="1" si="624"/>
        <v>1</v>
      </c>
      <c r="V864" s="207">
        <f t="shared" ca="1" si="625"/>
        <v>1</v>
      </c>
      <c r="W864" s="207">
        <f t="shared" ca="1" si="626"/>
        <v>1</v>
      </c>
      <c r="X864" s="207">
        <f t="shared" ca="1" si="627"/>
        <v>1</v>
      </c>
      <c r="Y864" s="207">
        <f t="shared" ca="1" si="628"/>
        <v>1</v>
      </c>
      <c r="Z864" s="207" t="str">
        <f t="shared" ca="1" si="596"/>
        <v>F2</v>
      </c>
      <c r="AA864" s="208" t="str">
        <f t="shared" ca="1" si="629"/>
        <v>F2</v>
      </c>
    </row>
    <row r="865" spans="1:27" s="209" customFormat="1" ht="15" customHeight="1" thickBot="1">
      <c r="A865" s="411" t="s">
        <v>284</v>
      </c>
      <c r="B865" s="412"/>
      <c r="C865" s="413" t="str">
        <f>IF(((E865&gt;-1)*AND(E865&lt;101)),"","Percentage must be between 0 and 100.00--&gt;")</f>
        <v/>
      </c>
      <c r="D865" s="414"/>
      <c r="E865" s="275">
        <f>'Survey Questionnaire'!E250</f>
        <v>0</v>
      </c>
      <c r="F865" s="202" t="s">
        <v>42</v>
      </c>
      <c r="G865" s="205" t="s">
        <v>28</v>
      </c>
      <c r="H865" s="276">
        <f t="shared" si="633"/>
        <v>0</v>
      </c>
      <c r="I865" s="206" t="s">
        <v>27</v>
      </c>
      <c r="J865" s="206" t="str">
        <f t="shared" si="631"/>
        <v/>
      </c>
      <c r="K865" s="206" t="str">
        <f t="shared" si="632"/>
        <v/>
      </c>
      <c r="L865" s="206"/>
      <c r="M865" s="206"/>
      <c r="N865" s="206"/>
      <c r="O865" s="206"/>
      <c r="P865" s="207">
        <f t="shared" ca="1" si="586"/>
        <v>1</v>
      </c>
      <c r="Q865" s="207">
        <f t="shared" ca="1" si="587"/>
        <v>1</v>
      </c>
      <c r="R865" s="207">
        <f t="shared" ca="1" si="588"/>
        <v>1</v>
      </c>
      <c r="S865" s="207">
        <f t="shared" ca="1" si="589"/>
        <v>1</v>
      </c>
      <c r="T865" s="207">
        <f t="shared" ca="1" si="590"/>
        <v>0</v>
      </c>
      <c r="U865" s="207">
        <f t="shared" ca="1" si="624"/>
        <v>1</v>
      </c>
      <c r="V865" s="207">
        <f t="shared" ca="1" si="625"/>
        <v>1</v>
      </c>
      <c r="W865" s="207">
        <f t="shared" ca="1" si="626"/>
        <v>1</v>
      </c>
      <c r="X865" s="207">
        <f t="shared" ca="1" si="627"/>
        <v>1</v>
      </c>
      <c r="Y865" s="207">
        <f t="shared" ca="1" si="628"/>
        <v>1</v>
      </c>
      <c r="Z865" s="207" t="str">
        <f t="shared" ref="Z865:Z872" ca="1" si="634">CELL("format",E865)</f>
        <v>F2</v>
      </c>
      <c r="AA865" s="208" t="str">
        <f t="shared" ca="1" si="629"/>
        <v>F2</v>
      </c>
    </row>
    <row r="866" spans="1:27" s="209" customFormat="1" ht="15" customHeight="1" thickBot="1">
      <c r="A866" s="411" t="s">
        <v>285</v>
      </c>
      <c r="B866" s="412"/>
      <c r="C866" s="413" t="str">
        <f>IF(((E866&gt;-1)*AND(E866&lt;101)),"","Percentage must be between 0 and 100.00--&gt;")</f>
        <v/>
      </c>
      <c r="D866" s="414"/>
      <c r="E866" s="275">
        <f>'Survey Questionnaire'!E251</f>
        <v>0</v>
      </c>
      <c r="F866" s="202" t="s">
        <v>42</v>
      </c>
      <c r="G866" s="205" t="s">
        <v>28</v>
      </c>
      <c r="H866" s="276">
        <f t="shared" si="633"/>
        <v>0</v>
      </c>
      <c r="I866" s="206" t="s">
        <v>27</v>
      </c>
      <c r="J866" s="206" t="str">
        <f t="shared" si="631"/>
        <v/>
      </c>
      <c r="K866" s="206" t="str">
        <f t="shared" si="632"/>
        <v/>
      </c>
      <c r="L866" s="206"/>
      <c r="M866" s="206"/>
      <c r="N866" s="206"/>
      <c r="O866" s="206"/>
      <c r="P866" s="207">
        <f t="shared" ca="1" si="586"/>
        <v>1</v>
      </c>
      <c r="Q866" s="207">
        <f t="shared" ca="1" si="587"/>
        <v>1</v>
      </c>
      <c r="R866" s="207">
        <f t="shared" ca="1" si="588"/>
        <v>1</v>
      </c>
      <c r="S866" s="207">
        <f t="shared" ca="1" si="589"/>
        <v>1</v>
      </c>
      <c r="T866" s="207">
        <f t="shared" ca="1" si="590"/>
        <v>0</v>
      </c>
      <c r="U866" s="207">
        <f t="shared" ca="1" si="624"/>
        <v>1</v>
      </c>
      <c r="V866" s="207">
        <f t="shared" ca="1" si="625"/>
        <v>1</v>
      </c>
      <c r="W866" s="207">
        <f t="shared" ca="1" si="626"/>
        <v>1</v>
      </c>
      <c r="X866" s="207">
        <f t="shared" ca="1" si="627"/>
        <v>1</v>
      </c>
      <c r="Y866" s="207">
        <f t="shared" ca="1" si="628"/>
        <v>1</v>
      </c>
      <c r="Z866" s="207" t="str">
        <f t="shared" ca="1" si="634"/>
        <v>F2</v>
      </c>
      <c r="AA866" s="208" t="str">
        <f t="shared" ca="1" si="629"/>
        <v>F2</v>
      </c>
    </row>
    <row r="867" spans="1:27" s="209" customFormat="1" ht="15" customHeight="1" thickBot="1">
      <c r="A867" s="417" t="s">
        <v>286</v>
      </c>
      <c r="B867" s="418"/>
      <c r="C867" s="413" t="str">
        <f>IF(((E867&gt;-1)*AND(E867&lt;201)),"","Percentage overtime must be between 0% and 200.00%--&gt;")</f>
        <v/>
      </c>
      <c r="D867" s="414"/>
      <c r="E867" s="275">
        <f>'Survey Questionnaire'!E252</f>
        <v>0</v>
      </c>
      <c r="F867" s="202" t="s">
        <v>42</v>
      </c>
      <c r="G867" s="205" t="s">
        <v>28</v>
      </c>
      <c r="H867" s="276">
        <f t="shared" si="633"/>
        <v>0</v>
      </c>
      <c r="I867" s="206" t="s">
        <v>27</v>
      </c>
      <c r="J867" s="206" t="str">
        <f t="shared" si="631"/>
        <v/>
      </c>
      <c r="K867" s="206" t="str">
        <f t="shared" si="632"/>
        <v/>
      </c>
      <c r="L867" s="206"/>
      <c r="M867" s="206"/>
      <c r="N867" s="206"/>
      <c r="O867" s="206"/>
      <c r="P867" s="207">
        <f t="shared" ca="1" si="586"/>
        <v>1</v>
      </c>
      <c r="Q867" s="207">
        <f t="shared" ca="1" si="587"/>
        <v>1</v>
      </c>
      <c r="R867" s="207">
        <f t="shared" ca="1" si="588"/>
        <v>1</v>
      </c>
      <c r="S867" s="207">
        <f t="shared" ca="1" si="589"/>
        <v>1</v>
      </c>
      <c r="T867" s="207">
        <f t="shared" ca="1" si="590"/>
        <v>0</v>
      </c>
      <c r="U867" s="207">
        <f t="shared" ca="1" si="624"/>
        <v>1</v>
      </c>
      <c r="V867" s="207">
        <f t="shared" ca="1" si="625"/>
        <v>1</v>
      </c>
      <c r="W867" s="207">
        <f t="shared" ca="1" si="626"/>
        <v>1</v>
      </c>
      <c r="X867" s="207">
        <f t="shared" ca="1" si="627"/>
        <v>1</v>
      </c>
      <c r="Y867" s="207">
        <f t="shared" ca="1" si="628"/>
        <v>1</v>
      </c>
      <c r="Z867" s="207" t="str">
        <f t="shared" ca="1" si="634"/>
        <v>F2</v>
      </c>
      <c r="AA867" s="208" t="str">
        <f t="shared" ca="1" si="629"/>
        <v>F2</v>
      </c>
    </row>
    <row r="868" spans="1:27" s="209" customFormat="1" ht="15" customHeight="1" thickBot="1">
      <c r="A868" s="423" t="s">
        <v>287</v>
      </c>
      <c r="B868" s="424"/>
      <c r="C868" s="425" t="str">
        <f>IF(E868=0,"",IF(E868="Y","",IF(E868="N","","You must answer Y or N--&gt;")))</f>
        <v/>
      </c>
      <c r="D868" s="426"/>
      <c r="E868" s="203">
        <f>'Survey Questionnaire'!E253</f>
        <v>0</v>
      </c>
      <c r="F868" s="202" t="s">
        <v>62</v>
      </c>
      <c r="G868" s="205" t="s">
        <v>28</v>
      </c>
      <c r="H868" s="281" t="str">
        <f>IF(E868="Y",1,IF(E868="N",0,"X"))</f>
        <v>X</v>
      </c>
      <c r="I868" s="206" t="s">
        <v>27</v>
      </c>
      <c r="J868" s="206" t="str">
        <f t="shared" si="631"/>
        <v/>
      </c>
      <c r="K868" s="206" t="str">
        <f t="shared" si="632"/>
        <v/>
      </c>
      <c r="L868" s="206"/>
      <c r="M868" s="206"/>
      <c r="N868" s="206"/>
      <c r="O868" s="206"/>
      <c r="P868" s="207">
        <f t="shared" ref="P868:P872" ca="1" si="635">CELL("protect",A868)</f>
        <v>1</v>
      </c>
      <c r="Q868" s="207">
        <f t="shared" ref="Q868:Q872" ca="1" si="636">CELL("protect",B868)</f>
        <v>1</v>
      </c>
      <c r="R868" s="207">
        <f t="shared" ca="1" si="588"/>
        <v>1</v>
      </c>
      <c r="S868" s="207">
        <f t="shared" ref="S868:S872" ca="1" si="637">CELL("protect",D868)</f>
        <v>1</v>
      </c>
      <c r="T868" s="207">
        <f t="shared" ref="T868:T872" ca="1" si="638">CELL("protect",E868)</f>
        <v>0</v>
      </c>
      <c r="U868" s="207">
        <f t="shared" ca="1" si="624"/>
        <v>1</v>
      </c>
      <c r="V868" s="207">
        <f t="shared" ca="1" si="625"/>
        <v>1</v>
      </c>
      <c r="W868" s="207">
        <f t="shared" ca="1" si="626"/>
        <v>1</v>
      </c>
      <c r="X868" s="207">
        <f t="shared" ca="1" si="627"/>
        <v>1</v>
      </c>
      <c r="Y868" s="207">
        <f t="shared" ca="1" si="628"/>
        <v>1</v>
      </c>
      <c r="Z868" s="207" t="str">
        <f t="shared" ca="1" si="634"/>
        <v>F0</v>
      </c>
      <c r="AA868" s="208" t="str">
        <f t="shared" ca="1" si="629"/>
        <v>F0</v>
      </c>
    </row>
    <row r="869" spans="1:27" s="209" customFormat="1" ht="15" customHeight="1" thickBot="1">
      <c r="A869" s="417" t="s">
        <v>288</v>
      </c>
      <c r="B869" s="418"/>
      <c r="C869" s="413" t="str">
        <f>IF(((E869&gt;-1)*AND(E869&lt;1001)),"","Billing rate must be between $0 and $1,000 per hour--&gt;")</f>
        <v/>
      </c>
      <c r="D869" s="414"/>
      <c r="E869" s="203">
        <f>'Survey Questionnaire'!E254</f>
        <v>0</v>
      </c>
      <c r="F869" s="202" t="s">
        <v>112</v>
      </c>
      <c r="G869" s="205" t="s">
        <v>28</v>
      </c>
      <c r="H869" s="263">
        <f>IF(E869="","X",E869)</f>
        <v>0</v>
      </c>
      <c r="I869" s="206" t="s">
        <v>27</v>
      </c>
      <c r="J869" s="206" t="str">
        <f t="shared" si="631"/>
        <v/>
      </c>
      <c r="K869" s="206" t="str">
        <f t="shared" si="632"/>
        <v/>
      </c>
      <c r="L869" s="206"/>
      <c r="M869" s="206"/>
      <c r="N869" s="206"/>
      <c r="O869" s="206"/>
      <c r="P869" s="207">
        <f t="shared" ca="1" si="635"/>
        <v>1</v>
      </c>
      <c r="Q869" s="207">
        <f t="shared" ca="1" si="636"/>
        <v>1</v>
      </c>
      <c r="R869" s="207">
        <f t="shared" ref="R869:R872" ca="1" si="639">CELL("protect",C869)</f>
        <v>1</v>
      </c>
      <c r="S869" s="207">
        <f t="shared" ca="1" si="637"/>
        <v>1</v>
      </c>
      <c r="T869" s="207">
        <f t="shared" ca="1" si="638"/>
        <v>0</v>
      </c>
      <c r="U869" s="207">
        <f t="shared" ca="1" si="624"/>
        <v>1</v>
      </c>
      <c r="V869" s="207">
        <f t="shared" ca="1" si="625"/>
        <v>1</v>
      </c>
      <c r="W869" s="207">
        <f t="shared" ca="1" si="626"/>
        <v>1</v>
      </c>
      <c r="X869" s="207">
        <f t="shared" ca="1" si="627"/>
        <v>1</v>
      </c>
      <c r="Y869" s="207">
        <f t="shared" ca="1" si="628"/>
        <v>1</v>
      </c>
      <c r="Z869" s="207" t="str">
        <f t="shared" ca="1" si="634"/>
        <v>F0</v>
      </c>
      <c r="AA869" s="208" t="str">
        <f t="shared" ca="1" si="629"/>
        <v>F0</v>
      </c>
    </row>
    <row r="870" spans="1:27" s="209" customFormat="1" ht="15" customHeight="1" thickBot="1">
      <c r="A870" s="417" t="s">
        <v>306</v>
      </c>
      <c r="B870" s="418"/>
      <c r="C870" s="413" t="str">
        <f>IF(((E870&gt;-1)*AND(E870&lt;31)),"","Check for hours vs DAYS error--&gt;")</f>
        <v/>
      </c>
      <c r="D870" s="414"/>
      <c r="E870" s="203">
        <f>'Survey Questionnaire'!E255</f>
        <v>0</v>
      </c>
      <c r="F870" s="202" t="s">
        <v>110</v>
      </c>
      <c r="G870" s="205" t="s">
        <v>28</v>
      </c>
      <c r="H870" s="263">
        <f>IF(E870="","X",E870)</f>
        <v>0</v>
      </c>
      <c r="I870" s="206" t="s">
        <v>27</v>
      </c>
      <c r="J870" s="206" t="str">
        <f t="shared" si="631"/>
        <v/>
      </c>
      <c r="K870" s="206" t="str">
        <f t="shared" si="632"/>
        <v/>
      </c>
      <c r="L870" s="206"/>
      <c r="M870" s="206"/>
      <c r="N870" s="206"/>
      <c r="O870" s="206"/>
      <c r="P870" s="207">
        <f t="shared" ca="1" si="635"/>
        <v>1</v>
      </c>
      <c r="Q870" s="207">
        <f t="shared" ca="1" si="636"/>
        <v>1</v>
      </c>
      <c r="R870" s="207">
        <f t="shared" ca="1" si="639"/>
        <v>1</v>
      </c>
      <c r="S870" s="207">
        <f t="shared" ca="1" si="637"/>
        <v>1</v>
      </c>
      <c r="T870" s="207">
        <f t="shared" ca="1" si="638"/>
        <v>0</v>
      </c>
      <c r="U870" s="207">
        <f t="shared" ca="1" si="624"/>
        <v>1</v>
      </c>
      <c r="V870" s="207">
        <f t="shared" ca="1" si="625"/>
        <v>1</v>
      </c>
      <c r="W870" s="207">
        <f t="shared" ca="1" si="626"/>
        <v>1</v>
      </c>
      <c r="X870" s="207">
        <f t="shared" ca="1" si="627"/>
        <v>1</v>
      </c>
      <c r="Y870" s="207">
        <f t="shared" ca="1" si="628"/>
        <v>1</v>
      </c>
      <c r="Z870" s="207" t="str">
        <f t="shared" ca="1" si="634"/>
        <v>F0</v>
      </c>
      <c r="AA870" s="208" t="str">
        <f t="shared" ca="1" si="629"/>
        <v>F0</v>
      </c>
    </row>
    <row r="871" spans="1:27" s="209" customFormat="1" ht="15" customHeight="1" thickBot="1">
      <c r="A871" s="417" t="s">
        <v>289</v>
      </c>
      <c r="B871" s="418"/>
      <c r="C871" s="413" t="str">
        <f>IF((E870&gt;0)*AND(E871&gt;0),"Cant have vacation when you entered PTO",IF(((E871&gt;-1)*AND(E871&lt;31)),"","Check for hours vs DAYS error--&gt;"))</f>
        <v/>
      </c>
      <c r="D871" s="414"/>
      <c r="E871" s="203">
        <f>'Survey Questionnaire'!E256</f>
        <v>0</v>
      </c>
      <c r="F871" s="202" t="s">
        <v>110</v>
      </c>
      <c r="G871" s="205" t="s">
        <v>28</v>
      </c>
      <c r="H871" s="263">
        <f>IF(E871="","X",E871)</f>
        <v>0</v>
      </c>
      <c r="I871" s="206" t="s">
        <v>27</v>
      </c>
      <c r="J871" s="206" t="str">
        <f t="shared" si="631"/>
        <v/>
      </c>
      <c r="K871" s="206" t="str">
        <f t="shared" si="632"/>
        <v/>
      </c>
      <c r="L871" s="206"/>
      <c r="M871" s="206"/>
      <c r="N871" s="206"/>
      <c r="O871" s="206"/>
      <c r="P871" s="207">
        <f t="shared" ca="1" si="635"/>
        <v>1</v>
      </c>
      <c r="Q871" s="207">
        <f t="shared" ca="1" si="636"/>
        <v>1</v>
      </c>
      <c r="R871" s="207">
        <f t="shared" ca="1" si="639"/>
        <v>1</v>
      </c>
      <c r="S871" s="207">
        <f t="shared" ca="1" si="637"/>
        <v>1</v>
      </c>
      <c r="T871" s="207">
        <f t="shared" ca="1" si="638"/>
        <v>0</v>
      </c>
      <c r="U871" s="207">
        <f t="shared" ca="1" si="624"/>
        <v>1</v>
      </c>
      <c r="V871" s="207">
        <f t="shared" ca="1" si="625"/>
        <v>1</v>
      </c>
      <c r="W871" s="207">
        <f t="shared" ca="1" si="626"/>
        <v>1</v>
      </c>
      <c r="X871" s="207">
        <f t="shared" ca="1" si="627"/>
        <v>1</v>
      </c>
      <c r="Y871" s="207">
        <f t="shared" ca="1" si="628"/>
        <v>1</v>
      </c>
      <c r="Z871" s="207" t="str">
        <f t="shared" ca="1" si="634"/>
        <v>F0</v>
      </c>
      <c r="AA871" s="208" t="str">
        <f t="shared" ca="1" si="629"/>
        <v>F0</v>
      </c>
    </row>
    <row r="872" spans="1:27" s="209" customFormat="1" ht="15" customHeight="1" thickBot="1">
      <c r="A872" s="419" t="s">
        <v>290</v>
      </c>
      <c r="B872" s="420"/>
      <c r="C872" s="413" t="str">
        <f>IF((E870&gt;0)*AND(E872&gt;0),"Cant have sick leave when you entered PTO",IF(((E872&gt;-1)*AND(E872&lt;31)),"","Check for hours vs DAYS error--&gt;"))</f>
        <v/>
      </c>
      <c r="D872" s="414"/>
      <c r="E872" s="203">
        <f>'Survey Questionnaire'!E257</f>
        <v>0</v>
      </c>
      <c r="F872" s="202" t="s">
        <v>110</v>
      </c>
      <c r="G872" s="205" t="s">
        <v>28</v>
      </c>
      <c r="H872" s="263">
        <f>IF(E872="","X",E872)</f>
        <v>0</v>
      </c>
      <c r="I872" s="206" t="s">
        <v>27</v>
      </c>
      <c r="J872" s="206" t="str">
        <f t="shared" si="631"/>
        <v/>
      </c>
      <c r="K872" s="206" t="str">
        <f t="shared" si="632"/>
        <v/>
      </c>
      <c r="L872" s="206"/>
      <c r="M872" s="206"/>
      <c r="N872" s="206"/>
      <c r="O872" s="206"/>
      <c r="P872" s="207">
        <f t="shared" ca="1" si="635"/>
        <v>1</v>
      </c>
      <c r="Q872" s="207">
        <f t="shared" ca="1" si="636"/>
        <v>1</v>
      </c>
      <c r="R872" s="207">
        <f t="shared" ca="1" si="639"/>
        <v>1</v>
      </c>
      <c r="S872" s="207">
        <f t="shared" ca="1" si="637"/>
        <v>1</v>
      </c>
      <c r="T872" s="207">
        <f t="shared" ca="1" si="638"/>
        <v>0</v>
      </c>
      <c r="U872" s="207">
        <f t="shared" ca="1" si="624"/>
        <v>1</v>
      </c>
      <c r="V872" s="207">
        <f t="shared" ca="1" si="625"/>
        <v>1</v>
      </c>
      <c r="W872" s="207">
        <f t="shared" ca="1" si="626"/>
        <v>1</v>
      </c>
      <c r="X872" s="207">
        <f t="shared" ca="1" si="627"/>
        <v>1</v>
      </c>
      <c r="Y872" s="207">
        <f t="shared" ca="1" si="628"/>
        <v>1</v>
      </c>
      <c r="Z872" s="207" t="str">
        <f t="shared" ca="1" si="634"/>
        <v>F0</v>
      </c>
      <c r="AA872" s="208" t="str">
        <f t="shared" ca="1" si="629"/>
        <v>F0</v>
      </c>
    </row>
    <row r="873" spans="1:27" ht="16.5" thickBot="1">
      <c r="A873" s="36"/>
      <c r="B873" s="71"/>
      <c r="C873" s="432"/>
      <c r="D873" s="432"/>
      <c r="E873" s="72"/>
      <c r="F873" s="73"/>
      <c r="P873" s="40">
        <f t="shared" ref="P873:P889" ca="1" si="640">CELL("protect",A873)</f>
        <v>1</v>
      </c>
      <c r="Q873" s="40">
        <f t="shared" ref="Q873:Q889" ca="1" si="641">CELL("protect",B873)</f>
        <v>1</v>
      </c>
      <c r="R873" s="40">
        <f t="shared" ref="R873:R889" ca="1" si="642">CELL("protect",C873)</f>
        <v>1</v>
      </c>
      <c r="S873" s="40">
        <f t="shared" ref="S873:S889" ca="1" si="643">CELL("protect",D873)</f>
        <v>1</v>
      </c>
      <c r="T873" s="40">
        <f t="shared" ref="T873:T889" ca="1" si="644">CELL("protect",E873)</f>
        <v>1</v>
      </c>
      <c r="U873" s="40">
        <f t="shared" ref="U873" ca="1" si="645">CELL("protect",F873)</f>
        <v>1</v>
      </c>
      <c r="V873" s="40">
        <f t="shared" ca="1" si="625"/>
        <v>1</v>
      </c>
      <c r="W873" s="40">
        <f t="shared" ca="1" si="626"/>
        <v>1</v>
      </c>
      <c r="X873" s="40">
        <f t="shared" ca="1" si="627"/>
        <v>1</v>
      </c>
      <c r="Y873" s="40">
        <f t="shared" ca="1" si="628"/>
        <v>1</v>
      </c>
      <c r="Z873" s="40" t="str">
        <f t="shared" ref="Z873:Z889" ca="1" si="646">CELL("format",E873)</f>
        <v>F0</v>
      </c>
      <c r="AA873" s="44" t="str">
        <f t="shared" ca="1" si="629"/>
        <v>F0</v>
      </c>
    </row>
    <row r="874" spans="1:27" ht="20.25" thickTop="1" thickBot="1">
      <c r="A874" s="504" t="s">
        <v>101</v>
      </c>
      <c r="B874" s="529"/>
      <c r="C874" s="529"/>
      <c r="D874" s="529"/>
      <c r="E874" s="68">
        <v>49</v>
      </c>
      <c r="F874" s="64"/>
      <c r="G874" s="45" t="s">
        <v>25</v>
      </c>
      <c r="H874" s="263" t="str">
        <f>IF(SUM(H875:H876)&gt;0,E874,"X")</f>
        <v>X</v>
      </c>
      <c r="I874" s="38" t="s">
        <v>27</v>
      </c>
      <c r="P874" s="40">
        <f t="shared" ca="1" si="640"/>
        <v>1</v>
      </c>
      <c r="Q874" s="40">
        <f t="shared" ca="1" si="641"/>
        <v>1</v>
      </c>
      <c r="R874" s="40">
        <f t="shared" ca="1" si="642"/>
        <v>1</v>
      </c>
      <c r="S874" s="40">
        <f t="shared" ca="1" si="643"/>
        <v>1</v>
      </c>
      <c r="T874" s="40">
        <f t="shared" ca="1" si="644"/>
        <v>1</v>
      </c>
      <c r="U874" s="40">
        <f t="shared" ca="1" si="624"/>
        <v>1</v>
      </c>
      <c r="V874" s="40">
        <f t="shared" ca="1" si="625"/>
        <v>1</v>
      </c>
      <c r="W874" s="40">
        <f t="shared" ca="1" si="626"/>
        <v>1</v>
      </c>
      <c r="X874" s="40">
        <f t="shared" ca="1" si="627"/>
        <v>1</v>
      </c>
      <c r="Y874" s="40">
        <f t="shared" ca="1" si="628"/>
        <v>1</v>
      </c>
      <c r="Z874" s="40" t="str">
        <f t="shared" ca="1" si="646"/>
        <v>G</v>
      </c>
      <c r="AA874" s="44" t="str">
        <f t="shared" ca="1" si="629"/>
        <v>F0</v>
      </c>
    </row>
    <row r="875" spans="1:27" s="209" customFormat="1" ht="15" customHeight="1" thickBot="1">
      <c r="A875" s="415" t="s">
        <v>230</v>
      </c>
      <c r="B875" s="416"/>
      <c r="C875" s="413" t="str">
        <f>IF(E875&lt;1000000001,"","Can't be over $1,000,000,000--&gt;")</f>
        <v/>
      </c>
      <c r="D875" s="413"/>
      <c r="E875" s="201">
        <f>'Survey Questionnaire'!E260</f>
        <v>0</v>
      </c>
      <c r="F875" s="202" t="s">
        <v>112</v>
      </c>
      <c r="G875" s="205" t="s">
        <v>28</v>
      </c>
      <c r="H875" s="263">
        <f t="shared" ref="H875:H878" si="647">IF(E875="","X",E875)</f>
        <v>0</v>
      </c>
      <c r="I875" s="206" t="s">
        <v>27</v>
      </c>
      <c r="J875" s="206" t="str">
        <f t="shared" ref="J875:J889" si="648">IF(C875="","",1)</f>
        <v/>
      </c>
      <c r="K875" s="206" t="str">
        <f t="shared" ref="K875:K889" si="649">IF(C875="","","&lt;=======")</f>
        <v/>
      </c>
      <c r="L875" s="206"/>
      <c r="M875" s="206"/>
      <c r="N875" s="206"/>
      <c r="O875" s="206"/>
      <c r="P875" s="207">
        <f t="shared" ca="1" si="640"/>
        <v>1</v>
      </c>
      <c r="Q875" s="207">
        <f t="shared" ca="1" si="641"/>
        <v>1</v>
      </c>
      <c r="R875" s="207">
        <f t="shared" ca="1" si="642"/>
        <v>1</v>
      </c>
      <c r="S875" s="207">
        <f t="shared" ca="1" si="643"/>
        <v>1</v>
      </c>
      <c r="T875" s="207">
        <f t="shared" ca="1" si="644"/>
        <v>0</v>
      </c>
      <c r="U875" s="207">
        <f t="shared" ca="1" si="624"/>
        <v>1</v>
      </c>
      <c r="V875" s="207">
        <f t="shared" ca="1" si="625"/>
        <v>1</v>
      </c>
      <c r="W875" s="207">
        <f t="shared" ca="1" si="626"/>
        <v>1</v>
      </c>
      <c r="X875" s="207">
        <f t="shared" ca="1" si="627"/>
        <v>1</v>
      </c>
      <c r="Y875" s="207">
        <f t="shared" ca="1" si="628"/>
        <v>1</v>
      </c>
      <c r="Z875" s="207" t="str">
        <f t="shared" ca="1" si="646"/>
        <v>C0</v>
      </c>
      <c r="AA875" s="208" t="str">
        <f t="shared" ca="1" si="629"/>
        <v>F0</v>
      </c>
    </row>
    <row r="876" spans="1:27" s="209" customFormat="1" ht="15" customHeight="1" thickBot="1">
      <c r="A876" s="411" t="s">
        <v>231</v>
      </c>
      <c r="B876" s="412"/>
      <c r="C876" s="413" t="str">
        <f>IF(E876&lt;1000000001,"","Can't be over $1,000,000,000--&gt;")</f>
        <v/>
      </c>
      <c r="D876" s="413"/>
      <c r="E876" s="201">
        <f>'Survey Questionnaire'!E261</f>
        <v>0</v>
      </c>
      <c r="F876" s="202" t="s">
        <v>112</v>
      </c>
      <c r="G876" s="205" t="s">
        <v>28</v>
      </c>
      <c r="H876" s="263">
        <f t="shared" si="647"/>
        <v>0</v>
      </c>
      <c r="I876" s="206" t="s">
        <v>27</v>
      </c>
      <c r="J876" s="206" t="str">
        <f t="shared" si="648"/>
        <v/>
      </c>
      <c r="K876" s="206" t="str">
        <f t="shared" si="649"/>
        <v/>
      </c>
      <c r="L876" s="206"/>
      <c r="M876" s="206"/>
      <c r="N876" s="206"/>
      <c r="O876" s="206"/>
      <c r="P876" s="207">
        <f t="shared" ca="1" si="640"/>
        <v>1</v>
      </c>
      <c r="Q876" s="207">
        <f t="shared" ca="1" si="641"/>
        <v>1</v>
      </c>
      <c r="R876" s="207">
        <f t="shared" ca="1" si="642"/>
        <v>1</v>
      </c>
      <c r="S876" s="207">
        <f t="shared" ca="1" si="643"/>
        <v>1</v>
      </c>
      <c r="T876" s="207">
        <f t="shared" ca="1" si="644"/>
        <v>0</v>
      </c>
      <c r="U876" s="207">
        <f t="shared" ca="1" si="624"/>
        <v>1</v>
      </c>
      <c r="V876" s="207">
        <f t="shared" ca="1" si="625"/>
        <v>1</v>
      </c>
      <c r="W876" s="207">
        <f t="shared" ca="1" si="626"/>
        <v>1</v>
      </c>
      <c r="X876" s="207">
        <f t="shared" ca="1" si="627"/>
        <v>1</v>
      </c>
      <c r="Y876" s="207">
        <f t="shared" ca="1" si="628"/>
        <v>1</v>
      </c>
      <c r="Z876" s="207" t="str">
        <f t="shared" ca="1" si="646"/>
        <v>C0</v>
      </c>
      <c r="AA876" s="208" t="str">
        <f t="shared" ca="1" si="629"/>
        <v>F0</v>
      </c>
    </row>
    <row r="877" spans="1:27" s="209" customFormat="1" ht="15" customHeight="1" thickBot="1">
      <c r="A877" s="411" t="s">
        <v>279</v>
      </c>
      <c r="B877" s="412"/>
      <c r="C877" s="413" t="str">
        <f>IF(E877&lt;1000000001,"","Can't be over $1,000,000,000--&gt;")</f>
        <v/>
      </c>
      <c r="D877" s="413"/>
      <c r="E877" s="201">
        <f>'Survey Questionnaire'!E262</f>
        <v>0</v>
      </c>
      <c r="F877" s="202" t="s">
        <v>112</v>
      </c>
      <c r="G877" s="205" t="s">
        <v>28</v>
      </c>
      <c r="H877" s="263">
        <f t="shared" si="647"/>
        <v>0</v>
      </c>
      <c r="I877" s="206" t="s">
        <v>27</v>
      </c>
      <c r="J877" s="206" t="str">
        <f t="shared" si="648"/>
        <v/>
      </c>
      <c r="K877" s="206" t="str">
        <f t="shared" si="649"/>
        <v/>
      </c>
      <c r="L877" s="206"/>
      <c r="M877" s="206"/>
      <c r="N877" s="206"/>
      <c r="O877" s="206"/>
      <c r="P877" s="207">
        <f t="shared" ca="1" si="640"/>
        <v>1</v>
      </c>
      <c r="Q877" s="207">
        <f t="shared" ca="1" si="641"/>
        <v>1</v>
      </c>
      <c r="R877" s="207">
        <f t="shared" ca="1" si="642"/>
        <v>1</v>
      </c>
      <c r="S877" s="207">
        <f t="shared" ca="1" si="643"/>
        <v>1</v>
      </c>
      <c r="T877" s="207">
        <f t="shared" ca="1" si="644"/>
        <v>0</v>
      </c>
      <c r="U877" s="207">
        <f t="shared" ca="1" si="624"/>
        <v>1</v>
      </c>
      <c r="V877" s="207">
        <f t="shared" ca="1" si="625"/>
        <v>1</v>
      </c>
      <c r="W877" s="207">
        <f t="shared" ca="1" si="626"/>
        <v>1</v>
      </c>
      <c r="X877" s="207">
        <f t="shared" ca="1" si="627"/>
        <v>1</v>
      </c>
      <c r="Y877" s="207">
        <f t="shared" ca="1" si="628"/>
        <v>1</v>
      </c>
      <c r="Z877" s="207" t="str">
        <f t="shared" ca="1" si="646"/>
        <v>C0</v>
      </c>
      <c r="AA877" s="208" t="str">
        <f t="shared" ca="1" si="629"/>
        <v>F0</v>
      </c>
    </row>
    <row r="878" spans="1:27" s="209" customFormat="1" ht="15" customHeight="1" thickBot="1">
      <c r="A878" s="411" t="s">
        <v>280</v>
      </c>
      <c r="B878" s="412"/>
      <c r="C878" s="413" t="str">
        <f>IF(((E878&gt;-100)*AND(E878&lt;201)),"","Percentage must be between -100% and +200%--&gt;")</f>
        <v/>
      </c>
      <c r="D878" s="414"/>
      <c r="E878" s="275">
        <f>'Survey Questionnaire'!E263</f>
        <v>0</v>
      </c>
      <c r="F878" s="202" t="s">
        <v>42</v>
      </c>
      <c r="G878" s="205" t="s">
        <v>28</v>
      </c>
      <c r="H878" s="276">
        <f t="shared" si="647"/>
        <v>0</v>
      </c>
      <c r="I878" s="206" t="s">
        <v>27</v>
      </c>
      <c r="J878" s="206" t="str">
        <f t="shared" si="648"/>
        <v/>
      </c>
      <c r="K878" s="206" t="str">
        <f t="shared" si="649"/>
        <v/>
      </c>
      <c r="L878" s="206"/>
      <c r="M878" s="206"/>
      <c r="N878" s="206"/>
      <c r="O878" s="206"/>
      <c r="P878" s="207">
        <f t="shared" ca="1" si="640"/>
        <v>1</v>
      </c>
      <c r="Q878" s="207">
        <f t="shared" ca="1" si="641"/>
        <v>1</v>
      </c>
      <c r="R878" s="207">
        <f t="shared" ca="1" si="642"/>
        <v>1</v>
      </c>
      <c r="S878" s="207">
        <f t="shared" ca="1" si="643"/>
        <v>1</v>
      </c>
      <c r="T878" s="207">
        <f t="shared" ca="1" si="644"/>
        <v>0</v>
      </c>
      <c r="U878" s="207">
        <f t="shared" ca="1" si="624"/>
        <v>1</v>
      </c>
      <c r="V878" s="207">
        <f t="shared" ca="1" si="625"/>
        <v>1</v>
      </c>
      <c r="W878" s="207">
        <f t="shared" ca="1" si="626"/>
        <v>1</v>
      </c>
      <c r="X878" s="207">
        <f t="shared" ca="1" si="627"/>
        <v>1</v>
      </c>
      <c r="Y878" s="207">
        <f t="shared" ca="1" si="628"/>
        <v>1</v>
      </c>
      <c r="Z878" s="207" t="str">
        <f t="shared" ca="1" si="646"/>
        <v>F2</v>
      </c>
      <c r="AA878" s="208" t="str">
        <f t="shared" ca="1" si="629"/>
        <v>F2</v>
      </c>
    </row>
    <row r="879" spans="1:27" s="209" customFormat="1" ht="15" customHeight="1" thickBot="1">
      <c r="A879" s="411" t="s">
        <v>281</v>
      </c>
      <c r="B879" s="412"/>
      <c r="C879" s="413" t="str">
        <f>IF(E875+E876=0,"",IF(E879&lt;1,"Please enter the number of people with this title here--&gt;",IF(E879&gt;E$8,"Can't be more than the "&amp;E$8&amp;" you reported as total staff--&gt;","")))</f>
        <v/>
      </c>
      <c r="D879" s="414"/>
      <c r="E879" s="204">
        <f>'Survey Questionnaire'!E264</f>
        <v>0</v>
      </c>
      <c r="F879" s="202" t="s">
        <v>109</v>
      </c>
      <c r="G879" s="205" t="s">
        <v>28</v>
      </c>
      <c r="H879" s="263" t="str">
        <f>IF(OR(E879="", E879=0),"X",E879)</f>
        <v>X</v>
      </c>
      <c r="I879" s="206" t="s">
        <v>27</v>
      </c>
      <c r="J879" s="206" t="str">
        <f t="shared" si="648"/>
        <v/>
      </c>
      <c r="K879" s="206" t="str">
        <f t="shared" si="649"/>
        <v/>
      </c>
      <c r="L879" s="206"/>
      <c r="M879" s="206"/>
      <c r="N879" s="206"/>
      <c r="O879" s="206"/>
      <c r="P879" s="207">
        <f t="shared" ca="1" si="640"/>
        <v>1</v>
      </c>
      <c r="Q879" s="207">
        <f t="shared" ca="1" si="641"/>
        <v>1</v>
      </c>
      <c r="R879" s="207">
        <f t="shared" ca="1" si="642"/>
        <v>1</v>
      </c>
      <c r="S879" s="207">
        <f t="shared" ca="1" si="643"/>
        <v>1</v>
      </c>
      <c r="T879" s="207">
        <f t="shared" ca="1" si="644"/>
        <v>0</v>
      </c>
      <c r="U879" s="207">
        <f t="shared" ca="1" si="624"/>
        <v>1</v>
      </c>
      <c r="V879" s="207">
        <f t="shared" ca="1" si="625"/>
        <v>1</v>
      </c>
      <c r="W879" s="207">
        <f t="shared" ca="1" si="626"/>
        <v>1</v>
      </c>
      <c r="X879" s="207">
        <f t="shared" ca="1" si="627"/>
        <v>1</v>
      </c>
      <c r="Y879" s="207">
        <f t="shared" ca="1" si="628"/>
        <v>1</v>
      </c>
      <c r="Z879" s="207" t="str">
        <f t="shared" ca="1" si="646"/>
        <v>,0</v>
      </c>
      <c r="AA879" s="208" t="str">
        <f t="shared" ca="1" si="629"/>
        <v>F0</v>
      </c>
    </row>
    <row r="880" spans="1:27" s="209" customFormat="1" ht="15" customHeight="1" thickBot="1">
      <c r="A880" s="411" t="s">
        <v>282</v>
      </c>
      <c r="B880" s="412"/>
      <c r="C880" s="413" t="str">
        <f>IF(E880&gt;E879,"Can't be more than the "&amp;E879&amp;" people with this title--&gt;","")</f>
        <v/>
      </c>
      <c r="D880" s="414"/>
      <c r="E880" s="204">
        <f>'Survey Questionnaire'!E265</f>
        <v>0</v>
      </c>
      <c r="F880" s="202" t="s">
        <v>109</v>
      </c>
      <c r="G880" s="205" t="s">
        <v>28</v>
      </c>
      <c r="H880" s="263">
        <f t="shared" ref="H880:H884" si="650">IF(E880="","X",E880)</f>
        <v>0</v>
      </c>
      <c r="I880" s="206" t="s">
        <v>27</v>
      </c>
      <c r="J880" s="206" t="str">
        <f t="shared" si="648"/>
        <v/>
      </c>
      <c r="K880" s="206" t="str">
        <f t="shared" si="649"/>
        <v/>
      </c>
      <c r="L880" s="206"/>
      <c r="M880" s="206"/>
      <c r="N880" s="206"/>
      <c r="O880" s="206"/>
      <c r="P880" s="207">
        <f t="shared" ca="1" si="640"/>
        <v>1</v>
      </c>
      <c r="Q880" s="207">
        <f t="shared" ca="1" si="641"/>
        <v>1</v>
      </c>
      <c r="R880" s="207">
        <f t="shared" ca="1" si="642"/>
        <v>1</v>
      </c>
      <c r="S880" s="207">
        <f t="shared" ca="1" si="643"/>
        <v>1</v>
      </c>
      <c r="T880" s="207">
        <f t="shared" ca="1" si="644"/>
        <v>0</v>
      </c>
      <c r="U880" s="207">
        <f t="shared" ca="1" si="624"/>
        <v>1</v>
      </c>
      <c r="V880" s="207">
        <f t="shared" ca="1" si="625"/>
        <v>1</v>
      </c>
      <c r="W880" s="207">
        <f t="shared" ca="1" si="626"/>
        <v>1</v>
      </c>
      <c r="X880" s="207">
        <f t="shared" ca="1" si="627"/>
        <v>1</v>
      </c>
      <c r="Y880" s="207">
        <f t="shared" ca="1" si="628"/>
        <v>1</v>
      </c>
      <c r="Z880" s="207" t="str">
        <f t="shared" ca="1" si="646"/>
        <v>,0</v>
      </c>
      <c r="AA880" s="208" t="str">
        <f t="shared" ca="1" si="629"/>
        <v>F0</v>
      </c>
    </row>
    <row r="881" spans="1:27" s="209" customFormat="1" ht="15" customHeight="1" thickBot="1">
      <c r="A881" s="411" t="s">
        <v>283</v>
      </c>
      <c r="B881" s="412"/>
      <c r="C881" s="413" t="str">
        <f>IF(((E881&gt;-1)*AND(E881&lt;101)),"","Percentage must be between 0 and 100.00--&gt;")</f>
        <v/>
      </c>
      <c r="D881" s="414"/>
      <c r="E881" s="275">
        <f>'Survey Questionnaire'!E266</f>
        <v>0</v>
      </c>
      <c r="F881" s="202" t="s">
        <v>42</v>
      </c>
      <c r="G881" s="205" t="s">
        <v>28</v>
      </c>
      <c r="H881" s="276">
        <f t="shared" si="650"/>
        <v>0</v>
      </c>
      <c r="I881" s="206" t="s">
        <v>27</v>
      </c>
      <c r="J881" s="206" t="str">
        <f t="shared" si="648"/>
        <v/>
      </c>
      <c r="K881" s="206" t="str">
        <f t="shared" si="649"/>
        <v/>
      </c>
      <c r="L881" s="206"/>
      <c r="M881" s="206"/>
      <c r="N881" s="206"/>
      <c r="O881" s="206"/>
      <c r="P881" s="207">
        <f t="shared" ca="1" si="640"/>
        <v>1</v>
      </c>
      <c r="Q881" s="207">
        <f t="shared" ca="1" si="641"/>
        <v>1</v>
      </c>
      <c r="R881" s="207">
        <f t="shared" ca="1" si="642"/>
        <v>1</v>
      </c>
      <c r="S881" s="207">
        <f t="shared" ca="1" si="643"/>
        <v>1</v>
      </c>
      <c r="T881" s="207">
        <f t="shared" ca="1" si="644"/>
        <v>0</v>
      </c>
      <c r="U881" s="207">
        <f t="shared" ca="1" si="624"/>
        <v>1</v>
      </c>
      <c r="V881" s="207">
        <f t="shared" ca="1" si="625"/>
        <v>1</v>
      </c>
      <c r="W881" s="207">
        <f t="shared" ca="1" si="626"/>
        <v>1</v>
      </c>
      <c r="X881" s="207">
        <f t="shared" ca="1" si="627"/>
        <v>1</v>
      </c>
      <c r="Y881" s="207">
        <f t="shared" ca="1" si="628"/>
        <v>1</v>
      </c>
      <c r="Z881" s="207" t="str">
        <f t="shared" ca="1" si="646"/>
        <v>F2</v>
      </c>
      <c r="AA881" s="208" t="str">
        <f t="shared" ca="1" si="629"/>
        <v>F2</v>
      </c>
    </row>
    <row r="882" spans="1:27" s="209" customFormat="1" ht="15" customHeight="1" thickBot="1">
      <c r="A882" s="411" t="s">
        <v>284</v>
      </c>
      <c r="B882" s="412"/>
      <c r="C882" s="413" t="str">
        <f>IF(((E882&gt;-1)*AND(E882&lt;101)),"","Percentage must be between 0 and 100.00--&gt;")</f>
        <v/>
      </c>
      <c r="D882" s="414"/>
      <c r="E882" s="275">
        <f>'Survey Questionnaire'!E267</f>
        <v>0</v>
      </c>
      <c r="F882" s="202" t="s">
        <v>42</v>
      </c>
      <c r="G882" s="205" t="s">
        <v>28</v>
      </c>
      <c r="H882" s="276">
        <f t="shared" si="650"/>
        <v>0</v>
      </c>
      <c r="I882" s="206" t="s">
        <v>27</v>
      </c>
      <c r="J882" s="206" t="str">
        <f t="shared" si="648"/>
        <v/>
      </c>
      <c r="K882" s="206" t="str">
        <f t="shared" si="649"/>
        <v/>
      </c>
      <c r="L882" s="206"/>
      <c r="M882" s="206"/>
      <c r="N882" s="206"/>
      <c r="O882" s="206"/>
      <c r="P882" s="207">
        <f t="shared" ca="1" si="640"/>
        <v>1</v>
      </c>
      <c r="Q882" s="207">
        <f t="shared" ca="1" si="641"/>
        <v>1</v>
      </c>
      <c r="R882" s="207">
        <f t="shared" ca="1" si="642"/>
        <v>1</v>
      </c>
      <c r="S882" s="207">
        <f t="shared" ca="1" si="643"/>
        <v>1</v>
      </c>
      <c r="T882" s="207">
        <f t="shared" ca="1" si="644"/>
        <v>0</v>
      </c>
      <c r="U882" s="207">
        <f t="shared" ca="1" si="624"/>
        <v>1</v>
      </c>
      <c r="V882" s="207">
        <f t="shared" ca="1" si="625"/>
        <v>1</v>
      </c>
      <c r="W882" s="207">
        <f t="shared" ca="1" si="626"/>
        <v>1</v>
      </c>
      <c r="X882" s="207">
        <f t="shared" ca="1" si="627"/>
        <v>1</v>
      </c>
      <c r="Y882" s="207">
        <f t="shared" ca="1" si="628"/>
        <v>1</v>
      </c>
      <c r="Z882" s="207" t="str">
        <f t="shared" ca="1" si="646"/>
        <v>F2</v>
      </c>
      <c r="AA882" s="208" t="str">
        <f t="shared" ca="1" si="629"/>
        <v>F2</v>
      </c>
    </row>
    <row r="883" spans="1:27" s="209" customFormat="1" ht="15" customHeight="1" thickBot="1">
      <c r="A883" s="411" t="s">
        <v>285</v>
      </c>
      <c r="B883" s="412"/>
      <c r="C883" s="413" t="str">
        <f>IF(((E883&gt;-1)*AND(E883&lt;101)),"","Percentage must be between 0 and 100.00--&gt;")</f>
        <v/>
      </c>
      <c r="D883" s="414"/>
      <c r="E883" s="275">
        <f>'Survey Questionnaire'!E268</f>
        <v>0</v>
      </c>
      <c r="F883" s="202" t="s">
        <v>42</v>
      </c>
      <c r="G883" s="205" t="s">
        <v>28</v>
      </c>
      <c r="H883" s="276">
        <f t="shared" si="650"/>
        <v>0</v>
      </c>
      <c r="I883" s="206" t="s">
        <v>27</v>
      </c>
      <c r="J883" s="206" t="str">
        <f t="shared" si="648"/>
        <v/>
      </c>
      <c r="K883" s="206" t="str">
        <f t="shared" si="649"/>
        <v/>
      </c>
      <c r="L883" s="206"/>
      <c r="M883" s="206"/>
      <c r="N883" s="206"/>
      <c r="O883" s="206"/>
      <c r="P883" s="207">
        <f t="shared" ca="1" si="640"/>
        <v>1</v>
      </c>
      <c r="Q883" s="207">
        <f t="shared" ca="1" si="641"/>
        <v>1</v>
      </c>
      <c r="R883" s="207">
        <f t="shared" ca="1" si="642"/>
        <v>1</v>
      </c>
      <c r="S883" s="207">
        <f t="shared" ca="1" si="643"/>
        <v>1</v>
      </c>
      <c r="T883" s="207">
        <f t="shared" ca="1" si="644"/>
        <v>0</v>
      </c>
      <c r="U883" s="207">
        <f t="shared" ca="1" si="624"/>
        <v>1</v>
      </c>
      <c r="V883" s="207">
        <f t="shared" ca="1" si="625"/>
        <v>1</v>
      </c>
      <c r="W883" s="207">
        <f t="shared" ca="1" si="626"/>
        <v>1</v>
      </c>
      <c r="X883" s="207">
        <f t="shared" ca="1" si="627"/>
        <v>1</v>
      </c>
      <c r="Y883" s="207">
        <f t="shared" ca="1" si="628"/>
        <v>1</v>
      </c>
      <c r="Z883" s="207" t="str">
        <f t="shared" ca="1" si="646"/>
        <v>F2</v>
      </c>
      <c r="AA883" s="208" t="str">
        <f t="shared" ca="1" si="629"/>
        <v>F2</v>
      </c>
    </row>
    <row r="884" spans="1:27" s="209" customFormat="1" ht="15" customHeight="1" thickBot="1">
      <c r="A884" s="417" t="s">
        <v>286</v>
      </c>
      <c r="B884" s="418"/>
      <c r="C884" s="413" t="str">
        <f>IF(((E884&gt;-1)*AND(E884&lt;201)),"","Percentage overtime must be between 0% and 200.00%--&gt;")</f>
        <v/>
      </c>
      <c r="D884" s="414"/>
      <c r="E884" s="275">
        <f>'Survey Questionnaire'!E269</f>
        <v>0</v>
      </c>
      <c r="F884" s="202" t="s">
        <v>42</v>
      </c>
      <c r="G884" s="205" t="s">
        <v>28</v>
      </c>
      <c r="H884" s="276">
        <f t="shared" si="650"/>
        <v>0</v>
      </c>
      <c r="I884" s="206" t="s">
        <v>27</v>
      </c>
      <c r="J884" s="206" t="str">
        <f t="shared" si="648"/>
        <v/>
      </c>
      <c r="K884" s="206" t="str">
        <f t="shared" si="649"/>
        <v/>
      </c>
      <c r="L884" s="206"/>
      <c r="M884" s="206"/>
      <c r="N884" s="206"/>
      <c r="O884" s="206"/>
      <c r="P884" s="207">
        <f t="shared" ca="1" si="640"/>
        <v>1</v>
      </c>
      <c r="Q884" s="207">
        <f t="shared" ca="1" si="641"/>
        <v>1</v>
      </c>
      <c r="R884" s="207">
        <f t="shared" ca="1" si="642"/>
        <v>1</v>
      </c>
      <c r="S884" s="207">
        <f t="shared" ca="1" si="643"/>
        <v>1</v>
      </c>
      <c r="T884" s="207">
        <f t="shared" ca="1" si="644"/>
        <v>0</v>
      </c>
      <c r="U884" s="207">
        <f t="shared" ca="1" si="624"/>
        <v>1</v>
      </c>
      <c r="V884" s="207">
        <f t="shared" ca="1" si="625"/>
        <v>1</v>
      </c>
      <c r="W884" s="207">
        <f t="shared" ca="1" si="626"/>
        <v>1</v>
      </c>
      <c r="X884" s="207">
        <f t="shared" ca="1" si="627"/>
        <v>1</v>
      </c>
      <c r="Y884" s="207">
        <f t="shared" ca="1" si="628"/>
        <v>1</v>
      </c>
      <c r="Z884" s="207" t="str">
        <f t="shared" ca="1" si="646"/>
        <v>F2</v>
      </c>
      <c r="AA884" s="208" t="str">
        <f t="shared" ca="1" si="629"/>
        <v>F2</v>
      </c>
    </row>
    <row r="885" spans="1:27" s="209" customFormat="1" ht="15" customHeight="1" thickBot="1">
      <c r="A885" s="423" t="s">
        <v>287</v>
      </c>
      <c r="B885" s="424"/>
      <c r="C885" s="425" t="str">
        <f>IF(E885=0,"",IF(E885="Y","",IF(E885="N","","You must answer Y or N--&gt;")))</f>
        <v/>
      </c>
      <c r="D885" s="426"/>
      <c r="E885" s="203">
        <f>'Survey Questionnaire'!E270</f>
        <v>0</v>
      </c>
      <c r="F885" s="202" t="s">
        <v>62</v>
      </c>
      <c r="G885" s="205" t="s">
        <v>28</v>
      </c>
      <c r="H885" s="281" t="str">
        <f>IF(E885="Y",1,IF(E885="N",0,"X"))</f>
        <v>X</v>
      </c>
      <c r="I885" s="206" t="s">
        <v>27</v>
      </c>
      <c r="J885" s="206" t="str">
        <f t="shared" si="648"/>
        <v/>
      </c>
      <c r="K885" s="206" t="str">
        <f t="shared" si="649"/>
        <v/>
      </c>
      <c r="L885" s="206"/>
      <c r="M885" s="206"/>
      <c r="N885" s="206"/>
      <c r="O885" s="206"/>
      <c r="P885" s="207">
        <f t="shared" ca="1" si="640"/>
        <v>1</v>
      </c>
      <c r="Q885" s="207">
        <f t="shared" ca="1" si="641"/>
        <v>1</v>
      </c>
      <c r="R885" s="207">
        <f t="shared" ca="1" si="642"/>
        <v>1</v>
      </c>
      <c r="S885" s="207">
        <f t="shared" ca="1" si="643"/>
        <v>1</v>
      </c>
      <c r="T885" s="207">
        <f t="shared" ca="1" si="644"/>
        <v>0</v>
      </c>
      <c r="U885" s="207">
        <f t="shared" ca="1" si="624"/>
        <v>1</v>
      </c>
      <c r="V885" s="207">
        <f t="shared" ca="1" si="625"/>
        <v>1</v>
      </c>
      <c r="W885" s="207">
        <f t="shared" ca="1" si="626"/>
        <v>1</v>
      </c>
      <c r="X885" s="207">
        <f t="shared" ca="1" si="627"/>
        <v>1</v>
      </c>
      <c r="Y885" s="207">
        <f t="shared" ca="1" si="628"/>
        <v>1</v>
      </c>
      <c r="Z885" s="207" t="str">
        <f t="shared" ca="1" si="646"/>
        <v>F0</v>
      </c>
      <c r="AA885" s="208" t="str">
        <f t="shared" ca="1" si="629"/>
        <v>F0</v>
      </c>
    </row>
    <row r="886" spans="1:27" s="209" customFormat="1" ht="15" customHeight="1" thickBot="1">
      <c r="A886" s="417" t="s">
        <v>288</v>
      </c>
      <c r="B886" s="418"/>
      <c r="C886" s="413" t="str">
        <f>IF(((E886&gt;-1)*AND(E886&lt;1001)),"","Billing rate must be between $0 and $1,000 per hour--&gt;")</f>
        <v/>
      </c>
      <c r="D886" s="414"/>
      <c r="E886" s="203">
        <f>'Survey Questionnaire'!E271</f>
        <v>0</v>
      </c>
      <c r="F886" s="202" t="s">
        <v>112</v>
      </c>
      <c r="G886" s="205" t="s">
        <v>28</v>
      </c>
      <c r="H886" s="263">
        <f>IF(E886="","X",E886)</f>
        <v>0</v>
      </c>
      <c r="I886" s="206" t="s">
        <v>27</v>
      </c>
      <c r="J886" s="206" t="str">
        <f t="shared" si="648"/>
        <v/>
      </c>
      <c r="K886" s="206" t="str">
        <f t="shared" si="649"/>
        <v/>
      </c>
      <c r="L886" s="206"/>
      <c r="M886" s="206"/>
      <c r="N886" s="206"/>
      <c r="O886" s="206"/>
      <c r="P886" s="207">
        <f t="shared" ca="1" si="640"/>
        <v>1</v>
      </c>
      <c r="Q886" s="207">
        <f t="shared" ca="1" si="641"/>
        <v>1</v>
      </c>
      <c r="R886" s="207">
        <f t="shared" ca="1" si="642"/>
        <v>1</v>
      </c>
      <c r="S886" s="207">
        <f t="shared" ca="1" si="643"/>
        <v>1</v>
      </c>
      <c r="T886" s="207">
        <f t="shared" ca="1" si="644"/>
        <v>0</v>
      </c>
      <c r="U886" s="207">
        <f t="shared" ca="1" si="624"/>
        <v>1</v>
      </c>
      <c r="V886" s="207">
        <f t="shared" ca="1" si="625"/>
        <v>1</v>
      </c>
      <c r="W886" s="207">
        <f t="shared" ca="1" si="626"/>
        <v>1</v>
      </c>
      <c r="X886" s="207">
        <f t="shared" ca="1" si="627"/>
        <v>1</v>
      </c>
      <c r="Y886" s="207">
        <f t="shared" ca="1" si="628"/>
        <v>1</v>
      </c>
      <c r="Z886" s="207" t="str">
        <f t="shared" ca="1" si="646"/>
        <v>F0</v>
      </c>
      <c r="AA886" s="208" t="str">
        <f t="shared" ca="1" si="629"/>
        <v>F0</v>
      </c>
    </row>
    <row r="887" spans="1:27" s="209" customFormat="1" ht="15" customHeight="1" thickBot="1">
      <c r="A887" s="417" t="s">
        <v>306</v>
      </c>
      <c r="B887" s="418"/>
      <c r="C887" s="413" t="str">
        <f>IF(((E887&gt;-1)*AND(E887&lt;31)),"","Check for hours vs DAYS error--&gt;")</f>
        <v/>
      </c>
      <c r="D887" s="414"/>
      <c r="E887" s="203">
        <f>'Survey Questionnaire'!E272</f>
        <v>0</v>
      </c>
      <c r="F887" s="202" t="s">
        <v>110</v>
      </c>
      <c r="G887" s="205" t="s">
        <v>28</v>
      </c>
      <c r="H887" s="263">
        <f>IF(E887="","X",E887)</f>
        <v>0</v>
      </c>
      <c r="I887" s="206" t="s">
        <v>27</v>
      </c>
      <c r="J887" s="206" t="str">
        <f t="shared" si="648"/>
        <v/>
      </c>
      <c r="K887" s="206" t="str">
        <f t="shared" si="649"/>
        <v/>
      </c>
      <c r="L887" s="206"/>
      <c r="M887" s="206"/>
      <c r="N887" s="206"/>
      <c r="O887" s="206"/>
      <c r="P887" s="207">
        <f t="shared" ca="1" si="640"/>
        <v>1</v>
      </c>
      <c r="Q887" s="207">
        <f t="shared" ca="1" si="641"/>
        <v>1</v>
      </c>
      <c r="R887" s="207">
        <f t="shared" ca="1" si="642"/>
        <v>1</v>
      </c>
      <c r="S887" s="207">
        <f t="shared" ca="1" si="643"/>
        <v>1</v>
      </c>
      <c r="T887" s="207">
        <f t="shared" ca="1" si="644"/>
        <v>0</v>
      </c>
      <c r="U887" s="207">
        <f t="shared" ca="1" si="624"/>
        <v>1</v>
      </c>
      <c r="V887" s="207">
        <f t="shared" ca="1" si="625"/>
        <v>1</v>
      </c>
      <c r="W887" s="207">
        <f t="shared" ca="1" si="626"/>
        <v>1</v>
      </c>
      <c r="X887" s="207">
        <f t="shared" ca="1" si="627"/>
        <v>1</v>
      </c>
      <c r="Y887" s="207">
        <f t="shared" ca="1" si="628"/>
        <v>1</v>
      </c>
      <c r="Z887" s="207" t="str">
        <f t="shared" ca="1" si="646"/>
        <v>F0</v>
      </c>
      <c r="AA887" s="208" t="str">
        <f t="shared" ca="1" si="629"/>
        <v>F0</v>
      </c>
    </row>
    <row r="888" spans="1:27" s="209" customFormat="1" ht="15" customHeight="1" thickBot="1">
      <c r="A888" s="417" t="s">
        <v>289</v>
      </c>
      <c r="B888" s="418"/>
      <c r="C888" s="413" t="str">
        <f>IF((E887&gt;0)*AND(E888&gt;0),"Cant have vacation when you entered PTO",IF(((E888&gt;-1)*AND(E888&lt;31)),"","Check for hours vs DAYS error--&gt;"))</f>
        <v/>
      </c>
      <c r="D888" s="414"/>
      <c r="E888" s="203">
        <f>'Survey Questionnaire'!E273</f>
        <v>0</v>
      </c>
      <c r="F888" s="202" t="s">
        <v>110</v>
      </c>
      <c r="G888" s="205" t="s">
        <v>28</v>
      </c>
      <c r="H888" s="263">
        <f>IF(E888="","X",E888)</f>
        <v>0</v>
      </c>
      <c r="I888" s="206" t="s">
        <v>27</v>
      </c>
      <c r="J888" s="206" t="str">
        <f t="shared" si="648"/>
        <v/>
      </c>
      <c r="K888" s="206" t="str">
        <f t="shared" si="649"/>
        <v/>
      </c>
      <c r="L888" s="206"/>
      <c r="M888" s="206"/>
      <c r="N888" s="206"/>
      <c r="O888" s="206"/>
      <c r="P888" s="207">
        <f t="shared" ca="1" si="640"/>
        <v>1</v>
      </c>
      <c r="Q888" s="207">
        <f t="shared" ca="1" si="641"/>
        <v>1</v>
      </c>
      <c r="R888" s="207">
        <f t="shared" ca="1" si="642"/>
        <v>1</v>
      </c>
      <c r="S888" s="207">
        <f t="shared" ca="1" si="643"/>
        <v>1</v>
      </c>
      <c r="T888" s="207">
        <f t="shared" ca="1" si="644"/>
        <v>0</v>
      </c>
      <c r="U888" s="207">
        <f t="shared" ca="1" si="624"/>
        <v>1</v>
      </c>
      <c r="V888" s="207">
        <f t="shared" ca="1" si="625"/>
        <v>1</v>
      </c>
      <c r="W888" s="207">
        <f t="shared" ca="1" si="626"/>
        <v>1</v>
      </c>
      <c r="X888" s="207">
        <f t="shared" ca="1" si="627"/>
        <v>1</v>
      </c>
      <c r="Y888" s="207">
        <f t="shared" ca="1" si="628"/>
        <v>1</v>
      </c>
      <c r="Z888" s="207" t="str">
        <f t="shared" ca="1" si="646"/>
        <v>F0</v>
      </c>
      <c r="AA888" s="208" t="str">
        <f t="shared" ca="1" si="629"/>
        <v>F0</v>
      </c>
    </row>
    <row r="889" spans="1:27" s="209" customFormat="1" ht="15" customHeight="1" thickBot="1">
      <c r="A889" s="419" t="s">
        <v>290</v>
      </c>
      <c r="B889" s="420"/>
      <c r="C889" s="413" t="str">
        <f>IF((E887&gt;0)*AND(E889&gt;0),"Cant have sick leave when you entered PTO",IF(((E889&gt;-1)*AND(E889&lt;31)),"","Check for hours vs DAYS error--&gt;"))</f>
        <v/>
      </c>
      <c r="D889" s="414"/>
      <c r="E889" s="203">
        <f>'Survey Questionnaire'!E274</f>
        <v>0</v>
      </c>
      <c r="F889" s="202" t="s">
        <v>110</v>
      </c>
      <c r="G889" s="205" t="s">
        <v>28</v>
      </c>
      <c r="H889" s="263">
        <f>IF(E889="","X",E889)</f>
        <v>0</v>
      </c>
      <c r="I889" s="206" t="s">
        <v>27</v>
      </c>
      <c r="J889" s="206" t="str">
        <f t="shared" si="648"/>
        <v/>
      </c>
      <c r="K889" s="206" t="str">
        <f t="shared" si="649"/>
        <v/>
      </c>
      <c r="L889" s="206"/>
      <c r="M889" s="206"/>
      <c r="N889" s="206"/>
      <c r="O889" s="206"/>
      <c r="P889" s="207">
        <f t="shared" ca="1" si="640"/>
        <v>1</v>
      </c>
      <c r="Q889" s="207">
        <f t="shared" ca="1" si="641"/>
        <v>1</v>
      </c>
      <c r="R889" s="207">
        <f t="shared" ca="1" si="642"/>
        <v>1</v>
      </c>
      <c r="S889" s="207">
        <f t="shared" ca="1" si="643"/>
        <v>1</v>
      </c>
      <c r="T889" s="207">
        <f t="shared" ca="1" si="644"/>
        <v>0</v>
      </c>
      <c r="U889" s="207">
        <f t="shared" ca="1" si="624"/>
        <v>1</v>
      </c>
      <c r="V889" s="207">
        <f t="shared" ca="1" si="625"/>
        <v>1</v>
      </c>
      <c r="W889" s="207">
        <f t="shared" ca="1" si="626"/>
        <v>1</v>
      </c>
      <c r="X889" s="207">
        <f t="shared" ca="1" si="627"/>
        <v>1</v>
      </c>
      <c r="Y889" s="207">
        <f t="shared" ca="1" si="628"/>
        <v>1</v>
      </c>
      <c r="Z889" s="207" t="str">
        <f t="shared" ca="1" si="646"/>
        <v>F0</v>
      </c>
      <c r="AA889" s="208" t="str">
        <f t="shared" ca="1" si="629"/>
        <v>F0</v>
      </c>
    </row>
    <row r="890" spans="1:27" ht="16.5" thickBot="1">
      <c r="A890" s="36"/>
      <c r="B890" s="71"/>
      <c r="C890" s="432"/>
      <c r="D890" s="432"/>
      <c r="E890" s="72"/>
      <c r="F890" s="73"/>
      <c r="Z890" s="40"/>
      <c r="AA890" s="44"/>
    </row>
    <row r="891" spans="1:27" ht="13.5" thickTop="1">
      <c r="Z891" s="40"/>
      <c r="AA891" s="44"/>
    </row>
    <row r="892" spans="1:27">
      <c r="Z892" s="40"/>
      <c r="AA892" s="44"/>
    </row>
    <row r="893" spans="1:27">
      <c r="Z893" s="40"/>
      <c r="AA893" s="44"/>
    </row>
    <row r="894" spans="1:27">
      <c r="Z894" s="40"/>
      <c r="AA894" s="44"/>
    </row>
    <row r="895" spans="1:27">
      <c r="Z895" s="40"/>
      <c r="AA895" s="44"/>
    </row>
    <row r="896" spans="1:27">
      <c r="Z896" s="40"/>
      <c r="AA896" s="44"/>
    </row>
    <row r="897" spans="26:27">
      <c r="Z897" s="40"/>
      <c r="AA897" s="44"/>
    </row>
    <row r="898" spans="26:27">
      <c r="Z898" s="40"/>
      <c r="AA898" s="44"/>
    </row>
    <row r="899" spans="26:27">
      <c r="Z899" s="40"/>
      <c r="AA899" s="44"/>
    </row>
    <row r="900" spans="26:27">
      <c r="Z900" s="40"/>
      <c r="AA900" s="44"/>
    </row>
    <row r="901" spans="26:27">
      <c r="Z901" s="40"/>
      <c r="AA901" s="44"/>
    </row>
    <row r="902" spans="26:27">
      <c r="Z902" s="40"/>
      <c r="AA902" s="44"/>
    </row>
    <row r="903" spans="26:27">
      <c r="Z903" s="40"/>
      <c r="AA903" s="44"/>
    </row>
    <row r="904" spans="26:27">
      <c r="Z904" s="40"/>
      <c r="AA904" s="44"/>
    </row>
    <row r="905" spans="26:27">
      <c r="Z905" s="40"/>
      <c r="AA905" s="44"/>
    </row>
    <row r="906" spans="26:27">
      <c r="Z906" s="40"/>
      <c r="AA906" s="44"/>
    </row>
    <row r="907" spans="26:27">
      <c r="Z907" s="40"/>
      <c r="AA907" s="44"/>
    </row>
    <row r="908" spans="26:27">
      <c r="Z908" s="40"/>
      <c r="AA908" s="44"/>
    </row>
    <row r="909" spans="26:27">
      <c r="Z909" s="40"/>
      <c r="AA909" s="44"/>
    </row>
    <row r="910" spans="26:27">
      <c r="Z910" s="40"/>
      <c r="AA910" s="44"/>
    </row>
    <row r="911" spans="26:27">
      <c r="Z911" s="40"/>
      <c r="AA911" s="44"/>
    </row>
    <row r="912" spans="26:27">
      <c r="Z912" s="40"/>
      <c r="AA912" s="44"/>
    </row>
    <row r="913" spans="26:27">
      <c r="Z913" s="40"/>
      <c r="AA913" s="44"/>
    </row>
    <row r="914" spans="26:27">
      <c r="Z914" s="40"/>
      <c r="AA914" s="44"/>
    </row>
    <row r="915" spans="26:27">
      <c r="Z915" s="40"/>
      <c r="AA915" s="44"/>
    </row>
    <row r="916" spans="26:27">
      <c r="Z916" s="40"/>
      <c r="AA916" s="44"/>
    </row>
    <row r="917" spans="26:27">
      <c r="Z917" s="40"/>
      <c r="AA917" s="44"/>
    </row>
    <row r="918" spans="26:27">
      <c r="Z918" s="40"/>
      <c r="AA918" s="44"/>
    </row>
    <row r="919" spans="26:27">
      <c r="Z919" s="40"/>
      <c r="AA919" s="44"/>
    </row>
    <row r="920" spans="26:27">
      <c r="Z920" s="40"/>
      <c r="AA920" s="44"/>
    </row>
    <row r="921" spans="26:27">
      <c r="Z921" s="40"/>
      <c r="AA921" s="44"/>
    </row>
    <row r="922" spans="26:27">
      <c r="Z922" s="40"/>
      <c r="AA922" s="44"/>
    </row>
    <row r="923" spans="26:27">
      <c r="Z923" s="40"/>
      <c r="AA923" s="44"/>
    </row>
    <row r="924" spans="26:27">
      <c r="Z924" s="40"/>
      <c r="AA924" s="44"/>
    </row>
    <row r="925" spans="26:27">
      <c r="Z925" s="40"/>
      <c r="AA925" s="44"/>
    </row>
    <row r="926" spans="26:27">
      <c r="Z926" s="40"/>
      <c r="AA926" s="44"/>
    </row>
    <row r="927" spans="26:27">
      <c r="Z927" s="40"/>
      <c r="AA927" s="44"/>
    </row>
    <row r="928" spans="26:27">
      <c r="Z928" s="40"/>
      <c r="AA928" s="44"/>
    </row>
    <row r="929" spans="26:27">
      <c r="Z929" s="40"/>
      <c r="AA929" s="44"/>
    </row>
    <row r="930" spans="26:27">
      <c r="Z930" s="40"/>
      <c r="AA930" s="44"/>
    </row>
    <row r="931" spans="26:27">
      <c r="Z931" s="40"/>
      <c r="AA931" s="44"/>
    </row>
    <row r="932" spans="26:27">
      <c r="Z932" s="40"/>
      <c r="AA932" s="44"/>
    </row>
    <row r="933" spans="26:27">
      <c r="Z933" s="40"/>
      <c r="AA933" s="44"/>
    </row>
    <row r="934" spans="26:27">
      <c r="Z934" s="40"/>
      <c r="AA934" s="44"/>
    </row>
    <row r="935" spans="26:27">
      <c r="Z935" s="40"/>
      <c r="AA935" s="44"/>
    </row>
    <row r="936" spans="26:27">
      <c r="Z936" s="40"/>
      <c r="AA936" s="44"/>
    </row>
    <row r="937" spans="26:27">
      <c r="Z937" s="40"/>
      <c r="AA937" s="44"/>
    </row>
    <row r="938" spans="26:27">
      <c r="Z938" s="40"/>
      <c r="AA938" s="44"/>
    </row>
    <row r="939" spans="26:27">
      <c r="Z939" s="40"/>
      <c r="AA939" s="44"/>
    </row>
    <row r="940" spans="26:27">
      <c r="Z940" s="40"/>
      <c r="AA940" s="44"/>
    </row>
    <row r="941" spans="26:27">
      <c r="Z941" s="40"/>
      <c r="AA941" s="44"/>
    </row>
    <row r="942" spans="26:27">
      <c r="Z942" s="40"/>
      <c r="AA942" s="44"/>
    </row>
    <row r="943" spans="26:27">
      <c r="Z943" s="40"/>
      <c r="AA943" s="44"/>
    </row>
    <row r="944" spans="26:27">
      <c r="Z944" s="40"/>
      <c r="AA944" s="44"/>
    </row>
    <row r="945" spans="26:27">
      <c r="Z945" s="40"/>
      <c r="AA945" s="44"/>
    </row>
    <row r="946" spans="26:27">
      <c r="Z946" s="40"/>
      <c r="AA946" s="44"/>
    </row>
    <row r="947" spans="26:27">
      <c r="Z947" s="40"/>
      <c r="AA947" s="44"/>
    </row>
    <row r="948" spans="26:27">
      <c r="Z948" s="40"/>
      <c r="AA948" s="44"/>
    </row>
    <row r="949" spans="26:27">
      <c r="Z949" s="40"/>
      <c r="AA949" s="44"/>
    </row>
    <row r="950" spans="26:27">
      <c r="Z950" s="40"/>
      <c r="AA950" s="44"/>
    </row>
    <row r="951" spans="26:27">
      <c r="Z951" s="40"/>
      <c r="AA951" s="44"/>
    </row>
    <row r="952" spans="26:27">
      <c r="Z952" s="40"/>
      <c r="AA952" s="44"/>
    </row>
    <row r="953" spans="26:27">
      <c r="Z953" s="40"/>
      <c r="AA953" s="44"/>
    </row>
    <row r="954" spans="26:27">
      <c r="Z954" s="40"/>
      <c r="AA954" s="44"/>
    </row>
    <row r="955" spans="26:27">
      <c r="Z955" s="40"/>
      <c r="AA955" s="44"/>
    </row>
    <row r="956" spans="26:27">
      <c r="Z956" s="40"/>
      <c r="AA956" s="44"/>
    </row>
    <row r="957" spans="26:27">
      <c r="Z957" s="40"/>
      <c r="AA957" s="44"/>
    </row>
    <row r="958" spans="26:27">
      <c r="Z958" s="40"/>
      <c r="AA958" s="44"/>
    </row>
    <row r="959" spans="26:27">
      <c r="Z959" s="40"/>
      <c r="AA959" s="44"/>
    </row>
    <row r="960" spans="26:27">
      <c r="Z960" s="40"/>
      <c r="AA960" s="44"/>
    </row>
    <row r="961" spans="26:27">
      <c r="Z961" s="40"/>
      <c r="AA961" s="44"/>
    </row>
    <row r="962" spans="26:27">
      <c r="Z962" s="40"/>
      <c r="AA962" s="44"/>
    </row>
    <row r="963" spans="26:27">
      <c r="Z963" s="40"/>
      <c r="AA963" s="44"/>
    </row>
    <row r="964" spans="26:27">
      <c r="Z964" s="40"/>
      <c r="AA964" s="44"/>
    </row>
    <row r="965" spans="26:27">
      <c r="Z965" s="40"/>
      <c r="AA965" s="44"/>
    </row>
    <row r="966" spans="26:27">
      <c r="Z966" s="40"/>
      <c r="AA966" s="44"/>
    </row>
    <row r="967" spans="26:27">
      <c r="Z967" s="40"/>
      <c r="AA967" s="44"/>
    </row>
    <row r="968" spans="26:27">
      <c r="Z968" s="40"/>
      <c r="AA968" s="44"/>
    </row>
    <row r="969" spans="26:27">
      <c r="Z969" s="40"/>
      <c r="AA969" s="44"/>
    </row>
    <row r="970" spans="26:27">
      <c r="Z970" s="40"/>
      <c r="AA970" s="44"/>
    </row>
    <row r="971" spans="26:27">
      <c r="Z971" s="40"/>
      <c r="AA971" s="44"/>
    </row>
    <row r="972" spans="26:27">
      <c r="Z972" s="40"/>
      <c r="AA972" s="44"/>
    </row>
    <row r="973" spans="26:27">
      <c r="Z973" s="40"/>
      <c r="AA973" s="44"/>
    </row>
    <row r="974" spans="26:27">
      <c r="Z974" s="40"/>
      <c r="AA974" s="44"/>
    </row>
    <row r="975" spans="26:27">
      <c r="Z975" s="40"/>
      <c r="AA975" s="44"/>
    </row>
    <row r="976" spans="26:27">
      <c r="Z976" s="40"/>
      <c r="AA976" s="44"/>
    </row>
    <row r="977" spans="26:27">
      <c r="Z977" s="40"/>
      <c r="AA977" s="44"/>
    </row>
    <row r="978" spans="26:27">
      <c r="Z978" s="40"/>
      <c r="AA978" s="44"/>
    </row>
    <row r="979" spans="26:27">
      <c r="Z979" s="40"/>
      <c r="AA979" s="44"/>
    </row>
    <row r="980" spans="26:27">
      <c r="Z980" s="40"/>
      <c r="AA980" s="44"/>
    </row>
    <row r="981" spans="26:27">
      <c r="Z981" s="40"/>
      <c r="AA981" s="44"/>
    </row>
    <row r="982" spans="26:27">
      <c r="Z982" s="40"/>
      <c r="AA982" s="44"/>
    </row>
    <row r="983" spans="26:27">
      <c r="Z983" s="40"/>
      <c r="AA983" s="44"/>
    </row>
    <row r="984" spans="26:27">
      <c r="Z984" s="40"/>
      <c r="AA984" s="44"/>
    </row>
    <row r="985" spans="26:27">
      <c r="Z985" s="40"/>
      <c r="AA985" s="44"/>
    </row>
    <row r="986" spans="26:27">
      <c r="Z986" s="40"/>
      <c r="AA986" s="44"/>
    </row>
    <row r="987" spans="26:27">
      <c r="Z987" s="40"/>
      <c r="AA987" s="44"/>
    </row>
    <row r="988" spans="26:27">
      <c r="Z988" s="40"/>
      <c r="AA988" s="44"/>
    </row>
    <row r="989" spans="26:27">
      <c r="Z989" s="40"/>
      <c r="AA989" s="44"/>
    </row>
    <row r="990" spans="26:27">
      <c r="Z990" s="40"/>
      <c r="AA990" s="44"/>
    </row>
    <row r="991" spans="26:27">
      <c r="Z991" s="40"/>
      <c r="AA991" s="44"/>
    </row>
    <row r="992" spans="26:27">
      <c r="Z992" s="40"/>
      <c r="AA992" s="44"/>
    </row>
    <row r="993" spans="26:27">
      <c r="Z993" s="40"/>
      <c r="AA993" s="44"/>
    </row>
    <row r="994" spans="26:27">
      <c r="Z994" s="40"/>
      <c r="AA994" s="44"/>
    </row>
    <row r="995" spans="26:27">
      <c r="Z995" s="40"/>
      <c r="AA995" s="44"/>
    </row>
    <row r="996" spans="26:27">
      <c r="Z996" s="40"/>
      <c r="AA996" s="44"/>
    </row>
    <row r="997" spans="26:27">
      <c r="Z997" s="40"/>
      <c r="AA997" s="44"/>
    </row>
    <row r="998" spans="26:27">
      <c r="Z998" s="40"/>
      <c r="AA998" s="44"/>
    </row>
    <row r="999" spans="26:27">
      <c r="Z999" s="40"/>
      <c r="AA999" s="44"/>
    </row>
    <row r="1000" spans="26:27">
      <c r="Z1000" s="40"/>
      <c r="AA1000" s="44"/>
    </row>
    <row r="1001" spans="26:27">
      <c r="Z1001" s="40"/>
      <c r="AA1001" s="44"/>
    </row>
    <row r="1002" spans="26:27">
      <c r="Z1002" s="40"/>
      <c r="AA1002" s="44"/>
    </row>
    <row r="1003" spans="26:27">
      <c r="Z1003" s="40"/>
      <c r="AA1003" s="44"/>
    </row>
    <row r="1004" spans="26:27">
      <c r="Z1004" s="40"/>
      <c r="AA1004" s="44"/>
    </row>
    <row r="1005" spans="26:27">
      <c r="Z1005" s="40"/>
      <c r="AA1005" s="44"/>
    </row>
    <row r="1006" spans="26:27">
      <c r="Z1006" s="40"/>
      <c r="AA1006" s="44"/>
    </row>
    <row r="1007" spans="26:27">
      <c r="Z1007" s="40"/>
      <c r="AA1007" s="44"/>
    </row>
    <row r="1008" spans="26:27">
      <c r="Z1008" s="40"/>
      <c r="AA1008" s="44"/>
    </row>
    <row r="1009" spans="26:27">
      <c r="Z1009" s="40"/>
      <c r="AA1009" s="44"/>
    </row>
    <row r="1010" spans="26:27">
      <c r="Z1010" s="40"/>
      <c r="AA1010" s="44"/>
    </row>
    <row r="1011" spans="26:27">
      <c r="Z1011" s="40"/>
      <c r="AA1011" s="44"/>
    </row>
    <row r="1012" spans="26:27">
      <c r="Z1012" s="40"/>
      <c r="AA1012" s="44"/>
    </row>
    <row r="1013" spans="26:27">
      <c r="Z1013" s="40"/>
      <c r="AA1013" s="44"/>
    </row>
    <row r="1014" spans="26:27">
      <c r="Z1014" s="40"/>
      <c r="AA1014" s="44"/>
    </row>
    <row r="1015" spans="26:27">
      <c r="Z1015" s="40"/>
      <c r="AA1015" s="44"/>
    </row>
    <row r="1016" spans="26:27">
      <c r="Z1016" s="40"/>
      <c r="AA1016" s="44"/>
    </row>
    <row r="1017" spans="26:27">
      <c r="Z1017" s="40"/>
      <c r="AA1017" s="44"/>
    </row>
    <row r="1018" spans="26:27">
      <c r="Z1018" s="40"/>
      <c r="AA1018" s="44"/>
    </row>
    <row r="1019" spans="26:27">
      <c r="Z1019" s="40"/>
      <c r="AA1019" s="44"/>
    </row>
    <row r="1020" spans="26:27">
      <c r="Z1020" s="40"/>
      <c r="AA1020" s="44"/>
    </row>
    <row r="1021" spans="26:27">
      <c r="Z1021" s="40"/>
      <c r="AA1021" s="44"/>
    </row>
    <row r="1022" spans="26:27">
      <c r="Z1022" s="40"/>
      <c r="AA1022" s="44"/>
    </row>
    <row r="1023" spans="26:27">
      <c r="Z1023" s="40"/>
      <c r="AA1023" s="44"/>
    </row>
    <row r="1024" spans="26:27">
      <c r="Z1024" s="40"/>
      <c r="AA1024" s="44"/>
    </row>
    <row r="1025" spans="26:27">
      <c r="Z1025" s="40"/>
      <c r="AA1025" s="44"/>
    </row>
    <row r="1026" spans="26:27">
      <c r="Z1026" s="40"/>
      <c r="AA1026" s="44"/>
    </row>
    <row r="1027" spans="26:27">
      <c r="Z1027" s="40"/>
      <c r="AA1027" s="44"/>
    </row>
    <row r="1028" spans="26:27">
      <c r="Z1028" s="40"/>
      <c r="AA1028" s="44"/>
    </row>
    <row r="1029" spans="26:27">
      <c r="Z1029" s="40"/>
      <c r="AA1029" s="44"/>
    </row>
    <row r="1030" spans="26:27">
      <c r="Z1030" s="40"/>
      <c r="AA1030" s="44"/>
    </row>
    <row r="1031" spans="26:27">
      <c r="Z1031" s="40"/>
      <c r="AA1031" s="44"/>
    </row>
    <row r="1032" spans="26:27">
      <c r="Z1032" s="40"/>
      <c r="AA1032" s="44"/>
    </row>
    <row r="1033" spans="26:27">
      <c r="Z1033" s="40"/>
      <c r="AA1033" s="44"/>
    </row>
    <row r="1034" spans="26:27">
      <c r="Z1034" s="40"/>
      <c r="AA1034" s="44"/>
    </row>
    <row r="1035" spans="26:27">
      <c r="Z1035" s="40"/>
      <c r="AA1035" s="44"/>
    </row>
    <row r="1036" spans="26:27">
      <c r="Z1036" s="40"/>
      <c r="AA1036" s="44"/>
    </row>
    <row r="1037" spans="26:27">
      <c r="Z1037" s="40"/>
      <c r="AA1037" s="44"/>
    </row>
    <row r="1038" spans="26:27">
      <c r="Z1038" s="40"/>
      <c r="AA1038" s="44"/>
    </row>
    <row r="1039" spans="26:27">
      <c r="Z1039" s="40"/>
      <c r="AA1039" s="44"/>
    </row>
    <row r="1040" spans="26:27">
      <c r="Z1040" s="40"/>
      <c r="AA1040" s="44"/>
    </row>
    <row r="1041" spans="26:27">
      <c r="Z1041" s="40"/>
      <c r="AA1041" s="44"/>
    </row>
    <row r="1042" spans="26:27">
      <c r="Z1042" s="40"/>
      <c r="AA1042" s="44"/>
    </row>
    <row r="1043" spans="26:27">
      <c r="Z1043" s="40"/>
      <c r="AA1043" s="44"/>
    </row>
    <row r="1044" spans="26:27">
      <c r="Z1044" s="40"/>
      <c r="AA1044" s="44"/>
    </row>
    <row r="1045" spans="26:27">
      <c r="Z1045" s="40"/>
      <c r="AA1045" s="44"/>
    </row>
    <row r="1046" spans="26:27">
      <c r="Z1046" s="40"/>
      <c r="AA1046" s="44"/>
    </row>
    <row r="1047" spans="26:27">
      <c r="Z1047" s="40"/>
      <c r="AA1047" s="44"/>
    </row>
    <row r="1048" spans="26:27">
      <c r="Z1048" s="40"/>
      <c r="AA1048" s="44"/>
    </row>
    <row r="1049" spans="26:27">
      <c r="Z1049" s="40"/>
      <c r="AA1049" s="44"/>
    </row>
    <row r="1050" spans="26:27">
      <c r="Z1050" s="40"/>
      <c r="AA1050" s="44"/>
    </row>
    <row r="1051" spans="26:27">
      <c r="Z1051" s="40"/>
      <c r="AA1051" s="44"/>
    </row>
    <row r="1052" spans="26:27">
      <c r="Z1052" s="40"/>
      <c r="AA1052" s="44"/>
    </row>
    <row r="1053" spans="26:27">
      <c r="Z1053" s="40"/>
      <c r="AA1053" s="44"/>
    </row>
    <row r="1054" spans="26:27">
      <c r="Z1054" s="40"/>
      <c r="AA1054" s="44"/>
    </row>
    <row r="1055" spans="26:27">
      <c r="Z1055" s="40"/>
      <c r="AA1055" s="44"/>
    </row>
    <row r="1056" spans="26:27">
      <c r="Z1056" s="40"/>
      <c r="AA1056" s="44"/>
    </row>
    <row r="1057" spans="26:27">
      <c r="Z1057" s="40"/>
      <c r="AA1057" s="44"/>
    </row>
    <row r="1058" spans="26:27">
      <c r="Z1058" s="40"/>
      <c r="AA1058" s="44"/>
    </row>
    <row r="1059" spans="26:27">
      <c r="Z1059" s="40"/>
      <c r="AA1059" s="44"/>
    </row>
    <row r="1060" spans="26:27">
      <c r="Z1060" s="40"/>
      <c r="AA1060" s="44"/>
    </row>
    <row r="1061" spans="26:27">
      <c r="Z1061" s="40"/>
      <c r="AA1061" s="44"/>
    </row>
    <row r="1062" spans="26:27">
      <c r="Z1062" s="40"/>
      <c r="AA1062" s="44"/>
    </row>
    <row r="1063" spans="26:27">
      <c r="Z1063" s="40"/>
      <c r="AA1063" s="44"/>
    </row>
    <row r="1064" spans="26:27">
      <c r="Z1064" s="40"/>
      <c r="AA1064" s="44"/>
    </row>
    <row r="1065" spans="26:27">
      <c r="Z1065" s="40"/>
      <c r="AA1065" s="44"/>
    </row>
    <row r="1066" spans="26:27">
      <c r="Z1066" s="40"/>
      <c r="AA1066" s="44"/>
    </row>
    <row r="1067" spans="26:27">
      <c r="Z1067" s="40"/>
      <c r="AA1067" s="44"/>
    </row>
    <row r="1068" spans="26:27">
      <c r="Z1068" s="40"/>
      <c r="AA1068" s="44"/>
    </row>
    <row r="1069" spans="26:27">
      <c r="Z1069" s="40"/>
      <c r="AA1069" s="44"/>
    </row>
    <row r="1070" spans="26:27">
      <c r="Z1070" s="40"/>
      <c r="AA1070" s="44"/>
    </row>
    <row r="1071" spans="26:27">
      <c r="Z1071" s="40"/>
      <c r="AA1071" s="44"/>
    </row>
    <row r="1072" spans="26:27">
      <c r="Z1072" s="40"/>
      <c r="AA1072" s="44"/>
    </row>
    <row r="1073" spans="26:27">
      <c r="Z1073" s="40"/>
      <c r="AA1073" s="44"/>
    </row>
    <row r="1074" spans="26:27">
      <c r="Z1074" s="40"/>
      <c r="AA1074" s="44"/>
    </row>
    <row r="1075" spans="26:27">
      <c r="Z1075" s="40"/>
      <c r="AA1075" s="44"/>
    </row>
    <row r="1076" spans="26:27">
      <c r="Z1076" s="40"/>
      <c r="AA1076" s="44"/>
    </row>
    <row r="1077" spans="26:27">
      <c r="Z1077" s="40"/>
      <c r="AA1077" s="44"/>
    </row>
    <row r="1078" spans="26:27">
      <c r="Z1078" s="40"/>
      <c r="AA1078" s="44"/>
    </row>
    <row r="1079" spans="26:27">
      <c r="Z1079" s="40"/>
      <c r="AA1079" s="44"/>
    </row>
    <row r="1080" spans="26:27">
      <c r="Z1080" s="40"/>
      <c r="AA1080" s="44"/>
    </row>
    <row r="1081" spans="26:27">
      <c r="Z1081" s="40"/>
      <c r="AA1081" s="44"/>
    </row>
    <row r="1082" spans="26:27">
      <c r="Z1082" s="40"/>
      <c r="AA1082" s="44"/>
    </row>
    <row r="1083" spans="26:27">
      <c r="Z1083" s="40"/>
      <c r="AA1083" s="44"/>
    </row>
    <row r="1084" spans="26:27">
      <c r="Z1084" s="40"/>
      <c r="AA1084" s="44"/>
    </row>
    <row r="1085" spans="26:27">
      <c r="Z1085" s="40"/>
      <c r="AA1085" s="44"/>
    </row>
    <row r="1086" spans="26:27">
      <c r="Z1086" s="40"/>
      <c r="AA1086" s="44"/>
    </row>
    <row r="1087" spans="26:27">
      <c r="Z1087" s="40"/>
      <c r="AA1087" s="44"/>
    </row>
    <row r="1088" spans="26:27">
      <c r="Z1088" s="40"/>
      <c r="AA1088" s="44"/>
    </row>
    <row r="1089" spans="26:27">
      <c r="Z1089" s="40"/>
      <c r="AA1089" s="44"/>
    </row>
    <row r="1090" spans="26:27">
      <c r="Z1090" s="40"/>
      <c r="AA1090" s="44"/>
    </row>
    <row r="1091" spans="26:27">
      <c r="Z1091" s="40"/>
      <c r="AA1091" s="44"/>
    </row>
    <row r="1092" spans="26:27">
      <c r="Z1092" s="40"/>
      <c r="AA1092" s="44"/>
    </row>
    <row r="1093" spans="26:27">
      <c r="Z1093" s="40"/>
      <c r="AA1093" s="44"/>
    </row>
    <row r="1094" spans="26:27">
      <c r="Z1094" s="40"/>
      <c r="AA1094" s="44"/>
    </row>
    <row r="1095" spans="26:27">
      <c r="Z1095" s="40"/>
      <c r="AA1095" s="44"/>
    </row>
    <row r="1096" spans="26:27">
      <c r="Z1096" s="40"/>
      <c r="AA1096" s="44"/>
    </row>
    <row r="1097" spans="26:27">
      <c r="Z1097" s="40"/>
      <c r="AA1097" s="44"/>
    </row>
    <row r="1098" spans="26:27">
      <c r="Z1098" s="40"/>
      <c r="AA1098" s="44"/>
    </row>
    <row r="1099" spans="26:27">
      <c r="Z1099" s="40"/>
      <c r="AA1099" s="44"/>
    </row>
    <row r="1100" spans="26:27">
      <c r="Z1100" s="40"/>
      <c r="AA1100" s="44"/>
    </row>
    <row r="1101" spans="26:27">
      <c r="Z1101" s="40"/>
      <c r="AA1101" s="44"/>
    </row>
    <row r="1102" spans="26:27">
      <c r="Z1102" s="40"/>
      <c r="AA1102" s="44"/>
    </row>
    <row r="1103" spans="26:27">
      <c r="Z1103" s="40"/>
      <c r="AA1103" s="44"/>
    </row>
    <row r="1104" spans="26:27">
      <c r="Z1104" s="40"/>
      <c r="AA1104" s="44"/>
    </row>
    <row r="1105" spans="26:27">
      <c r="Z1105" s="40"/>
      <c r="AA1105" s="44"/>
    </row>
    <row r="1106" spans="26:27">
      <c r="Z1106" s="40"/>
      <c r="AA1106" s="44"/>
    </row>
    <row r="1107" spans="26:27">
      <c r="Z1107" s="40"/>
      <c r="AA1107" s="44"/>
    </row>
    <row r="1108" spans="26:27">
      <c r="Z1108" s="40"/>
      <c r="AA1108" s="44"/>
    </row>
    <row r="1109" spans="26:27">
      <c r="Z1109" s="40"/>
      <c r="AA1109" s="44"/>
    </row>
    <row r="1110" spans="26:27">
      <c r="Z1110" s="40"/>
      <c r="AA1110" s="44"/>
    </row>
    <row r="1111" spans="26:27">
      <c r="Z1111" s="40"/>
      <c r="AA1111" s="44"/>
    </row>
    <row r="1112" spans="26:27">
      <c r="Z1112" s="40"/>
      <c r="AA1112" s="44"/>
    </row>
    <row r="1113" spans="26:27">
      <c r="Z1113" s="40"/>
      <c r="AA1113" s="44"/>
    </row>
    <row r="1114" spans="26:27">
      <c r="Z1114" s="40"/>
      <c r="AA1114" s="44"/>
    </row>
    <row r="1115" spans="26:27">
      <c r="Z1115" s="40"/>
      <c r="AA1115" s="44"/>
    </row>
    <row r="1116" spans="26:27">
      <c r="Z1116" s="40"/>
      <c r="AA1116" s="44"/>
    </row>
    <row r="1117" spans="26:27">
      <c r="Z1117" s="40"/>
      <c r="AA1117" s="44"/>
    </row>
    <row r="1118" spans="26:27">
      <c r="Z1118" s="40"/>
      <c r="AA1118" s="44"/>
    </row>
    <row r="1119" spans="26:27">
      <c r="Z1119" s="40"/>
      <c r="AA1119" s="44"/>
    </row>
    <row r="1120" spans="26:27">
      <c r="Z1120" s="40"/>
      <c r="AA1120" s="44"/>
    </row>
    <row r="1121" spans="26:27">
      <c r="Z1121" s="40"/>
      <c r="AA1121" s="44"/>
    </row>
    <row r="1122" spans="26:27">
      <c r="Z1122" s="40"/>
      <c r="AA1122" s="44"/>
    </row>
    <row r="1123" spans="26:27">
      <c r="Z1123" s="40"/>
      <c r="AA1123" s="44"/>
    </row>
    <row r="1124" spans="26:27">
      <c r="Z1124" s="40"/>
      <c r="AA1124" s="44"/>
    </row>
    <row r="1125" spans="26:27">
      <c r="Z1125" s="40"/>
      <c r="AA1125" s="44"/>
    </row>
    <row r="1126" spans="26:27">
      <c r="Z1126" s="40"/>
      <c r="AA1126" s="44"/>
    </row>
    <row r="1127" spans="26:27">
      <c r="Z1127" s="40"/>
      <c r="AA1127" s="44"/>
    </row>
    <row r="1128" spans="26:27">
      <c r="Z1128" s="40"/>
      <c r="AA1128" s="44"/>
    </row>
    <row r="1129" spans="26:27">
      <c r="Z1129" s="40"/>
      <c r="AA1129" s="44"/>
    </row>
    <row r="1130" spans="26:27">
      <c r="Z1130" s="40"/>
      <c r="AA1130" s="44"/>
    </row>
    <row r="1131" spans="26:27">
      <c r="Z1131" s="40"/>
      <c r="AA1131" s="44"/>
    </row>
    <row r="1132" spans="26:27">
      <c r="Z1132" s="40"/>
      <c r="AA1132" s="44"/>
    </row>
    <row r="1133" spans="26:27">
      <c r="Z1133" s="40"/>
      <c r="AA1133" s="44"/>
    </row>
    <row r="1134" spans="26:27">
      <c r="Z1134" s="40"/>
      <c r="AA1134" s="44"/>
    </row>
    <row r="1135" spans="26:27">
      <c r="Z1135" s="40"/>
      <c r="AA1135" s="44"/>
    </row>
    <row r="1136" spans="26:27">
      <c r="Z1136" s="40"/>
      <c r="AA1136" s="44"/>
    </row>
    <row r="1137" spans="26:27">
      <c r="Z1137" s="40"/>
      <c r="AA1137" s="44"/>
    </row>
    <row r="1138" spans="26:27">
      <c r="Z1138" s="40"/>
      <c r="AA1138" s="44"/>
    </row>
    <row r="1139" spans="26:27">
      <c r="Z1139" s="40"/>
      <c r="AA1139" s="44"/>
    </row>
    <row r="1140" spans="26:27">
      <c r="Z1140" s="40"/>
      <c r="AA1140" s="44"/>
    </row>
    <row r="1141" spans="26:27">
      <c r="Z1141" s="40"/>
      <c r="AA1141" s="44"/>
    </row>
    <row r="1142" spans="26:27">
      <c r="Z1142" s="40"/>
      <c r="AA1142" s="44"/>
    </row>
    <row r="1143" spans="26:27">
      <c r="Z1143" s="40"/>
      <c r="AA1143" s="44"/>
    </row>
    <row r="1144" spans="26:27">
      <c r="Z1144" s="40"/>
      <c r="AA1144" s="44"/>
    </row>
    <row r="1145" spans="26:27">
      <c r="Z1145" s="40"/>
      <c r="AA1145" s="44"/>
    </row>
    <row r="1146" spans="26:27">
      <c r="Z1146" s="40"/>
      <c r="AA1146" s="44"/>
    </row>
    <row r="1147" spans="26:27">
      <c r="Z1147" s="40"/>
      <c r="AA1147" s="44"/>
    </row>
    <row r="1148" spans="26:27">
      <c r="Z1148" s="40"/>
      <c r="AA1148" s="44"/>
    </row>
    <row r="1149" spans="26:27">
      <c r="Z1149" s="40"/>
      <c r="AA1149" s="44"/>
    </row>
    <row r="1150" spans="26:27">
      <c r="Z1150" s="40"/>
      <c r="AA1150" s="44"/>
    </row>
    <row r="1151" spans="26:27">
      <c r="Z1151" s="40"/>
      <c r="AA1151" s="44"/>
    </row>
    <row r="1152" spans="26:27">
      <c r="Z1152" s="40"/>
      <c r="AA1152" s="44"/>
    </row>
    <row r="1153" spans="26:27">
      <c r="Z1153" s="40"/>
      <c r="AA1153" s="44"/>
    </row>
    <row r="1154" spans="26:27">
      <c r="Z1154" s="40"/>
      <c r="AA1154" s="44"/>
    </row>
    <row r="1155" spans="26:27">
      <c r="Z1155" s="40"/>
      <c r="AA1155" s="44"/>
    </row>
    <row r="1156" spans="26:27">
      <c r="Z1156" s="40"/>
      <c r="AA1156" s="44"/>
    </row>
    <row r="1157" spans="26:27">
      <c r="Z1157" s="40"/>
      <c r="AA1157" s="44"/>
    </row>
    <row r="1158" spans="26:27">
      <c r="Z1158" s="40"/>
      <c r="AA1158" s="44"/>
    </row>
    <row r="1159" spans="26:27">
      <c r="Z1159" s="40"/>
      <c r="AA1159" s="44"/>
    </row>
    <row r="1160" spans="26:27">
      <c r="Z1160" s="40"/>
      <c r="AA1160" s="44"/>
    </row>
    <row r="1161" spans="26:27">
      <c r="Z1161" s="40"/>
      <c r="AA1161" s="44"/>
    </row>
    <row r="1162" spans="26:27">
      <c r="Z1162" s="40"/>
      <c r="AA1162" s="44"/>
    </row>
    <row r="1163" spans="26:27">
      <c r="Z1163" s="40"/>
      <c r="AA1163" s="44"/>
    </row>
    <row r="1164" spans="26:27">
      <c r="Z1164" s="40"/>
      <c r="AA1164" s="44"/>
    </row>
    <row r="1165" spans="26:27">
      <c r="Z1165" s="40"/>
      <c r="AA1165" s="44"/>
    </row>
    <row r="1166" spans="26:27">
      <c r="Z1166" s="40"/>
      <c r="AA1166" s="44"/>
    </row>
    <row r="1167" spans="26:27">
      <c r="Z1167" s="40"/>
      <c r="AA1167" s="44"/>
    </row>
    <row r="1168" spans="26:27">
      <c r="Z1168" s="40"/>
      <c r="AA1168" s="44"/>
    </row>
    <row r="1169" spans="26:27">
      <c r="Z1169" s="40"/>
      <c r="AA1169" s="44"/>
    </row>
    <row r="1170" spans="26:27">
      <c r="Z1170" s="40"/>
      <c r="AA1170" s="44"/>
    </row>
    <row r="1171" spans="26:27">
      <c r="Z1171" s="40"/>
      <c r="AA1171" s="44"/>
    </row>
    <row r="1172" spans="26:27">
      <c r="Z1172" s="40"/>
      <c r="AA1172" s="44"/>
    </row>
    <row r="1173" spans="26:27">
      <c r="Z1173" s="40"/>
      <c r="AA1173" s="44"/>
    </row>
    <row r="1174" spans="26:27">
      <c r="Z1174" s="40"/>
      <c r="AA1174" s="44"/>
    </row>
    <row r="1175" spans="26:27">
      <c r="Z1175" s="40"/>
      <c r="AA1175" s="44"/>
    </row>
    <row r="1176" spans="26:27">
      <c r="Z1176" s="40"/>
      <c r="AA1176" s="44"/>
    </row>
    <row r="1177" spans="26:27">
      <c r="Z1177" s="40"/>
      <c r="AA1177" s="44"/>
    </row>
    <row r="1178" spans="26:27">
      <c r="Z1178" s="40"/>
      <c r="AA1178" s="44"/>
    </row>
    <row r="1179" spans="26:27">
      <c r="Z1179" s="40"/>
      <c r="AA1179" s="44"/>
    </row>
    <row r="1180" spans="26:27">
      <c r="Z1180" s="40"/>
      <c r="AA1180" s="44"/>
    </row>
    <row r="1181" spans="26:27">
      <c r="Z1181" s="40"/>
      <c r="AA1181" s="44"/>
    </row>
    <row r="1182" spans="26:27">
      <c r="Z1182" s="40"/>
      <c r="AA1182" s="44"/>
    </row>
    <row r="1183" spans="26:27">
      <c r="Z1183" s="40"/>
      <c r="AA1183" s="44"/>
    </row>
    <row r="1184" spans="26:27">
      <c r="Z1184" s="40"/>
      <c r="AA1184" s="44"/>
    </row>
    <row r="1185" spans="26:27">
      <c r="Z1185" s="40"/>
      <c r="AA1185" s="44"/>
    </row>
    <row r="1186" spans="26:27">
      <c r="Z1186" s="40"/>
      <c r="AA1186" s="44"/>
    </row>
    <row r="1187" spans="26:27">
      <c r="Z1187" s="40"/>
      <c r="AA1187" s="44"/>
    </row>
    <row r="1188" spans="26:27">
      <c r="Z1188" s="40"/>
      <c r="AA1188" s="44"/>
    </row>
    <row r="1189" spans="26:27">
      <c r="Z1189" s="40"/>
      <c r="AA1189" s="44"/>
    </row>
    <row r="1190" spans="26:27">
      <c r="Z1190" s="40"/>
      <c r="AA1190" s="44"/>
    </row>
    <row r="1191" spans="26:27">
      <c r="Z1191" s="40"/>
      <c r="AA1191" s="44"/>
    </row>
    <row r="1192" spans="26:27">
      <c r="Z1192" s="40"/>
      <c r="AA1192" s="44"/>
    </row>
    <row r="1193" spans="26:27">
      <c r="Z1193" s="40"/>
      <c r="AA1193" s="44"/>
    </row>
    <row r="1194" spans="26:27">
      <c r="Z1194" s="40"/>
      <c r="AA1194" s="44"/>
    </row>
    <row r="1195" spans="26:27">
      <c r="Z1195" s="40"/>
      <c r="AA1195" s="44"/>
    </row>
    <row r="1196" spans="26:27">
      <c r="Z1196" s="40"/>
      <c r="AA1196" s="44"/>
    </row>
    <row r="1197" spans="26:27">
      <c r="Z1197" s="40"/>
      <c r="AA1197" s="44"/>
    </row>
    <row r="1198" spans="26:27">
      <c r="Z1198" s="40"/>
      <c r="AA1198" s="44"/>
    </row>
    <row r="1199" spans="26:27">
      <c r="Z1199" s="40"/>
      <c r="AA1199" s="44"/>
    </row>
    <row r="1200" spans="26:27">
      <c r="Z1200" s="40"/>
      <c r="AA1200" s="44"/>
    </row>
    <row r="1201" spans="26:27">
      <c r="Z1201" s="40"/>
      <c r="AA1201" s="44"/>
    </row>
    <row r="1202" spans="26:27">
      <c r="Z1202" s="40"/>
      <c r="AA1202" s="44"/>
    </row>
    <row r="1203" spans="26:27">
      <c r="Z1203" s="40"/>
      <c r="AA1203" s="44"/>
    </row>
    <row r="1204" spans="26:27">
      <c r="Z1204" s="40"/>
      <c r="AA1204" s="44"/>
    </row>
    <row r="1205" spans="26:27">
      <c r="Z1205" s="40"/>
      <c r="AA1205" s="44"/>
    </row>
    <row r="1206" spans="26:27">
      <c r="Z1206" s="40"/>
      <c r="AA1206" s="44"/>
    </row>
    <row r="1207" spans="26:27">
      <c r="Z1207" s="40"/>
      <c r="AA1207" s="44"/>
    </row>
    <row r="1208" spans="26:27">
      <c r="Z1208" s="40"/>
      <c r="AA1208" s="44"/>
    </row>
    <row r="1209" spans="26:27">
      <c r="Z1209" s="40"/>
      <c r="AA1209" s="44"/>
    </row>
    <row r="1210" spans="26:27">
      <c r="Z1210" s="40"/>
      <c r="AA1210" s="44"/>
    </row>
    <row r="1211" spans="26:27">
      <c r="Z1211" s="40"/>
      <c r="AA1211" s="44"/>
    </row>
    <row r="1212" spans="26:27">
      <c r="Z1212" s="40"/>
      <c r="AA1212" s="44"/>
    </row>
    <row r="1213" spans="26:27">
      <c r="Z1213" s="40"/>
      <c r="AA1213" s="44"/>
    </row>
    <row r="1214" spans="26:27">
      <c r="Z1214" s="40"/>
      <c r="AA1214" s="44"/>
    </row>
    <row r="1215" spans="26:27">
      <c r="Z1215" s="40"/>
      <c r="AA1215" s="44"/>
    </row>
    <row r="1216" spans="26:27">
      <c r="Z1216" s="40"/>
      <c r="AA1216" s="44"/>
    </row>
    <row r="1217" spans="26:27">
      <c r="Z1217" s="40"/>
      <c r="AA1217" s="44"/>
    </row>
    <row r="1218" spans="26:27">
      <c r="Z1218" s="40"/>
      <c r="AA1218" s="44"/>
    </row>
    <row r="1219" spans="26:27">
      <c r="Z1219" s="40"/>
      <c r="AA1219" s="44"/>
    </row>
    <row r="1220" spans="26:27">
      <c r="Z1220" s="40"/>
      <c r="AA1220" s="44"/>
    </row>
    <row r="1221" spans="26:27">
      <c r="Z1221" s="40"/>
      <c r="AA1221" s="44"/>
    </row>
    <row r="1222" spans="26:27">
      <c r="Z1222" s="40"/>
      <c r="AA1222" s="44"/>
    </row>
    <row r="1223" spans="26:27">
      <c r="Z1223" s="40"/>
      <c r="AA1223" s="44"/>
    </row>
    <row r="1224" spans="26:27">
      <c r="Z1224" s="40"/>
      <c r="AA1224" s="44"/>
    </row>
    <row r="1225" spans="26:27">
      <c r="Z1225" s="40"/>
      <c r="AA1225" s="44"/>
    </row>
    <row r="1226" spans="26:27">
      <c r="Z1226" s="40"/>
      <c r="AA1226" s="44"/>
    </row>
    <row r="1227" spans="26:27">
      <c r="Z1227" s="40"/>
      <c r="AA1227" s="44"/>
    </row>
    <row r="1228" spans="26:27">
      <c r="Z1228" s="40"/>
      <c r="AA1228" s="44"/>
    </row>
    <row r="1229" spans="26:27">
      <c r="Z1229" s="40"/>
      <c r="AA1229" s="44"/>
    </row>
    <row r="1230" spans="26:27">
      <c r="Z1230" s="40"/>
      <c r="AA1230" s="44"/>
    </row>
    <row r="1231" spans="26:27">
      <c r="Z1231" s="40"/>
      <c r="AA1231" s="44"/>
    </row>
    <row r="1232" spans="26:27">
      <c r="Z1232" s="40"/>
      <c r="AA1232" s="44"/>
    </row>
    <row r="1233" spans="26:27">
      <c r="Z1233" s="40"/>
      <c r="AA1233" s="44"/>
    </row>
    <row r="1234" spans="26:27">
      <c r="Z1234" s="40"/>
      <c r="AA1234" s="44"/>
    </row>
    <row r="1235" spans="26:27">
      <c r="Z1235" s="40"/>
      <c r="AA1235" s="44"/>
    </row>
    <row r="1236" spans="26:27">
      <c r="Z1236" s="40"/>
      <c r="AA1236" s="44"/>
    </row>
    <row r="1237" spans="26:27">
      <c r="Z1237" s="40"/>
      <c r="AA1237" s="44"/>
    </row>
    <row r="1238" spans="26:27">
      <c r="Z1238" s="40"/>
      <c r="AA1238" s="44"/>
    </row>
    <row r="1239" spans="26:27">
      <c r="Z1239" s="40"/>
      <c r="AA1239" s="44"/>
    </row>
    <row r="1240" spans="26:27">
      <c r="Z1240" s="40"/>
      <c r="AA1240" s="44"/>
    </row>
    <row r="1241" spans="26:27">
      <c r="Z1241" s="40"/>
      <c r="AA1241" s="44"/>
    </row>
    <row r="1242" spans="26:27">
      <c r="Z1242" s="40"/>
      <c r="AA1242" s="44"/>
    </row>
    <row r="1243" spans="26:27">
      <c r="Z1243" s="40"/>
      <c r="AA1243" s="44"/>
    </row>
    <row r="1244" spans="26:27">
      <c r="Z1244" s="40"/>
      <c r="AA1244" s="44"/>
    </row>
    <row r="1245" spans="26:27">
      <c r="Z1245" s="40"/>
      <c r="AA1245" s="44"/>
    </row>
    <row r="1246" spans="26:27">
      <c r="Z1246" s="40"/>
      <c r="AA1246" s="44"/>
    </row>
    <row r="1247" spans="26:27">
      <c r="Z1247" s="40"/>
      <c r="AA1247" s="44"/>
    </row>
    <row r="1248" spans="26:27">
      <c r="Z1248" s="40"/>
      <c r="AA1248" s="44"/>
    </row>
    <row r="1249" spans="26:27">
      <c r="Z1249" s="40"/>
      <c r="AA1249" s="44"/>
    </row>
    <row r="1250" spans="26:27">
      <c r="Z1250" s="40"/>
      <c r="AA1250" s="44"/>
    </row>
    <row r="1251" spans="26:27">
      <c r="Z1251" s="40"/>
      <c r="AA1251" s="44"/>
    </row>
    <row r="1252" spans="26:27">
      <c r="Z1252" s="40"/>
      <c r="AA1252" s="44"/>
    </row>
    <row r="1253" spans="26:27">
      <c r="Z1253" s="40"/>
      <c r="AA1253" s="44"/>
    </row>
    <row r="1254" spans="26:27">
      <c r="Z1254" s="40"/>
      <c r="AA1254" s="44"/>
    </row>
    <row r="1255" spans="26:27">
      <c r="Z1255" s="40"/>
      <c r="AA1255" s="44"/>
    </row>
    <row r="1256" spans="26:27">
      <c r="Z1256" s="40"/>
      <c r="AA1256" s="44"/>
    </row>
    <row r="1257" spans="26:27">
      <c r="Z1257" s="40"/>
      <c r="AA1257" s="44"/>
    </row>
    <row r="1258" spans="26:27">
      <c r="Z1258" s="40"/>
      <c r="AA1258" s="44"/>
    </row>
    <row r="1259" spans="26:27">
      <c r="Z1259" s="40"/>
      <c r="AA1259" s="44"/>
    </row>
    <row r="1260" spans="26:27">
      <c r="Z1260" s="40"/>
      <c r="AA1260" s="44"/>
    </row>
    <row r="1261" spans="26:27">
      <c r="Z1261" s="40"/>
      <c r="AA1261" s="44"/>
    </row>
    <row r="1262" spans="26:27">
      <c r="Z1262" s="40"/>
      <c r="AA1262" s="44"/>
    </row>
    <row r="1263" spans="26:27">
      <c r="Z1263" s="40"/>
      <c r="AA1263" s="44"/>
    </row>
    <row r="1264" spans="26:27">
      <c r="Z1264" s="40"/>
      <c r="AA1264" s="44"/>
    </row>
    <row r="1265" spans="26:27">
      <c r="Z1265" s="40"/>
      <c r="AA1265" s="44"/>
    </row>
    <row r="1266" spans="26:27">
      <c r="Z1266" s="40"/>
      <c r="AA1266" s="44"/>
    </row>
    <row r="1267" spans="26:27">
      <c r="Z1267" s="40"/>
      <c r="AA1267" s="44"/>
    </row>
    <row r="1268" spans="26:27">
      <c r="Z1268" s="40"/>
      <c r="AA1268" s="44"/>
    </row>
    <row r="1269" spans="26:27">
      <c r="Z1269" s="40"/>
      <c r="AA1269" s="44"/>
    </row>
    <row r="1270" spans="26:27">
      <c r="Z1270" s="40"/>
      <c r="AA1270" s="44"/>
    </row>
    <row r="1271" spans="26:27">
      <c r="Z1271" s="40"/>
      <c r="AA1271" s="44"/>
    </row>
    <row r="1272" spans="26:27">
      <c r="Z1272" s="40"/>
      <c r="AA1272" s="44"/>
    </row>
    <row r="1273" spans="26:27">
      <c r="Z1273" s="40"/>
      <c r="AA1273" s="44"/>
    </row>
    <row r="1274" spans="26:27">
      <c r="Z1274" s="40"/>
      <c r="AA1274" s="44"/>
    </row>
    <row r="1275" spans="26:27">
      <c r="Z1275" s="40"/>
      <c r="AA1275" s="44"/>
    </row>
    <row r="1276" spans="26:27">
      <c r="Z1276" s="40"/>
      <c r="AA1276" s="44"/>
    </row>
    <row r="1277" spans="26:27">
      <c r="Z1277" s="40"/>
      <c r="AA1277" s="44"/>
    </row>
    <row r="1278" spans="26:27">
      <c r="Z1278" s="40"/>
      <c r="AA1278" s="44"/>
    </row>
    <row r="1279" spans="26:27">
      <c r="Z1279" s="40"/>
      <c r="AA1279" s="44"/>
    </row>
    <row r="1280" spans="26:27">
      <c r="Z1280" s="40"/>
      <c r="AA1280" s="44"/>
    </row>
    <row r="1281" spans="26:27">
      <c r="Z1281" s="40"/>
      <c r="AA1281" s="44"/>
    </row>
    <row r="1282" spans="26:27">
      <c r="Z1282" s="40"/>
      <c r="AA1282" s="44"/>
    </row>
    <row r="1283" spans="26:27">
      <c r="Z1283" s="40"/>
      <c r="AA1283" s="44"/>
    </row>
    <row r="1284" spans="26:27">
      <c r="Z1284" s="40"/>
      <c r="AA1284" s="44"/>
    </row>
    <row r="1285" spans="26:27">
      <c r="Z1285" s="40"/>
      <c r="AA1285" s="44"/>
    </row>
    <row r="1286" spans="26:27">
      <c r="Z1286" s="40"/>
      <c r="AA1286" s="44"/>
    </row>
    <row r="1287" spans="26:27">
      <c r="Z1287" s="40"/>
      <c r="AA1287" s="44"/>
    </row>
    <row r="1288" spans="26:27">
      <c r="Z1288" s="40"/>
      <c r="AA1288" s="44"/>
    </row>
    <row r="1289" spans="26:27">
      <c r="Z1289" s="40"/>
      <c r="AA1289" s="44"/>
    </row>
    <row r="1290" spans="26:27">
      <c r="Z1290" s="40"/>
      <c r="AA1290" s="44"/>
    </row>
    <row r="1291" spans="26:27">
      <c r="Z1291" s="40"/>
      <c r="AA1291" s="44"/>
    </row>
    <row r="1292" spans="26:27">
      <c r="Z1292" s="40"/>
      <c r="AA1292" s="44"/>
    </row>
    <row r="1293" spans="26:27">
      <c r="Z1293" s="40"/>
      <c r="AA1293" s="44"/>
    </row>
    <row r="1294" spans="26:27">
      <c r="Z1294" s="40"/>
      <c r="AA1294" s="44"/>
    </row>
    <row r="1295" spans="26:27">
      <c r="Z1295" s="40"/>
      <c r="AA1295" s="44"/>
    </row>
    <row r="1296" spans="26:27">
      <c r="Z1296" s="40"/>
      <c r="AA1296" s="44"/>
    </row>
    <row r="1297" spans="26:27">
      <c r="Z1297" s="40"/>
      <c r="AA1297" s="44"/>
    </row>
    <row r="1298" spans="26:27">
      <c r="Z1298" s="40"/>
      <c r="AA1298" s="44"/>
    </row>
    <row r="1299" spans="26:27">
      <c r="Z1299" s="40"/>
      <c r="AA1299" s="44"/>
    </row>
    <row r="1300" spans="26:27">
      <c r="Z1300" s="40"/>
      <c r="AA1300" s="44"/>
    </row>
    <row r="1301" spans="26:27">
      <c r="Z1301" s="40"/>
      <c r="AA1301" s="44"/>
    </row>
    <row r="1302" spans="26:27">
      <c r="Z1302" s="40"/>
      <c r="AA1302" s="44"/>
    </row>
    <row r="1303" spans="26:27">
      <c r="Z1303" s="40"/>
      <c r="AA1303" s="44"/>
    </row>
    <row r="1304" spans="26:27">
      <c r="Z1304" s="40"/>
      <c r="AA1304" s="44"/>
    </row>
    <row r="1305" spans="26:27">
      <c r="Z1305" s="40"/>
      <c r="AA1305" s="44"/>
    </row>
    <row r="1306" spans="26:27">
      <c r="Z1306" s="40"/>
      <c r="AA1306" s="44"/>
    </row>
    <row r="1307" spans="26:27">
      <c r="Z1307" s="40"/>
      <c r="AA1307" s="44"/>
    </row>
    <row r="1308" spans="26:27">
      <c r="Z1308" s="40"/>
      <c r="AA1308" s="44"/>
    </row>
    <row r="1309" spans="26:27">
      <c r="Z1309" s="40"/>
      <c r="AA1309" s="44"/>
    </row>
    <row r="1310" spans="26:27">
      <c r="Z1310" s="40"/>
      <c r="AA1310" s="44"/>
    </row>
    <row r="1311" spans="26:27">
      <c r="Z1311" s="40"/>
      <c r="AA1311" s="44"/>
    </row>
    <row r="1312" spans="26:27">
      <c r="Z1312" s="40"/>
      <c r="AA1312" s="44"/>
    </row>
    <row r="1313" spans="26:27">
      <c r="Z1313" s="40"/>
      <c r="AA1313" s="44"/>
    </row>
    <row r="1314" spans="26:27">
      <c r="Z1314" s="40"/>
      <c r="AA1314" s="44"/>
    </row>
    <row r="1315" spans="26:27">
      <c r="Z1315" s="40"/>
      <c r="AA1315" s="44"/>
    </row>
    <row r="1316" spans="26:27">
      <c r="Z1316" s="40"/>
      <c r="AA1316" s="44"/>
    </row>
    <row r="1317" spans="26:27">
      <c r="Z1317" s="40"/>
      <c r="AA1317" s="44"/>
    </row>
    <row r="1318" spans="26:27">
      <c r="Z1318" s="40"/>
      <c r="AA1318" s="44"/>
    </row>
    <row r="1319" spans="26:27">
      <c r="Z1319" s="40"/>
      <c r="AA1319" s="44"/>
    </row>
    <row r="1320" spans="26:27">
      <c r="Z1320" s="40"/>
      <c r="AA1320" s="44"/>
    </row>
    <row r="1321" spans="26:27">
      <c r="Z1321" s="40"/>
      <c r="AA1321" s="44"/>
    </row>
    <row r="1322" spans="26:27">
      <c r="Z1322" s="40"/>
      <c r="AA1322" s="44"/>
    </row>
    <row r="1323" spans="26:27">
      <c r="Z1323" s="40"/>
      <c r="AA1323" s="44"/>
    </row>
    <row r="1324" spans="26:27">
      <c r="Z1324" s="40"/>
      <c r="AA1324" s="44"/>
    </row>
    <row r="1325" spans="26:27">
      <c r="Z1325" s="40"/>
      <c r="AA1325" s="44"/>
    </row>
    <row r="1326" spans="26:27">
      <c r="Z1326" s="40"/>
      <c r="AA1326" s="44"/>
    </row>
    <row r="1327" spans="26:27">
      <c r="Z1327" s="40"/>
      <c r="AA1327" s="44"/>
    </row>
    <row r="1328" spans="26:27">
      <c r="Z1328" s="40"/>
      <c r="AA1328" s="44"/>
    </row>
    <row r="1329" spans="26:27">
      <c r="Z1329" s="40"/>
      <c r="AA1329" s="44"/>
    </row>
    <row r="1330" spans="26:27">
      <c r="Z1330" s="40"/>
      <c r="AA1330" s="44"/>
    </row>
    <row r="1331" spans="26:27">
      <c r="Z1331" s="40"/>
      <c r="AA1331" s="44"/>
    </row>
    <row r="1332" spans="26:27">
      <c r="Z1332" s="40"/>
      <c r="AA1332" s="44"/>
    </row>
    <row r="1333" spans="26:27">
      <c r="Z1333" s="40"/>
      <c r="AA1333" s="44"/>
    </row>
    <row r="1334" spans="26:27">
      <c r="Z1334" s="40"/>
      <c r="AA1334" s="44"/>
    </row>
    <row r="1335" spans="26:27">
      <c r="Z1335" s="40"/>
      <c r="AA1335" s="44"/>
    </row>
    <row r="1336" spans="26:27">
      <c r="Z1336" s="40"/>
      <c r="AA1336" s="44"/>
    </row>
    <row r="1337" spans="26:27">
      <c r="Z1337" s="40"/>
      <c r="AA1337" s="44"/>
    </row>
    <row r="1338" spans="26:27">
      <c r="Z1338" s="40"/>
      <c r="AA1338" s="44"/>
    </row>
    <row r="1339" spans="26:27">
      <c r="Z1339" s="40"/>
      <c r="AA1339" s="44"/>
    </row>
    <row r="1340" spans="26:27">
      <c r="Z1340" s="40"/>
      <c r="AA1340" s="44"/>
    </row>
    <row r="1341" spans="26:27">
      <c r="Z1341" s="40"/>
      <c r="AA1341" s="44"/>
    </row>
    <row r="1342" spans="26:27">
      <c r="Z1342" s="40"/>
      <c r="AA1342" s="44"/>
    </row>
    <row r="1343" spans="26:27">
      <c r="Z1343" s="40"/>
      <c r="AA1343" s="44"/>
    </row>
    <row r="1344" spans="26:27">
      <c r="Z1344" s="40"/>
      <c r="AA1344" s="44"/>
    </row>
    <row r="1345" spans="26:27">
      <c r="Z1345" s="40"/>
      <c r="AA1345" s="44"/>
    </row>
    <row r="1346" spans="26:27">
      <c r="Z1346" s="40"/>
      <c r="AA1346" s="44"/>
    </row>
    <row r="1347" spans="26:27">
      <c r="Z1347" s="40"/>
      <c r="AA1347" s="44"/>
    </row>
    <row r="1348" spans="26:27">
      <c r="Z1348" s="40"/>
      <c r="AA1348" s="44"/>
    </row>
    <row r="1349" spans="26:27">
      <c r="Z1349" s="40"/>
      <c r="AA1349" s="44"/>
    </row>
    <row r="1350" spans="26:27">
      <c r="Z1350" s="40"/>
      <c r="AA1350" s="44"/>
    </row>
    <row r="1351" spans="26:27">
      <c r="Z1351" s="40"/>
      <c r="AA1351" s="44"/>
    </row>
    <row r="1352" spans="26:27">
      <c r="Z1352" s="40"/>
      <c r="AA1352" s="44"/>
    </row>
    <row r="1353" spans="26:27">
      <c r="Z1353" s="40"/>
      <c r="AA1353" s="44"/>
    </row>
    <row r="1354" spans="26:27">
      <c r="Z1354" s="40"/>
      <c r="AA1354" s="44"/>
    </row>
    <row r="1355" spans="26:27">
      <c r="Z1355" s="40"/>
      <c r="AA1355" s="44"/>
    </row>
    <row r="1356" spans="26:27">
      <c r="Z1356" s="40"/>
      <c r="AA1356" s="44"/>
    </row>
    <row r="1357" spans="26:27">
      <c r="Z1357" s="40"/>
      <c r="AA1357" s="44"/>
    </row>
    <row r="1358" spans="26:27">
      <c r="Z1358" s="40"/>
      <c r="AA1358" s="44"/>
    </row>
    <row r="1359" spans="26:27">
      <c r="Z1359" s="40"/>
      <c r="AA1359" s="44"/>
    </row>
    <row r="1360" spans="26:27">
      <c r="Z1360" s="40"/>
      <c r="AA1360" s="44"/>
    </row>
    <row r="1361" spans="26:27">
      <c r="Z1361" s="40"/>
      <c r="AA1361" s="44"/>
    </row>
    <row r="1362" spans="26:27">
      <c r="Z1362" s="40"/>
      <c r="AA1362" s="44"/>
    </row>
    <row r="1363" spans="26:27">
      <c r="Z1363" s="40"/>
      <c r="AA1363" s="44"/>
    </row>
    <row r="1364" spans="26:27">
      <c r="Z1364" s="40"/>
      <c r="AA1364" s="44"/>
    </row>
    <row r="1365" spans="26:27">
      <c r="Z1365" s="40"/>
      <c r="AA1365" s="44"/>
    </row>
    <row r="1366" spans="26:27">
      <c r="Z1366" s="40"/>
      <c r="AA1366" s="44"/>
    </row>
    <row r="1367" spans="26:27">
      <c r="Z1367" s="40"/>
      <c r="AA1367" s="44"/>
    </row>
    <row r="1368" spans="26:27">
      <c r="Z1368" s="40"/>
      <c r="AA1368" s="44"/>
    </row>
    <row r="1369" spans="26:27">
      <c r="Z1369" s="40"/>
      <c r="AA1369" s="44"/>
    </row>
    <row r="1370" spans="26:27">
      <c r="Z1370" s="40"/>
      <c r="AA1370" s="44"/>
    </row>
    <row r="1371" spans="26:27">
      <c r="Z1371" s="40"/>
      <c r="AA1371" s="44"/>
    </row>
    <row r="1372" spans="26:27">
      <c r="Z1372" s="40"/>
      <c r="AA1372" s="44"/>
    </row>
    <row r="1373" spans="26:27">
      <c r="Z1373" s="40"/>
      <c r="AA1373" s="44"/>
    </row>
    <row r="1374" spans="26:27">
      <c r="Z1374" s="40"/>
      <c r="AA1374" s="44"/>
    </row>
    <row r="1375" spans="26:27">
      <c r="Z1375" s="40"/>
      <c r="AA1375" s="44"/>
    </row>
    <row r="1376" spans="26:27">
      <c r="Z1376" s="40"/>
      <c r="AA1376" s="44"/>
    </row>
    <row r="1377" spans="26:27">
      <c r="Z1377" s="40"/>
      <c r="AA1377" s="44"/>
    </row>
    <row r="1378" spans="26:27">
      <c r="Z1378" s="40"/>
      <c r="AA1378" s="44"/>
    </row>
    <row r="1379" spans="26:27">
      <c r="Z1379" s="40"/>
      <c r="AA1379" s="44"/>
    </row>
    <row r="1380" spans="26:27">
      <c r="Z1380" s="40"/>
      <c r="AA1380" s="44"/>
    </row>
    <row r="1381" spans="26:27">
      <c r="Z1381" s="40"/>
      <c r="AA1381" s="44"/>
    </row>
    <row r="1382" spans="26:27">
      <c r="Z1382" s="40"/>
      <c r="AA1382" s="44"/>
    </row>
    <row r="1383" spans="26:27">
      <c r="Z1383" s="40"/>
      <c r="AA1383" s="44"/>
    </row>
    <row r="1384" spans="26:27">
      <c r="Z1384" s="40"/>
      <c r="AA1384" s="44"/>
    </row>
    <row r="1385" spans="26:27">
      <c r="Z1385" s="40"/>
      <c r="AA1385" s="44"/>
    </row>
    <row r="1386" spans="26:27">
      <c r="Z1386" s="40"/>
      <c r="AA1386" s="44"/>
    </row>
    <row r="1387" spans="26:27">
      <c r="Z1387" s="40"/>
      <c r="AA1387" s="44"/>
    </row>
    <row r="1388" spans="26:27">
      <c r="Z1388" s="40"/>
      <c r="AA1388" s="44"/>
    </row>
    <row r="1389" spans="26:27">
      <c r="Z1389" s="40"/>
      <c r="AA1389" s="44"/>
    </row>
    <row r="1390" spans="26:27">
      <c r="Z1390" s="40"/>
      <c r="AA1390" s="44"/>
    </row>
    <row r="1391" spans="26:27">
      <c r="Z1391" s="40"/>
      <c r="AA1391" s="44"/>
    </row>
    <row r="1392" spans="26:27">
      <c r="Z1392" s="40"/>
      <c r="AA1392" s="44"/>
    </row>
    <row r="1393" spans="26:27">
      <c r="Z1393" s="40"/>
      <c r="AA1393" s="44"/>
    </row>
    <row r="1394" spans="26:27">
      <c r="Z1394" s="40"/>
      <c r="AA1394" s="44"/>
    </row>
    <row r="1395" spans="26:27">
      <c r="Z1395" s="40"/>
      <c r="AA1395" s="44"/>
    </row>
    <row r="1396" spans="26:27">
      <c r="Z1396" s="40"/>
      <c r="AA1396" s="44"/>
    </row>
    <row r="1397" spans="26:27">
      <c r="Z1397" s="40"/>
      <c r="AA1397" s="44"/>
    </row>
    <row r="1398" spans="26:27">
      <c r="Z1398" s="40"/>
      <c r="AA1398" s="44"/>
    </row>
    <row r="1399" spans="26:27">
      <c r="Z1399" s="40"/>
      <c r="AA1399" s="44"/>
    </row>
    <row r="1400" spans="26:27">
      <c r="Z1400" s="40"/>
      <c r="AA1400" s="44"/>
    </row>
    <row r="1401" spans="26:27">
      <c r="Z1401" s="40"/>
      <c r="AA1401" s="44"/>
    </row>
    <row r="1402" spans="26:27">
      <c r="Z1402" s="40"/>
      <c r="AA1402" s="44"/>
    </row>
    <row r="1403" spans="26:27">
      <c r="Z1403" s="40"/>
      <c r="AA1403" s="44"/>
    </row>
    <row r="1404" spans="26:27">
      <c r="Z1404" s="40"/>
      <c r="AA1404" s="44"/>
    </row>
    <row r="1405" spans="26:27">
      <c r="Z1405" s="40"/>
      <c r="AA1405" s="44"/>
    </row>
    <row r="1406" spans="26:27">
      <c r="Z1406" s="40"/>
      <c r="AA1406" s="44"/>
    </row>
    <row r="1407" spans="26:27">
      <c r="Z1407" s="40"/>
      <c r="AA1407" s="44"/>
    </row>
    <row r="1408" spans="26:27">
      <c r="Z1408" s="40"/>
      <c r="AA1408" s="44"/>
    </row>
    <row r="1409" spans="26:27">
      <c r="Z1409" s="40"/>
      <c r="AA1409" s="44"/>
    </row>
    <row r="1410" spans="26:27">
      <c r="Z1410" s="40"/>
      <c r="AA1410" s="44"/>
    </row>
    <row r="1411" spans="26:27">
      <c r="Z1411" s="40"/>
      <c r="AA1411" s="44"/>
    </row>
    <row r="1412" spans="26:27">
      <c r="Z1412" s="40"/>
      <c r="AA1412" s="44"/>
    </row>
    <row r="1413" spans="26:27">
      <c r="Z1413" s="40"/>
      <c r="AA1413" s="44"/>
    </row>
    <row r="1414" spans="26:27">
      <c r="Z1414" s="40"/>
      <c r="AA1414" s="44"/>
    </row>
    <row r="1415" spans="26:27">
      <c r="Z1415" s="40"/>
      <c r="AA1415" s="44"/>
    </row>
    <row r="1416" spans="26:27">
      <c r="Z1416" s="40"/>
      <c r="AA1416" s="44"/>
    </row>
    <row r="1417" spans="26:27">
      <c r="Z1417" s="40"/>
      <c r="AA1417" s="44"/>
    </row>
    <row r="1418" spans="26:27">
      <c r="Z1418" s="40"/>
      <c r="AA1418" s="44"/>
    </row>
    <row r="1419" spans="26:27">
      <c r="Z1419" s="40"/>
      <c r="AA1419" s="44"/>
    </row>
    <row r="1420" spans="26:27">
      <c r="Z1420" s="40"/>
      <c r="AA1420" s="44"/>
    </row>
    <row r="1421" spans="26:27">
      <c r="Z1421" s="40"/>
      <c r="AA1421" s="44"/>
    </row>
    <row r="1422" spans="26:27">
      <c r="Z1422" s="40"/>
      <c r="AA1422" s="44"/>
    </row>
    <row r="1423" spans="26:27">
      <c r="Z1423" s="40"/>
      <c r="AA1423" s="44"/>
    </row>
    <row r="1424" spans="26:27">
      <c r="Z1424" s="40"/>
      <c r="AA1424" s="44"/>
    </row>
    <row r="1425" spans="26:27">
      <c r="Z1425" s="40"/>
      <c r="AA1425" s="44"/>
    </row>
    <row r="1426" spans="26:27">
      <c r="Z1426" s="40"/>
      <c r="AA1426" s="44"/>
    </row>
    <row r="1427" spans="26:27">
      <c r="Z1427" s="40"/>
      <c r="AA1427" s="44"/>
    </row>
    <row r="1428" spans="26:27">
      <c r="Z1428" s="40"/>
      <c r="AA1428" s="44"/>
    </row>
    <row r="1429" spans="26:27">
      <c r="Z1429" s="40"/>
      <c r="AA1429" s="44"/>
    </row>
    <row r="1430" spans="26:27">
      <c r="Z1430" s="40"/>
      <c r="AA1430" s="44"/>
    </row>
    <row r="1431" spans="26:27">
      <c r="Z1431" s="40"/>
      <c r="AA1431" s="44"/>
    </row>
    <row r="1432" spans="26:27">
      <c r="Z1432" s="40"/>
      <c r="AA1432" s="44"/>
    </row>
    <row r="1433" spans="26:27">
      <c r="Z1433" s="40"/>
      <c r="AA1433" s="44"/>
    </row>
    <row r="1434" spans="26:27">
      <c r="Z1434" s="40"/>
      <c r="AA1434" s="44"/>
    </row>
    <row r="1435" spans="26:27">
      <c r="Z1435" s="40"/>
      <c r="AA1435" s="44"/>
    </row>
    <row r="1436" spans="26:27">
      <c r="Z1436" s="40"/>
      <c r="AA1436" s="44"/>
    </row>
    <row r="1437" spans="26:27">
      <c r="Z1437" s="40"/>
      <c r="AA1437" s="44"/>
    </row>
    <row r="1438" spans="26:27">
      <c r="Z1438" s="40"/>
      <c r="AA1438" s="44"/>
    </row>
    <row r="1439" spans="26:27">
      <c r="Z1439" s="40"/>
      <c r="AA1439" s="44"/>
    </row>
    <row r="1440" spans="26:27">
      <c r="Z1440" s="40"/>
      <c r="AA1440" s="44"/>
    </row>
    <row r="1441" spans="26:27">
      <c r="Z1441" s="40"/>
      <c r="AA1441" s="44"/>
    </row>
    <row r="1442" spans="26:27">
      <c r="Z1442" s="40"/>
      <c r="AA1442" s="44"/>
    </row>
    <row r="1443" spans="26:27">
      <c r="Z1443" s="40"/>
      <c r="AA1443" s="44"/>
    </row>
    <row r="1444" spans="26:27">
      <c r="Z1444" s="40"/>
      <c r="AA1444" s="44"/>
    </row>
    <row r="1445" spans="26:27">
      <c r="Z1445" s="40"/>
      <c r="AA1445" s="44"/>
    </row>
    <row r="1446" spans="26:27">
      <c r="Z1446" s="40"/>
      <c r="AA1446" s="44"/>
    </row>
    <row r="1447" spans="26:27">
      <c r="Z1447" s="40"/>
      <c r="AA1447" s="44"/>
    </row>
    <row r="1448" spans="26:27">
      <c r="Z1448" s="40"/>
      <c r="AA1448" s="44"/>
    </row>
    <row r="1449" spans="26:27">
      <c r="Z1449" s="40"/>
      <c r="AA1449" s="44"/>
    </row>
    <row r="1450" spans="26:27">
      <c r="Z1450" s="40"/>
      <c r="AA1450" s="44"/>
    </row>
    <row r="1451" spans="26:27">
      <c r="Z1451" s="40"/>
      <c r="AA1451" s="44"/>
    </row>
    <row r="1452" spans="26:27">
      <c r="Z1452" s="40"/>
      <c r="AA1452" s="44"/>
    </row>
    <row r="1453" spans="26:27">
      <c r="Z1453" s="40"/>
      <c r="AA1453" s="44"/>
    </row>
    <row r="1454" spans="26:27">
      <c r="Z1454" s="40"/>
      <c r="AA1454" s="44"/>
    </row>
    <row r="1455" spans="26:27">
      <c r="Z1455" s="40"/>
      <c r="AA1455" s="44"/>
    </row>
    <row r="1456" spans="26:27">
      <c r="Z1456" s="40"/>
      <c r="AA1456" s="44"/>
    </row>
    <row r="1457" spans="26:27">
      <c r="Z1457" s="40"/>
      <c r="AA1457" s="44"/>
    </row>
    <row r="1458" spans="26:27">
      <c r="Z1458" s="40"/>
      <c r="AA1458" s="44"/>
    </row>
    <row r="1459" spans="26:27">
      <c r="Z1459" s="40"/>
      <c r="AA1459" s="44"/>
    </row>
    <row r="1460" spans="26:27">
      <c r="Z1460" s="40"/>
      <c r="AA1460" s="44"/>
    </row>
    <row r="1461" spans="26:27">
      <c r="Z1461" s="40"/>
      <c r="AA1461" s="44"/>
    </row>
    <row r="1462" spans="26:27">
      <c r="Z1462" s="40"/>
      <c r="AA1462" s="44"/>
    </row>
    <row r="1463" spans="26:27">
      <c r="Z1463" s="40"/>
      <c r="AA1463" s="44"/>
    </row>
    <row r="1464" spans="26:27">
      <c r="Z1464" s="40"/>
      <c r="AA1464" s="44"/>
    </row>
    <row r="1465" spans="26:27">
      <c r="Z1465" s="40"/>
      <c r="AA1465" s="44"/>
    </row>
    <row r="1466" spans="26:27">
      <c r="Z1466" s="40"/>
      <c r="AA1466" s="44"/>
    </row>
    <row r="1467" spans="26:27">
      <c r="Z1467" s="40"/>
      <c r="AA1467" s="44"/>
    </row>
    <row r="1468" spans="26:27">
      <c r="Z1468" s="40"/>
      <c r="AA1468" s="44"/>
    </row>
    <row r="1469" spans="26:27">
      <c r="Z1469" s="40"/>
      <c r="AA1469" s="44"/>
    </row>
    <row r="1470" spans="26:27">
      <c r="Z1470" s="40"/>
      <c r="AA1470" s="44"/>
    </row>
    <row r="1471" spans="26:27">
      <c r="Z1471" s="40"/>
      <c r="AA1471" s="44"/>
    </row>
    <row r="1472" spans="26:27">
      <c r="Z1472" s="40"/>
      <c r="AA1472" s="44"/>
    </row>
    <row r="1473" spans="26:27">
      <c r="Z1473" s="40"/>
      <c r="AA1473" s="44"/>
    </row>
    <row r="1474" spans="26:27">
      <c r="Z1474" s="40"/>
      <c r="AA1474" s="44"/>
    </row>
    <row r="1475" spans="26:27">
      <c r="Z1475" s="40"/>
      <c r="AA1475" s="44"/>
    </row>
    <row r="1476" spans="26:27">
      <c r="Z1476" s="40"/>
      <c r="AA1476" s="44"/>
    </row>
    <row r="1477" spans="26:27">
      <c r="Z1477" s="40"/>
      <c r="AA1477" s="44"/>
    </row>
    <row r="1478" spans="26:27">
      <c r="Z1478" s="40"/>
      <c r="AA1478" s="44"/>
    </row>
    <row r="1479" spans="26:27">
      <c r="Z1479" s="40"/>
      <c r="AA1479" s="44"/>
    </row>
    <row r="1480" spans="26:27">
      <c r="Z1480" s="40"/>
      <c r="AA1480" s="44"/>
    </row>
    <row r="1481" spans="26:27">
      <c r="Z1481" s="40"/>
      <c r="AA1481" s="44"/>
    </row>
    <row r="1482" spans="26:27">
      <c r="Z1482" s="40"/>
      <c r="AA1482" s="44"/>
    </row>
    <row r="1483" spans="26:27">
      <c r="Z1483" s="40"/>
      <c r="AA1483" s="44"/>
    </row>
    <row r="1484" spans="26:27">
      <c r="Z1484" s="40"/>
      <c r="AA1484" s="44"/>
    </row>
    <row r="1485" spans="26:27">
      <c r="Z1485" s="40"/>
      <c r="AA1485" s="44"/>
    </row>
    <row r="1486" spans="26:27">
      <c r="Z1486" s="40"/>
      <c r="AA1486" s="44"/>
    </row>
    <row r="1487" spans="26:27">
      <c r="Z1487" s="40"/>
      <c r="AA1487" s="44"/>
    </row>
    <row r="1488" spans="26:27">
      <c r="Z1488" s="40"/>
      <c r="AA1488" s="44"/>
    </row>
    <row r="1489" spans="26:27">
      <c r="Z1489" s="40"/>
      <c r="AA1489" s="44"/>
    </row>
    <row r="1490" spans="26:27">
      <c r="Z1490" s="40"/>
      <c r="AA1490" s="44"/>
    </row>
    <row r="1491" spans="26:27">
      <c r="Z1491" s="40"/>
      <c r="AA1491" s="44"/>
    </row>
    <row r="1492" spans="26:27">
      <c r="Z1492" s="40"/>
      <c r="AA1492" s="44"/>
    </row>
    <row r="1493" spans="26:27">
      <c r="Z1493" s="40"/>
      <c r="AA1493" s="44"/>
    </row>
    <row r="1494" spans="26:27">
      <c r="Z1494" s="40"/>
      <c r="AA1494" s="44"/>
    </row>
    <row r="1495" spans="26:27">
      <c r="Z1495" s="40"/>
      <c r="AA1495" s="44"/>
    </row>
    <row r="1496" spans="26:27">
      <c r="Z1496" s="40"/>
      <c r="AA1496" s="44"/>
    </row>
    <row r="1497" spans="26:27">
      <c r="Z1497" s="40"/>
      <c r="AA1497" s="44"/>
    </row>
    <row r="1498" spans="26:27">
      <c r="Z1498" s="40"/>
      <c r="AA1498" s="44"/>
    </row>
    <row r="1499" spans="26:27">
      <c r="Z1499" s="40"/>
      <c r="AA1499" s="44"/>
    </row>
    <row r="1500" spans="26:27">
      <c r="Z1500" s="40"/>
      <c r="AA1500" s="44"/>
    </row>
    <row r="1501" spans="26:27">
      <c r="Z1501" s="40"/>
      <c r="AA1501" s="44"/>
    </row>
    <row r="1502" spans="26:27">
      <c r="Z1502" s="40"/>
      <c r="AA1502" s="44"/>
    </row>
    <row r="1503" spans="26:27">
      <c r="Z1503" s="40"/>
      <c r="AA1503" s="44"/>
    </row>
    <row r="1504" spans="26:27">
      <c r="Z1504" s="40"/>
      <c r="AA1504" s="44"/>
    </row>
    <row r="1505" spans="26:27">
      <c r="Z1505" s="40"/>
      <c r="AA1505" s="44"/>
    </row>
    <row r="1506" spans="26:27">
      <c r="Z1506" s="40"/>
      <c r="AA1506" s="44"/>
    </row>
    <row r="1507" spans="26:27">
      <c r="Z1507" s="40"/>
      <c r="AA1507" s="44"/>
    </row>
    <row r="1508" spans="26:27">
      <c r="Z1508" s="40"/>
      <c r="AA1508" s="44"/>
    </row>
    <row r="1509" spans="26:27">
      <c r="Z1509" s="40"/>
      <c r="AA1509" s="44"/>
    </row>
    <row r="1510" spans="26:27">
      <c r="Z1510" s="40"/>
      <c r="AA1510" s="44"/>
    </row>
    <row r="1511" spans="26:27">
      <c r="Z1511" s="40"/>
      <c r="AA1511" s="44"/>
    </row>
    <row r="1512" spans="26:27">
      <c r="Z1512" s="40"/>
      <c r="AA1512" s="44"/>
    </row>
    <row r="1513" spans="26:27">
      <c r="Z1513" s="40"/>
      <c r="AA1513" s="44"/>
    </row>
    <row r="1514" spans="26:27">
      <c r="Z1514" s="40"/>
      <c r="AA1514" s="44"/>
    </row>
    <row r="1515" spans="26:27">
      <c r="Z1515" s="40"/>
      <c r="AA1515" s="44"/>
    </row>
    <row r="1516" spans="26:27">
      <c r="Z1516" s="40"/>
      <c r="AA1516" s="44"/>
    </row>
    <row r="1517" spans="26:27">
      <c r="Z1517" s="40"/>
      <c r="AA1517" s="44"/>
    </row>
    <row r="1518" spans="26:27">
      <c r="Z1518" s="40"/>
      <c r="AA1518" s="44"/>
    </row>
    <row r="1519" spans="26:27">
      <c r="Z1519" s="40"/>
      <c r="AA1519" s="44"/>
    </row>
    <row r="1520" spans="26:27">
      <c r="Z1520" s="40"/>
      <c r="AA1520" s="44"/>
    </row>
    <row r="1521" spans="26:27">
      <c r="Z1521" s="40"/>
      <c r="AA1521" s="44"/>
    </row>
    <row r="1522" spans="26:27">
      <c r="Z1522" s="40"/>
      <c r="AA1522" s="44"/>
    </row>
    <row r="1523" spans="26:27">
      <c r="Z1523" s="40"/>
      <c r="AA1523" s="44"/>
    </row>
    <row r="1524" spans="26:27">
      <c r="Z1524" s="40"/>
      <c r="AA1524" s="44"/>
    </row>
    <row r="1525" spans="26:27">
      <c r="Z1525" s="40"/>
      <c r="AA1525" s="44"/>
    </row>
    <row r="1526" spans="26:27">
      <c r="Z1526" s="40"/>
      <c r="AA1526" s="44"/>
    </row>
    <row r="1527" spans="26:27">
      <c r="Z1527" s="40"/>
      <c r="AA1527" s="44"/>
    </row>
    <row r="1528" spans="26:27">
      <c r="Z1528" s="40"/>
      <c r="AA1528" s="44"/>
    </row>
    <row r="1529" spans="26:27">
      <c r="Z1529" s="40"/>
      <c r="AA1529" s="44"/>
    </row>
    <row r="1530" spans="26:27">
      <c r="Z1530" s="40"/>
      <c r="AA1530" s="44"/>
    </row>
    <row r="1531" spans="26:27">
      <c r="Z1531" s="40"/>
      <c r="AA1531" s="44"/>
    </row>
    <row r="1532" spans="26:27">
      <c r="Z1532" s="40"/>
      <c r="AA1532" s="44"/>
    </row>
    <row r="1533" spans="26:27">
      <c r="Z1533" s="40"/>
      <c r="AA1533" s="44"/>
    </row>
    <row r="1534" spans="26:27">
      <c r="Z1534" s="40"/>
      <c r="AA1534" s="44"/>
    </row>
    <row r="1535" spans="26:27">
      <c r="Z1535" s="40"/>
      <c r="AA1535" s="44"/>
    </row>
    <row r="1536" spans="26:27">
      <c r="Z1536" s="40"/>
      <c r="AA1536" s="44"/>
    </row>
    <row r="1537" spans="26:27">
      <c r="Z1537" s="40"/>
      <c r="AA1537" s="44"/>
    </row>
    <row r="1538" spans="26:27">
      <c r="Z1538" s="40"/>
      <c r="AA1538" s="44"/>
    </row>
    <row r="1539" spans="26:27">
      <c r="Z1539" s="40"/>
      <c r="AA1539" s="44"/>
    </row>
    <row r="1540" spans="26:27">
      <c r="Z1540" s="40"/>
      <c r="AA1540" s="44"/>
    </row>
    <row r="1541" spans="26:27">
      <c r="Z1541" s="40"/>
      <c r="AA1541" s="44"/>
    </row>
    <row r="1542" spans="26:27">
      <c r="Z1542" s="40"/>
      <c r="AA1542" s="44"/>
    </row>
    <row r="1543" spans="26:27">
      <c r="Z1543" s="40"/>
      <c r="AA1543" s="44"/>
    </row>
    <row r="1544" spans="26:27">
      <c r="Z1544" s="40"/>
      <c r="AA1544" s="44"/>
    </row>
    <row r="1545" spans="26:27">
      <c r="Z1545" s="40"/>
      <c r="AA1545" s="44"/>
    </row>
    <row r="1546" spans="26:27">
      <c r="Z1546" s="40"/>
      <c r="AA1546" s="44"/>
    </row>
    <row r="1547" spans="26:27">
      <c r="Z1547" s="40"/>
      <c r="AA1547" s="44"/>
    </row>
    <row r="1548" spans="26:27">
      <c r="Z1548" s="40"/>
      <c r="AA1548" s="44"/>
    </row>
    <row r="1549" spans="26:27">
      <c r="Z1549" s="40"/>
      <c r="AA1549" s="44"/>
    </row>
    <row r="1550" spans="26:27">
      <c r="Z1550" s="40"/>
      <c r="AA1550" s="44"/>
    </row>
    <row r="1551" spans="26:27">
      <c r="Z1551" s="40"/>
      <c r="AA1551" s="44"/>
    </row>
    <row r="1552" spans="26:27">
      <c r="Z1552" s="40"/>
      <c r="AA1552" s="44"/>
    </row>
    <row r="1553" spans="26:27">
      <c r="Z1553" s="40"/>
      <c r="AA1553" s="44"/>
    </row>
    <row r="1554" spans="26:27">
      <c r="Z1554" s="40"/>
      <c r="AA1554" s="44"/>
    </row>
    <row r="1555" spans="26:27">
      <c r="Z1555" s="40"/>
      <c r="AA1555" s="44"/>
    </row>
    <row r="1556" spans="26:27">
      <c r="Z1556" s="40"/>
      <c r="AA1556" s="44"/>
    </row>
    <row r="1557" spans="26:27">
      <c r="Z1557" s="40"/>
      <c r="AA1557" s="44"/>
    </row>
    <row r="1558" spans="26:27">
      <c r="Z1558" s="40"/>
      <c r="AA1558" s="44"/>
    </row>
    <row r="1559" spans="26:27">
      <c r="Z1559" s="40"/>
      <c r="AA1559" s="44"/>
    </row>
    <row r="1560" spans="26:27">
      <c r="Z1560" s="40"/>
      <c r="AA1560" s="44"/>
    </row>
    <row r="1561" spans="26:27">
      <c r="Z1561" s="40"/>
      <c r="AA1561" s="44"/>
    </row>
    <row r="1562" spans="26:27">
      <c r="Z1562" s="40"/>
      <c r="AA1562" s="44"/>
    </row>
    <row r="1563" spans="26:27">
      <c r="Z1563" s="40"/>
      <c r="AA1563" s="44"/>
    </row>
    <row r="1564" spans="26:27">
      <c r="Z1564" s="40"/>
      <c r="AA1564" s="44"/>
    </row>
    <row r="1565" spans="26:27">
      <c r="Z1565" s="40"/>
      <c r="AA1565" s="44"/>
    </row>
    <row r="1566" spans="26:27">
      <c r="Z1566" s="40"/>
      <c r="AA1566" s="44"/>
    </row>
    <row r="1567" spans="26:27">
      <c r="Z1567" s="40"/>
      <c r="AA1567" s="44"/>
    </row>
    <row r="1568" spans="26:27">
      <c r="Z1568" s="40"/>
      <c r="AA1568" s="44"/>
    </row>
    <row r="1569" spans="26:27">
      <c r="Z1569" s="40"/>
      <c r="AA1569" s="44"/>
    </row>
    <row r="1570" spans="26:27">
      <c r="Z1570" s="40"/>
      <c r="AA1570" s="44"/>
    </row>
    <row r="1571" spans="26:27">
      <c r="Z1571" s="40"/>
      <c r="AA1571" s="44"/>
    </row>
    <row r="1572" spans="26:27">
      <c r="Z1572" s="40"/>
      <c r="AA1572" s="44"/>
    </row>
    <row r="1573" spans="26:27">
      <c r="Z1573" s="40"/>
      <c r="AA1573" s="44"/>
    </row>
    <row r="1574" spans="26:27">
      <c r="Z1574" s="40"/>
      <c r="AA1574" s="44"/>
    </row>
    <row r="1575" spans="26:27">
      <c r="Z1575" s="40"/>
      <c r="AA1575" s="44"/>
    </row>
    <row r="1576" spans="26:27">
      <c r="Z1576" s="40"/>
      <c r="AA1576" s="44"/>
    </row>
    <row r="1577" spans="26:27">
      <c r="Z1577" s="40"/>
      <c r="AA1577" s="44"/>
    </row>
    <row r="1578" spans="26:27">
      <c r="Z1578" s="40"/>
      <c r="AA1578" s="44"/>
    </row>
    <row r="1579" spans="26:27">
      <c r="Z1579" s="40"/>
      <c r="AA1579" s="44"/>
    </row>
    <row r="1580" spans="26:27">
      <c r="Z1580" s="40"/>
      <c r="AA1580" s="44"/>
    </row>
    <row r="1581" spans="26:27">
      <c r="Z1581" s="40"/>
      <c r="AA1581" s="44"/>
    </row>
    <row r="1582" spans="26:27">
      <c r="Z1582" s="40"/>
      <c r="AA1582" s="44"/>
    </row>
    <row r="1583" spans="26:27">
      <c r="Z1583" s="40"/>
      <c r="AA1583" s="44"/>
    </row>
    <row r="1584" spans="26:27">
      <c r="Z1584" s="40"/>
      <c r="AA1584" s="44"/>
    </row>
    <row r="1585" spans="26:27">
      <c r="Z1585" s="40"/>
      <c r="AA1585" s="44"/>
    </row>
    <row r="1586" spans="26:27">
      <c r="Z1586" s="40"/>
      <c r="AA1586" s="44"/>
    </row>
    <row r="1587" spans="26:27">
      <c r="Z1587" s="40"/>
      <c r="AA1587" s="44"/>
    </row>
    <row r="1588" spans="26:27">
      <c r="Z1588" s="40"/>
      <c r="AA1588" s="44"/>
    </row>
    <row r="1589" spans="26:27">
      <c r="Z1589" s="40"/>
      <c r="AA1589" s="44"/>
    </row>
    <row r="1590" spans="26:27">
      <c r="Z1590" s="40"/>
      <c r="AA1590" s="44"/>
    </row>
    <row r="1591" spans="26:27">
      <c r="Z1591" s="40"/>
      <c r="AA1591" s="44"/>
    </row>
    <row r="1592" spans="26:27">
      <c r="Z1592" s="40"/>
      <c r="AA1592" s="44"/>
    </row>
    <row r="1593" spans="26:27">
      <c r="Z1593" s="40"/>
      <c r="AA1593" s="44"/>
    </row>
    <row r="1594" spans="26:27">
      <c r="Z1594" s="40"/>
      <c r="AA1594" s="44"/>
    </row>
    <row r="1595" spans="26:27">
      <c r="Z1595" s="40"/>
      <c r="AA1595" s="44"/>
    </row>
    <row r="1596" spans="26:27">
      <c r="Z1596" s="40"/>
      <c r="AA1596" s="44"/>
    </row>
    <row r="1597" spans="26:27">
      <c r="Z1597" s="40"/>
      <c r="AA1597" s="44"/>
    </row>
    <row r="1598" spans="26:27">
      <c r="Z1598" s="40"/>
      <c r="AA1598" s="44"/>
    </row>
    <row r="1599" spans="26:27">
      <c r="Z1599" s="40"/>
      <c r="AA1599" s="44"/>
    </row>
    <row r="1600" spans="26:27">
      <c r="Z1600" s="40"/>
      <c r="AA1600" s="44"/>
    </row>
    <row r="1601" spans="26:27">
      <c r="Z1601" s="40"/>
      <c r="AA1601" s="44"/>
    </row>
    <row r="1602" spans="26:27">
      <c r="Z1602" s="40"/>
      <c r="AA1602" s="44"/>
    </row>
    <row r="1603" spans="26:27">
      <c r="Z1603" s="40"/>
      <c r="AA1603" s="44"/>
    </row>
    <row r="1604" spans="26:27">
      <c r="Z1604" s="40"/>
      <c r="AA1604" s="44"/>
    </row>
    <row r="1605" spans="26:27">
      <c r="Z1605" s="40"/>
      <c r="AA1605" s="44"/>
    </row>
    <row r="1606" spans="26:27">
      <c r="Z1606" s="40"/>
      <c r="AA1606" s="44"/>
    </row>
    <row r="1607" spans="26:27">
      <c r="Z1607" s="40"/>
      <c r="AA1607" s="44"/>
    </row>
    <row r="1608" spans="26:27">
      <c r="Z1608" s="40"/>
      <c r="AA1608" s="44"/>
    </row>
    <row r="1609" spans="26:27">
      <c r="Z1609" s="40"/>
      <c r="AA1609" s="44"/>
    </row>
    <row r="1610" spans="26:27">
      <c r="Z1610" s="40"/>
      <c r="AA1610" s="44"/>
    </row>
    <row r="1611" spans="26:27">
      <c r="Z1611" s="40"/>
      <c r="AA1611" s="44"/>
    </row>
    <row r="1612" spans="26:27">
      <c r="Z1612" s="40"/>
      <c r="AA1612" s="44"/>
    </row>
    <row r="1613" spans="26:27">
      <c r="Z1613" s="40"/>
      <c r="AA1613" s="44"/>
    </row>
    <row r="1614" spans="26:27">
      <c r="Z1614" s="40"/>
      <c r="AA1614" s="44"/>
    </row>
    <row r="1615" spans="26:27">
      <c r="Z1615" s="40"/>
      <c r="AA1615" s="44"/>
    </row>
    <row r="1616" spans="26:27">
      <c r="Z1616" s="40"/>
      <c r="AA1616" s="44"/>
    </row>
    <row r="1617" spans="26:27">
      <c r="Z1617" s="40"/>
      <c r="AA1617" s="44"/>
    </row>
    <row r="1618" spans="26:27">
      <c r="Z1618" s="40"/>
      <c r="AA1618" s="44"/>
    </row>
    <row r="1619" spans="26:27">
      <c r="Z1619" s="40"/>
      <c r="AA1619" s="44"/>
    </row>
    <row r="1620" spans="26:27">
      <c r="Z1620" s="40"/>
      <c r="AA1620" s="44"/>
    </row>
    <row r="1621" spans="26:27">
      <c r="Z1621" s="40"/>
      <c r="AA1621" s="44"/>
    </row>
    <row r="1622" spans="26:27">
      <c r="Z1622" s="40"/>
      <c r="AA1622" s="44"/>
    </row>
    <row r="1623" spans="26:27">
      <c r="Z1623" s="40"/>
      <c r="AA1623" s="44"/>
    </row>
    <row r="1624" spans="26:27">
      <c r="Z1624" s="40"/>
      <c r="AA1624" s="44"/>
    </row>
    <row r="1625" spans="26:27">
      <c r="Z1625" s="40"/>
      <c r="AA1625" s="44"/>
    </row>
    <row r="1626" spans="26:27">
      <c r="Z1626" s="40"/>
      <c r="AA1626" s="44"/>
    </row>
    <row r="1627" spans="26:27">
      <c r="Z1627" s="40"/>
      <c r="AA1627" s="44"/>
    </row>
    <row r="1628" spans="26:27">
      <c r="Z1628" s="40"/>
      <c r="AA1628" s="44"/>
    </row>
    <row r="1629" spans="26:27">
      <c r="Z1629" s="40"/>
      <c r="AA1629" s="44"/>
    </row>
    <row r="1630" spans="26:27">
      <c r="Z1630" s="40"/>
      <c r="AA1630" s="44"/>
    </row>
    <row r="1631" spans="26:27">
      <c r="Z1631" s="40"/>
      <c r="AA1631" s="44"/>
    </row>
    <row r="1632" spans="26:27">
      <c r="Z1632" s="40"/>
      <c r="AA1632" s="44"/>
    </row>
    <row r="1633" spans="26:27">
      <c r="Z1633" s="40"/>
      <c r="AA1633" s="44"/>
    </row>
    <row r="1634" spans="26:27">
      <c r="Z1634" s="40"/>
      <c r="AA1634" s="44"/>
    </row>
    <row r="1635" spans="26:27">
      <c r="Z1635" s="40"/>
      <c r="AA1635" s="44"/>
    </row>
    <row r="1636" spans="26:27">
      <c r="Z1636" s="40"/>
      <c r="AA1636" s="44"/>
    </row>
    <row r="1637" spans="26:27">
      <c r="Z1637" s="40"/>
      <c r="AA1637" s="44"/>
    </row>
    <row r="1638" spans="26:27">
      <c r="Z1638" s="40"/>
      <c r="AA1638" s="44"/>
    </row>
    <row r="1639" spans="26:27">
      <c r="Z1639" s="40"/>
      <c r="AA1639" s="44"/>
    </row>
    <row r="1640" spans="26:27">
      <c r="Z1640" s="40"/>
      <c r="AA1640" s="44"/>
    </row>
    <row r="1641" spans="26:27">
      <c r="Z1641" s="40"/>
      <c r="AA1641" s="44"/>
    </row>
    <row r="1642" spans="26:27">
      <c r="Z1642" s="40"/>
      <c r="AA1642" s="44"/>
    </row>
    <row r="1643" spans="26:27">
      <c r="Z1643" s="40"/>
      <c r="AA1643" s="44"/>
    </row>
    <row r="1644" spans="26:27">
      <c r="Z1644" s="40"/>
      <c r="AA1644" s="44"/>
    </row>
    <row r="1645" spans="26:27">
      <c r="Z1645" s="40"/>
      <c r="AA1645" s="44"/>
    </row>
    <row r="1646" spans="26:27">
      <c r="Z1646" s="40"/>
      <c r="AA1646" s="44"/>
    </row>
    <row r="1647" spans="26:27">
      <c r="Z1647" s="40"/>
      <c r="AA1647" s="44"/>
    </row>
    <row r="1648" spans="26:27">
      <c r="Z1648" s="40"/>
      <c r="AA1648" s="44"/>
    </row>
    <row r="1649" spans="26:27">
      <c r="Z1649" s="40"/>
      <c r="AA1649" s="44"/>
    </row>
    <row r="1650" spans="26:27">
      <c r="Z1650" s="40"/>
      <c r="AA1650" s="44"/>
    </row>
    <row r="1651" spans="26:27">
      <c r="Z1651" s="40"/>
      <c r="AA1651" s="44"/>
    </row>
    <row r="1652" spans="26:27">
      <c r="Z1652" s="40"/>
      <c r="AA1652" s="44"/>
    </row>
    <row r="1653" spans="26:27">
      <c r="Z1653" s="40"/>
      <c r="AA1653" s="44"/>
    </row>
    <row r="1654" spans="26:27">
      <c r="Z1654" s="40"/>
      <c r="AA1654" s="44"/>
    </row>
    <row r="1655" spans="26:27">
      <c r="Z1655" s="40"/>
      <c r="AA1655" s="44"/>
    </row>
    <row r="1656" spans="26:27">
      <c r="Z1656" s="40"/>
      <c r="AA1656" s="44"/>
    </row>
    <row r="1657" spans="26:27">
      <c r="Z1657" s="40"/>
      <c r="AA1657" s="44"/>
    </row>
    <row r="1658" spans="26:27">
      <c r="Z1658" s="40"/>
      <c r="AA1658" s="44"/>
    </row>
    <row r="1659" spans="26:27">
      <c r="Z1659" s="40"/>
      <c r="AA1659" s="44"/>
    </row>
    <row r="1660" spans="26:27">
      <c r="Z1660" s="40"/>
      <c r="AA1660" s="44"/>
    </row>
    <row r="1661" spans="26:27">
      <c r="Z1661" s="40"/>
      <c r="AA1661" s="44"/>
    </row>
    <row r="1662" spans="26:27">
      <c r="Z1662" s="40"/>
      <c r="AA1662" s="44"/>
    </row>
    <row r="1663" spans="26:27">
      <c r="Z1663" s="40"/>
      <c r="AA1663" s="44"/>
    </row>
    <row r="1664" spans="26:27">
      <c r="Z1664" s="40"/>
      <c r="AA1664" s="44"/>
    </row>
    <row r="1665" spans="26:27">
      <c r="Z1665" s="40"/>
      <c r="AA1665" s="44"/>
    </row>
    <row r="1666" spans="26:27">
      <c r="Z1666" s="40"/>
      <c r="AA1666" s="44"/>
    </row>
    <row r="1667" spans="26:27">
      <c r="Z1667" s="40"/>
      <c r="AA1667" s="44"/>
    </row>
    <row r="1668" spans="26:27">
      <c r="Z1668" s="40"/>
      <c r="AA1668" s="44"/>
    </row>
    <row r="1669" spans="26:27">
      <c r="Z1669" s="40"/>
      <c r="AA1669" s="44"/>
    </row>
    <row r="1670" spans="26:27">
      <c r="Z1670" s="40"/>
      <c r="AA1670" s="44"/>
    </row>
    <row r="1671" spans="26:27">
      <c r="Z1671" s="40"/>
      <c r="AA1671" s="44"/>
    </row>
    <row r="1672" spans="26:27">
      <c r="Z1672" s="40"/>
      <c r="AA1672" s="44"/>
    </row>
    <row r="1673" spans="26:27">
      <c r="Z1673" s="40"/>
      <c r="AA1673" s="44"/>
    </row>
    <row r="1674" spans="26:27">
      <c r="Z1674" s="40"/>
      <c r="AA1674" s="44"/>
    </row>
    <row r="1675" spans="26:27">
      <c r="Z1675" s="40"/>
      <c r="AA1675" s="44"/>
    </row>
    <row r="1676" spans="26:27">
      <c r="Z1676" s="40"/>
      <c r="AA1676" s="44"/>
    </row>
    <row r="1677" spans="26:27">
      <c r="Z1677" s="40"/>
      <c r="AA1677" s="44"/>
    </row>
    <row r="1678" spans="26:27">
      <c r="Z1678" s="40"/>
      <c r="AA1678" s="44"/>
    </row>
    <row r="1679" spans="26:27">
      <c r="Z1679" s="40"/>
      <c r="AA1679" s="44"/>
    </row>
    <row r="1680" spans="26:27">
      <c r="Z1680" s="40"/>
      <c r="AA1680" s="44"/>
    </row>
    <row r="1681" spans="26:27">
      <c r="Z1681" s="40"/>
      <c r="AA1681" s="44"/>
    </row>
    <row r="1682" spans="26:27">
      <c r="Z1682" s="40"/>
      <c r="AA1682" s="44"/>
    </row>
    <row r="1683" spans="26:27">
      <c r="Z1683" s="40"/>
      <c r="AA1683" s="44"/>
    </row>
    <row r="1684" spans="26:27">
      <c r="Z1684" s="40"/>
      <c r="AA1684" s="44"/>
    </row>
    <row r="1685" spans="26:27">
      <c r="Z1685" s="40"/>
      <c r="AA1685" s="44"/>
    </row>
    <row r="1686" spans="26:27">
      <c r="Z1686" s="40"/>
      <c r="AA1686" s="44"/>
    </row>
    <row r="1687" spans="26:27">
      <c r="Z1687" s="40"/>
      <c r="AA1687" s="44"/>
    </row>
    <row r="1688" spans="26:27">
      <c r="Z1688" s="40"/>
      <c r="AA1688" s="44"/>
    </row>
    <row r="1689" spans="26:27">
      <c r="Z1689" s="40"/>
      <c r="AA1689" s="44"/>
    </row>
    <row r="1690" spans="26:27">
      <c r="Z1690" s="40"/>
      <c r="AA1690" s="44"/>
    </row>
    <row r="1691" spans="26:27">
      <c r="Z1691" s="40"/>
      <c r="AA1691" s="44"/>
    </row>
    <row r="1692" spans="26:27">
      <c r="Z1692" s="40"/>
      <c r="AA1692" s="44"/>
    </row>
    <row r="1693" spans="26:27">
      <c r="Z1693" s="40"/>
      <c r="AA1693" s="44"/>
    </row>
    <row r="1694" spans="26:27">
      <c r="Z1694" s="40"/>
      <c r="AA1694" s="44"/>
    </row>
    <row r="1695" spans="26:27">
      <c r="Z1695" s="40"/>
      <c r="AA1695" s="44"/>
    </row>
    <row r="1696" spans="26:27">
      <c r="Z1696" s="40"/>
      <c r="AA1696" s="44"/>
    </row>
    <row r="1697" spans="26:27">
      <c r="Z1697" s="40"/>
      <c r="AA1697" s="44"/>
    </row>
    <row r="1698" spans="26:27">
      <c r="Z1698" s="40"/>
      <c r="AA1698" s="44"/>
    </row>
    <row r="1699" spans="26:27">
      <c r="Z1699" s="40"/>
      <c r="AA1699" s="44"/>
    </row>
    <row r="1700" spans="26:27">
      <c r="Z1700" s="40"/>
      <c r="AA1700" s="44"/>
    </row>
    <row r="1701" spans="26:27">
      <c r="Z1701" s="40"/>
      <c r="AA1701" s="44"/>
    </row>
    <row r="1702" spans="26:27">
      <c r="Z1702" s="40"/>
      <c r="AA1702" s="44"/>
    </row>
    <row r="1703" spans="26:27">
      <c r="Z1703" s="40"/>
      <c r="AA1703" s="44"/>
    </row>
    <row r="1704" spans="26:27">
      <c r="Z1704" s="40"/>
      <c r="AA1704" s="44"/>
    </row>
    <row r="1705" spans="26:27">
      <c r="Z1705" s="40"/>
      <c r="AA1705" s="44"/>
    </row>
    <row r="1706" spans="26:27">
      <c r="Z1706" s="40"/>
      <c r="AA1706" s="44"/>
    </row>
    <row r="1707" spans="26:27">
      <c r="Z1707" s="40"/>
      <c r="AA1707" s="44"/>
    </row>
    <row r="1708" spans="26:27">
      <c r="Z1708" s="40"/>
      <c r="AA1708" s="44"/>
    </row>
    <row r="1709" spans="26:27">
      <c r="Z1709" s="40"/>
      <c r="AA1709" s="44"/>
    </row>
    <row r="1710" spans="26:27">
      <c r="Z1710" s="40"/>
      <c r="AA1710" s="44"/>
    </row>
    <row r="1711" spans="26:27">
      <c r="Z1711" s="40"/>
      <c r="AA1711" s="44"/>
    </row>
    <row r="1712" spans="26:27">
      <c r="Z1712" s="40"/>
      <c r="AA1712" s="44"/>
    </row>
    <row r="1713" spans="26:27">
      <c r="Z1713" s="40"/>
      <c r="AA1713" s="44"/>
    </row>
    <row r="1714" spans="26:27">
      <c r="Z1714" s="40"/>
      <c r="AA1714" s="44"/>
    </row>
    <row r="1715" spans="26:27">
      <c r="Z1715" s="40"/>
      <c r="AA1715" s="44"/>
    </row>
    <row r="1716" spans="26:27">
      <c r="Z1716" s="40"/>
      <c r="AA1716" s="44"/>
    </row>
    <row r="1717" spans="26:27">
      <c r="Z1717" s="40"/>
      <c r="AA1717" s="44"/>
    </row>
    <row r="1718" spans="26:27">
      <c r="Z1718" s="40"/>
      <c r="AA1718" s="44"/>
    </row>
    <row r="1719" spans="26:27">
      <c r="Z1719" s="40"/>
      <c r="AA1719" s="44"/>
    </row>
    <row r="1720" spans="26:27">
      <c r="Z1720" s="40"/>
      <c r="AA1720" s="44"/>
    </row>
    <row r="1721" spans="26:27">
      <c r="Z1721" s="40"/>
      <c r="AA1721" s="44"/>
    </row>
    <row r="1722" spans="26:27">
      <c r="Z1722" s="40"/>
      <c r="AA1722" s="44"/>
    </row>
    <row r="1723" spans="26:27">
      <c r="Z1723" s="40"/>
      <c r="AA1723" s="44"/>
    </row>
    <row r="1724" spans="26:27">
      <c r="Z1724" s="40"/>
      <c r="AA1724" s="44"/>
    </row>
    <row r="1725" spans="26:27">
      <c r="Z1725" s="40"/>
      <c r="AA1725" s="44"/>
    </row>
    <row r="1726" spans="26:27">
      <c r="Z1726" s="40"/>
      <c r="AA1726" s="44"/>
    </row>
    <row r="1727" spans="26:27">
      <c r="Z1727" s="40"/>
      <c r="AA1727" s="44"/>
    </row>
    <row r="1728" spans="26:27">
      <c r="Z1728" s="40"/>
      <c r="AA1728" s="44"/>
    </row>
    <row r="1729" spans="26:27">
      <c r="Z1729" s="40"/>
      <c r="AA1729" s="44"/>
    </row>
    <row r="1730" spans="26:27">
      <c r="Z1730" s="40"/>
      <c r="AA1730" s="44"/>
    </row>
    <row r="1731" spans="26:27">
      <c r="Z1731" s="40"/>
      <c r="AA1731" s="44"/>
    </row>
    <row r="1732" spans="26:27">
      <c r="Z1732" s="40"/>
      <c r="AA1732" s="44"/>
    </row>
    <row r="1733" spans="26:27">
      <c r="Z1733" s="40"/>
      <c r="AA1733" s="44"/>
    </row>
    <row r="1734" spans="26:27">
      <c r="Z1734" s="40"/>
      <c r="AA1734" s="44"/>
    </row>
    <row r="1735" spans="26:27">
      <c r="Z1735" s="40"/>
      <c r="AA1735" s="44"/>
    </row>
    <row r="1736" spans="26:27">
      <c r="Z1736" s="40"/>
      <c r="AA1736" s="44"/>
    </row>
    <row r="1737" spans="26:27">
      <c r="Z1737" s="40"/>
      <c r="AA1737" s="44"/>
    </row>
    <row r="1738" spans="26:27">
      <c r="Z1738" s="40"/>
      <c r="AA1738" s="44"/>
    </row>
    <row r="1739" spans="26:27">
      <c r="Z1739" s="40"/>
      <c r="AA1739" s="44"/>
    </row>
    <row r="1740" spans="26:27">
      <c r="Z1740" s="40"/>
      <c r="AA1740" s="44"/>
    </row>
    <row r="1741" spans="26:27">
      <c r="Z1741" s="40"/>
      <c r="AA1741" s="44"/>
    </row>
    <row r="1742" spans="26:27">
      <c r="Z1742" s="40"/>
      <c r="AA1742" s="44"/>
    </row>
    <row r="1743" spans="26:27">
      <c r="Z1743" s="40"/>
      <c r="AA1743" s="44"/>
    </row>
    <row r="1744" spans="26:27">
      <c r="Z1744" s="40"/>
      <c r="AA1744" s="44"/>
    </row>
    <row r="1745" spans="26:27">
      <c r="Z1745" s="40"/>
      <c r="AA1745" s="44"/>
    </row>
    <row r="1746" spans="26:27">
      <c r="Z1746" s="40"/>
      <c r="AA1746" s="44"/>
    </row>
    <row r="1747" spans="26:27">
      <c r="Z1747" s="40"/>
      <c r="AA1747" s="44"/>
    </row>
    <row r="1748" spans="26:27">
      <c r="Z1748" s="40"/>
      <c r="AA1748" s="44"/>
    </row>
    <row r="1749" spans="26:27">
      <c r="Z1749" s="40"/>
      <c r="AA1749" s="44"/>
    </row>
    <row r="1750" spans="26:27">
      <c r="Z1750" s="40"/>
      <c r="AA1750" s="44"/>
    </row>
    <row r="1751" spans="26:27">
      <c r="Z1751" s="40"/>
      <c r="AA1751" s="44"/>
    </row>
    <row r="1752" spans="26:27">
      <c r="Z1752" s="40"/>
      <c r="AA1752" s="44"/>
    </row>
    <row r="1753" spans="26:27">
      <c r="Z1753" s="40"/>
      <c r="AA1753" s="44"/>
    </row>
    <row r="1754" spans="26:27">
      <c r="Z1754" s="40"/>
      <c r="AA1754" s="44"/>
    </row>
    <row r="1755" spans="26:27">
      <c r="Z1755" s="40"/>
      <c r="AA1755" s="44"/>
    </row>
    <row r="1756" spans="26:27">
      <c r="Z1756" s="40"/>
      <c r="AA1756" s="44"/>
    </row>
    <row r="1757" spans="26:27">
      <c r="Z1757" s="40"/>
      <c r="AA1757" s="44"/>
    </row>
    <row r="1758" spans="26:27">
      <c r="Z1758" s="40"/>
      <c r="AA1758" s="44"/>
    </row>
    <row r="1759" spans="26:27">
      <c r="Z1759" s="40"/>
      <c r="AA1759" s="44"/>
    </row>
    <row r="1760" spans="26:27">
      <c r="Z1760" s="40"/>
      <c r="AA1760" s="44"/>
    </row>
    <row r="1761" spans="26:27">
      <c r="Z1761" s="40"/>
      <c r="AA1761" s="44"/>
    </row>
    <row r="1762" spans="26:27">
      <c r="Z1762" s="40"/>
      <c r="AA1762" s="44"/>
    </row>
    <row r="1763" spans="26:27">
      <c r="Z1763" s="40"/>
      <c r="AA1763" s="44"/>
    </row>
    <row r="1764" spans="26:27">
      <c r="Z1764" s="40"/>
      <c r="AA1764" s="44"/>
    </row>
    <row r="1765" spans="26:27">
      <c r="Z1765" s="40"/>
      <c r="AA1765" s="44"/>
    </row>
    <row r="1766" spans="26:27">
      <c r="Z1766" s="40"/>
      <c r="AA1766" s="44"/>
    </row>
    <row r="1767" spans="26:27">
      <c r="Z1767" s="40"/>
      <c r="AA1767" s="44"/>
    </row>
    <row r="1768" spans="26:27">
      <c r="Z1768" s="40"/>
      <c r="AA1768" s="44"/>
    </row>
    <row r="1769" spans="26:27">
      <c r="Z1769" s="40"/>
      <c r="AA1769" s="44"/>
    </row>
    <row r="1770" spans="26:27">
      <c r="Z1770" s="40"/>
      <c r="AA1770" s="44"/>
    </row>
    <row r="1771" spans="26:27">
      <c r="Z1771" s="40"/>
      <c r="AA1771" s="44"/>
    </row>
    <row r="1772" spans="26:27">
      <c r="Z1772" s="40"/>
      <c r="AA1772" s="44"/>
    </row>
    <row r="1773" spans="26:27">
      <c r="Z1773" s="40"/>
      <c r="AA1773" s="44"/>
    </row>
    <row r="1774" spans="26:27">
      <c r="Z1774" s="40"/>
      <c r="AA1774" s="44"/>
    </row>
    <row r="1775" spans="26:27">
      <c r="Z1775" s="40"/>
      <c r="AA1775" s="44"/>
    </row>
    <row r="1776" spans="26:27">
      <c r="Z1776" s="40"/>
      <c r="AA1776" s="44"/>
    </row>
    <row r="1777" spans="26:27">
      <c r="Z1777" s="40"/>
      <c r="AA1777" s="44"/>
    </row>
    <row r="1778" spans="26:27">
      <c r="Z1778" s="40"/>
      <c r="AA1778" s="44"/>
    </row>
    <row r="1779" spans="26:27">
      <c r="Z1779" s="40"/>
      <c r="AA1779" s="44"/>
    </row>
    <row r="1780" spans="26:27">
      <c r="Z1780" s="40"/>
      <c r="AA1780" s="44"/>
    </row>
    <row r="1781" spans="26:27">
      <c r="Z1781" s="40"/>
      <c r="AA1781" s="44"/>
    </row>
    <row r="1782" spans="26:27">
      <c r="Z1782" s="40"/>
      <c r="AA1782" s="44"/>
    </row>
    <row r="1783" spans="26:27">
      <c r="Z1783" s="40"/>
      <c r="AA1783" s="44"/>
    </row>
    <row r="1784" spans="26:27">
      <c r="Z1784" s="40"/>
      <c r="AA1784" s="44"/>
    </row>
    <row r="1785" spans="26:27">
      <c r="Z1785" s="40"/>
      <c r="AA1785" s="44"/>
    </row>
    <row r="1786" spans="26:27">
      <c r="Z1786" s="40"/>
      <c r="AA1786" s="44"/>
    </row>
    <row r="1787" spans="26:27">
      <c r="Z1787" s="40"/>
      <c r="AA1787" s="44"/>
    </row>
    <row r="1788" spans="26:27">
      <c r="Z1788" s="40"/>
      <c r="AA1788" s="44"/>
    </row>
    <row r="1789" spans="26:27">
      <c r="Z1789" s="40"/>
      <c r="AA1789" s="44"/>
    </row>
    <row r="1790" spans="26:27">
      <c r="Z1790" s="40"/>
      <c r="AA1790" s="44"/>
    </row>
    <row r="1791" spans="26:27">
      <c r="Z1791" s="40"/>
      <c r="AA1791" s="44"/>
    </row>
    <row r="1792" spans="26:27">
      <c r="Z1792" s="40"/>
      <c r="AA1792" s="44"/>
    </row>
    <row r="1793" spans="26:27">
      <c r="Z1793" s="40"/>
      <c r="AA1793" s="44"/>
    </row>
    <row r="1794" spans="26:27">
      <c r="Z1794" s="40"/>
      <c r="AA1794" s="44"/>
    </row>
    <row r="1795" spans="26:27">
      <c r="Z1795" s="40"/>
      <c r="AA1795" s="44"/>
    </row>
    <row r="1796" spans="26:27">
      <c r="Z1796" s="40"/>
      <c r="AA1796" s="44"/>
    </row>
    <row r="1797" spans="26:27">
      <c r="Z1797" s="40"/>
      <c r="AA1797" s="44"/>
    </row>
    <row r="1798" spans="26:27">
      <c r="Z1798" s="40"/>
      <c r="AA1798" s="44"/>
    </row>
    <row r="1799" spans="26:27">
      <c r="Z1799" s="40"/>
      <c r="AA1799" s="44"/>
    </row>
    <row r="1800" spans="26:27">
      <c r="Z1800" s="40"/>
      <c r="AA1800" s="44"/>
    </row>
    <row r="1801" spans="26:27">
      <c r="Z1801" s="40"/>
      <c r="AA1801" s="44"/>
    </row>
    <row r="1802" spans="26:27">
      <c r="Z1802" s="40"/>
      <c r="AA1802" s="44"/>
    </row>
    <row r="1803" spans="26:27">
      <c r="Z1803" s="40"/>
      <c r="AA1803" s="44"/>
    </row>
    <row r="1804" spans="26:27">
      <c r="Z1804" s="40"/>
      <c r="AA1804" s="44"/>
    </row>
    <row r="1805" spans="26:27">
      <c r="Z1805" s="40"/>
      <c r="AA1805" s="44"/>
    </row>
    <row r="1806" spans="26:27">
      <c r="Z1806" s="40"/>
      <c r="AA1806" s="44"/>
    </row>
    <row r="1807" spans="26:27">
      <c r="Z1807" s="40"/>
      <c r="AA1807" s="44"/>
    </row>
    <row r="1808" spans="26:27">
      <c r="Z1808" s="40"/>
      <c r="AA1808" s="44"/>
    </row>
    <row r="1809" spans="26:27">
      <c r="Z1809" s="40"/>
      <c r="AA1809" s="44"/>
    </row>
    <row r="1810" spans="26:27">
      <c r="Z1810" s="40"/>
      <c r="AA1810" s="44"/>
    </row>
    <row r="1811" spans="26:27">
      <c r="Z1811" s="40"/>
      <c r="AA1811" s="44"/>
    </row>
    <row r="1812" spans="26:27">
      <c r="Z1812" s="40"/>
      <c r="AA1812" s="44"/>
    </row>
    <row r="1813" spans="26:27">
      <c r="Z1813" s="40"/>
      <c r="AA1813" s="44"/>
    </row>
    <row r="1814" spans="26:27">
      <c r="Z1814" s="40"/>
      <c r="AA1814" s="44"/>
    </row>
    <row r="1815" spans="26:27">
      <c r="Z1815" s="40"/>
      <c r="AA1815" s="44"/>
    </row>
    <row r="1816" spans="26:27">
      <c r="Z1816" s="40"/>
      <c r="AA1816" s="44"/>
    </row>
    <row r="1817" spans="26:27">
      <c r="Z1817" s="40"/>
      <c r="AA1817" s="44"/>
    </row>
    <row r="1818" spans="26:27">
      <c r="Z1818" s="40"/>
      <c r="AA1818" s="44"/>
    </row>
    <row r="1819" spans="26:27">
      <c r="Z1819" s="40"/>
      <c r="AA1819" s="44"/>
    </row>
    <row r="1820" spans="26:27">
      <c r="Z1820" s="40"/>
      <c r="AA1820" s="44"/>
    </row>
    <row r="1821" spans="26:27">
      <c r="Z1821" s="40"/>
      <c r="AA1821" s="44"/>
    </row>
    <row r="1822" spans="26:27">
      <c r="Z1822" s="40"/>
      <c r="AA1822" s="44"/>
    </row>
    <row r="1823" spans="26:27">
      <c r="Z1823" s="40"/>
      <c r="AA1823" s="44"/>
    </row>
    <row r="1824" spans="26:27">
      <c r="Z1824" s="40"/>
      <c r="AA1824" s="44"/>
    </row>
    <row r="1825" spans="26:27">
      <c r="Z1825" s="40"/>
      <c r="AA1825" s="44"/>
    </row>
    <row r="1826" spans="26:27">
      <c r="Z1826" s="40"/>
      <c r="AA1826" s="44"/>
    </row>
    <row r="1827" spans="26:27">
      <c r="Z1827" s="40"/>
      <c r="AA1827" s="44"/>
    </row>
    <row r="1828" spans="26:27">
      <c r="Z1828" s="40"/>
      <c r="AA1828" s="44"/>
    </row>
    <row r="1829" spans="26:27">
      <c r="Z1829" s="40"/>
      <c r="AA1829" s="44"/>
    </row>
    <row r="1830" spans="26:27">
      <c r="Z1830" s="40"/>
      <c r="AA1830" s="44"/>
    </row>
    <row r="1831" spans="26:27">
      <c r="Z1831" s="40"/>
      <c r="AA1831" s="44"/>
    </row>
    <row r="1832" spans="26:27">
      <c r="Z1832" s="40"/>
      <c r="AA1832" s="44"/>
    </row>
    <row r="1833" spans="26:27">
      <c r="Z1833" s="40"/>
      <c r="AA1833" s="44"/>
    </row>
    <row r="1834" spans="26:27">
      <c r="Z1834" s="40"/>
      <c r="AA1834" s="44"/>
    </row>
    <row r="1835" spans="26:27">
      <c r="Z1835" s="40"/>
      <c r="AA1835" s="44"/>
    </row>
    <row r="1836" spans="26:27">
      <c r="Z1836" s="40"/>
      <c r="AA1836" s="44"/>
    </row>
    <row r="1837" spans="26:27">
      <c r="Z1837" s="40"/>
      <c r="AA1837" s="44"/>
    </row>
    <row r="1838" spans="26:27">
      <c r="Z1838" s="40"/>
      <c r="AA1838" s="44"/>
    </row>
    <row r="1839" spans="26:27">
      <c r="Z1839" s="40"/>
      <c r="AA1839" s="44"/>
    </row>
    <row r="1840" spans="26:27">
      <c r="Z1840" s="40"/>
      <c r="AA1840" s="44"/>
    </row>
    <row r="1841" spans="26:27">
      <c r="Z1841" s="40"/>
      <c r="AA1841" s="44"/>
    </row>
    <row r="1842" spans="26:27">
      <c r="Z1842" s="40"/>
      <c r="AA1842" s="44"/>
    </row>
    <row r="1843" spans="26:27">
      <c r="Z1843" s="40"/>
      <c r="AA1843" s="44"/>
    </row>
    <row r="1844" spans="26:27">
      <c r="Z1844" s="40"/>
      <c r="AA1844" s="44"/>
    </row>
    <row r="1845" spans="26:27">
      <c r="Z1845" s="40"/>
      <c r="AA1845" s="44"/>
    </row>
    <row r="1846" spans="26:27">
      <c r="Z1846" s="40"/>
      <c r="AA1846" s="44"/>
    </row>
    <row r="1847" spans="26:27">
      <c r="Z1847" s="40"/>
      <c r="AA1847" s="44"/>
    </row>
    <row r="1848" spans="26:27">
      <c r="Z1848" s="40"/>
      <c r="AA1848" s="44"/>
    </row>
    <row r="1849" spans="26:27">
      <c r="Z1849" s="40"/>
      <c r="AA1849" s="44"/>
    </row>
    <row r="1850" spans="26:27">
      <c r="Z1850" s="40"/>
      <c r="AA1850" s="44"/>
    </row>
    <row r="1851" spans="26:27">
      <c r="Z1851" s="40"/>
      <c r="AA1851" s="44"/>
    </row>
    <row r="1852" spans="26:27">
      <c r="Z1852" s="40"/>
      <c r="AA1852" s="44"/>
    </row>
    <row r="1853" spans="26:27">
      <c r="Z1853" s="40"/>
      <c r="AA1853" s="44"/>
    </row>
    <row r="1854" spans="26:27">
      <c r="Z1854" s="40"/>
      <c r="AA1854" s="44"/>
    </row>
    <row r="1855" spans="26:27">
      <c r="Z1855" s="40"/>
      <c r="AA1855" s="44"/>
    </row>
    <row r="1856" spans="26:27">
      <c r="Z1856" s="40"/>
      <c r="AA1856" s="44"/>
    </row>
    <row r="1857" spans="26:27">
      <c r="Z1857" s="40"/>
      <c r="AA1857" s="44"/>
    </row>
    <row r="1858" spans="26:27">
      <c r="Z1858" s="40"/>
      <c r="AA1858" s="44"/>
    </row>
    <row r="1859" spans="26:27">
      <c r="Z1859" s="40"/>
      <c r="AA1859" s="44"/>
    </row>
    <row r="1860" spans="26:27">
      <c r="Z1860" s="40"/>
      <c r="AA1860" s="44"/>
    </row>
    <row r="1861" spans="26:27">
      <c r="Z1861" s="40"/>
      <c r="AA1861" s="44"/>
    </row>
    <row r="1862" spans="26:27">
      <c r="Z1862" s="40"/>
      <c r="AA1862" s="44"/>
    </row>
    <row r="1863" spans="26:27">
      <c r="Z1863" s="40"/>
      <c r="AA1863" s="44"/>
    </row>
    <row r="1864" spans="26:27">
      <c r="Z1864" s="40"/>
      <c r="AA1864" s="44"/>
    </row>
    <row r="1865" spans="26:27">
      <c r="Z1865" s="40"/>
      <c r="AA1865" s="44"/>
    </row>
    <row r="1866" spans="26:27">
      <c r="Z1866" s="40"/>
      <c r="AA1866" s="44"/>
    </row>
    <row r="1867" spans="26:27">
      <c r="Z1867" s="40"/>
      <c r="AA1867" s="44"/>
    </row>
    <row r="1868" spans="26:27">
      <c r="Z1868" s="40"/>
      <c r="AA1868" s="44"/>
    </row>
    <row r="1869" spans="26:27">
      <c r="Z1869" s="40"/>
      <c r="AA1869" s="44"/>
    </row>
    <row r="1870" spans="26:27">
      <c r="Z1870" s="40"/>
      <c r="AA1870" s="44"/>
    </row>
    <row r="1871" spans="26:27">
      <c r="Z1871" s="40"/>
      <c r="AA1871" s="44"/>
    </row>
    <row r="1872" spans="26:27">
      <c r="Z1872" s="40"/>
      <c r="AA1872" s="44"/>
    </row>
    <row r="1873" spans="26:27">
      <c r="Z1873" s="40"/>
      <c r="AA1873" s="44"/>
    </row>
    <row r="1874" spans="26:27">
      <c r="Z1874" s="40"/>
      <c r="AA1874" s="44"/>
    </row>
    <row r="1875" spans="26:27">
      <c r="Z1875" s="40"/>
      <c r="AA1875" s="44"/>
    </row>
    <row r="1876" spans="26:27">
      <c r="Z1876" s="40"/>
      <c r="AA1876" s="44"/>
    </row>
    <row r="1877" spans="26:27">
      <c r="Z1877" s="40"/>
      <c r="AA1877" s="44"/>
    </row>
    <row r="1878" spans="26:27">
      <c r="Z1878" s="40"/>
      <c r="AA1878" s="44"/>
    </row>
    <row r="1879" spans="26:27">
      <c r="Z1879" s="40"/>
      <c r="AA1879" s="44"/>
    </row>
    <row r="1880" spans="26:27">
      <c r="Z1880" s="40"/>
      <c r="AA1880" s="44"/>
    </row>
    <row r="1881" spans="26:27">
      <c r="Z1881" s="40"/>
      <c r="AA1881" s="44"/>
    </row>
    <row r="1882" spans="26:27">
      <c r="Z1882" s="40"/>
      <c r="AA1882" s="44"/>
    </row>
    <row r="1883" spans="26:27">
      <c r="Z1883" s="40"/>
      <c r="AA1883" s="44"/>
    </row>
    <row r="1884" spans="26:27">
      <c r="Z1884" s="40"/>
      <c r="AA1884" s="44"/>
    </row>
    <row r="1885" spans="26:27">
      <c r="Z1885" s="40"/>
      <c r="AA1885" s="44"/>
    </row>
    <row r="1886" spans="26:27">
      <c r="Z1886" s="40"/>
      <c r="AA1886" s="44"/>
    </row>
    <row r="1887" spans="26:27">
      <c r="Z1887" s="40"/>
      <c r="AA1887" s="44"/>
    </row>
    <row r="1888" spans="26:27">
      <c r="Z1888" s="40"/>
      <c r="AA1888" s="44"/>
    </row>
    <row r="1889" spans="26:27">
      <c r="Z1889" s="40"/>
      <c r="AA1889" s="44"/>
    </row>
    <row r="1890" spans="26:27">
      <c r="Z1890" s="40"/>
      <c r="AA1890" s="44"/>
    </row>
    <row r="1891" spans="26:27">
      <c r="Z1891" s="40"/>
      <c r="AA1891" s="44"/>
    </row>
    <row r="1892" spans="26:27">
      <c r="Z1892" s="40"/>
      <c r="AA1892" s="44"/>
    </row>
    <row r="1893" spans="26:27">
      <c r="Z1893" s="40"/>
      <c r="AA1893" s="44"/>
    </row>
    <row r="1894" spans="26:27">
      <c r="Z1894" s="40"/>
      <c r="AA1894" s="44"/>
    </row>
    <row r="1895" spans="26:27">
      <c r="Z1895" s="40"/>
      <c r="AA1895" s="44"/>
    </row>
    <row r="1896" spans="26:27">
      <c r="Z1896" s="40"/>
      <c r="AA1896" s="44"/>
    </row>
    <row r="1897" spans="26:27">
      <c r="Z1897" s="40"/>
      <c r="AA1897" s="44"/>
    </row>
    <row r="1898" spans="26:27">
      <c r="Z1898" s="40"/>
      <c r="AA1898" s="44"/>
    </row>
    <row r="1899" spans="26:27">
      <c r="Z1899" s="40"/>
      <c r="AA1899" s="44"/>
    </row>
    <row r="1900" spans="26:27">
      <c r="Z1900" s="40"/>
      <c r="AA1900" s="44"/>
    </row>
    <row r="1901" spans="26:27">
      <c r="Z1901" s="40"/>
      <c r="AA1901" s="44"/>
    </row>
    <row r="1902" spans="26:27">
      <c r="Z1902" s="40"/>
      <c r="AA1902" s="44"/>
    </row>
    <row r="1903" spans="26:27">
      <c r="Z1903" s="40"/>
      <c r="AA1903" s="44"/>
    </row>
    <row r="1904" spans="26:27">
      <c r="Z1904" s="40"/>
      <c r="AA1904" s="44"/>
    </row>
    <row r="1905" spans="26:27">
      <c r="Z1905" s="40"/>
      <c r="AA1905" s="44"/>
    </row>
    <row r="1906" spans="26:27">
      <c r="Z1906" s="40"/>
      <c r="AA1906" s="44"/>
    </row>
    <row r="1907" spans="26:27">
      <c r="Z1907" s="40"/>
      <c r="AA1907" s="44"/>
    </row>
    <row r="1908" spans="26:27">
      <c r="Z1908" s="40"/>
      <c r="AA1908" s="44"/>
    </row>
    <row r="1909" spans="26:27">
      <c r="Z1909" s="40"/>
      <c r="AA1909" s="44"/>
    </row>
    <row r="1910" spans="26:27">
      <c r="Z1910" s="40"/>
      <c r="AA1910" s="44"/>
    </row>
    <row r="1911" spans="26:27">
      <c r="Z1911" s="40"/>
      <c r="AA1911" s="44"/>
    </row>
    <row r="1912" spans="26:27">
      <c r="Z1912" s="40"/>
      <c r="AA1912" s="44"/>
    </row>
    <row r="1913" spans="26:27">
      <c r="Z1913" s="40"/>
      <c r="AA1913" s="44"/>
    </row>
    <row r="1914" spans="26:27">
      <c r="Z1914" s="40"/>
      <c r="AA1914" s="44"/>
    </row>
    <row r="1915" spans="26:27">
      <c r="Z1915" s="40"/>
      <c r="AA1915" s="44"/>
    </row>
    <row r="1916" spans="26:27">
      <c r="Z1916" s="40"/>
      <c r="AA1916" s="44"/>
    </row>
    <row r="1917" spans="26:27">
      <c r="Z1917" s="40"/>
      <c r="AA1917" s="44"/>
    </row>
    <row r="1918" spans="26:27">
      <c r="Z1918" s="40"/>
      <c r="AA1918" s="44"/>
    </row>
    <row r="1919" spans="26:27">
      <c r="Z1919" s="40"/>
      <c r="AA1919" s="44"/>
    </row>
    <row r="1920" spans="26:27">
      <c r="Z1920" s="40"/>
      <c r="AA1920" s="44"/>
    </row>
    <row r="1921" spans="26:27">
      <c r="Z1921" s="40"/>
      <c r="AA1921" s="44"/>
    </row>
    <row r="1922" spans="26:27">
      <c r="Z1922" s="40"/>
      <c r="AA1922" s="44"/>
    </row>
    <row r="1923" spans="26:27">
      <c r="Z1923" s="40"/>
      <c r="AA1923" s="44"/>
    </row>
    <row r="1924" spans="26:27">
      <c r="Z1924" s="40"/>
      <c r="AA1924" s="44"/>
    </row>
    <row r="1925" spans="26:27">
      <c r="Z1925" s="40"/>
      <c r="AA1925" s="44"/>
    </row>
    <row r="1926" spans="26:27">
      <c r="Z1926" s="40"/>
      <c r="AA1926" s="44"/>
    </row>
    <row r="1927" spans="26:27">
      <c r="Z1927" s="40"/>
      <c r="AA1927" s="44"/>
    </row>
    <row r="1928" spans="26:27">
      <c r="Z1928" s="40"/>
      <c r="AA1928" s="44"/>
    </row>
    <row r="1929" spans="26:27">
      <c r="Z1929" s="40"/>
      <c r="AA1929" s="44"/>
    </row>
    <row r="1930" spans="26:27">
      <c r="Z1930" s="40"/>
      <c r="AA1930" s="44"/>
    </row>
    <row r="1931" spans="26:27">
      <c r="Z1931" s="40"/>
      <c r="AA1931" s="44"/>
    </row>
    <row r="1932" spans="26:27">
      <c r="Z1932" s="40"/>
      <c r="AA1932" s="44"/>
    </row>
    <row r="1933" spans="26:27">
      <c r="Z1933" s="40"/>
      <c r="AA1933" s="44"/>
    </row>
    <row r="1934" spans="26:27">
      <c r="Z1934" s="40"/>
      <c r="AA1934" s="44"/>
    </row>
    <row r="1935" spans="26:27">
      <c r="Z1935" s="40"/>
      <c r="AA1935" s="44"/>
    </row>
    <row r="1936" spans="26:27">
      <c r="Z1936" s="40"/>
      <c r="AA1936" s="44"/>
    </row>
    <row r="1937" spans="26:27">
      <c r="Z1937" s="40"/>
      <c r="AA1937" s="44"/>
    </row>
    <row r="1938" spans="26:27">
      <c r="Z1938" s="40"/>
      <c r="AA1938" s="44"/>
    </row>
    <row r="1939" spans="26:27">
      <c r="Z1939" s="40"/>
      <c r="AA1939" s="44"/>
    </row>
    <row r="1940" spans="26:27">
      <c r="Z1940" s="40"/>
      <c r="AA1940" s="44"/>
    </row>
    <row r="1941" spans="26:27">
      <c r="Z1941" s="40"/>
      <c r="AA1941" s="44"/>
    </row>
    <row r="1942" spans="26:27">
      <c r="Z1942" s="40"/>
      <c r="AA1942" s="44"/>
    </row>
    <row r="1943" spans="26:27">
      <c r="Z1943" s="40"/>
      <c r="AA1943" s="44"/>
    </row>
    <row r="1944" spans="26:27">
      <c r="Z1944" s="40"/>
      <c r="AA1944" s="44"/>
    </row>
    <row r="1945" spans="26:27">
      <c r="Z1945" s="40"/>
      <c r="AA1945" s="44"/>
    </row>
    <row r="1946" spans="26:27">
      <c r="Z1946" s="40"/>
      <c r="AA1946" s="44"/>
    </row>
    <row r="1947" spans="26:27">
      <c r="Z1947" s="40"/>
      <c r="AA1947" s="44"/>
    </row>
    <row r="1948" spans="26:27">
      <c r="Z1948" s="40"/>
      <c r="AA1948" s="44"/>
    </row>
    <row r="1949" spans="26:27">
      <c r="Z1949" s="40"/>
      <c r="AA1949" s="44"/>
    </row>
    <row r="1950" spans="26:27">
      <c r="Z1950" s="40"/>
      <c r="AA1950" s="44"/>
    </row>
    <row r="1951" spans="26:27">
      <c r="Z1951" s="40"/>
      <c r="AA1951" s="44"/>
    </row>
    <row r="1952" spans="26:27">
      <c r="Z1952" s="40"/>
      <c r="AA1952" s="44"/>
    </row>
    <row r="1953" spans="26:27">
      <c r="Z1953" s="40"/>
      <c r="AA1953" s="44"/>
    </row>
    <row r="1954" spans="26:27">
      <c r="Z1954" s="40"/>
      <c r="AA1954" s="44"/>
    </row>
    <row r="1955" spans="26:27">
      <c r="Z1955" s="40"/>
      <c r="AA1955" s="44"/>
    </row>
    <row r="1956" spans="26:27">
      <c r="Z1956" s="40"/>
      <c r="AA1956" s="44"/>
    </row>
    <row r="1957" spans="26:27">
      <c r="Z1957" s="40"/>
      <c r="AA1957" s="44"/>
    </row>
    <row r="1958" spans="26:27">
      <c r="Z1958" s="40"/>
      <c r="AA1958" s="44"/>
    </row>
    <row r="1959" spans="26:27">
      <c r="Z1959" s="40"/>
      <c r="AA1959" s="44"/>
    </row>
    <row r="1960" spans="26:27">
      <c r="Z1960" s="40"/>
      <c r="AA1960" s="44"/>
    </row>
    <row r="1961" spans="26:27">
      <c r="Z1961" s="40"/>
      <c r="AA1961" s="44"/>
    </row>
    <row r="1962" spans="26:27">
      <c r="Z1962" s="40"/>
      <c r="AA1962" s="44"/>
    </row>
    <row r="1963" spans="26:27">
      <c r="Z1963" s="40"/>
      <c r="AA1963" s="44"/>
    </row>
    <row r="1964" spans="26:27">
      <c r="Z1964" s="40"/>
      <c r="AA1964" s="44"/>
    </row>
    <row r="1965" spans="26:27">
      <c r="Z1965" s="40"/>
      <c r="AA1965" s="44"/>
    </row>
    <row r="1966" spans="26:27">
      <c r="Z1966" s="40"/>
      <c r="AA1966" s="44"/>
    </row>
    <row r="1967" spans="26:27">
      <c r="Z1967" s="40"/>
      <c r="AA1967" s="44"/>
    </row>
    <row r="1968" spans="26:27">
      <c r="Z1968" s="40"/>
      <c r="AA1968" s="44"/>
    </row>
    <row r="1969" spans="26:27">
      <c r="Z1969" s="40"/>
      <c r="AA1969" s="44"/>
    </row>
    <row r="1970" spans="26:27">
      <c r="Z1970" s="40"/>
      <c r="AA1970" s="44"/>
    </row>
    <row r="1971" spans="26:27">
      <c r="Z1971" s="40"/>
      <c r="AA1971" s="44"/>
    </row>
    <row r="1972" spans="26:27">
      <c r="Z1972" s="40"/>
      <c r="AA1972" s="44"/>
    </row>
    <row r="1973" spans="26:27">
      <c r="Z1973" s="40"/>
      <c r="AA1973" s="44"/>
    </row>
    <row r="1974" spans="26:27">
      <c r="Z1974" s="40"/>
      <c r="AA1974" s="44"/>
    </row>
    <row r="1975" spans="26:27">
      <c r="Z1975" s="40"/>
      <c r="AA1975" s="44"/>
    </row>
    <row r="1976" spans="26:27">
      <c r="Z1976" s="40"/>
      <c r="AA1976" s="44"/>
    </row>
    <row r="1977" spans="26:27">
      <c r="Z1977" s="40"/>
      <c r="AA1977" s="44"/>
    </row>
    <row r="1978" spans="26:27">
      <c r="Z1978" s="40"/>
      <c r="AA1978" s="44"/>
    </row>
    <row r="1979" spans="26:27">
      <c r="Z1979" s="40"/>
      <c r="AA1979" s="44"/>
    </row>
    <row r="1980" spans="26:27">
      <c r="Z1980" s="40"/>
      <c r="AA1980" s="44"/>
    </row>
    <row r="1981" spans="26:27">
      <c r="Z1981" s="40"/>
      <c r="AA1981" s="44"/>
    </row>
    <row r="1982" spans="26:27">
      <c r="Z1982" s="40"/>
      <c r="AA1982" s="44"/>
    </row>
    <row r="1983" spans="26:27">
      <c r="Z1983" s="40"/>
      <c r="AA1983" s="44"/>
    </row>
    <row r="1984" spans="26:27">
      <c r="Z1984" s="40"/>
      <c r="AA1984" s="44"/>
    </row>
    <row r="1985" spans="26:27">
      <c r="Z1985" s="40"/>
      <c r="AA1985" s="44"/>
    </row>
    <row r="1986" spans="26:27">
      <c r="Z1986" s="40"/>
      <c r="AA1986" s="44"/>
    </row>
    <row r="1987" spans="26:27">
      <c r="Z1987" s="40"/>
      <c r="AA1987" s="44"/>
    </row>
    <row r="1988" spans="26:27">
      <c r="Z1988" s="40"/>
      <c r="AA1988" s="44"/>
    </row>
    <row r="1989" spans="26:27">
      <c r="Z1989" s="40"/>
      <c r="AA1989" s="44"/>
    </row>
    <row r="1990" spans="26:27">
      <c r="Z1990" s="40"/>
      <c r="AA1990" s="44"/>
    </row>
    <row r="1991" spans="26:27">
      <c r="Z1991" s="40"/>
      <c r="AA1991" s="44"/>
    </row>
    <row r="1992" spans="26:27">
      <c r="Z1992" s="40"/>
      <c r="AA1992" s="44"/>
    </row>
    <row r="1993" spans="26:27">
      <c r="Z1993" s="40"/>
      <c r="AA1993" s="44"/>
    </row>
    <row r="1994" spans="26:27">
      <c r="Z1994" s="40"/>
      <c r="AA1994" s="44"/>
    </row>
    <row r="1995" spans="26:27">
      <c r="Z1995" s="40"/>
      <c r="AA1995" s="44"/>
    </row>
    <row r="1996" spans="26:27">
      <c r="Z1996" s="40"/>
      <c r="AA1996" s="44"/>
    </row>
    <row r="1997" spans="26:27">
      <c r="Z1997" s="40"/>
      <c r="AA1997" s="44"/>
    </row>
    <row r="1998" spans="26:27">
      <c r="Z1998" s="40"/>
      <c r="AA1998" s="44"/>
    </row>
    <row r="1999" spans="26:27">
      <c r="Z1999" s="40"/>
      <c r="AA1999" s="44"/>
    </row>
    <row r="2000" spans="26:27">
      <c r="Z2000" s="40"/>
      <c r="AA2000" s="44"/>
    </row>
    <row r="2001" spans="26:27">
      <c r="Z2001" s="40"/>
      <c r="AA2001" s="44"/>
    </row>
    <row r="2002" spans="26:27">
      <c r="Z2002" s="40"/>
      <c r="AA2002" s="44"/>
    </row>
    <row r="2003" spans="26:27">
      <c r="Z2003" s="40"/>
      <c r="AA2003" s="44"/>
    </row>
    <row r="2004" spans="26:27">
      <c r="Z2004" s="40"/>
      <c r="AA2004" s="44"/>
    </row>
    <row r="2005" spans="26:27">
      <c r="Z2005" s="40"/>
      <c r="AA2005" s="44"/>
    </row>
    <row r="2006" spans="26:27">
      <c r="Z2006" s="40"/>
      <c r="AA2006" s="44"/>
    </row>
    <row r="2007" spans="26:27">
      <c r="Z2007" s="40"/>
      <c r="AA2007" s="44"/>
    </row>
    <row r="2008" spans="26:27">
      <c r="Z2008" s="40"/>
      <c r="AA2008" s="44"/>
    </row>
    <row r="2009" spans="26:27">
      <c r="Z2009" s="40"/>
      <c r="AA2009" s="44"/>
    </row>
    <row r="2010" spans="26:27">
      <c r="Z2010" s="40"/>
      <c r="AA2010" s="44"/>
    </row>
    <row r="2011" spans="26:27">
      <c r="Z2011" s="40"/>
      <c r="AA2011" s="44"/>
    </row>
    <row r="2012" spans="26:27">
      <c r="Z2012" s="40"/>
      <c r="AA2012" s="44"/>
    </row>
    <row r="2013" spans="26:27">
      <c r="Z2013" s="40"/>
      <c r="AA2013" s="44"/>
    </row>
    <row r="2014" spans="26:27">
      <c r="Z2014" s="40"/>
      <c r="AA2014" s="44"/>
    </row>
    <row r="2015" spans="26:27">
      <c r="Z2015" s="40"/>
      <c r="AA2015" s="44"/>
    </row>
    <row r="2016" spans="26:27">
      <c r="Z2016" s="40"/>
      <c r="AA2016" s="44"/>
    </row>
    <row r="2017" spans="26:27">
      <c r="Z2017" s="40"/>
      <c r="AA2017" s="44"/>
    </row>
    <row r="2018" spans="26:27">
      <c r="Z2018" s="40"/>
      <c r="AA2018" s="44"/>
    </row>
    <row r="2019" spans="26:27">
      <c r="Z2019" s="40"/>
      <c r="AA2019" s="44"/>
    </row>
    <row r="2020" spans="26:27">
      <c r="Z2020" s="40"/>
      <c r="AA2020" s="44"/>
    </row>
    <row r="2021" spans="26:27">
      <c r="Z2021" s="40"/>
      <c r="AA2021" s="44"/>
    </row>
    <row r="2022" spans="26:27">
      <c r="Z2022" s="40"/>
      <c r="AA2022" s="44"/>
    </row>
    <row r="2023" spans="26:27">
      <c r="Z2023" s="40"/>
      <c r="AA2023" s="44"/>
    </row>
    <row r="2024" spans="26:27">
      <c r="Z2024" s="40"/>
      <c r="AA2024" s="44"/>
    </row>
    <row r="2025" spans="26:27">
      <c r="Z2025" s="40"/>
      <c r="AA2025" s="44"/>
    </row>
    <row r="2026" spans="26:27">
      <c r="Z2026" s="40"/>
      <c r="AA2026" s="44"/>
    </row>
    <row r="2027" spans="26:27">
      <c r="Z2027" s="40"/>
      <c r="AA2027" s="44"/>
    </row>
    <row r="2028" spans="26:27">
      <c r="Z2028" s="40"/>
      <c r="AA2028" s="44"/>
    </row>
    <row r="2029" spans="26:27">
      <c r="Z2029" s="40"/>
      <c r="AA2029" s="44"/>
    </row>
    <row r="2030" spans="26:27">
      <c r="Z2030" s="40"/>
      <c r="AA2030" s="44"/>
    </row>
    <row r="2031" spans="26:27">
      <c r="Z2031" s="40"/>
      <c r="AA2031" s="44"/>
    </row>
    <row r="2032" spans="26:27">
      <c r="Z2032" s="40"/>
      <c r="AA2032" s="44"/>
    </row>
    <row r="2033" spans="26:27">
      <c r="Z2033" s="40"/>
      <c r="AA2033" s="44"/>
    </row>
    <row r="2034" spans="26:27">
      <c r="Z2034" s="40"/>
      <c r="AA2034" s="44"/>
    </row>
    <row r="2035" spans="26:27">
      <c r="Z2035" s="40"/>
      <c r="AA2035" s="44"/>
    </row>
    <row r="2036" spans="26:27">
      <c r="Z2036" s="40"/>
      <c r="AA2036" s="44"/>
    </row>
    <row r="2037" spans="26:27">
      <c r="Z2037" s="40"/>
      <c r="AA2037" s="44"/>
    </row>
    <row r="2038" spans="26:27">
      <c r="Z2038" s="40"/>
      <c r="AA2038" s="44"/>
    </row>
    <row r="2039" spans="26:27">
      <c r="Z2039" s="40"/>
      <c r="AA2039" s="44"/>
    </row>
    <row r="2040" spans="26:27">
      <c r="Z2040" s="40"/>
      <c r="AA2040" s="44"/>
    </row>
    <row r="2041" spans="26:27">
      <c r="Z2041" s="40"/>
      <c r="AA2041" s="44"/>
    </row>
    <row r="2042" spans="26:27">
      <c r="Z2042" s="40"/>
      <c r="AA2042" s="44"/>
    </row>
    <row r="2043" spans="26:27">
      <c r="Z2043" s="40"/>
      <c r="AA2043" s="44"/>
    </row>
    <row r="2044" spans="26:27">
      <c r="Z2044" s="40"/>
      <c r="AA2044" s="44"/>
    </row>
    <row r="2045" spans="26:27">
      <c r="Z2045" s="40"/>
      <c r="AA2045" s="44"/>
    </row>
    <row r="2046" spans="26:27">
      <c r="Z2046" s="40"/>
      <c r="AA2046" s="44"/>
    </row>
    <row r="2047" spans="26:27">
      <c r="Z2047" s="40"/>
      <c r="AA2047" s="44"/>
    </row>
    <row r="2048" spans="26:27">
      <c r="Z2048" s="40"/>
      <c r="AA2048" s="44"/>
    </row>
    <row r="2049" spans="26:27">
      <c r="Z2049" s="40"/>
      <c r="AA2049" s="44"/>
    </row>
    <row r="2050" spans="26:27">
      <c r="Z2050" s="40"/>
      <c r="AA2050" s="44"/>
    </row>
    <row r="2051" spans="26:27">
      <c r="Z2051" s="40"/>
      <c r="AA2051" s="44"/>
    </row>
    <row r="2052" spans="26:27">
      <c r="Z2052" s="40"/>
      <c r="AA2052" s="44"/>
    </row>
    <row r="2053" spans="26:27">
      <c r="Z2053" s="40"/>
      <c r="AA2053" s="44"/>
    </row>
    <row r="2054" spans="26:27">
      <c r="Z2054" s="40"/>
      <c r="AA2054" s="44"/>
    </row>
    <row r="2055" spans="26:27">
      <c r="Z2055" s="40"/>
      <c r="AA2055" s="44"/>
    </row>
    <row r="2056" spans="26:27">
      <c r="Z2056" s="40"/>
      <c r="AA2056" s="44"/>
    </row>
    <row r="2057" spans="26:27">
      <c r="Z2057" s="40"/>
      <c r="AA2057" s="44"/>
    </row>
    <row r="2058" spans="26:27">
      <c r="Z2058" s="40"/>
      <c r="AA2058" s="44"/>
    </row>
    <row r="2059" spans="26:27">
      <c r="Z2059" s="40"/>
      <c r="AA2059" s="44"/>
    </row>
    <row r="2060" spans="26:27">
      <c r="Z2060" s="40"/>
      <c r="AA2060" s="44"/>
    </row>
    <row r="2061" spans="26:27">
      <c r="Z2061" s="40"/>
      <c r="AA2061" s="44"/>
    </row>
    <row r="2062" spans="26:27">
      <c r="Z2062" s="40"/>
      <c r="AA2062" s="44"/>
    </row>
    <row r="2063" spans="26:27">
      <c r="Z2063" s="40"/>
      <c r="AA2063" s="44"/>
    </row>
    <row r="2064" spans="26:27">
      <c r="Z2064" s="40"/>
      <c r="AA2064" s="44"/>
    </row>
    <row r="2065" spans="26:27">
      <c r="Z2065" s="40"/>
      <c r="AA2065" s="44"/>
    </row>
    <row r="2066" spans="26:27">
      <c r="Z2066" s="40"/>
      <c r="AA2066" s="44"/>
    </row>
    <row r="2067" spans="26:27">
      <c r="Z2067" s="40"/>
      <c r="AA2067" s="44"/>
    </row>
    <row r="2068" spans="26:27">
      <c r="Z2068" s="40"/>
      <c r="AA2068" s="44"/>
    </row>
    <row r="2069" spans="26:27">
      <c r="Z2069" s="40"/>
      <c r="AA2069" s="44"/>
    </row>
    <row r="2070" spans="26:27">
      <c r="Z2070" s="40"/>
      <c r="AA2070" s="44"/>
    </row>
    <row r="2071" spans="26:27">
      <c r="Z2071" s="40"/>
      <c r="AA2071" s="44"/>
    </row>
    <row r="2072" spans="26:27">
      <c r="Z2072" s="40"/>
      <c r="AA2072" s="44"/>
    </row>
    <row r="2073" spans="26:27">
      <c r="Z2073" s="40"/>
      <c r="AA2073" s="44"/>
    </row>
    <row r="2074" spans="26:27">
      <c r="Z2074" s="40"/>
      <c r="AA2074" s="44"/>
    </row>
    <row r="2075" spans="26:27">
      <c r="Z2075" s="40"/>
      <c r="AA2075" s="44"/>
    </row>
    <row r="2076" spans="26:27">
      <c r="Z2076" s="40"/>
      <c r="AA2076" s="44"/>
    </row>
    <row r="2077" spans="26:27">
      <c r="Z2077" s="40"/>
      <c r="AA2077" s="44"/>
    </row>
    <row r="2078" spans="26:27">
      <c r="Z2078" s="40"/>
      <c r="AA2078" s="44"/>
    </row>
    <row r="2079" spans="26:27">
      <c r="Z2079" s="40"/>
      <c r="AA2079" s="44"/>
    </row>
    <row r="2080" spans="26:27">
      <c r="Z2080" s="40"/>
      <c r="AA2080" s="44"/>
    </row>
    <row r="2081" spans="26:27">
      <c r="Z2081" s="40"/>
      <c r="AA2081" s="44"/>
    </row>
    <row r="2082" spans="26:27">
      <c r="Z2082" s="40"/>
      <c r="AA2082" s="44"/>
    </row>
    <row r="2083" spans="26:27">
      <c r="Z2083" s="40"/>
      <c r="AA2083" s="44"/>
    </row>
    <row r="2084" spans="26:27">
      <c r="Z2084" s="40"/>
      <c r="AA2084" s="44"/>
    </row>
    <row r="2085" spans="26:27">
      <c r="Z2085" s="40"/>
      <c r="AA2085" s="44"/>
    </row>
    <row r="2086" spans="26:27">
      <c r="Z2086" s="40"/>
      <c r="AA2086" s="44"/>
    </row>
    <row r="2087" spans="26:27">
      <c r="Z2087" s="40"/>
      <c r="AA2087" s="44"/>
    </row>
    <row r="2088" spans="26:27">
      <c r="Z2088" s="40"/>
      <c r="AA2088" s="44"/>
    </row>
    <row r="2089" spans="26:27">
      <c r="Z2089" s="40"/>
      <c r="AA2089" s="44"/>
    </row>
    <row r="2090" spans="26:27">
      <c r="Z2090" s="40"/>
      <c r="AA2090" s="44"/>
    </row>
    <row r="2091" spans="26:27">
      <c r="Z2091" s="40"/>
      <c r="AA2091" s="44"/>
    </row>
    <row r="2092" spans="26:27">
      <c r="Z2092" s="40"/>
      <c r="AA2092" s="44"/>
    </row>
    <row r="2093" spans="26:27">
      <c r="Z2093" s="40"/>
      <c r="AA2093" s="44"/>
    </row>
    <row r="2094" spans="26:27">
      <c r="Z2094" s="40"/>
      <c r="AA2094" s="44"/>
    </row>
    <row r="2095" spans="26:27">
      <c r="Z2095" s="40"/>
      <c r="AA2095" s="44"/>
    </row>
    <row r="2096" spans="26:27">
      <c r="Z2096" s="40"/>
      <c r="AA2096" s="44"/>
    </row>
    <row r="2097" spans="26:27">
      <c r="Z2097" s="40"/>
      <c r="AA2097" s="44"/>
    </row>
    <row r="2098" spans="26:27">
      <c r="Z2098" s="40"/>
      <c r="AA2098" s="44"/>
    </row>
    <row r="2099" spans="26:27">
      <c r="Z2099" s="40"/>
      <c r="AA2099" s="44"/>
    </row>
    <row r="2100" spans="26:27">
      <c r="Z2100" s="40"/>
      <c r="AA2100" s="44"/>
    </row>
    <row r="2101" spans="26:27">
      <c r="Z2101" s="40"/>
      <c r="AA2101" s="44"/>
    </row>
    <row r="2102" spans="26:27">
      <c r="Z2102" s="40"/>
      <c r="AA2102" s="44"/>
    </row>
    <row r="2103" spans="26:27">
      <c r="Z2103" s="40"/>
      <c r="AA2103" s="44"/>
    </row>
    <row r="2104" spans="26:27">
      <c r="Z2104" s="40"/>
      <c r="AA2104" s="44"/>
    </row>
    <row r="2105" spans="26:27">
      <c r="Z2105" s="40"/>
      <c r="AA2105" s="44"/>
    </row>
    <row r="2106" spans="26:27">
      <c r="Z2106" s="40"/>
      <c r="AA2106" s="44"/>
    </row>
    <row r="2107" spans="26:27">
      <c r="Z2107" s="40"/>
      <c r="AA2107" s="44"/>
    </row>
    <row r="2108" spans="26:27">
      <c r="Z2108" s="40"/>
      <c r="AA2108" s="44"/>
    </row>
    <row r="2109" spans="26:27">
      <c r="Z2109" s="40"/>
      <c r="AA2109" s="44"/>
    </row>
    <row r="2110" spans="26:27">
      <c r="Z2110" s="40"/>
      <c r="AA2110" s="44"/>
    </row>
    <row r="2111" spans="26:27">
      <c r="Z2111" s="40"/>
      <c r="AA2111" s="44"/>
    </row>
    <row r="2112" spans="26:27">
      <c r="Z2112" s="40"/>
      <c r="AA2112" s="44"/>
    </row>
    <row r="2113" spans="26:27">
      <c r="Z2113" s="40"/>
      <c r="AA2113" s="44"/>
    </row>
    <row r="2114" spans="26:27">
      <c r="Z2114" s="40"/>
      <c r="AA2114" s="44"/>
    </row>
    <row r="2115" spans="26:27">
      <c r="Z2115" s="40"/>
      <c r="AA2115" s="44"/>
    </row>
    <row r="2116" spans="26:27">
      <c r="Z2116" s="40"/>
      <c r="AA2116" s="44"/>
    </row>
    <row r="2117" spans="26:27">
      <c r="Z2117" s="40"/>
      <c r="AA2117" s="44"/>
    </row>
    <row r="2118" spans="26:27">
      <c r="Z2118" s="40"/>
      <c r="AA2118" s="44"/>
    </row>
    <row r="2119" spans="26:27">
      <c r="Z2119" s="40"/>
      <c r="AA2119" s="44"/>
    </row>
    <row r="2120" spans="26:27">
      <c r="Z2120" s="40"/>
      <c r="AA2120" s="44"/>
    </row>
    <row r="2121" spans="26:27">
      <c r="Z2121" s="40"/>
      <c r="AA2121" s="44"/>
    </row>
    <row r="2122" spans="26:27">
      <c r="Z2122" s="40"/>
      <c r="AA2122" s="44"/>
    </row>
    <row r="2123" spans="26:27">
      <c r="Z2123" s="40"/>
      <c r="AA2123" s="44"/>
    </row>
    <row r="2124" spans="26:27">
      <c r="Z2124" s="40"/>
      <c r="AA2124" s="44"/>
    </row>
    <row r="2125" spans="26:27">
      <c r="Z2125" s="40"/>
      <c r="AA2125" s="44"/>
    </row>
    <row r="2126" spans="26:27">
      <c r="Z2126" s="40"/>
      <c r="AA2126" s="44"/>
    </row>
    <row r="2127" spans="26:27">
      <c r="Z2127" s="40"/>
      <c r="AA2127" s="44"/>
    </row>
    <row r="2128" spans="26:27">
      <c r="Z2128" s="40"/>
      <c r="AA2128" s="44"/>
    </row>
    <row r="2129" spans="26:27">
      <c r="Z2129" s="40"/>
      <c r="AA2129" s="44"/>
    </row>
    <row r="2130" spans="26:27">
      <c r="Z2130" s="40"/>
      <c r="AA2130" s="44"/>
    </row>
    <row r="2131" spans="26:27">
      <c r="Z2131" s="40"/>
      <c r="AA2131" s="44"/>
    </row>
    <row r="2132" spans="26:27">
      <c r="Z2132" s="40"/>
      <c r="AA2132" s="44"/>
    </row>
    <row r="2133" spans="26:27">
      <c r="Z2133" s="40"/>
      <c r="AA2133" s="44"/>
    </row>
    <row r="2134" spans="26:27">
      <c r="Z2134" s="40"/>
      <c r="AA2134" s="44"/>
    </row>
    <row r="2135" spans="26:27">
      <c r="Z2135" s="40"/>
      <c r="AA2135" s="44"/>
    </row>
    <row r="2136" spans="26:27">
      <c r="Z2136" s="40"/>
      <c r="AA2136" s="44"/>
    </row>
    <row r="2137" spans="26:27">
      <c r="Z2137" s="40"/>
      <c r="AA2137" s="44"/>
    </row>
    <row r="2138" spans="26:27">
      <c r="Z2138" s="40"/>
      <c r="AA2138" s="44"/>
    </row>
    <row r="2139" spans="26:27">
      <c r="Z2139" s="40"/>
      <c r="AA2139" s="44"/>
    </row>
    <row r="2140" spans="26:27">
      <c r="Z2140" s="40"/>
      <c r="AA2140" s="44"/>
    </row>
    <row r="2141" spans="26:27">
      <c r="Z2141" s="40"/>
      <c r="AA2141" s="44"/>
    </row>
    <row r="2142" spans="26:27">
      <c r="Z2142" s="40"/>
      <c r="AA2142" s="44"/>
    </row>
    <row r="2143" spans="26:27">
      <c r="Z2143" s="40"/>
      <c r="AA2143" s="44"/>
    </row>
    <row r="2144" spans="26:27">
      <c r="Z2144" s="40"/>
      <c r="AA2144" s="44"/>
    </row>
    <row r="2145" spans="26:27">
      <c r="Z2145" s="40"/>
      <c r="AA2145" s="44"/>
    </row>
    <row r="2146" spans="26:27">
      <c r="Z2146" s="40"/>
      <c r="AA2146" s="44"/>
    </row>
    <row r="2147" spans="26:27">
      <c r="Z2147" s="40"/>
      <c r="AA2147" s="44"/>
    </row>
    <row r="2148" spans="26:27">
      <c r="Z2148" s="40"/>
      <c r="AA2148" s="44"/>
    </row>
    <row r="2149" spans="26:27">
      <c r="Z2149" s="40"/>
      <c r="AA2149" s="44"/>
    </row>
    <row r="2150" spans="26:27">
      <c r="Z2150" s="40"/>
      <c r="AA2150" s="44"/>
    </row>
    <row r="2151" spans="26:27">
      <c r="Z2151" s="40"/>
      <c r="AA2151" s="44"/>
    </row>
    <row r="2152" spans="26:27">
      <c r="Z2152" s="40"/>
      <c r="AA2152" s="44"/>
    </row>
    <row r="2153" spans="26:27">
      <c r="Z2153" s="40"/>
      <c r="AA2153" s="44"/>
    </row>
    <row r="2154" spans="26:27">
      <c r="Z2154" s="40"/>
      <c r="AA2154" s="44"/>
    </row>
    <row r="2155" spans="26:27">
      <c r="Z2155" s="40"/>
      <c r="AA2155" s="44"/>
    </row>
    <row r="2156" spans="26:27">
      <c r="Z2156" s="40"/>
      <c r="AA2156" s="44"/>
    </row>
    <row r="2157" spans="26:27">
      <c r="Z2157" s="40"/>
      <c r="AA2157" s="44"/>
    </row>
    <row r="2158" spans="26:27">
      <c r="Z2158" s="40"/>
      <c r="AA2158" s="44"/>
    </row>
    <row r="2159" spans="26:27">
      <c r="Z2159" s="40"/>
      <c r="AA2159" s="44"/>
    </row>
    <row r="2160" spans="26:27">
      <c r="Z2160" s="40"/>
      <c r="AA2160" s="44"/>
    </row>
    <row r="2161" spans="26:27">
      <c r="Z2161" s="40"/>
      <c r="AA2161" s="44"/>
    </row>
    <row r="2162" spans="26:27">
      <c r="Z2162" s="40"/>
      <c r="AA2162" s="44"/>
    </row>
    <row r="2163" spans="26:27">
      <c r="Z2163" s="40"/>
      <c r="AA2163" s="44"/>
    </row>
    <row r="2164" spans="26:27">
      <c r="Z2164" s="40"/>
      <c r="AA2164" s="44"/>
    </row>
    <row r="2165" spans="26:27">
      <c r="Z2165" s="40"/>
      <c r="AA2165" s="44"/>
    </row>
    <row r="2166" spans="26:27">
      <c r="Z2166" s="40"/>
      <c r="AA2166" s="44"/>
    </row>
    <row r="2167" spans="26:27">
      <c r="Z2167" s="40"/>
      <c r="AA2167" s="44"/>
    </row>
    <row r="2168" spans="26:27">
      <c r="Z2168" s="40"/>
      <c r="AA2168" s="44"/>
    </row>
    <row r="2169" spans="26:27">
      <c r="Z2169" s="40"/>
      <c r="AA2169" s="44"/>
    </row>
    <row r="2170" spans="26:27">
      <c r="Z2170" s="40"/>
      <c r="AA2170" s="44"/>
    </row>
    <row r="2171" spans="26:27">
      <c r="Z2171" s="40"/>
      <c r="AA2171" s="44"/>
    </row>
    <row r="2172" spans="26:27">
      <c r="Z2172" s="40"/>
      <c r="AA2172" s="44"/>
    </row>
    <row r="2173" spans="26:27">
      <c r="Z2173" s="40"/>
      <c r="AA2173" s="44"/>
    </row>
    <row r="2174" spans="26:27">
      <c r="Z2174" s="40"/>
      <c r="AA2174" s="44"/>
    </row>
    <row r="2175" spans="26:27">
      <c r="Z2175" s="40"/>
      <c r="AA2175" s="44"/>
    </row>
    <row r="2176" spans="26:27">
      <c r="Z2176" s="40"/>
      <c r="AA2176" s="44"/>
    </row>
    <row r="2177" spans="26:27">
      <c r="Z2177" s="40"/>
      <c r="AA2177" s="44"/>
    </row>
    <row r="2178" spans="26:27">
      <c r="Z2178" s="40"/>
      <c r="AA2178" s="44"/>
    </row>
    <row r="2179" spans="26:27">
      <c r="Z2179" s="40"/>
      <c r="AA2179" s="44"/>
    </row>
    <row r="2180" spans="26:27">
      <c r="Z2180" s="40"/>
      <c r="AA2180" s="44"/>
    </row>
    <row r="2181" spans="26:27">
      <c r="Z2181" s="40"/>
      <c r="AA2181" s="44"/>
    </row>
    <row r="2182" spans="26:27">
      <c r="Z2182" s="40"/>
      <c r="AA2182" s="44"/>
    </row>
    <row r="2183" spans="26:27">
      <c r="Z2183" s="40"/>
      <c r="AA2183" s="44"/>
    </row>
    <row r="2184" spans="26:27">
      <c r="Z2184" s="40"/>
      <c r="AA2184" s="44"/>
    </row>
    <row r="2185" spans="26:27">
      <c r="Z2185" s="40"/>
      <c r="AA2185" s="44"/>
    </row>
    <row r="2186" spans="26:27">
      <c r="Z2186" s="40"/>
      <c r="AA2186" s="44"/>
    </row>
    <row r="2187" spans="26:27">
      <c r="Z2187" s="40"/>
      <c r="AA2187" s="44"/>
    </row>
    <row r="2188" spans="26:27">
      <c r="Z2188" s="40"/>
      <c r="AA2188" s="44"/>
    </row>
    <row r="2189" spans="26:27">
      <c r="Z2189" s="40"/>
      <c r="AA2189" s="44"/>
    </row>
    <row r="2190" spans="26:27">
      <c r="Z2190" s="40"/>
      <c r="AA2190" s="44"/>
    </row>
    <row r="2191" spans="26:27">
      <c r="Z2191" s="40"/>
      <c r="AA2191" s="44"/>
    </row>
    <row r="2192" spans="26:27">
      <c r="Z2192" s="40"/>
      <c r="AA2192" s="44"/>
    </row>
    <row r="2193" spans="26:27">
      <c r="Z2193" s="40"/>
      <c r="AA2193" s="44"/>
    </row>
    <row r="2194" spans="26:27">
      <c r="Z2194" s="40"/>
      <c r="AA2194" s="44"/>
    </row>
    <row r="2195" spans="26:27">
      <c r="Z2195" s="40"/>
      <c r="AA2195" s="44"/>
    </row>
    <row r="2196" spans="26:27">
      <c r="Z2196" s="40"/>
      <c r="AA2196" s="44"/>
    </row>
    <row r="2197" spans="26:27">
      <c r="Z2197" s="40"/>
      <c r="AA2197" s="44"/>
    </row>
    <row r="2198" spans="26:27">
      <c r="Z2198" s="40"/>
      <c r="AA2198" s="44"/>
    </row>
    <row r="2199" spans="26:27">
      <c r="Z2199" s="40"/>
      <c r="AA2199" s="44"/>
    </row>
    <row r="2200" spans="26:27">
      <c r="Z2200" s="40"/>
      <c r="AA2200" s="44"/>
    </row>
    <row r="2201" spans="26:27">
      <c r="Z2201" s="40"/>
      <c r="AA2201" s="44"/>
    </row>
    <row r="2202" spans="26:27">
      <c r="Z2202" s="40"/>
      <c r="AA2202" s="44"/>
    </row>
    <row r="2203" spans="26:27">
      <c r="Z2203" s="40"/>
      <c r="AA2203" s="44"/>
    </row>
    <row r="2204" spans="26:27">
      <c r="Z2204" s="40"/>
      <c r="AA2204" s="44"/>
    </row>
    <row r="2205" spans="26:27">
      <c r="Z2205" s="40"/>
      <c r="AA2205" s="44"/>
    </row>
    <row r="2206" spans="26:27">
      <c r="Z2206" s="40"/>
      <c r="AA2206" s="44"/>
    </row>
    <row r="2207" spans="26:27">
      <c r="Z2207" s="40"/>
      <c r="AA2207" s="44"/>
    </row>
    <row r="2208" spans="26:27">
      <c r="Z2208" s="40"/>
      <c r="AA2208" s="44"/>
    </row>
    <row r="2209" spans="26:27">
      <c r="Z2209" s="40"/>
      <c r="AA2209" s="44"/>
    </row>
    <row r="2210" spans="26:27">
      <c r="Z2210" s="40"/>
      <c r="AA2210" s="44"/>
    </row>
    <row r="2211" spans="26:27">
      <c r="Z2211" s="40"/>
      <c r="AA2211" s="44"/>
    </row>
    <row r="2212" spans="26:27">
      <c r="Z2212" s="40"/>
      <c r="AA2212" s="44"/>
    </row>
    <row r="2213" spans="26:27">
      <c r="Z2213" s="40"/>
      <c r="AA2213" s="44"/>
    </row>
    <row r="2214" spans="26:27">
      <c r="Z2214" s="40"/>
      <c r="AA2214" s="44"/>
    </row>
    <row r="2215" spans="26:27">
      <c r="Z2215" s="40"/>
      <c r="AA2215" s="44"/>
    </row>
    <row r="2216" spans="26:27">
      <c r="Z2216" s="40"/>
      <c r="AA2216" s="44"/>
    </row>
    <row r="2217" spans="26:27">
      <c r="Z2217" s="40"/>
      <c r="AA2217" s="44"/>
    </row>
    <row r="2218" spans="26:27">
      <c r="Z2218" s="40"/>
      <c r="AA2218" s="44"/>
    </row>
    <row r="2219" spans="26:27">
      <c r="Z2219" s="40"/>
      <c r="AA2219" s="44"/>
    </row>
    <row r="2220" spans="26:27">
      <c r="Z2220" s="40"/>
      <c r="AA2220" s="44"/>
    </row>
    <row r="2221" spans="26:27">
      <c r="Z2221" s="40"/>
      <c r="AA2221" s="44"/>
    </row>
    <row r="2222" spans="26:27">
      <c r="Z2222" s="40"/>
      <c r="AA2222" s="44"/>
    </row>
    <row r="2223" spans="26:27">
      <c r="Z2223" s="40"/>
      <c r="AA2223" s="44"/>
    </row>
    <row r="2224" spans="26:27">
      <c r="Z2224" s="40"/>
      <c r="AA2224" s="44"/>
    </row>
    <row r="2225" spans="26:27">
      <c r="Z2225" s="40"/>
      <c r="AA2225" s="44"/>
    </row>
    <row r="2226" spans="26:27">
      <c r="Z2226" s="40"/>
      <c r="AA2226" s="44"/>
    </row>
    <row r="2227" spans="26:27">
      <c r="Z2227" s="40"/>
      <c r="AA2227" s="44"/>
    </row>
    <row r="2228" spans="26:27">
      <c r="Z2228" s="40"/>
      <c r="AA2228" s="44"/>
    </row>
    <row r="2229" spans="26:27">
      <c r="Z2229" s="40"/>
      <c r="AA2229" s="44"/>
    </row>
    <row r="2230" spans="26:27">
      <c r="Z2230" s="40"/>
      <c r="AA2230" s="44"/>
    </row>
    <row r="2231" spans="26:27">
      <c r="Z2231" s="40"/>
      <c r="AA2231" s="44"/>
    </row>
    <row r="2232" spans="26:27">
      <c r="Z2232" s="40"/>
      <c r="AA2232" s="44"/>
    </row>
    <row r="2233" spans="26:27">
      <c r="Z2233" s="40"/>
      <c r="AA2233" s="44"/>
    </row>
    <row r="2234" spans="26:27">
      <c r="Z2234" s="40"/>
      <c r="AA2234" s="44"/>
    </row>
    <row r="2235" spans="26:27">
      <c r="Z2235" s="40"/>
      <c r="AA2235" s="44"/>
    </row>
    <row r="2236" spans="26:27">
      <c r="Z2236" s="40"/>
      <c r="AA2236" s="44"/>
    </row>
    <row r="2237" spans="26:27">
      <c r="Z2237" s="40"/>
      <c r="AA2237" s="44"/>
    </row>
    <row r="2238" spans="26:27">
      <c r="Z2238" s="40"/>
      <c r="AA2238" s="44"/>
    </row>
    <row r="2239" spans="26:27">
      <c r="Z2239" s="40"/>
      <c r="AA2239" s="44"/>
    </row>
    <row r="2240" spans="26:27">
      <c r="Z2240" s="40"/>
      <c r="AA2240" s="44"/>
    </row>
    <row r="2241" spans="26:27">
      <c r="Z2241" s="40"/>
      <c r="AA2241" s="44"/>
    </row>
    <row r="2242" spans="26:27">
      <c r="Z2242" s="40"/>
      <c r="AA2242" s="44"/>
    </row>
    <row r="2243" spans="26:27">
      <c r="Z2243" s="40"/>
      <c r="AA2243" s="44"/>
    </row>
    <row r="2244" spans="26:27">
      <c r="Z2244" s="40"/>
      <c r="AA2244" s="44"/>
    </row>
    <row r="2245" spans="26:27">
      <c r="Z2245" s="40"/>
      <c r="AA2245" s="44"/>
    </row>
    <row r="2246" spans="26:27">
      <c r="Z2246" s="40"/>
      <c r="AA2246" s="44"/>
    </row>
    <row r="2247" spans="26:27">
      <c r="Z2247" s="40"/>
      <c r="AA2247" s="44"/>
    </row>
    <row r="2248" spans="26:27">
      <c r="Z2248" s="40"/>
      <c r="AA2248" s="44"/>
    </row>
    <row r="2249" spans="26:27">
      <c r="Z2249" s="40"/>
      <c r="AA2249" s="44"/>
    </row>
    <row r="2250" spans="26:27">
      <c r="Z2250" s="40"/>
      <c r="AA2250" s="44"/>
    </row>
    <row r="2251" spans="26:27">
      <c r="Z2251" s="40"/>
      <c r="AA2251" s="44"/>
    </row>
    <row r="2252" spans="26:27">
      <c r="Z2252" s="40"/>
      <c r="AA2252" s="44"/>
    </row>
    <row r="2253" spans="26:27">
      <c r="Z2253" s="40"/>
      <c r="AA2253" s="44"/>
    </row>
    <row r="2254" spans="26:27">
      <c r="Z2254" s="40"/>
      <c r="AA2254" s="44"/>
    </row>
    <row r="2255" spans="26:27">
      <c r="Z2255" s="40"/>
      <c r="AA2255" s="44"/>
    </row>
    <row r="2256" spans="26:27">
      <c r="Z2256" s="40"/>
      <c r="AA2256" s="44"/>
    </row>
    <row r="2257" spans="26:27">
      <c r="Z2257" s="40"/>
      <c r="AA2257" s="44"/>
    </row>
    <row r="2258" spans="26:27">
      <c r="Z2258" s="40"/>
      <c r="AA2258" s="44"/>
    </row>
    <row r="2259" spans="26:27">
      <c r="Z2259" s="40"/>
      <c r="AA2259" s="44"/>
    </row>
    <row r="2260" spans="26:27">
      <c r="Z2260" s="40"/>
      <c r="AA2260" s="44"/>
    </row>
    <row r="2261" spans="26:27">
      <c r="Z2261" s="40"/>
      <c r="AA2261" s="44"/>
    </row>
    <row r="2262" spans="26:27">
      <c r="Z2262" s="40"/>
      <c r="AA2262" s="44"/>
    </row>
    <row r="2263" spans="26:27">
      <c r="Z2263" s="40"/>
      <c r="AA2263" s="44"/>
    </row>
    <row r="2264" spans="26:27">
      <c r="Z2264" s="40"/>
      <c r="AA2264" s="44"/>
    </row>
    <row r="2265" spans="26:27">
      <c r="Z2265" s="40"/>
      <c r="AA2265" s="44"/>
    </row>
    <row r="2266" spans="26:27">
      <c r="Z2266" s="40"/>
      <c r="AA2266" s="44"/>
    </row>
    <row r="2267" spans="26:27">
      <c r="Z2267" s="40"/>
      <c r="AA2267" s="44"/>
    </row>
    <row r="2268" spans="26:27">
      <c r="Z2268" s="40"/>
      <c r="AA2268" s="44"/>
    </row>
    <row r="2269" spans="26:27">
      <c r="Z2269" s="40"/>
      <c r="AA2269" s="44"/>
    </row>
    <row r="2270" spans="26:27">
      <c r="Z2270" s="40"/>
      <c r="AA2270" s="44"/>
    </row>
    <row r="2271" spans="26:27">
      <c r="Z2271" s="40"/>
      <c r="AA2271" s="44"/>
    </row>
    <row r="2272" spans="26:27">
      <c r="Z2272" s="40"/>
      <c r="AA2272" s="44"/>
    </row>
    <row r="2273" spans="26:27">
      <c r="Z2273" s="40"/>
      <c r="AA2273" s="44"/>
    </row>
    <row r="2274" spans="26:27">
      <c r="Z2274" s="40"/>
      <c r="AA2274" s="44"/>
    </row>
    <row r="2275" spans="26:27">
      <c r="Z2275" s="40"/>
      <c r="AA2275" s="44"/>
    </row>
    <row r="2276" spans="26:27">
      <c r="Z2276" s="40"/>
      <c r="AA2276" s="44"/>
    </row>
    <row r="2277" spans="26:27">
      <c r="Z2277" s="40"/>
      <c r="AA2277" s="44"/>
    </row>
    <row r="2278" spans="26:27">
      <c r="Z2278" s="40"/>
      <c r="AA2278" s="44"/>
    </row>
    <row r="2279" spans="26:27">
      <c r="Z2279" s="40"/>
      <c r="AA2279" s="44"/>
    </row>
    <row r="2280" spans="26:27">
      <c r="Z2280" s="40"/>
      <c r="AA2280" s="44"/>
    </row>
    <row r="2281" spans="26:27">
      <c r="Z2281" s="40"/>
      <c r="AA2281" s="44"/>
    </row>
    <row r="2282" spans="26:27">
      <c r="Z2282" s="40"/>
      <c r="AA2282" s="44"/>
    </row>
    <row r="2283" spans="26:27">
      <c r="Z2283" s="40"/>
      <c r="AA2283" s="44"/>
    </row>
    <row r="2284" spans="26:27">
      <c r="Z2284" s="40"/>
      <c r="AA2284" s="44"/>
    </row>
    <row r="2285" spans="26:27">
      <c r="Z2285" s="40"/>
      <c r="AA2285" s="44"/>
    </row>
    <row r="2286" spans="26:27">
      <c r="Z2286" s="40"/>
      <c r="AA2286" s="44"/>
    </row>
    <row r="2287" spans="26:27">
      <c r="Z2287" s="40"/>
      <c r="AA2287" s="44"/>
    </row>
    <row r="2288" spans="26:27">
      <c r="Z2288" s="40"/>
      <c r="AA2288" s="44"/>
    </row>
    <row r="2289" spans="26:27">
      <c r="Z2289" s="40"/>
      <c r="AA2289" s="44"/>
    </row>
    <row r="2290" spans="26:27">
      <c r="Z2290" s="40"/>
      <c r="AA2290" s="44"/>
    </row>
    <row r="2291" spans="26:27">
      <c r="Z2291" s="40"/>
      <c r="AA2291" s="44"/>
    </row>
    <row r="2292" spans="26:27">
      <c r="Z2292" s="40"/>
      <c r="AA2292" s="44"/>
    </row>
    <row r="2293" spans="26:27">
      <c r="Z2293" s="40"/>
      <c r="AA2293" s="44"/>
    </row>
    <row r="2294" spans="26:27">
      <c r="Z2294" s="40"/>
      <c r="AA2294" s="44"/>
    </row>
    <row r="2295" spans="26:27">
      <c r="Z2295" s="40"/>
      <c r="AA2295" s="44"/>
    </row>
    <row r="2296" spans="26:27">
      <c r="Z2296" s="40"/>
      <c r="AA2296" s="44"/>
    </row>
    <row r="2297" spans="26:27">
      <c r="Z2297" s="40"/>
      <c r="AA2297" s="44"/>
    </row>
    <row r="2298" spans="26:27">
      <c r="Z2298" s="40"/>
      <c r="AA2298" s="44"/>
    </row>
    <row r="2299" spans="26:27">
      <c r="Z2299" s="40"/>
      <c r="AA2299" s="44"/>
    </row>
    <row r="2300" spans="26:27">
      <c r="Z2300" s="40"/>
      <c r="AA2300" s="44"/>
    </row>
    <row r="2301" spans="26:27">
      <c r="Z2301" s="40"/>
      <c r="AA2301" s="44"/>
    </row>
    <row r="2302" spans="26:27">
      <c r="Z2302" s="40"/>
      <c r="AA2302" s="44"/>
    </row>
    <row r="2303" spans="26:27">
      <c r="Z2303" s="40"/>
      <c r="AA2303" s="44"/>
    </row>
    <row r="2304" spans="26:27">
      <c r="Z2304" s="40"/>
      <c r="AA2304" s="44"/>
    </row>
    <row r="2305" spans="26:27">
      <c r="Z2305" s="40"/>
      <c r="AA2305" s="44"/>
    </row>
    <row r="2306" spans="26:27">
      <c r="Z2306" s="40"/>
      <c r="AA2306" s="44"/>
    </row>
    <row r="2307" spans="26:27">
      <c r="Z2307" s="40"/>
      <c r="AA2307" s="44"/>
    </row>
    <row r="2308" spans="26:27">
      <c r="Z2308" s="40"/>
      <c r="AA2308" s="44"/>
    </row>
    <row r="2309" spans="26:27">
      <c r="Z2309" s="40"/>
      <c r="AA2309" s="44"/>
    </row>
    <row r="2310" spans="26:27">
      <c r="Z2310" s="40"/>
      <c r="AA2310" s="44"/>
    </row>
    <row r="2311" spans="26:27">
      <c r="Z2311" s="40"/>
      <c r="AA2311" s="44"/>
    </row>
    <row r="2312" spans="26:27">
      <c r="Z2312" s="40"/>
      <c r="AA2312" s="44"/>
    </row>
    <row r="2313" spans="26:27">
      <c r="Z2313" s="40"/>
      <c r="AA2313" s="44"/>
    </row>
    <row r="2314" spans="26:27">
      <c r="Z2314" s="40"/>
      <c r="AA2314" s="44"/>
    </row>
    <row r="2315" spans="26:27">
      <c r="Z2315" s="40"/>
      <c r="AA2315" s="44"/>
    </row>
    <row r="2316" spans="26:27">
      <c r="Z2316" s="40"/>
      <c r="AA2316" s="44"/>
    </row>
    <row r="2317" spans="26:27">
      <c r="Z2317" s="40"/>
      <c r="AA2317" s="44"/>
    </row>
    <row r="2318" spans="26:27">
      <c r="Z2318" s="40"/>
      <c r="AA2318" s="44"/>
    </row>
    <row r="2319" spans="26:27">
      <c r="Z2319" s="40"/>
      <c r="AA2319" s="44"/>
    </row>
    <row r="2320" spans="26:27">
      <c r="Z2320" s="40"/>
      <c r="AA2320" s="44"/>
    </row>
    <row r="2321" spans="26:27">
      <c r="Z2321" s="40"/>
      <c r="AA2321" s="44"/>
    </row>
    <row r="2322" spans="26:27">
      <c r="Z2322" s="40"/>
      <c r="AA2322" s="44"/>
    </row>
    <row r="2323" spans="26:27">
      <c r="Z2323" s="40"/>
      <c r="AA2323" s="44"/>
    </row>
    <row r="2324" spans="26:27">
      <c r="Z2324" s="40"/>
      <c r="AA2324" s="44"/>
    </row>
    <row r="2325" spans="26:27">
      <c r="Z2325" s="40"/>
      <c r="AA2325" s="44"/>
    </row>
    <row r="2326" spans="26:27">
      <c r="Z2326" s="40"/>
      <c r="AA2326" s="44"/>
    </row>
    <row r="2327" spans="26:27">
      <c r="Z2327" s="40"/>
      <c r="AA2327" s="44"/>
    </row>
    <row r="2328" spans="26:27">
      <c r="Z2328" s="40"/>
      <c r="AA2328" s="44"/>
    </row>
    <row r="2329" spans="26:27">
      <c r="Z2329" s="40"/>
      <c r="AA2329" s="44"/>
    </row>
    <row r="2330" spans="26:27">
      <c r="Z2330" s="40"/>
      <c r="AA2330" s="44"/>
    </row>
    <row r="2331" spans="26:27">
      <c r="Z2331" s="40"/>
      <c r="AA2331" s="44"/>
    </row>
    <row r="2332" spans="26:27">
      <c r="Z2332" s="40"/>
      <c r="AA2332" s="44"/>
    </row>
    <row r="2333" spans="26:27">
      <c r="Z2333" s="40"/>
      <c r="AA2333" s="44"/>
    </row>
    <row r="2334" spans="26:27">
      <c r="Z2334" s="40"/>
      <c r="AA2334" s="44"/>
    </row>
    <row r="2335" spans="26:27">
      <c r="Z2335" s="40"/>
      <c r="AA2335" s="44"/>
    </row>
    <row r="2336" spans="26:27">
      <c r="Z2336" s="40"/>
      <c r="AA2336" s="44"/>
    </row>
    <row r="2337" spans="26:27">
      <c r="Z2337" s="40"/>
      <c r="AA2337" s="44"/>
    </row>
    <row r="2338" spans="26:27">
      <c r="Z2338" s="40"/>
      <c r="AA2338" s="44"/>
    </row>
    <row r="2339" spans="26:27">
      <c r="Z2339" s="40"/>
      <c r="AA2339" s="44"/>
    </row>
    <row r="2340" spans="26:27">
      <c r="Z2340" s="40"/>
      <c r="AA2340" s="44"/>
    </row>
    <row r="2341" spans="26:27">
      <c r="Z2341" s="40"/>
      <c r="AA2341" s="44"/>
    </row>
    <row r="2342" spans="26:27">
      <c r="Z2342" s="40"/>
      <c r="AA2342" s="44"/>
    </row>
    <row r="2343" spans="26:27">
      <c r="Z2343" s="40"/>
      <c r="AA2343" s="44"/>
    </row>
    <row r="2344" spans="26:27">
      <c r="Z2344" s="40"/>
      <c r="AA2344" s="44"/>
    </row>
    <row r="2345" spans="26:27">
      <c r="Z2345" s="40"/>
      <c r="AA2345" s="44"/>
    </row>
    <row r="2346" spans="26:27">
      <c r="Z2346" s="40"/>
      <c r="AA2346" s="44"/>
    </row>
    <row r="2347" spans="26:27">
      <c r="Z2347" s="40"/>
      <c r="AA2347" s="44"/>
    </row>
    <row r="2348" spans="26:27">
      <c r="Z2348" s="40"/>
      <c r="AA2348" s="44"/>
    </row>
    <row r="2349" spans="26:27">
      <c r="Z2349" s="40"/>
      <c r="AA2349" s="44"/>
    </row>
    <row r="2350" spans="26:27">
      <c r="Z2350" s="40"/>
      <c r="AA2350" s="44"/>
    </row>
    <row r="2351" spans="26:27">
      <c r="Z2351" s="40"/>
      <c r="AA2351" s="44"/>
    </row>
    <row r="2352" spans="26:27">
      <c r="Z2352" s="40"/>
      <c r="AA2352" s="44"/>
    </row>
    <row r="2353" spans="26:27">
      <c r="Z2353" s="40"/>
      <c r="AA2353" s="44"/>
    </row>
    <row r="2354" spans="26:27">
      <c r="Z2354" s="40"/>
      <c r="AA2354" s="44"/>
    </row>
    <row r="2355" spans="26:27">
      <c r="Z2355" s="40"/>
      <c r="AA2355" s="44"/>
    </row>
    <row r="2356" spans="26:27">
      <c r="Z2356" s="40"/>
      <c r="AA2356" s="44"/>
    </row>
    <row r="2357" spans="26:27">
      <c r="Z2357" s="40"/>
      <c r="AA2357" s="44"/>
    </row>
    <row r="2358" spans="26:27">
      <c r="Z2358" s="40"/>
      <c r="AA2358" s="44"/>
    </row>
    <row r="2359" spans="26:27">
      <c r="Z2359" s="40"/>
      <c r="AA2359" s="44"/>
    </row>
    <row r="2360" spans="26:27">
      <c r="Z2360" s="40"/>
      <c r="AA2360" s="44"/>
    </row>
    <row r="2361" spans="26:27">
      <c r="Z2361" s="40"/>
      <c r="AA2361" s="44"/>
    </row>
    <row r="2362" spans="26:27">
      <c r="Z2362" s="40"/>
      <c r="AA2362" s="44"/>
    </row>
    <row r="2363" spans="26:27">
      <c r="Z2363" s="40"/>
      <c r="AA2363" s="44"/>
    </row>
    <row r="2364" spans="26:27">
      <c r="Z2364" s="40"/>
      <c r="AA2364" s="44"/>
    </row>
    <row r="2365" spans="26:27">
      <c r="Z2365" s="40"/>
      <c r="AA2365" s="44"/>
    </row>
    <row r="2366" spans="26:27">
      <c r="Z2366" s="40"/>
      <c r="AA2366" s="44"/>
    </row>
    <row r="2367" spans="26:27">
      <c r="Z2367" s="40"/>
      <c r="AA2367" s="44"/>
    </row>
    <row r="2368" spans="26:27">
      <c r="Z2368" s="40"/>
      <c r="AA2368" s="44"/>
    </row>
    <row r="2369" spans="26:27">
      <c r="Z2369" s="40"/>
      <c r="AA2369" s="44"/>
    </row>
    <row r="2370" spans="26:27">
      <c r="Z2370" s="40"/>
      <c r="AA2370" s="44"/>
    </row>
    <row r="2371" spans="26:27">
      <c r="Z2371" s="40"/>
      <c r="AA2371" s="44"/>
    </row>
    <row r="2372" spans="26:27">
      <c r="Z2372" s="40"/>
      <c r="AA2372" s="44"/>
    </row>
    <row r="2373" spans="26:27">
      <c r="Z2373" s="40"/>
      <c r="AA2373" s="44"/>
    </row>
    <row r="2374" spans="26:27">
      <c r="Z2374" s="40"/>
      <c r="AA2374" s="44"/>
    </row>
    <row r="2375" spans="26:27">
      <c r="Z2375" s="40"/>
      <c r="AA2375" s="44"/>
    </row>
    <row r="2376" spans="26:27">
      <c r="Z2376" s="40"/>
      <c r="AA2376" s="44"/>
    </row>
    <row r="2377" spans="26:27">
      <c r="Z2377" s="40"/>
      <c r="AA2377" s="44"/>
    </row>
    <row r="2378" spans="26:27">
      <c r="Z2378" s="40"/>
      <c r="AA2378" s="44"/>
    </row>
    <row r="2379" spans="26:27">
      <c r="Z2379" s="40"/>
      <c r="AA2379" s="44"/>
    </row>
    <row r="2380" spans="26:27">
      <c r="Z2380" s="40"/>
      <c r="AA2380" s="44"/>
    </row>
    <row r="2381" spans="26:27">
      <c r="Z2381" s="40"/>
      <c r="AA2381" s="44"/>
    </row>
    <row r="2382" spans="26:27">
      <c r="Z2382" s="40"/>
      <c r="AA2382" s="44"/>
    </row>
    <row r="2383" spans="26:27">
      <c r="Z2383" s="40"/>
      <c r="AA2383" s="44"/>
    </row>
    <row r="2384" spans="26:27">
      <c r="Z2384" s="40"/>
      <c r="AA2384" s="44"/>
    </row>
    <row r="2385" spans="26:27">
      <c r="Z2385" s="40"/>
      <c r="AA2385" s="44"/>
    </row>
    <row r="2386" spans="26:27">
      <c r="Z2386" s="40"/>
      <c r="AA2386" s="44"/>
    </row>
    <row r="2387" spans="26:27">
      <c r="Z2387" s="40"/>
      <c r="AA2387" s="44"/>
    </row>
    <row r="2388" spans="26:27">
      <c r="Z2388" s="40"/>
      <c r="AA2388" s="44"/>
    </row>
    <row r="2389" spans="26:27">
      <c r="Z2389" s="40"/>
      <c r="AA2389" s="44"/>
    </row>
    <row r="2390" spans="26:27">
      <c r="Z2390" s="40"/>
      <c r="AA2390" s="44"/>
    </row>
    <row r="2391" spans="26:27">
      <c r="Z2391" s="40"/>
      <c r="AA2391" s="44"/>
    </row>
    <row r="2392" spans="26:27">
      <c r="Z2392" s="40"/>
      <c r="AA2392" s="44"/>
    </row>
    <row r="2393" spans="26:27">
      <c r="Z2393" s="40"/>
      <c r="AA2393" s="44"/>
    </row>
    <row r="2394" spans="26:27">
      <c r="Z2394" s="40"/>
      <c r="AA2394" s="44"/>
    </row>
    <row r="2395" spans="26:27">
      <c r="Z2395" s="40"/>
      <c r="AA2395" s="44"/>
    </row>
    <row r="2396" spans="26:27">
      <c r="Z2396" s="40"/>
      <c r="AA2396" s="44"/>
    </row>
    <row r="2397" spans="26:27">
      <c r="Z2397" s="40"/>
      <c r="AA2397" s="44"/>
    </row>
    <row r="2398" spans="26:27">
      <c r="Z2398" s="40"/>
      <c r="AA2398" s="44"/>
    </row>
    <row r="2399" spans="26:27">
      <c r="Z2399" s="40"/>
      <c r="AA2399" s="44"/>
    </row>
    <row r="2400" spans="26:27">
      <c r="Z2400" s="40"/>
      <c r="AA2400" s="44"/>
    </row>
    <row r="2401" spans="26:27">
      <c r="Z2401" s="40"/>
      <c r="AA2401" s="44"/>
    </row>
    <row r="2402" spans="26:27">
      <c r="Z2402" s="40"/>
      <c r="AA2402" s="44"/>
    </row>
    <row r="2403" spans="26:27">
      <c r="Z2403" s="40"/>
      <c r="AA2403" s="44"/>
    </row>
    <row r="2404" spans="26:27">
      <c r="Z2404" s="40"/>
      <c r="AA2404" s="44"/>
    </row>
    <row r="2405" spans="26:27">
      <c r="Z2405" s="40"/>
      <c r="AA2405" s="44"/>
    </row>
    <row r="2406" spans="26:27">
      <c r="Z2406" s="40"/>
      <c r="AA2406" s="44"/>
    </row>
    <row r="2407" spans="26:27">
      <c r="Z2407" s="40"/>
      <c r="AA2407" s="44"/>
    </row>
    <row r="2408" spans="26:27">
      <c r="Z2408" s="40"/>
      <c r="AA2408" s="44"/>
    </row>
    <row r="2409" spans="26:27">
      <c r="Z2409" s="40"/>
      <c r="AA2409" s="44"/>
    </row>
    <row r="2410" spans="26:27">
      <c r="Z2410" s="40"/>
      <c r="AA2410" s="44"/>
    </row>
    <row r="2411" spans="26:27">
      <c r="Z2411" s="40"/>
      <c r="AA2411" s="44"/>
    </row>
    <row r="2412" spans="26:27">
      <c r="Z2412" s="40"/>
      <c r="AA2412" s="44"/>
    </row>
    <row r="2413" spans="26:27">
      <c r="Z2413" s="40"/>
      <c r="AA2413" s="44"/>
    </row>
    <row r="2414" spans="26:27">
      <c r="Z2414" s="40"/>
      <c r="AA2414" s="44"/>
    </row>
    <row r="2415" spans="26:27">
      <c r="Z2415" s="40"/>
      <c r="AA2415" s="44"/>
    </row>
    <row r="2416" spans="26:27">
      <c r="Z2416" s="40"/>
      <c r="AA2416" s="44"/>
    </row>
    <row r="2417" spans="26:27">
      <c r="Z2417" s="40"/>
      <c r="AA2417" s="44"/>
    </row>
    <row r="2418" spans="26:27">
      <c r="Z2418" s="40"/>
      <c r="AA2418" s="44"/>
    </row>
    <row r="2419" spans="26:27">
      <c r="Z2419" s="40"/>
      <c r="AA2419" s="44"/>
    </row>
    <row r="2420" spans="26:27">
      <c r="Z2420" s="40"/>
      <c r="AA2420" s="44"/>
    </row>
    <row r="2421" spans="26:27">
      <c r="Z2421" s="40"/>
      <c r="AA2421" s="44"/>
    </row>
    <row r="2422" spans="26:27">
      <c r="Z2422" s="40"/>
      <c r="AA2422" s="44"/>
    </row>
    <row r="2423" spans="26:27">
      <c r="Z2423" s="40"/>
      <c r="AA2423" s="44"/>
    </row>
    <row r="2424" spans="26:27">
      <c r="Z2424" s="40"/>
      <c r="AA2424" s="44"/>
    </row>
    <row r="2425" spans="26:27">
      <c r="Z2425" s="40"/>
      <c r="AA2425" s="44"/>
    </row>
    <row r="2426" spans="26:27">
      <c r="Z2426" s="40"/>
      <c r="AA2426" s="44"/>
    </row>
    <row r="2427" spans="26:27">
      <c r="Z2427" s="40"/>
      <c r="AA2427" s="44"/>
    </row>
    <row r="2428" spans="26:27">
      <c r="Z2428" s="40"/>
      <c r="AA2428" s="44"/>
    </row>
    <row r="2429" spans="26:27">
      <c r="Z2429" s="40"/>
      <c r="AA2429" s="44"/>
    </row>
    <row r="2430" spans="26:27">
      <c r="Z2430" s="40"/>
      <c r="AA2430" s="44"/>
    </row>
    <row r="2431" spans="26:27">
      <c r="Z2431" s="40"/>
      <c r="AA2431" s="44"/>
    </row>
    <row r="2432" spans="26:27">
      <c r="Z2432" s="40"/>
      <c r="AA2432" s="44"/>
    </row>
    <row r="2433" spans="26:27">
      <c r="Z2433" s="40"/>
      <c r="AA2433" s="44"/>
    </row>
    <row r="2434" spans="26:27">
      <c r="Z2434" s="40"/>
      <c r="AA2434" s="44"/>
    </row>
    <row r="2435" spans="26:27">
      <c r="Z2435" s="40"/>
      <c r="AA2435" s="44"/>
    </row>
    <row r="2436" spans="26:27">
      <c r="Z2436" s="40"/>
      <c r="AA2436" s="44"/>
    </row>
    <row r="2437" spans="26:27">
      <c r="Z2437" s="40"/>
      <c r="AA2437" s="44"/>
    </row>
    <row r="2438" spans="26:27">
      <c r="Z2438" s="40"/>
      <c r="AA2438" s="44"/>
    </row>
    <row r="2439" spans="26:27">
      <c r="Z2439" s="40"/>
      <c r="AA2439" s="44"/>
    </row>
    <row r="2440" spans="26:27">
      <c r="Z2440" s="40"/>
      <c r="AA2440" s="44"/>
    </row>
    <row r="2441" spans="26:27">
      <c r="Z2441" s="40"/>
      <c r="AA2441" s="44"/>
    </row>
    <row r="2442" spans="26:27">
      <c r="Z2442" s="40"/>
      <c r="AA2442" s="44"/>
    </row>
    <row r="2443" spans="26:27">
      <c r="Z2443" s="40"/>
      <c r="AA2443" s="44"/>
    </row>
    <row r="2444" spans="26:27">
      <c r="Z2444" s="40"/>
      <c r="AA2444" s="44"/>
    </row>
    <row r="2445" spans="26:27">
      <c r="Z2445" s="40"/>
      <c r="AA2445" s="44"/>
    </row>
    <row r="2446" spans="26:27">
      <c r="Z2446" s="40"/>
      <c r="AA2446" s="44"/>
    </row>
    <row r="2447" spans="26:27">
      <c r="Z2447" s="40"/>
      <c r="AA2447" s="44"/>
    </row>
    <row r="2448" spans="26:27">
      <c r="Z2448" s="40"/>
      <c r="AA2448" s="44"/>
    </row>
    <row r="2449" spans="26:27">
      <c r="Z2449" s="40"/>
      <c r="AA2449" s="44"/>
    </row>
    <row r="2450" spans="26:27">
      <c r="Z2450" s="40"/>
      <c r="AA2450" s="44"/>
    </row>
    <row r="2451" spans="26:27">
      <c r="Z2451" s="40"/>
      <c r="AA2451" s="44"/>
    </row>
    <row r="2452" spans="26:27">
      <c r="Z2452" s="40"/>
      <c r="AA2452" s="44"/>
    </row>
    <row r="2453" spans="26:27">
      <c r="Z2453" s="40"/>
      <c r="AA2453" s="44"/>
    </row>
    <row r="2454" spans="26:27">
      <c r="Z2454" s="40"/>
      <c r="AA2454" s="44"/>
    </row>
    <row r="2455" spans="26:27">
      <c r="Z2455" s="40"/>
      <c r="AA2455" s="44"/>
    </row>
    <row r="2456" spans="26:27">
      <c r="Z2456" s="40"/>
      <c r="AA2456" s="44"/>
    </row>
    <row r="2457" spans="26:27">
      <c r="Z2457" s="40"/>
      <c r="AA2457" s="44"/>
    </row>
    <row r="2458" spans="26:27">
      <c r="Z2458" s="40"/>
      <c r="AA2458" s="44"/>
    </row>
    <row r="2459" spans="26:27">
      <c r="Z2459" s="40"/>
      <c r="AA2459" s="44"/>
    </row>
    <row r="2460" spans="26:27">
      <c r="Z2460" s="40"/>
      <c r="AA2460" s="44"/>
    </row>
    <row r="2461" spans="26:27">
      <c r="Z2461" s="40"/>
      <c r="AA2461" s="44"/>
    </row>
    <row r="2462" spans="26:27">
      <c r="Z2462" s="40"/>
      <c r="AA2462" s="44"/>
    </row>
    <row r="2463" spans="26:27">
      <c r="Z2463" s="40"/>
      <c r="AA2463" s="44"/>
    </row>
    <row r="2464" spans="26:27">
      <c r="Z2464" s="40"/>
      <c r="AA2464" s="44"/>
    </row>
    <row r="2465" spans="26:27">
      <c r="Z2465" s="40"/>
      <c r="AA2465" s="44"/>
    </row>
    <row r="2466" spans="26:27">
      <c r="Z2466" s="40"/>
      <c r="AA2466" s="44"/>
    </row>
    <row r="2467" spans="26:27">
      <c r="Z2467" s="40"/>
      <c r="AA2467" s="44"/>
    </row>
    <row r="2468" spans="26:27">
      <c r="Z2468" s="40"/>
      <c r="AA2468" s="44"/>
    </row>
    <row r="2469" spans="26:27">
      <c r="Z2469" s="40"/>
      <c r="AA2469" s="44"/>
    </row>
    <row r="2470" spans="26:27">
      <c r="Z2470" s="40"/>
      <c r="AA2470" s="44"/>
    </row>
    <row r="2471" spans="26:27">
      <c r="Z2471" s="40"/>
      <c r="AA2471" s="44"/>
    </row>
    <row r="2472" spans="26:27">
      <c r="Z2472" s="40"/>
      <c r="AA2472" s="44"/>
    </row>
    <row r="2473" spans="26:27">
      <c r="Z2473" s="40"/>
      <c r="AA2473" s="44"/>
    </row>
    <row r="2474" spans="26:27">
      <c r="Z2474" s="40"/>
      <c r="AA2474" s="44"/>
    </row>
    <row r="2475" spans="26:27">
      <c r="Z2475" s="40"/>
      <c r="AA2475" s="44"/>
    </row>
    <row r="2476" spans="26:27">
      <c r="Z2476" s="40"/>
      <c r="AA2476" s="44"/>
    </row>
    <row r="2477" spans="26:27">
      <c r="Z2477" s="40"/>
      <c r="AA2477" s="44"/>
    </row>
    <row r="2478" spans="26:27">
      <c r="Z2478" s="40"/>
      <c r="AA2478" s="44"/>
    </row>
    <row r="2479" spans="26:27">
      <c r="Z2479" s="40"/>
      <c r="AA2479" s="44"/>
    </row>
    <row r="2480" spans="26:27">
      <c r="Z2480" s="40"/>
      <c r="AA2480" s="44"/>
    </row>
    <row r="2481" spans="26:27">
      <c r="Z2481" s="40"/>
      <c r="AA2481" s="44"/>
    </row>
    <row r="2482" spans="26:27">
      <c r="Z2482" s="40"/>
      <c r="AA2482" s="44"/>
    </row>
    <row r="2483" spans="26:27">
      <c r="Z2483" s="40"/>
      <c r="AA2483" s="44"/>
    </row>
    <row r="2484" spans="26:27">
      <c r="Z2484" s="40"/>
      <c r="AA2484" s="44"/>
    </row>
    <row r="2485" spans="26:27">
      <c r="Z2485" s="40"/>
      <c r="AA2485" s="44"/>
    </row>
    <row r="2486" spans="26:27">
      <c r="Z2486" s="40"/>
      <c r="AA2486" s="44"/>
    </row>
    <row r="2487" spans="26:27">
      <c r="Z2487" s="40"/>
      <c r="AA2487" s="44"/>
    </row>
    <row r="2488" spans="26:27">
      <c r="Z2488" s="40"/>
      <c r="AA2488" s="44"/>
    </row>
    <row r="2489" spans="26:27">
      <c r="Z2489" s="40"/>
      <c r="AA2489" s="44"/>
    </row>
    <row r="2490" spans="26:27">
      <c r="Z2490" s="40"/>
      <c r="AA2490" s="44"/>
    </row>
    <row r="2491" spans="26:27">
      <c r="Z2491" s="40"/>
      <c r="AA2491" s="44"/>
    </row>
    <row r="2492" spans="26:27">
      <c r="Z2492" s="40"/>
      <c r="AA2492" s="44"/>
    </row>
    <row r="2493" spans="26:27">
      <c r="Z2493" s="40"/>
      <c r="AA2493" s="44"/>
    </row>
    <row r="2494" spans="26:27">
      <c r="Z2494" s="40"/>
      <c r="AA2494" s="44"/>
    </row>
    <row r="2495" spans="26:27">
      <c r="Z2495" s="40"/>
      <c r="AA2495" s="44"/>
    </row>
    <row r="2496" spans="26:27">
      <c r="Z2496" s="40"/>
      <c r="AA2496" s="44"/>
    </row>
    <row r="2497" spans="26:27">
      <c r="Z2497" s="40"/>
      <c r="AA2497" s="44"/>
    </row>
    <row r="2498" spans="26:27">
      <c r="Z2498" s="40"/>
      <c r="AA2498" s="44"/>
    </row>
    <row r="2499" spans="26:27">
      <c r="Z2499" s="40"/>
      <c r="AA2499" s="44"/>
    </row>
    <row r="2500" spans="26:27">
      <c r="Z2500" s="40"/>
      <c r="AA2500" s="44"/>
    </row>
    <row r="2501" spans="26:27">
      <c r="Z2501" s="40"/>
      <c r="AA2501" s="44"/>
    </row>
    <row r="2502" spans="26:27">
      <c r="Z2502" s="40"/>
      <c r="AA2502" s="44"/>
    </row>
    <row r="2503" spans="26:27">
      <c r="Z2503" s="40"/>
      <c r="AA2503" s="44"/>
    </row>
    <row r="2504" spans="26:27">
      <c r="Z2504" s="40"/>
      <c r="AA2504" s="44"/>
    </row>
    <row r="2505" spans="26:27">
      <c r="Z2505" s="40"/>
      <c r="AA2505" s="44"/>
    </row>
    <row r="2506" spans="26:27">
      <c r="Z2506" s="40"/>
      <c r="AA2506" s="44"/>
    </row>
    <row r="2507" spans="26:27">
      <c r="Z2507" s="40"/>
      <c r="AA2507" s="44"/>
    </row>
    <row r="2508" spans="26:27">
      <c r="Z2508" s="40"/>
      <c r="AA2508" s="44"/>
    </row>
    <row r="2509" spans="26:27">
      <c r="Z2509" s="40"/>
      <c r="AA2509" s="44"/>
    </row>
    <row r="2510" spans="26:27">
      <c r="Z2510" s="40"/>
      <c r="AA2510" s="44"/>
    </row>
    <row r="2511" spans="26:27">
      <c r="Z2511" s="40"/>
      <c r="AA2511" s="44"/>
    </row>
    <row r="2512" spans="26:27">
      <c r="Z2512" s="40"/>
      <c r="AA2512" s="44"/>
    </row>
    <row r="2513" spans="26:27">
      <c r="Z2513" s="40"/>
      <c r="AA2513" s="44"/>
    </row>
    <row r="2514" spans="26:27">
      <c r="Z2514" s="40"/>
      <c r="AA2514" s="44"/>
    </row>
    <row r="2515" spans="26:27">
      <c r="Z2515" s="40"/>
      <c r="AA2515" s="44"/>
    </row>
    <row r="2516" spans="26:27">
      <c r="Z2516" s="40"/>
      <c r="AA2516" s="44"/>
    </row>
    <row r="2517" spans="26:27">
      <c r="Z2517" s="40"/>
      <c r="AA2517" s="44"/>
    </row>
    <row r="2518" spans="26:27">
      <c r="Z2518" s="40"/>
      <c r="AA2518" s="44"/>
    </row>
    <row r="2519" spans="26:27">
      <c r="Z2519" s="40"/>
      <c r="AA2519" s="44"/>
    </row>
    <row r="2520" spans="26:27">
      <c r="Z2520" s="40"/>
      <c r="AA2520" s="44"/>
    </row>
    <row r="2521" spans="26:27">
      <c r="Z2521" s="40"/>
      <c r="AA2521" s="44"/>
    </row>
    <row r="2522" spans="26:27">
      <c r="Z2522" s="40"/>
      <c r="AA2522" s="44"/>
    </row>
    <row r="2523" spans="26:27">
      <c r="Z2523" s="40"/>
      <c r="AA2523" s="44"/>
    </row>
    <row r="2524" spans="26:27">
      <c r="Z2524" s="40"/>
      <c r="AA2524" s="44"/>
    </row>
    <row r="2525" spans="26:27">
      <c r="Z2525" s="40"/>
      <c r="AA2525" s="44"/>
    </row>
    <row r="2526" spans="26:27">
      <c r="Z2526" s="40"/>
      <c r="AA2526" s="44"/>
    </row>
    <row r="2527" spans="26:27">
      <c r="Z2527" s="40"/>
      <c r="AA2527" s="44"/>
    </row>
    <row r="2528" spans="26:27">
      <c r="Z2528" s="40"/>
      <c r="AA2528" s="44"/>
    </row>
    <row r="2529" spans="26:27">
      <c r="Z2529" s="40"/>
      <c r="AA2529" s="44"/>
    </row>
    <row r="2530" spans="26:27">
      <c r="Z2530" s="40"/>
      <c r="AA2530" s="44"/>
    </row>
    <row r="2531" spans="26:27">
      <c r="Z2531" s="40"/>
      <c r="AA2531" s="44"/>
    </row>
    <row r="2532" spans="26:27">
      <c r="Z2532" s="40"/>
      <c r="AA2532" s="44"/>
    </row>
    <row r="2533" spans="26:27">
      <c r="Z2533" s="40"/>
      <c r="AA2533" s="44"/>
    </row>
    <row r="2534" spans="26:27">
      <c r="Z2534" s="40"/>
      <c r="AA2534" s="44"/>
    </row>
    <row r="2535" spans="26:27">
      <c r="Z2535" s="40"/>
      <c r="AA2535" s="44"/>
    </row>
    <row r="2536" spans="26:27">
      <c r="Z2536" s="40"/>
      <c r="AA2536" s="44"/>
    </row>
    <row r="2537" spans="26:27">
      <c r="Z2537" s="40"/>
      <c r="AA2537" s="44"/>
    </row>
    <row r="2538" spans="26:27">
      <c r="Z2538" s="40"/>
      <c r="AA2538" s="44"/>
    </row>
    <row r="2539" spans="26:27">
      <c r="Z2539" s="40"/>
      <c r="AA2539" s="44"/>
    </row>
    <row r="2540" spans="26:27">
      <c r="Z2540" s="40"/>
      <c r="AA2540" s="44"/>
    </row>
    <row r="2541" spans="26:27">
      <c r="Z2541" s="40"/>
      <c r="AA2541" s="44"/>
    </row>
    <row r="2542" spans="26:27">
      <c r="Z2542" s="40"/>
      <c r="AA2542" s="44"/>
    </row>
    <row r="2543" spans="26:27">
      <c r="Z2543" s="40"/>
      <c r="AA2543" s="44"/>
    </row>
    <row r="2544" spans="26:27">
      <c r="Z2544" s="40"/>
      <c r="AA2544" s="44"/>
    </row>
    <row r="2545" spans="26:27">
      <c r="Z2545" s="40"/>
      <c r="AA2545" s="44"/>
    </row>
    <row r="2546" spans="26:27">
      <c r="Z2546" s="40"/>
      <c r="AA2546" s="44"/>
    </row>
    <row r="2547" spans="26:27">
      <c r="Z2547" s="40"/>
      <c r="AA2547" s="44"/>
    </row>
    <row r="2548" spans="26:27">
      <c r="Z2548" s="40"/>
      <c r="AA2548" s="44"/>
    </row>
    <row r="2549" spans="26:27">
      <c r="Z2549" s="40"/>
      <c r="AA2549" s="44"/>
    </row>
    <row r="2550" spans="26:27">
      <c r="Z2550" s="40"/>
      <c r="AA2550" s="44"/>
    </row>
    <row r="2551" spans="26:27">
      <c r="Z2551" s="40"/>
      <c r="AA2551" s="44"/>
    </row>
    <row r="2552" spans="26:27">
      <c r="Z2552" s="40"/>
      <c r="AA2552" s="44"/>
    </row>
    <row r="2553" spans="26:27">
      <c r="Z2553" s="40"/>
      <c r="AA2553" s="44"/>
    </row>
    <row r="2554" spans="26:27">
      <c r="Z2554" s="40"/>
      <c r="AA2554" s="44"/>
    </row>
    <row r="2555" spans="26:27">
      <c r="Z2555" s="40"/>
      <c r="AA2555" s="44"/>
    </row>
    <row r="2556" spans="26:27">
      <c r="Z2556" s="40"/>
      <c r="AA2556" s="44"/>
    </row>
    <row r="2557" spans="26:27">
      <c r="Z2557" s="40"/>
      <c r="AA2557" s="44"/>
    </row>
    <row r="2558" spans="26:27">
      <c r="Z2558" s="40"/>
      <c r="AA2558" s="44"/>
    </row>
    <row r="2559" spans="26:27">
      <c r="Z2559" s="40"/>
      <c r="AA2559" s="44"/>
    </row>
    <row r="2560" spans="26:27">
      <c r="Z2560" s="40"/>
      <c r="AA2560" s="44"/>
    </row>
    <row r="2561" spans="26:27">
      <c r="Z2561" s="40"/>
      <c r="AA2561" s="44"/>
    </row>
    <row r="2562" spans="26:27">
      <c r="Z2562" s="40"/>
      <c r="AA2562" s="44"/>
    </row>
    <row r="2563" spans="26:27">
      <c r="Z2563" s="40"/>
      <c r="AA2563" s="44"/>
    </row>
    <row r="2564" spans="26:27">
      <c r="Z2564" s="40"/>
      <c r="AA2564" s="44"/>
    </row>
    <row r="2565" spans="26:27">
      <c r="Z2565" s="40"/>
      <c r="AA2565" s="44"/>
    </row>
    <row r="2566" spans="26:27">
      <c r="Z2566" s="40"/>
      <c r="AA2566" s="44"/>
    </row>
    <row r="2567" spans="26:27">
      <c r="Z2567" s="40"/>
      <c r="AA2567" s="44"/>
    </row>
    <row r="2568" spans="26:27">
      <c r="Z2568" s="40"/>
      <c r="AA2568" s="44"/>
    </row>
    <row r="2569" spans="26:27">
      <c r="Z2569" s="40"/>
      <c r="AA2569" s="44"/>
    </row>
    <row r="2570" spans="26:27">
      <c r="Z2570" s="40"/>
      <c r="AA2570" s="44"/>
    </row>
    <row r="2571" spans="26:27">
      <c r="Z2571" s="40"/>
      <c r="AA2571" s="44"/>
    </row>
    <row r="2572" spans="26:27">
      <c r="Z2572" s="40"/>
      <c r="AA2572" s="44"/>
    </row>
    <row r="2573" spans="26:27">
      <c r="Z2573" s="40"/>
      <c r="AA2573" s="44"/>
    </row>
    <row r="2574" spans="26:27">
      <c r="Z2574" s="40"/>
      <c r="AA2574" s="44"/>
    </row>
    <row r="2575" spans="26:27">
      <c r="Z2575" s="40"/>
      <c r="AA2575" s="44"/>
    </row>
    <row r="2576" spans="26:27">
      <c r="Z2576" s="40"/>
      <c r="AA2576" s="44"/>
    </row>
    <row r="2577" spans="26:27">
      <c r="Z2577" s="40"/>
      <c r="AA2577" s="44"/>
    </row>
    <row r="2578" spans="26:27">
      <c r="Z2578" s="40"/>
      <c r="AA2578" s="44"/>
    </row>
    <row r="2579" spans="26:27">
      <c r="Z2579" s="40"/>
      <c r="AA2579" s="44"/>
    </row>
    <row r="2580" spans="26:27">
      <c r="Z2580" s="40"/>
      <c r="AA2580" s="44"/>
    </row>
    <row r="2581" spans="26:27">
      <c r="Z2581" s="40"/>
      <c r="AA2581" s="44"/>
    </row>
    <row r="2582" spans="26:27">
      <c r="Z2582" s="40"/>
      <c r="AA2582" s="44"/>
    </row>
    <row r="2583" spans="26:27">
      <c r="Z2583" s="40"/>
      <c r="AA2583" s="44"/>
    </row>
    <row r="2584" spans="26:27">
      <c r="Z2584" s="40"/>
      <c r="AA2584" s="44"/>
    </row>
    <row r="2585" spans="26:27">
      <c r="Z2585" s="40"/>
      <c r="AA2585" s="44"/>
    </row>
    <row r="2586" spans="26:27">
      <c r="Z2586" s="40"/>
      <c r="AA2586" s="44"/>
    </row>
    <row r="2587" spans="26:27">
      <c r="Z2587" s="40"/>
      <c r="AA2587" s="44"/>
    </row>
    <row r="2588" spans="26:27">
      <c r="Z2588" s="40"/>
      <c r="AA2588" s="44"/>
    </row>
    <row r="2589" spans="26:27">
      <c r="Z2589" s="40"/>
      <c r="AA2589" s="44"/>
    </row>
    <row r="2590" spans="26:27">
      <c r="Z2590" s="40"/>
      <c r="AA2590" s="44"/>
    </row>
    <row r="2591" spans="26:27">
      <c r="Z2591" s="40"/>
      <c r="AA2591" s="44"/>
    </row>
    <row r="2592" spans="26:27">
      <c r="Z2592" s="40"/>
      <c r="AA2592" s="44"/>
    </row>
    <row r="2593" spans="26:27">
      <c r="Z2593" s="40"/>
      <c r="AA2593" s="44"/>
    </row>
    <row r="2594" spans="26:27">
      <c r="Z2594" s="40"/>
      <c r="AA2594" s="44"/>
    </row>
    <row r="2595" spans="26:27">
      <c r="Z2595" s="40"/>
      <c r="AA2595" s="44"/>
    </row>
    <row r="2596" spans="26:27">
      <c r="Z2596" s="40"/>
      <c r="AA2596" s="44"/>
    </row>
    <row r="2597" spans="26:27">
      <c r="Z2597" s="40"/>
      <c r="AA2597" s="44"/>
    </row>
    <row r="2598" spans="26:27">
      <c r="Z2598" s="40"/>
      <c r="AA2598" s="44"/>
    </row>
    <row r="2599" spans="26:27">
      <c r="Z2599" s="40"/>
      <c r="AA2599" s="44"/>
    </row>
    <row r="2600" spans="26:27">
      <c r="Z2600" s="40"/>
      <c r="AA2600" s="44"/>
    </row>
    <row r="2601" spans="26:27">
      <c r="Z2601" s="40"/>
      <c r="AA2601" s="44"/>
    </row>
    <row r="2602" spans="26:27">
      <c r="Z2602" s="40"/>
      <c r="AA2602" s="44"/>
    </row>
    <row r="2603" spans="26:27">
      <c r="Z2603" s="40"/>
      <c r="AA2603" s="44"/>
    </row>
    <row r="2604" spans="26:27">
      <c r="Z2604" s="40"/>
      <c r="AA2604" s="44"/>
    </row>
    <row r="2605" spans="26:27">
      <c r="Z2605" s="40"/>
      <c r="AA2605" s="44"/>
    </row>
    <row r="2606" spans="26:27">
      <c r="Z2606" s="40"/>
      <c r="AA2606" s="44"/>
    </row>
    <row r="2607" spans="26:27">
      <c r="Z2607" s="40"/>
      <c r="AA2607" s="44"/>
    </row>
    <row r="2608" spans="26:27">
      <c r="Z2608" s="40"/>
      <c r="AA2608" s="44"/>
    </row>
    <row r="2609" spans="26:27">
      <c r="Z2609" s="40"/>
      <c r="AA2609" s="44"/>
    </row>
    <row r="2610" spans="26:27">
      <c r="Z2610" s="40"/>
      <c r="AA2610" s="44"/>
    </row>
    <row r="2611" spans="26:27">
      <c r="Z2611" s="40"/>
      <c r="AA2611" s="44"/>
    </row>
    <row r="2612" spans="26:27">
      <c r="Z2612" s="40"/>
      <c r="AA2612" s="44"/>
    </row>
    <row r="2613" spans="26:27">
      <c r="Z2613" s="40"/>
      <c r="AA2613" s="44"/>
    </row>
    <row r="2614" spans="26:27">
      <c r="Z2614" s="40"/>
      <c r="AA2614" s="44"/>
    </row>
    <row r="2615" spans="26:27">
      <c r="Z2615" s="40"/>
      <c r="AA2615" s="44"/>
    </row>
    <row r="2616" spans="26:27">
      <c r="Z2616" s="40"/>
      <c r="AA2616" s="44"/>
    </row>
    <row r="2617" spans="26:27">
      <c r="Z2617" s="40"/>
      <c r="AA2617" s="44"/>
    </row>
    <row r="2618" spans="26:27">
      <c r="Z2618" s="40"/>
      <c r="AA2618" s="44"/>
    </row>
    <row r="2619" spans="26:27">
      <c r="Z2619" s="40"/>
      <c r="AA2619" s="44"/>
    </row>
    <row r="2620" spans="26:27">
      <c r="Z2620" s="40"/>
      <c r="AA2620" s="44"/>
    </row>
    <row r="2621" spans="26:27">
      <c r="Z2621" s="40"/>
      <c r="AA2621" s="44"/>
    </row>
    <row r="2622" spans="26:27">
      <c r="Z2622" s="40"/>
      <c r="AA2622" s="44"/>
    </row>
    <row r="2623" spans="26:27">
      <c r="Z2623" s="40"/>
      <c r="AA2623" s="44"/>
    </row>
    <row r="2624" spans="26:27">
      <c r="Z2624" s="40"/>
      <c r="AA2624" s="44"/>
    </row>
    <row r="2625" spans="26:27">
      <c r="Z2625" s="40"/>
      <c r="AA2625" s="44"/>
    </row>
    <row r="2626" spans="26:27">
      <c r="Z2626" s="40"/>
      <c r="AA2626" s="44"/>
    </row>
    <row r="2627" spans="26:27">
      <c r="Z2627" s="40"/>
      <c r="AA2627" s="44"/>
    </row>
    <row r="2628" spans="26:27">
      <c r="Z2628" s="40"/>
      <c r="AA2628" s="44"/>
    </row>
    <row r="2629" spans="26:27">
      <c r="Z2629" s="40"/>
      <c r="AA2629" s="44"/>
    </row>
    <row r="2630" spans="26:27">
      <c r="Z2630" s="40"/>
      <c r="AA2630" s="44"/>
    </row>
    <row r="2631" spans="26:27">
      <c r="Z2631" s="40"/>
      <c r="AA2631" s="44"/>
    </row>
    <row r="2632" spans="26:27">
      <c r="Z2632" s="40"/>
      <c r="AA2632" s="44"/>
    </row>
    <row r="2633" spans="26:27">
      <c r="Z2633" s="40"/>
      <c r="AA2633" s="44"/>
    </row>
    <row r="2634" spans="26:27">
      <c r="Z2634" s="40"/>
      <c r="AA2634" s="44"/>
    </row>
    <row r="2635" spans="26:27">
      <c r="Z2635" s="40"/>
      <c r="AA2635" s="44"/>
    </row>
    <row r="2636" spans="26:27">
      <c r="Z2636" s="40"/>
      <c r="AA2636" s="44"/>
    </row>
    <row r="2637" spans="26:27">
      <c r="Z2637" s="40"/>
      <c r="AA2637" s="44"/>
    </row>
    <row r="2638" spans="26:27">
      <c r="Z2638" s="40"/>
      <c r="AA2638" s="44"/>
    </row>
    <row r="2639" spans="26:27">
      <c r="Z2639" s="40"/>
      <c r="AA2639" s="44"/>
    </row>
    <row r="2640" spans="26:27">
      <c r="Z2640" s="40"/>
      <c r="AA2640" s="44"/>
    </row>
    <row r="2641" spans="26:27">
      <c r="Z2641" s="40"/>
      <c r="AA2641" s="44"/>
    </row>
    <row r="2642" spans="26:27">
      <c r="Z2642" s="40"/>
      <c r="AA2642" s="44"/>
    </row>
    <row r="2643" spans="26:27">
      <c r="Z2643" s="40"/>
      <c r="AA2643" s="44"/>
    </row>
    <row r="2644" spans="26:27">
      <c r="Z2644" s="40"/>
      <c r="AA2644" s="44"/>
    </row>
    <row r="2645" spans="26:27">
      <c r="Z2645" s="40"/>
      <c r="AA2645" s="44"/>
    </row>
    <row r="2646" spans="26:27">
      <c r="Z2646" s="40"/>
      <c r="AA2646" s="44"/>
    </row>
    <row r="2647" spans="26:27">
      <c r="Z2647" s="40"/>
      <c r="AA2647" s="44"/>
    </row>
    <row r="2648" spans="26:27">
      <c r="Z2648" s="40"/>
      <c r="AA2648" s="44"/>
    </row>
    <row r="2649" spans="26:27">
      <c r="Z2649" s="40"/>
      <c r="AA2649" s="44"/>
    </row>
    <row r="2650" spans="26:27">
      <c r="Z2650" s="40"/>
      <c r="AA2650" s="44"/>
    </row>
    <row r="2651" spans="26:27">
      <c r="Z2651" s="40"/>
      <c r="AA2651" s="44"/>
    </row>
    <row r="2652" spans="26:27">
      <c r="Z2652" s="40"/>
      <c r="AA2652" s="44"/>
    </row>
    <row r="2653" spans="26:27">
      <c r="Z2653" s="40"/>
      <c r="AA2653" s="44"/>
    </row>
    <row r="2654" spans="26:27">
      <c r="Z2654" s="40"/>
      <c r="AA2654" s="44"/>
    </row>
    <row r="2655" spans="26:27">
      <c r="Z2655" s="40"/>
      <c r="AA2655" s="44"/>
    </row>
    <row r="2656" spans="26:27">
      <c r="Z2656" s="40"/>
      <c r="AA2656" s="44"/>
    </row>
    <row r="2657" spans="26:27">
      <c r="Z2657" s="40"/>
      <c r="AA2657" s="44"/>
    </row>
    <row r="2658" spans="26:27">
      <c r="Z2658" s="40"/>
      <c r="AA2658" s="44"/>
    </row>
    <row r="2659" spans="26:27">
      <c r="Z2659" s="40"/>
      <c r="AA2659" s="44"/>
    </row>
    <row r="2660" spans="26:27">
      <c r="Z2660" s="40"/>
      <c r="AA2660" s="44"/>
    </row>
    <row r="2661" spans="26:27">
      <c r="Z2661" s="40"/>
      <c r="AA2661" s="44"/>
    </row>
    <row r="2662" spans="26:27">
      <c r="Z2662" s="40"/>
      <c r="AA2662" s="44"/>
    </row>
    <row r="2663" spans="26:27">
      <c r="Z2663" s="40"/>
      <c r="AA2663" s="44"/>
    </row>
    <row r="2664" spans="26:27">
      <c r="Z2664" s="40"/>
      <c r="AA2664" s="44"/>
    </row>
    <row r="2665" spans="26:27">
      <c r="Z2665" s="40"/>
      <c r="AA2665" s="44"/>
    </row>
    <row r="2666" spans="26:27">
      <c r="Z2666" s="40"/>
      <c r="AA2666" s="44"/>
    </row>
    <row r="2667" spans="26:27">
      <c r="Z2667" s="40"/>
      <c r="AA2667" s="44"/>
    </row>
    <row r="2668" spans="26:27">
      <c r="Z2668" s="40"/>
      <c r="AA2668" s="44"/>
    </row>
    <row r="2669" spans="26:27">
      <c r="Z2669" s="40"/>
      <c r="AA2669" s="44"/>
    </row>
    <row r="2670" spans="26:27">
      <c r="Z2670" s="40"/>
      <c r="AA2670" s="44"/>
    </row>
    <row r="2671" spans="26:27">
      <c r="Z2671" s="40"/>
      <c r="AA2671" s="44"/>
    </row>
    <row r="2672" spans="26:27">
      <c r="Z2672" s="40"/>
      <c r="AA2672" s="44"/>
    </row>
    <row r="2673" spans="26:27">
      <c r="Z2673" s="40"/>
      <c r="AA2673" s="44"/>
    </row>
    <row r="2674" spans="26:27">
      <c r="Z2674" s="40"/>
      <c r="AA2674" s="44"/>
    </row>
    <row r="2675" spans="26:27">
      <c r="Z2675" s="40"/>
      <c r="AA2675" s="44"/>
    </row>
    <row r="2676" spans="26:27">
      <c r="Z2676" s="40"/>
      <c r="AA2676" s="44"/>
    </row>
    <row r="2677" spans="26:27">
      <c r="Z2677" s="40"/>
      <c r="AA2677" s="44"/>
    </row>
    <row r="2678" spans="26:27">
      <c r="Z2678" s="40"/>
      <c r="AA2678" s="44"/>
    </row>
    <row r="2679" spans="26:27">
      <c r="Z2679" s="40"/>
      <c r="AA2679" s="44"/>
    </row>
    <row r="2680" spans="26:27">
      <c r="Z2680" s="40"/>
      <c r="AA2680" s="44"/>
    </row>
    <row r="2681" spans="26:27">
      <c r="Z2681" s="40"/>
      <c r="AA2681" s="44"/>
    </row>
    <row r="2682" spans="26:27">
      <c r="Z2682" s="40"/>
      <c r="AA2682" s="44"/>
    </row>
    <row r="2683" spans="26:27">
      <c r="Z2683" s="40"/>
      <c r="AA2683" s="44"/>
    </row>
    <row r="2684" spans="26:27">
      <c r="Z2684" s="40"/>
      <c r="AA2684" s="44"/>
    </row>
    <row r="2685" spans="26:27">
      <c r="Z2685" s="40"/>
      <c r="AA2685" s="44"/>
    </row>
    <row r="2686" spans="26:27">
      <c r="Z2686" s="40"/>
      <c r="AA2686" s="44"/>
    </row>
    <row r="2687" spans="26:27">
      <c r="Z2687" s="40"/>
      <c r="AA2687" s="44"/>
    </row>
    <row r="2688" spans="26:27">
      <c r="Z2688" s="40"/>
      <c r="AA2688" s="44"/>
    </row>
    <row r="2689" spans="26:27">
      <c r="Z2689" s="40"/>
      <c r="AA2689" s="44"/>
    </row>
    <row r="2690" spans="26:27">
      <c r="Z2690" s="40"/>
      <c r="AA2690" s="44"/>
    </row>
    <row r="2691" spans="26:27">
      <c r="Z2691" s="40"/>
      <c r="AA2691" s="44"/>
    </row>
    <row r="2692" spans="26:27">
      <c r="Z2692" s="40"/>
      <c r="AA2692" s="44"/>
    </row>
    <row r="2693" spans="26:27">
      <c r="Z2693" s="40"/>
      <c r="AA2693" s="44"/>
    </row>
    <row r="2694" spans="26:27">
      <c r="Z2694" s="40"/>
      <c r="AA2694" s="44"/>
    </row>
    <row r="2695" spans="26:27">
      <c r="Z2695" s="40"/>
      <c r="AA2695" s="44"/>
    </row>
    <row r="2696" spans="26:27">
      <c r="Z2696" s="40"/>
      <c r="AA2696" s="44"/>
    </row>
    <row r="2697" spans="26:27">
      <c r="Z2697" s="40"/>
      <c r="AA2697" s="44"/>
    </row>
    <row r="2698" spans="26:27">
      <c r="Z2698" s="40"/>
      <c r="AA2698" s="44"/>
    </row>
    <row r="2699" spans="26:27">
      <c r="Z2699" s="40"/>
      <c r="AA2699" s="44"/>
    </row>
    <row r="2700" spans="26:27">
      <c r="Z2700" s="40"/>
      <c r="AA2700" s="44"/>
    </row>
    <row r="2701" spans="26:27">
      <c r="Z2701" s="40"/>
      <c r="AA2701" s="44"/>
    </row>
    <row r="2702" spans="26:27">
      <c r="Z2702" s="40"/>
      <c r="AA2702" s="44"/>
    </row>
    <row r="2703" spans="26:27">
      <c r="Z2703" s="40"/>
      <c r="AA2703" s="44"/>
    </row>
    <row r="2704" spans="26:27">
      <c r="Z2704" s="40"/>
      <c r="AA2704" s="44"/>
    </row>
    <row r="2705" spans="26:27">
      <c r="Z2705" s="40"/>
      <c r="AA2705" s="44"/>
    </row>
    <row r="2706" spans="26:27">
      <c r="Z2706" s="40"/>
      <c r="AA2706" s="44"/>
    </row>
    <row r="2707" spans="26:27">
      <c r="Z2707" s="40"/>
      <c r="AA2707" s="44"/>
    </row>
    <row r="2708" spans="26:27">
      <c r="Z2708" s="40"/>
      <c r="AA2708" s="44"/>
    </row>
    <row r="2709" spans="26:27">
      <c r="Z2709" s="40"/>
      <c r="AA2709" s="44"/>
    </row>
    <row r="2710" spans="26:27">
      <c r="Z2710" s="40"/>
      <c r="AA2710" s="44"/>
    </row>
    <row r="2711" spans="26:27">
      <c r="Z2711" s="40"/>
      <c r="AA2711" s="44"/>
    </row>
    <row r="2712" spans="26:27">
      <c r="Z2712" s="40"/>
      <c r="AA2712" s="44"/>
    </row>
    <row r="2713" spans="26:27">
      <c r="Z2713" s="40"/>
      <c r="AA2713" s="44"/>
    </row>
    <row r="2714" spans="26:27">
      <c r="Z2714" s="40"/>
      <c r="AA2714" s="44"/>
    </row>
    <row r="2715" spans="26:27">
      <c r="Z2715" s="40"/>
      <c r="AA2715" s="44"/>
    </row>
    <row r="2716" spans="26:27">
      <c r="Z2716" s="40"/>
      <c r="AA2716" s="44"/>
    </row>
    <row r="2717" spans="26:27">
      <c r="Z2717" s="40"/>
      <c r="AA2717" s="44"/>
    </row>
    <row r="2718" spans="26:27">
      <c r="Z2718" s="40"/>
      <c r="AA2718" s="44"/>
    </row>
    <row r="2719" spans="26:27">
      <c r="Z2719" s="40"/>
      <c r="AA2719" s="44"/>
    </row>
    <row r="2720" spans="26:27">
      <c r="Z2720" s="40"/>
      <c r="AA2720" s="44"/>
    </row>
    <row r="2721" spans="26:27">
      <c r="Z2721" s="40"/>
      <c r="AA2721" s="44"/>
    </row>
    <row r="2722" spans="26:27">
      <c r="Z2722" s="40"/>
      <c r="AA2722" s="44"/>
    </row>
    <row r="2723" spans="26:27">
      <c r="Z2723" s="40"/>
      <c r="AA2723" s="44"/>
    </row>
    <row r="2724" spans="26:27">
      <c r="Z2724" s="40"/>
      <c r="AA2724" s="44"/>
    </row>
    <row r="2725" spans="26:27">
      <c r="Z2725" s="40"/>
      <c r="AA2725" s="44"/>
    </row>
    <row r="2726" spans="26:27">
      <c r="Z2726" s="40"/>
      <c r="AA2726" s="44"/>
    </row>
    <row r="2727" spans="26:27">
      <c r="Z2727" s="40"/>
      <c r="AA2727" s="44"/>
    </row>
    <row r="2728" spans="26:27">
      <c r="Z2728" s="40"/>
      <c r="AA2728" s="44"/>
    </row>
    <row r="2729" spans="26:27">
      <c r="Z2729" s="40"/>
      <c r="AA2729" s="44"/>
    </row>
    <row r="2730" spans="26:27">
      <c r="Z2730" s="40"/>
      <c r="AA2730" s="44"/>
    </row>
    <row r="2731" spans="26:27">
      <c r="Z2731" s="40"/>
      <c r="AA2731" s="44"/>
    </row>
    <row r="2732" spans="26:27">
      <c r="Z2732" s="40"/>
      <c r="AA2732" s="44"/>
    </row>
    <row r="2733" spans="26:27">
      <c r="Z2733" s="40"/>
      <c r="AA2733" s="44"/>
    </row>
    <row r="2734" spans="26:27">
      <c r="Z2734" s="40"/>
      <c r="AA2734" s="44"/>
    </row>
    <row r="2735" spans="26:27">
      <c r="Z2735" s="40"/>
      <c r="AA2735" s="44"/>
    </row>
    <row r="2736" spans="26:27">
      <c r="Z2736" s="40"/>
      <c r="AA2736" s="44"/>
    </row>
    <row r="2737" spans="26:27">
      <c r="Z2737" s="40"/>
      <c r="AA2737" s="44"/>
    </row>
    <row r="2738" spans="26:27">
      <c r="Z2738" s="40"/>
      <c r="AA2738" s="44"/>
    </row>
    <row r="2739" spans="26:27">
      <c r="Z2739" s="40"/>
      <c r="AA2739" s="44"/>
    </row>
    <row r="2740" spans="26:27">
      <c r="Z2740" s="40"/>
      <c r="AA2740" s="44"/>
    </row>
    <row r="2741" spans="26:27">
      <c r="Z2741" s="40"/>
      <c r="AA2741" s="44"/>
    </row>
    <row r="2742" spans="26:27">
      <c r="Z2742" s="40"/>
      <c r="AA2742" s="44"/>
    </row>
    <row r="2743" spans="26:27">
      <c r="Z2743" s="40"/>
      <c r="AA2743" s="44"/>
    </row>
    <row r="2744" spans="26:27">
      <c r="Z2744" s="40"/>
      <c r="AA2744" s="44"/>
    </row>
    <row r="2745" spans="26:27">
      <c r="Z2745" s="40"/>
      <c r="AA2745" s="44"/>
    </row>
    <row r="2746" spans="26:27">
      <c r="Z2746" s="40"/>
      <c r="AA2746" s="44"/>
    </row>
    <row r="2747" spans="26:27">
      <c r="Z2747" s="40"/>
      <c r="AA2747" s="44"/>
    </row>
    <row r="2748" spans="26:27">
      <c r="Z2748" s="40"/>
      <c r="AA2748" s="44"/>
    </row>
    <row r="2749" spans="26:27">
      <c r="Z2749" s="40"/>
      <c r="AA2749" s="44"/>
    </row>
    <row r="2750" spans="26:27">
      <c r="Z2750" s="40"/>
      <c r="AA2750" s="44"/>
    </row>
    <row r="2751" spans="26:27">
      <c r="Z2751" s="40"/>
      <c r="AA2751" s="44"/>
    </row>
    <row r="2752" spans="26:27">
      <c r="Z2752" s="40"/>
      <c r="AA2752" s="44"/>
    </row>
    <row r="2753" spans="26:27">
      <c r="Z2753" s="40"/>
      <c r="AA2753" s="44"/>
    </row>
    <row r="2754" spans="26:27">
      <c r="Z2754" s="40"/>
      <c r="AA2754" s="44"/>
    </row>
    <row r="2755" spans="26:27">
      <c r="Z2755" s="40"/>
      <c r="AA2755" s="44"/>
    </row>
    <row r="2756" spans="26:27">
      <c r="Z2756" s="40"/>
      <c r="AA2756" s="44"/>
    </row>
    <row r="2757" spans="26:27">
      <c r="Z2757" s="40"/>
      <c r="AA2757" s="44"/>
    </row>
    <row r="2758" spans="26:27">
      <c r="Z2758" s="40"/>
      <c r="AA2758" s="44"/>
    </row>
    <row r="2759" spans="26:27">
      <c r="Z2759" s="40"/>
      <c r="AA2759" s="44"/>
    </row>
    <row r="2760" spans="26:27">
      <c r="Z2760" s="40"/>
      <c r="AA2760" s="44"/>
    </row>
    <row r="2761" spans="26:27">
      <c r="Z2761" s="40"/>
      <c r="AA2761" s="44"/>
    </row>
    <row r="2762" spans="26:27">
      <c r="Z2762" s="40"/>
      <c r="AA2762" s="44"/>
    </row>
    <row r="2763" spans="26:27">
      <c r="Z2763" s="40"/>
      <c r="AA2763" s="44"/>
    </row>
    <row r="2764" spans="26:27">
      <c r="Z2764" s="40"/>
      <c r="AA2764" s="44"/>
    </row>
    <row r="2765" spans="26:27">
      <c r="Z2765" s="40"/>
      <c r="AA2765" s="44"/>
    </row>
    <row r="2766" spans="26:27">
      <c r="Z2766" s="40"/>
      <c r="AA2766" s="44"/>
    </row>
    <row r="2767" spans="26:27">
      <c r="Z2767" s="40"/>
      <c r="AA2767" s="44"/>
    </row>
    <row r="2768" spans="26:27">
      <c r="Z2768" s="40"/>
      <c r="AA2768" s="44"/>
    </row>
    <row r="2769" spans="26:27">
      <c r="Z2769" s="40"/>
      <c r="AA2769" s="44"/>
    </row>
    <row r="2770" spans="26:27">
      <c r="Z2770" s="40"/>
      <c r="AA2770" s="44"/>
    </row>
    <row r="2771" spans="26:27">
      <c r="Z2771" s="40"/>
      <c r="AA2771" s="44"/>
    </row>
    <row r="2772" spans="26:27">
      <c r="Z2772" s="40"/>
      <c r="AA2772" s="44"/>
    </row>
    <row r="2773" spans="26:27">
      <c r="Z2773" s="40"/>
      <c r="AA2773" s="44"/>
    </row>
    <row r="2774" spans="26:27">
      <c r="Z2774" s="40"/>
      <c r="AA2774" s="44"/>
    </row>
    <row r="2775" spans="26:27">
      <c r="Z2775" s="40"/>
      <c r="AA2775" s="44"/>
    </row>
    <row r="2776" spans="26:27">
      <c r="Z2776" s="40"/>
      <c r="AA2776" s="44"/>
    </row>
    <row r="2777" spans="26:27">
      <c r="Z2777" s="40"/>
      <c r="AA2777" s="44"/>
    </row>
    <row r="2778" spans="26:27">
      <c r="Z2778" s="40"/>
      <c r="AA2778" s="44"/>
    </row>
    <row r="2779" spans="26:27">
      <c r="Z2779" s="40"/>
      <c r="AA2779" s="44"/>
    </row>
    <row r="2780" spans="26:27">
      <c r="Z2780" s="40"/>
      <c r="AA2780" s="44"/>
    </row>
    <row r="2781" spans="26:27">
      <c r="Z2781" s="40"/>
      <c r="AA2781" s="44"/>
    </row>
    <row r="2782" spans="26:27">
      <c r="Z2782" s="40"/>
      <c r="AA2782" s="44"/>
    </row>
    <row r="2783" spans="26:27">
      <c r="Z2783" s="40"/>
      <c r="AA2783" s="44"/>
    </row>
    <row r="2784" spans="26:27">
      <c r="Z2784" s="40"/>
      <c r="AA2784" s="44"/>
    </row>
    <row r="2785" spans="26:27">
      <c r="Z2785" s="40"/>
      <c r="AA2785" s="44"/>
    </row>
    <row r="2786" spans="26:27">
      <c r="Z2786" s="40"/>
      <c r="AA2786" s="44"/>
    </row>
    <row r="2787" spans="26:27">
      <c r="Z2787" s="40"/>
      <c r="AA2787" s="44"/>
    </row>
    <row r="2788" spans="26:27">
      <c r="Z2788" s="40"/>
      <c r="AA2788" s="44"/>
    </row>
    <row r="2789" spans="26:27">
      <c r="Z2789" s="40"/>
      <c r="AA2789" s="44"/>
    </row>
    <row r="2790" spans="26:27">
      <c r="Z2790" s="40"/>
      <c r="AA2790" s="44"/>
    </row>
    <row r="2791" spans="26:27">
      <c r="Z2791" s="40"/>
      <c r="AA2791" s="44"/>
    </row>
    <row r="2792" spans="26:27">
      <c r="Z2792" s="40"/>
      <c r="AA2792" s="44"/>
    </row>
    <row r="2793" spans="26:27">
      <c r="Z2793" s="40"/>
      <c r="AA2793" s="44"/>
    </row>
    <row r="2794" spans="26:27">
      <c r="Z2794" s="40"/>
      <c r="AA2794" s="44"/>
    </row>
    <row r="2795" spans="26:27">
      <c r="Z2795" s="40"/>
      <c r="AA2795" s="44"/>
    </row>
    <row r="2796" spans="26:27">
      <c r="Z2796" s="40"/>
      <c r="AA2796" s="44"/>
    </row>
    <row r="2797" spans="26:27">
      <c r="Z2797" s="40"/>
      <c r="AA2797" s="44"/>
    </row>
    <row r="2798" spans="26:27">
      <c r="Z2798" s="40"/>
      <c r="AA2798" s="44"/>
    </row>
    <row r="2799" spans="26:27">
      <c r="Z2799" s="40"/>
      <c r="AA2799" s="44"/>
    </row>
    <row r="2800" spans="26:27">
      <c r="Z2800" s="40"/>
      <c r="AA2800" s="44"/>
    </row>
    <row r="2801" spans="26:27">
      <c r="Z2801" s="40"/>
      <c r="AA2801" s="44"/>
    </row>
    <row r="2802" spans="26:27">
      <c r="Z2802" s="40"/>
      <c r="AA2802" s="44"/>
    </row>
    <row r="2803" spans="26:27">
      <c r="Z2803" s="40"/>
      <c r="AA2803" s="44"/>
    </row>
    <row r="2804" spans="26:27">
      <c r="Z2804" s="40"/>
      <c r="AA2804" s="44"/>
    </row>
    <row r="2805" spans="26:27">
      <c r="Z2805" s="40"/>
      <c r="AA2805" s="44"/>
    </row>
    <row r="2806" spans="26:27">
      <c r="Z2806" s="40"/>
      <c r="AA2806" s="44"/>
    </row>
    <row r="2807" spans="26:27">
      <c r="Z2807" s="40"/>
      <c r="AA2807" s="44"/>
    </row>
    <row r="2808" spans="26:27">
      <c r="Z2808" s="40"/>
      <c r="AA2808" s="44"/>
    </row>
    <row r="2809" spans="26:27">
      <c r="Z2809" s="40"/>
      <c r="AA2809" s="44"/>
    </row>
    <row r="2810" spans="26:27">
      <c r="Z2810" s="40"/>
      <c r="AA2810" s="44"/>
    </row>
    <row r="2811" spans="26:27">
      <c r="Z2811" s="40"/>
      <c r="AA2811" s="44"/>
    </row>
    <row r="2812" spans="26:27">
      <c r="Z2812" s="40"/>
      <c r="AA2812" s="44"/>
    </row>
    <row r="2813" spans="26:27">
      <c r="Z2813" s="40"/>
      <c r="AA2813" s="44"/>
    </row>
    <row r="2814" spans="26:27">
      <c r="Z2814" s="40"/>
      <c r="AA2814" s="44"/>
    </row>
    <row r="2815" spans="26:27">
      <c r="Z2815" s="40"/>
      <c r="AA2815" s="44"/>
    </row>
    <row r="2816" spans="26:27">
      <c r="Z2816" s="40"/>
      <c r="AA2816" s="44"/>
    </row>
    <row r="2817" spans="26:27">
      <c r="Z2817" s="40"/>
      <c r="AA2817" s="44"/>
    </row>
    <row r="2818" spans="26:27">
      <c r="Z2818" s="40"/>
      <c r="AA2818" s="44"/>
    </row>
    <row r="2819" spans="26:27">
      <c r="Z2819" s="40"/>
      <c r="AA2819" s="44"/>
    </row>
    <row r="2820" spans="26:27">
      <c r="Z2820" s="40"/>
      <c r="AA2820" s="44"/>
    </row>
    <row r="2821" spans="26:27">
      <c r="Z2821" s="40"/>
      <c r="AA2821" s="44"/>
    </row>
    <row r="2822" spans="26:27">
      <c r="Z2822" s="40"/>
      <c r="AA2822" s="44"/>
    </row>
    <row r="2823" spans="26:27">
      <c r="Z2823" s="40"/>
      <c r="AA2823" s="44"/>
    </row>
    <row r="2824" spans="26:27">
      <c r="Z2824" s="40"/>
      <c r="AA2824" s="44"/>
    </row>
    <row r="2825" spans="26:27">
      <c r="Z2825" s="40"/>
      <c r="AA2825" s="44"/>
    </row>
    <row r="2826" spans="26:27">
      <c r="Z2826" s="40"/>
      <c r="AA2826" s="44"/>
    </row>
    <row r="2827" spans="26:27">
      <c r="Z2827" s="40"/>
      <c r="AA2827" s="44"/>
    </row>
    <row r="2828" spans="26:27">
      <c r="Z2828" s="40"/>
      <c r="AA2828" s="44"/>
    </row>
    <row r="2829" spans="26:27">
      <c r="Z2829" s="40"/>
      <c r="AA2829" s="44"/>
    </row>
    <row r="2830" spans="26:27">
      <c r="Z2830" s="40"/>
      <c r="AA2830" s="44"/>
    </row>
    <row r="2831" spans="26:27">
      <c r="Z2831" s="40"/>
      <c r="AA2831" s="44"/>
    </row>
    <row r="2832" spans="26:27">
      <c r="Z2832" s="40"/>
      <c r="AA2832" s="44"/>
    </row>
    <row r="2833" spans="26:27">
      <c r="Z2833" s="40"/>
      <c r="AA2833" s="44"/>
    </row>
    <row r="2834" spans="26:27">
      <c r="Z2834" s="40"/>
      <c r="AA2834" s="44"/>
    </row>
    <row r="2835" spans="26:27">
      <c r="Z2835" s="40"/>
      <c r="AA2835" s="44"/>
    </row>
    <row r="2836" spans="26:27">
      <c r="Z2836" s="40"/>
      <c r="AA2836" s="44"/>
    </row>
    <row r="2837" spans="26:27">
      <c r="Z2837" s="40"/>
      <c r="AA2837" s="44"/>
    </row>
    <row r="2838" spans="26:27">
      <c r="Z2838" s="40"/>
      <c r="AA2838" s="44"/>
    </row>
    <row r="2839" spans="26:27">
      <c r="Z2839" s="40"/>
      <c r="AA2839" s="44"/>
    </row>
    <row r="2840" spans="26:27">
      <c r="Z2840" s="40"/>
      <c r="AA2840" s="44"/>
    </row>
    <row r="2841" spans="26:27">
      <c r="Z2841" s="40"/>
      <c r="AA2841" s="44"/>
    </row>
    <row r="2842" spans="26:27">
      <c r="Z2842" s="40"/>
      <c r="AA2842" s="44"/>
    </row>
    <row r="2843" spans="26:27">
      <c r="Z2843" s="40"/>
      <c r="AA2843" s="44"/>
    </row>
    <row r="2844" spans="26:27">
      <c r="Z2844" s="40"/>
      <c r="AA2844" s="44"/>
    </row>
    <row r="2845" spans="26:27">
      <c r="Z2845" s="40"/>
      <c r="AA2845" s="44"/>
    </row>
    <row r="2846" spans="26:27">
      <c r="Z2846" s="40"/>
      <c r="AA2846" s="44"/>
    </row>
    <row r="2847" spans="26:27">
      <c r="Z2847" s="40"/>
      <c r="AA2847" s="44"/>
    </row>
    <row r="2848" spans="26:27">
      <c r="Z2848" s="40"/>
      <c r="AA2848" s="44"/>
    </row>
    <row r="2849" spans="26:27">
      <c r="Z2849" s="40"/>
      <c r="AA2849" s="44"/>
    </row>
    <row r="2850" spans="26:27">
      <c r="Z2850" s="40"/>
      <c r="AA2850" s="44"/>
    </row>
    <row r="2851" spans="26:27">
      <c r="Z2851" s="40"/>
      <c r="AA2851" s="44"/>
    </row>
    <row r="2852" spans="26:27">
      <c r="Z2852" s="40"/>
      <c r="AA2852" s="44"/>
    </row>
    <row r="2853" spans="26:27">
      <c r="Z2853" s="40"/>
      <c r="AA2853" s="44"/>
    </row>
    <row r="2854" spans="26:27">
      <c r="Z2854" s="40"/>
      <c r="AA2854" s="44"/>
    </row>
    <row r="2855" spans="26:27">
      <c r="Z2855" s="40"/>
      <c r="AA2855" s="44"/>
    </row>
    <row r="2856" spans="26:27">
      <c r="Z2856" s="40"/>
      <c r="AA2856" s="44"/>
    </row>
    <row r="2857" spans="26:27">
      <c r="Z2857" s="40"/>
      <c r="AA2857" s="44"/>
    </row>
    <row r="2858" spans="26:27">
      <c r="Z2858" s="40"/>
      <c r="AA2858" s="44"/>
    </row>
    <row r="2859" spans="26:27">
      <c r="Z2859" s="40"/>
      <c r="AA2859" s="44"/>
    </row>
    <row r="2860" spans="26:27">
      <c r="Z2860" s="40"/>
      <c r="AA2860" s="44"/>
    </row>
    <row r="2861" spans="26:27">
      <c r="Z2861" s="40"/>
      <c r="AA2861" s="44"/>
    </row>
    <row r="2862" spans="26:27">
      <c r="Z2862" s="40"/>
      <c r="AA2862" s="44"/>
    </row>
    <row r="2863" spans="26:27">
      <c r="Z2863" s="40"/>
      <c r="AA2863" s="44"/>
    </row>
    <row r="2864" spans="26:27">
      <c r="Z2864" s="40"/>
      <c r="AA2864" s="44"/>
    </row>
    <row r="2865" spans="26:27">
      <c r="Z2865" s="40"/>
      <c r="AA2865" s="44"/>
    </row>
    <row r="2866" spans="26:27">
      <c r="Z2866" s="40"/>
      <c r="AA2866" s="44"/>
    </row>
    <row r="2867" spans="26:27">
      <c r="Z2867" s="40"/>
      <c r="AA2867" s="44"/>
    </row>
    <row r="2868" spans="26:27">
      <c r="Z2868" s="40"/>
      <c r="AA2868" s="44"/>
    </row>
    <row r="2869" spans="26:27">
      <c r="Z2869" s="40"/>
      <c r="AA2869" s="44"/>
    </row>
    <row r="2870" spans="26:27">
      <c r="Z2870" s="40"/>
      <c r="AA2870" s="44"/>
    </row>
    <row r="2871" spans="26:27">
      <c r="Z2871" s="40"/>
      <c r="AA2871" s="44"/>
    </row>
    <row r="2872" spans="26:27">
      <c r="Z2872" s="40"/>
      <c r="AA2872" s="44"/>
    </row>
    <row r="2873" spans="26:27">
      <c r="Z2873" s="40"/>
      <c r="AA2873" s="44"/>
    </row>
    <row r="2874" spans="26:27">
      <c r="Z2874" s="40"/>
      <c r="AA2874" s="44"/>
    </row>
    <row r="2875" spans="26:27">
      <c r="Z2875" s="40"/>
      <c r="AA2875" s="44"/>
    </row>
    <row r="2876" spans="26:27">
      <c r="Z2876" s="40"/>
      <c r="AA2876" s="44"/>
    </row>
    <row r="2877" spans="26:27">
      <c r="Z2877" s="40"/>
      <c r="AA2877" s="44"/>
    </row>
    <row r="2878" spans="26:27">
      <c r="Z2878" s="40"/>
      <c r="AA2878" s="44"/>
    </row>
    <row r="2879" spans="26:27">
      <c r="Z2879" s="40"/>
      <c r="AA2879" s="44"/>
    </row>
    <row r="2880" spans="26:27">
      <c r="Z2880" s="40"/>
      <c r="AA2880" s="44"/>
    </row>
    <row r="2881" spans="26:27">
      <c r="Z2881" s="40"/>
      <c r="AA2881" s="44"/>
    </row>
    <row r="2882" spans="26:27">
      <c r="Z2882" s="40"/>
      <c r="AA2882" s="44"/>
    </row>
    <row r="2883" spans="26:27">
      <c r="Z2883" s="40"/>
      <c r="AA2883" s="44"/>
    </row>
    <row r="2884" spans="26:27">
      <c r="Z2884" s="40"/>
      <c r="AA2884" s="44"/>
    </row>
    <row r="2885" spans="26:27">
      <c r="Z2885" s="40"/>
      <c r="AA2885" s="44"/>
    </row>
    <row r="2886" spans="26:27">
      <c r="Z2886" s="40"/>
      <c r="AA2886" s="44"/>
    </row>
    <row r="2887" spans="26:27">
      <c r="Z2887" s="40"/>
      <c r="AA2887" s="44"/>
    </row>
    <row r="2888" spans="26:27">
      <c r="Z2888" s="40"/>
      <c r="AA2888" s="44"/>
    </row>
    <row r="2889" spans="26:27">
      <c r="Z2889" s="40"/>
      <c r="AA2889" s="44"/>
    </row>
    <row r="2890" spans="26:27">
      <c r="Z2890" s="40"/>
      <c r="AA2890" s="44"/>
    </row>
    <row r="2891" spans="26:27">
      <c r="Z2891" s="40"/>
      <c r="AA2891" s="44"/>
    </row>
    <row r="2892" spans="26:27">
      <c r="Z2892" s="40"/>
      <c r="AA2892" s="44"/>
    </row>
    <row r="2893" spans="26:27">
      <c r="Z2893" s="40"/>
      <c r="AA2893" s="44"/>
    </row>
    <row r="2894" spans="26:27">
      <c r="Z2894" s="40"/>
      <c r="AA2894" s="44"/>
    </row>
    <row r="2895" spans="26:27">
      <c r="Z2895" s="40"/>
      <c r="AA2895" s="44"/>
    </row>
    <row r="2896" spans="26:27">
      <c r="Z2896" s="40"/>
      <c r="AA2896" s="44"/>
    </row>
    <row r="2897" spans="26:27">
      <c r="Z2897" s="40"/>
      <c r="AA2897" s="44"/>
    </row>
    <row r="2898" spans="26:27">
      <c r="Z2898" s="40"/>
      <c r="AA2898" s="44"/>
    </row>
    <row r="2899" spans="26:27">
      <c r="Z2899" s="40"/>
      <c r="AA2899" s="44"/>
    </row>
    <row r="2900" spans="26:27">
      <c r="Z2900" s="40"/>
      <c r="AA2900" s="44"/>
    </row>
    <row r="2901" spans="26:27">
      <c r="Z2901" s="40"/>
      <c r="AA2901" s="44"/>
    </row>
    <row r="2902" spans="26:27">
      <c r="Z2902" s="40"/>
      <c r="AA2902" s="44"/>
    </row>
    <row r="2903" spans="26:27">
      <c r="Z2903" s="40"/>
      <c r="AA2903" s="44"/>
    </row>
    <row r="2904" spans="26:27">
      <c r="Z2904" s="40"/>
      <c r="AA2904" s="44"/>
    </row>
    <row r="2905" spans="26:27">
      <c r="Z2905" s="40"/>
      <c r="AA2905" s="44"/>
    </row>
    <row r="2906" spans="26:27">
      <c r="Z2906" s="40"/>
      <c r="AA2906" s="44"/>
    </row>
    <row r="2907" spans="26:27">
      <c r="Z2907" s="40"/>
      <c r="AA2907" s="44"/>
    </row>
    <row r="2908" spans="26:27">
      <c r="Z2908" s="40"/>
      <c r="AA2908" s="44"/>
    </row>
    <row r="2909" spans="26:27">
      <c r="Z2909" s="40"/>
      <c r="AA2909" s="44"/>
    </row>
    <row r="2910" spans="26:27">
      <c r="Z2910" s="40"/>
      <c r="AA2910" s="44"/>
    </row>
    <row r="2911" spans="26:27">
      <c r="Z2911" s="40"/>
      <c r="AA2911" s="44"/>
    </row>
    <row r="2912" spans="26:27">
      <c r="Z2912" s="40"/>
      <c r="AA2912" s="44"/>
    </row>
    <row r="2913" spans="26:27">
      <c r="Z2913" s="40"/>
      <c r="AA2913" s="44"/>
    </row>
    <row r="2914" spans="26:27">
      <c r="Z2914" s="40"/>
      <c r="AA2914" s="44"/>
    </row>
    <row r="2915" spans="26:27">
      <c r="Z2915" s="40"/>
      <c r="AA2915" s="44"/>
    </row>
    <row r="2916" spans="26:27">
      <c r="Z2916" s="40"/>
      <c r="AA2916" s="44"/>
    </row>
    <row r="2917" spans="26:27">
      <c r="Z2917" s="40"/>
      <c r="AA2917" s="44"/>
    </row>
    <row r="2918" spans="26:27">
      <c r="Z2918" s="40"/>
      <c r="AA2918" s="44"/>
    </row>
    <row r="2919" spans="26:27">
      <c r="Z2919" s="40"/>
      <c r="AA2919" s="44"/>
    </row>
    <row r="2920" spans="26:27">
      <c r="Z2920" s="40"/>
      <c r="AA2920" s="44"/>
    </row>
    <row r="2921" spans="26:27">
      <c r="Z2921" s="40"/>
      <c r="AA2921" s="44"/>
    </row>
    <row r="2922" spans="26:27">
      <c r="Z2922" s="40"/>
      <c r="AA2922" s="44"/>
    </row>
    <row r="2923" spans="26:27">
      <c r="Z2923" s="40"/>
      <c r="AA2923" s="44"/>
    </row>
    <row r="2924" spans="26:27">
      <c r="Z2924" s="40"/>
      <c r="AA2924" s="44"/>
    </row>
    <row r="2925" spans="26:27">
      <c r="Z2925" s="40"/>
      <c r="AA2925" s="44"/>
    </row>
    <row r="2926" spans="26:27">
      <c r="Z2926" s="40"/>
      <c r="AA2926" s="44"/>
    </row>
    <row r="2927" spans="26:27">
      <c r="Z2927" s="40"/>
      <c r="AA2927" s="44"/>
    </row>
    <row r="2928" spans="26:27">
      <c r="Z2928" s="40"/>
      <c r="AA2928" s="44"/>
    </row>
    <row r="2929" spans="26:27">
      <c r="Z2929" s="40"/>
      <c r="AA2929" s="44"/>
    </row>
    <row r="2930" spans="26:27">
      <c r="Z2930" s="40"/>
      <c r="AA2930" s="44"/>
    </row>
    <row r="2931" spans="26:27">
      <c r="Z2931" s="40"/>
      <c r="AA2931" s="44"/>
    </row>
    <row r="2932" spans="26:27">
      <c r="Z2932" s="40"/>
      <c r="AA2932" s="44"/>
    </row>
    <row r="2933" spans="26:27">
      <c r="Z2933" s="40"/>
      <c r="AA2933" s="44"/>
    </row>
    <row r="2934" spans="26:27">
      <c r="Z2934" s="40"/>
      <c r="AA2934" s="44"/>
    </row>
    <row r="2935" spans="26:27">
      <c r="Z2935" s="40"/>
      <c r="AA2935" s="44"/>
    </row>
    <row r="2936" spans="26:27">
      <c r="Z2936" s="40"/>
      <c r="AA2936" s="44"/>
    </row>
    <row r="2937" spans="26:27">
      <c r="Z2937" s="40"/>
      <c r="AA2937" s="44"/>
    </row>
    <row r="2938" spans="26:27">
      <c r="Z2938" s="40"/>
      <c r="AA2938" s="44"/>
    </row>
    <row r="2939" spans="26:27">
      <c r="Z2939" s="40"/>
      <c r="AA2939" s="44"/>
    </row>
    <row r="2940" spans="26:27">
      <c r="Z2940" s="40"/>
      <c r="AA2940" s="44"/>
    </row>
    <row r="2941" spans="26:27">
      <c r="Z2941" s="40"/>
      <c r="AA2941" s="44"/>
    </row>
    <row r="2942" spans="26:27">
      <c r="Z2942" s="40"/>
      <c r="AA2942" s="44"/>
    </row>
    <row r="2943" spans="26:27">
      <c r="Z2943" s="40"/>
      <c r="AA2943" s="44"/>
    </row>
    <row r="2944" spans="26:27">
      <c r="Z2944" s="40"/>
      <c r="AA2944" s="44"/>
    </row>
    <row r="2945" spans="26:27">
      <c r="Z2945" s="40"/>
      <c r="AA2945" s="44"/>
    </row>
    <row r="2946" spans="26:27">
      <c r="Z2946" s="40"/>
      <c r="AA2946" s="44"/>
    </row>
    <row r="2947" spans="26:27">
      <c r="Z2947" s="40"/>
      <c r="AA2947" s="44"/>
    </row>
    <row r="2948" spans="26:27">
      <c r="Z2948" s="40"/>
      <c r="AA2948" s="44"/>
    </row>
    <row r="2949" spans="26:27">
      <c r="Z2949" s="40"/>
      <c r="AA2949" s="44"/>
    </row>
    <row r="2950" spans="26:27">
      <c r="Z2950" s="40"/>
      <c r="AA2950" s="44"/>
    </row>
    <row r="2951" spans="26:27">
      <c r="Z2951" s="40"/>
      <c r="AA2951" s="44"/>
    </row>
    <row r="2952" spans="26:27">
      <c r="Z2952" s="40"/>
      <c r="AA2952" s="44"/>
    </row>
    <row r="2953" spans="26:27">
      <c r="Z2953" s="40"/>
      <c r="AA2953" s="44"/>
    </row>
    <row r="2954" spans="26:27">
      <c r="Z2954" s="40"/>
      <c r="AA2954" s="44"/>
    </row>
    <row r="2955" spans="26:27">
      <c r="Z2955" s="40"/>
      <c r="AA2955" s="44"/>
    </row>
    <row r="2956" spans="26:27">
      <c r="Z2956" s="40"/>
      <c r="AA2956" s="44"/>
    </row>
    <row r="2957" spans="26:27">
      <c r="Z2957" s="40"/>
      <c r="AA2957" s="44"/>
    </row>
    <row r="2958" spans="26:27">
      <c r="Z2958" s="40"/>
      <c r="AA2958" s="44"/>
    </row>
    <row r="2959" spans="26:27">
      <c r="Z2959" s="40"/>
      <c r="AA2959" s="44"/>
    </row>
    <row r="2960" spans="26:27">
      <c r="Z2960" s="40"/>
      <c r="AA2960" s="44"/>
    </row>
    <row r="2961" spans="26:27">
      <c r="Z2961" s="40"/>
      <c r="AA2961" s="44"/>
    </row>
    <row r="2962" spans="26:27">
      <c r="Z2962" s="40"/>
      <c r="AA2962" s="44"/>
    </row>
    <row r="2963" spans="26:27">
      <c r="Z2963" s="40"/>
      <c r="AA2963" s="44"/>
    </row>
    <row r="2964" spans="26:27">
      <c r="Z2964" s="40"/>
      <c r="AA2964" s="44"/>
    </row>
    <row r="2965" spans="26:27">
      <c r="Z2965" s="40"/>
      <c r="AA2965" s="44"/>
    </row>
    <row r="2966" spans="26:27">
      <c r="Z2966" s="40"/>
      <c r="AA2966" s="44"/>
    </row>
    <row r="2967" spans="26:27">
      <c r="Z2967" s="40"/>
      <c r="AA2967" s="44"/>
    </row>
    <row r="2968" spans="26:27">
      <c r="Z2968" s="40"/>
      <c r="AA2968" s="44"/>
    </row>
    <row r="2969" spans="26:27">
      <c r="Z2969" s="40"/>
      <c r="AA2969" s="44"/>
    </row>
    <row r="2970" spans="26:27">
      <c r="Z2970" s="40"/>
      <c r="AA2970" s="44"/>
    </row>
    <row r="2971" spans="26:27">
      <c r="Z2971" s="40"/>
      <c r="AA2971" s="44"/>
    </row>
    <row r="2972" spans="26:27">
      <c r="Z2972" s="40"/>
      <c r="AA2972" s="44"/>
    </row>
    <row r="2973" spans="26:27">
      <c r="Z2973" s="40"/>
      <c r="AA2973" s="44"/>
    </row>
    <row r="2974" spans="26:27">
      <c r="Z2974" s="40"/>
      <c r="AA2974" s="44"/>
    </row>
    <row r="2975" spans="26:27">
      <c r="Z2975" s="40"/>
      <c r="AA2975" s="44"/>
    </row>
    <row r="2976" spans="26:27">
      <c r="Z2976" s="40"/>
      <c r="AA2976" s="44"/>
    </row>
    <row r="2977" spans="26:27">
      <c r="Z2977" s="40"/>
      <c r="AA2977" s="44"/>
    </row>
    <row r="2978" spans="26:27">
      <c r="Z2978" s="40"/>
      <c r="AA2978" s="44"/>
    </row>
    <row r="2979" spans="26:27">
      <c r="Z2979" s="40"/>
      <c r="AA2979" s="44"/>
    </row>
    <row r="2980" spans="26:27">
      <c r="Z2980" s="40"/>
      <c r="AA2980" s="44"/>
    </row>
    <row r="2981" spans="26:27">
      <c r="Z2981" s="40"/>
      <c r="AA2981" s="44"/>
    </row>
    <row r="2982" spans="26:27">
      <c r="Z2982" s="40"/>
      <c r="AA2982" s="44"/>
    </row>
    <row r="2983" spans="26:27">
      <c r="Z2983" s="40"/>
      <c r="AA2983" s="44"/>
    </row>
    <row r="2984" spans="26:27">
      <c r="Z2984" s="40"/>
      <c r="AA2984" s="44"/>
    </row>
    <row r="2985" spans="26:27">
      <c r="Z2985" s="40"/>
      <c r="AA2985" s="44"/>
    </row>
    <row r="2986" spans="26:27">
      <c r="Z2986" s="40"/>
      <c r="AA2986" s="44"/>
    </row>
    <row r="2987" spans="26:27">
      <c r="Z2987" s="40"/>
      <c r="AA2987" s="44"/>
    </row>
    <row r="2988" spans="26:27">
      <c r="Z2988" s="40"/>
      <c r="AA2988" s="44"/>
    </row>
    <row r="2989" spans="26:27">
      <c r="Z2989" s="40"/>
      <c r="AA2989" s="44"/>
    </row>
    <row r="2990" spans="26:27">
      <c r="Z2990" s="40"/>
      <c r="AA2990" s="44"/>
    </row>
    <row r="2991" spans="26:27">
      <c r="Z2991" s="40"/>
      <c r="AA2991" s="44"/>
    </row>
    <row r="2992" spans="26:27">
      <c r="Z2992" s="40"/>
      <c r="AA2992" s="44"/>
    </row>
    <row r="2993" spans="26:27">
      <c r="Z2993" s="40"/>
      <c r="AA2993" s="44"/>
    </row>
    <row r="2994" spans="26:27">
      <c r="Z2994" s="40"/>
      <c r="AA2994" s="44"/>
    </row>
    <row r="2995" spans="26:27">
      <c r="Z2995" s="40"/>
      <c r="AA2995" s="44"/>
    </row>
    <row r="2996" spans="26:27">
      <c r="Z2996" s="40"/>
      <c r="AA2996" s="44"/>
    </row>
    <row r="2997" spans="26:27">
      <c r="Z2997" s="40"/>
      <c r="AA2997" s="44"/>
    </row>
    <row r="2998" spans="26:27">
      <c r="Z2998" s="40"/>
      <c r="AA2998" s="44"/>
    </row>
    <row r="2999" spans="26:27">
      <c r="Z2999" s="40"/>
      <c r="AA2999" s="44"/>
    </row>
    <row r="3000" spans="26:27">
      <c r="Z3000" s="40"/>
      <c r="AA3000" s="44"/>
    </row>
    <row r="3001" spans="26:27">
      <c r="Z3001" s="40"/>
      <c r="AA3001" s="44"/>
    </row>
    <row r="3002" spans="26:27">
      <c r="Z3002" s="40"/>
      <c r="AA3002" s="44"/>
    </row>
    <row r="3003" spans="26:27">
      <c r="Z3003" s="40"/>
      <c r="AA3003" s="44"/>
    </row>
    <row r="3004" spans="26:27">
      <c r="Z3004" s="40"/>
      <c r="AA3004" s="44"/>
    </row>
    <row r="3005" spans="26:27">
      <c r="Z3005" s="40"/>
      <c r="AA3005" s="44"/>
    </row>
    <row r="3006" spans="26:27">
      <c r="Z3006" s="40"/>
      <c r="AA3006" s="44"/>
    </row>
    <row r="3007" spans="26:27">
      <c r="Z3007" s="40"/>
      <c r="AA3007" s="44"/>
    </row>
    <row r="3008" spans="26:27">
      <c r="Z3008" s="40"/>
      <c r="AA3008" s="44"/>
    </row>
    <row r="3009" spans="26:27">
      <c r="Z3009" s="40"/>
      <c r="AA3009" s="44"/>
    </row>
    <row r="3010" spans="26:27">
      <c r="Z3010" s="40"/>
      <c r="AA3010" s="44"/>
    </row>
    <row r="3011" spans="26:27">
      <c r="Z3011" s="40"/>
      <c r="AA3011" s="44"/>
    </row>
    <row r="3012" spans="26:27">
      <c r="Z3012" s="40"/>
      <c r="AA3012" s="44"/>
    </row>
    <row r="3013" spans="26:27">
      <c r="Z3013" s="40"/>
      <c r="AA3013" s="44"/>
    </row>
    <row r="3014" spans="26:27">
      <c r="Z3014" s="40"/>
      <c r="AA3014" s="44"/>
    </row>
    <row r="3015" spans="26:27">
      <c r="Z3015" s="40"/>
      <c r="AA3015" s="44"/>
    </row>
    <row r="3016" spans="26:27">
      <c r="Z3016" s="40"/>
      <c r="AA3016" s="44"/>
    </row>
    <row r="3017" spans="26:27">
      <c r="Z3017" s="40"/>
      <c r="AA3017" s="44"/>
    </row>
    <row r="3018" spans="26:27">
      <c r="Z3018" s="40"/>
      <c r="AA3018" s="44"/>
    </row>
    <row r="3019" spans="26:27">
      <c r="Z3019" s="40"/>
      <c r="AA3019" s="44"/>
    </row>
    <row r="3020" spans="26:27">
      <c r="Z3020" s="40"/>
      <c r="AA3020" s="44"/>
    </row>
    <row r="3021" spans="26:27">
      <c r="Z3021" s="40"/>
      <c r="AA3021" s="44"/>
    </row>
    <row r="3022" spans="26:27">
      <c r="Z3022" s="40"/>
      <c r="AA3022" s="44"/>
    </row>
    <row r="3023" spans="26:27">
      <c r="Z3023" s="40"/>
      <c r="AA3023" s="44"/>
    </row>
    <row r="3024" spans="26:27">
      <c r="Z3024" s="40"/>
      <c r="AA3024" s="44"/>
    </row>
    <row r="3025" spans="26:27">
      <c r="Z3025" s="40"/>
      <c r="AA3025" s="44"/>
    </row>
    <row r="3026" spans="26:27">
      <c r="Z3026" s="40"/>
      <c r="AA3026" s="44"/>
    </row>
    <row r="3027" spans="26:27">
      <c r="Z3027" s="40"/>
      <c r="AA3027" s="44"/>
    </row>
    <row r="3028" spans="26:27">
      <c r="Z3028" s="40"/>
      <c r="AA3028" s="44"/>
    </row>
    <row r="3029" spans="26:27">
      <c r="Z3029" s="40"/>
      <c r="AA3029" s="44"/>
    </row>
    <row r="3030" spans="26:27">
      <c r="Z3030" s="40"/>
      <c r="AA3030" s="44"/>
    </row>
    <row r="3031" spans="26:27">
      <c r="Z3031" s="40"/>
      <c r="AA3031" s="44"/>
    </row>
    <row r="3032" spans="26:27">
      <c r="Z3032" s="40"/>
      <c r="AA3032" s="44"/>
    </row>
    <row r="3033" spans="26:27">
      <c r="Z3033" s="40"/>
      <c r="AA3033" s="44"/>
    </row>
    <row r="3034" spans="26:27">
      <c r="Z3034" s="40"/>
      <c r="AA3034" s="44"/>
    </row>
    <row r="3035" spans="26:27">
      <c r="Z3035" s="40"/>
      <c r="AA3035" s="44"/>
    </row>
    <row r="3036" spans="26:27">
      <c r="Z3036" s="40"/>
      <c r="AA3036" s="44"/>
    </row>
    <row r="3037" spans="26:27">
      <c r="Z3037" s="40"/>
      <c r="AA3037" s="44"/>
    </row>
    <row r="3038" spans="26:27">
      <c r="Z3038" s="40"/>
      <c r="AA3038" s="44"/>
    </row>
    <row r="3039" spans="26:27">
      <c r="Z3039" s="40"/>
      <c r="AA3039" s="44"/>
    </row>
    <row r="3040" spans="26:27">
      <c r="Z3040" s="40"/>
      <c r="AA3040" s="44"/>
    </row>
    <row r="3041" spans="26:27">
      <c r="Z3041" s="40"/>
      <c r="AA3041" s="44"/>
    </row>
    <row r="3042" spans="26:27">
      <c r="Z3042" s="40"/>
      <c r="AA3042" s="44"/>
    </row>
    <row r="3043" spans="26:27">
      <c r="Z3043" s="40"/>
      <c r="AA3043" s="44"/>
    </row>
    <row r="3044" spans="26:27">
      <c r="Z3044" s="40"/>
      <c r="AA3044" s="44"/>
    </row>
    <row r="3045" spans="26:27">
      <c r="Z3045" s="40"/>
      <c r="AA3045" s="44"/>
    </row>
    <row r="3046" spans="26:27">
      <c r="Z3046" s="40"/>
      <c r="AA3046" s="44"/>
    </row>
    <row r="3047" spans="26:27">
      <c r="Z3047" s="40"/>
      <c r="AA3047" s="44"/>
    </row>
    <row r="3048" spans="26:27">
      <c r="Z3048" s="40"/>
      <c r="AA3048" s="44"/>
    </row>
    <row r="3049" spans="26:27">
      <c r="Z3049" s="40"/>
      <c r="AA3049" s="44"/>
    </row>
    <row r="3050" spans="26:27">
      <c r="Z3050" s="40"/>
      <c r="AA3050" s="44"/>
    </row>
    <row r="3051" spans="26:27">
      <c r="Z3051" s="40"/>
      <c r="AA3051" s="44"/>
    </row>
    <row r="3052" spans="26:27">
      <c r="Z3052" s="40"/>
      <c r="AA3052" s="44"/>
    </row>
    <row r="3053" spans="26:27">
      <c r="Z3053" s="40"/>
      <c r="AA3053" s="44"/>
    </row>
    <row r="3054" spans="26:27">
      <c r="Z3054" s="40"/>
      <c r="AA3054" s="44"/>
    </row>
    <row r="3055" spans="26:27">
      <c r="Z3055" s="40"/>
      <c r="AA3055" s="44"/>
    </row>
    <row r="3056" spans="26:27">
      <c r="Z3056" s="40"/>
      <c r="AA3056" s="44"/>
    </row>
    <row r="3057" spans="26:27">
      <c r="Z3057" s="40"/>
      <c r="AA3057" s="44"/>
    </row>
    <row r="3058" spans="26:27">
      <c r="Z3058" s="40"/>
      <c r="AA3058" s="44"/>
    </row>
    <row r="3059" spans="26:27">
      <c r="Z3059" s="40"/>
      <c r="AA3059" s="44"/>
    </row>
    <row r="3060" spans="26:27">
      <c r="Z3060" s="40"/>
      <c r="AA3060" s="44"/>
    </row>
    <row r="3061" spans="26:27">
      <c r="Z3061" s="40"/>
      <c r="AA3061" s="44"/>
    </row>
    <row r="3062" spans="26:27">
      <c r="Z3062" s="40"/>
      <c r="AA3062" s="44"/>
    </row>
    <row r="3063" spans="26:27">
      <c r="Z3063" s="40"/>
      <c r="AA3063" s="44"/>
    </row>
    <row r="3064" spans="26:27">
      <c r="Z3064" s="40"/>
      <c r="AA3064" s="44"/>
    </row>
    <row r="3065" spans="26:27">
      <c r="Z3065" s="40"/>
      <c r="AA3065" s="44"/>
    </row>
    <row r="3066" spans="26:27">
      <c r="Z3066" s="40"/>
      <c r="AA3066" s="44"/>
    </row>
    <row r="3067" spans="26:27">
      <c r="Z3067" s="40"/>
      <c r="AA3067" s="44"/>
    </row>
    <row r="3068" spans="26:27">
      <c r="Z3068" s="40"/>
      <c r="AA3068" s="44"/>
    </row>
    <row r="3069" spans="26:27">
      <c r="Z3069" s="40"/>
      <c r="AA3069" s="44"/>
    </row>
    <row r="3070" spans="26:27">
      <c r="Z3070" s="40"/>
      <c r="AA3070" s="44"/>
    </row>
    <row r="3071" spans="26:27">
      <c r="Z3071" s="40"/>
      <c r="AA3071" s="44"/>
    </row>
    <row r="3072" spans="26:27">
      <c r="Z3072" s="40"/>
      <c r="AA3072" s="44"/>
    </row>
    <row r="3073" spans="26:27">
      <c r="Z3073" s="40"/>
      <c r="AA3073" s="44"/>
    </row>
    <row r="3074" spans="26:27">
      <c r="Z3074" s="40"/>
      <c r="AA3074" s="44"/>
    </row>
    <row r="3075" spans="26:27">
      <c r="Z3075" s="40"/>
      <c r="AA3075" s="44"/>
    </row>
    <row r="3076" spans="26:27">
      <c r="Z3076" s="40"/>
      <c r="AA3076" s="44"/>
    </row>
    <row r="3077" spans="26:27">
      <c r="Z3077" s="40"/>
      <c r="AA3077" s="44"/>
    </row>
    <row r="3078" spans="26:27">
      <c r="Z3078" s="40"/>
      <c r="AA3078" s="44"/>
    </row>
    <row r="3079" spans="26:27">
      <c r="Z3079" s="40"/>
      <c r="AA3079" s="44"/>
    </row>
    <row r="3080" spans="26:27">
      <c r="Z3080" s="40"/>
      <c r="AA3080" s="44"/>
    </row>
    <row r="3081" spans="26:27">
      <c r="Z3081" s="40"/>
      <c r="AA3081" s="44"/>
    </row>
    <row r="3082" spans="26:27">
      <c r="Z3082" s="40"/>
      <c r="AA3082" s="44"/>
    </row>
    <row r="3083" spans="26:27">
      <c r="Z3083" s="40"/>
      <c r="AA3083" s="44"/>
    </row>
    <row r="3084" spans="26:27">
      <c r="Z3084" s="40"/>
      <c r="AA3084" s="44"/>
    </row>
    <row r="3085" spans="26:27">
      <c r="Z3085" s="40"/>
      <c r="AA3085" s="44"/>
    </row>
    <row r="3086" spans="26:27">
      <c r="Z3086" s="40"/>
      <c r="AA3086" s="44"/>
    </row>
    <row r="3087" spans="26:27">
      <c r="Z3087" s="40"/>
      <c r="AA3087" s="44"/>
    </row>
    <row r="3088" spans="26:27">
      <c r="Z3088" s="40"/>
      <c r="AA3088" s="44"/>
    </row>
    <row r="3089" spans="26:27">
      <c r="Z3089" s="40"/>
      <c r="AA3089" s="44"/>
    </row>
    <row r="3090" spans="26:27">
      <c r="Z3090" s="40"/>
      <c r="AA3090" s="44"/>
    </row>
    <row r="3091" spans="26:27">
      <c r="Z3091" s="40"/>
      <c r="AA3091" s="44"/>
    </row>
    <row r="3092" spans="26:27">
      <c r="Z3092" s="40"/>
      <c r="AA3092" s="44"/>
    </row>
    <row r="3093" spans="26:27">
      <c r="Z3093" s="40"/>
      <c r="AA3093" s="44"/>
    </row>
    <row r="3094" spans="26:27">
      <c r="Z3094" s="40"/>
      <c r="AA3094" s="44"/>
    </row>
    <row r="3095" spans="26:27">
      <c r="Z3095" s="40"/>
      <c r="AA3095" s="44"/>
    </row>
    <row r="3096" spans="26:27">
      <c r="Z3096" s="40"/>
      <c r="AA3096" s="44"/>
    </row>
    <row r="3097" spans="26:27">
      <c r="Z3097" s="40"/>
      <c r="AA3097" s="44"/>
    </row>
    <row r="3098" spans="26:27">
      <c r="Z3098" s="40"/>
      <c r="AA3098" s="44"/>
    </row>
    <row r="3099" spans="26:27">
      <c r="Z3099" s="40"/>
      <c r="AA3099" s="44"/>
    </row>
    <row r="3100" spans="26:27">
      <c r="Z3100" s="40"/>
      <c r="AA3100" s="44"/>
    </row>
    <row r="3101" spans="26:27">
      <c r="Z3101" s="40"/>
      <c r="AA3101" s="44"/>
    </row>
    <row r="3102" spans="26:27">
      <c r="Z3102" s="40"/>
      <c r="AA3102" s="44"/>
    </row>
    <row r="3103" spans="26:27">
      <c r="Z3103" s="40"/>
      <c r="AA3103" s="44"/>
    </row>
    <row r="3104" spans="26:27">
      <c r="Z3104" s="40"/>
      <c r="AA3104" s="44"/>
    </row>
    <row r="3105" spans="26:27">
      <c r="Z3105" s="40"/>
      <c r="AA3105" s="44"/>
    </row>
    <row r="3106" spans="26:27">
      <c r="Z3106" s="40"/>
      <c r="AA3106" s="44"/>
    </row>
    <row r="3107" spans="26:27">
      <c r="Z3107" s="40"/>
      <c r="AA3107" s="44"/>
    </row>
    <row r="3108" spans="26:27">
      <c r="Z3108" s="40"/>
      <c r="AA3108" s="44"/>
    </row>
    <row r="3109" spans="26:27">
      <c r="Z3109" s="40"/>
      <c r="AA3109" s="44"/>
    </row>
    <row r="3110" spans="26:27">
      <c r="Z3110" s="40"/>
      <c r="AA3110" s="44"/>
    </row>
    <row r="3111" spans="26:27">
      <c r="Z3111" s="40"/>
      <c r="AA3111" s="44"/>
    </row>
    <row r="3112" spans="26:27">
      <c r="Z3112" s="40"/>
      <c r="AA3112" s="44"/>
    </row>
    <row r="3113" spans="26:27">
      <c r="Z3113" s="40"/>
      <c r="AA3113" s="44"/>
    </row>
    <row r="3114" spans="26:27">
      <c r="Z3114" s="40"/>
      <c r="AA3114" s="44"/>
    </row>
    <row r="3115" spans="26:27">
      <c r="Z3115" s="40"/>
      <c r="AA3115" s="44"/>
    </row>
    <row r="3116" spans="26:27">
      <c r="Z3116" s="40"/>
      <c r="AA3116" s="44"/>
    </row>
    <row r="3117" spans="26:27">
      <c r="Z3117" s="40"/>
      <c r="AA3117" s="44"/>
    </row>
    <row r="3118" spans="26:27">
      <c r="Z3118" s="40"/>
      <c r="AA3118" s="44"/>
    </row>
    <row r="3119" spans="26:27">
      <c r="Z3119" s="40"/>
      <c r="AA3119" s="44"/>
    </row>
    <row r="3120" spans="26:27">
      <c r="Z3120" s="40"/>
      <c r="AA3120" s="44"/>
    </row>
    <row r="3121" spans="26:27">
      <c r="Z3121" s="40"/>
      <c r="AA3121" s="44"/>
    </row>
    <row r="3122" spans="26:27">
      <c r="Z3122" s="40"/>
      <c r="AA3122" s="44"/>
    </row>
    <row r="3123" spans="26:27">
      <c r="Z3123" s="40"/>
      <c r="AA3123" s="44"/>
    </row>
    <row r="3124" spans="26:27">
      <c r="Z3124" s="40"/>
      <c r="AA3124" s="44"/>
    </row>
    <row r="3125" spans="26:27">
      <c r="Z3125" s="40"/>
      <c r="AA3125" s="44"/>
    </row>
    <row r="3126" spans="26:27">
      <c r="Z3126" s="40"/>
      <c r="AA3126" s="44"/>
    </row>
    <row r="3127" spans="26:27">
      <c r="Z3127" s="40"/>
      <c r="AA3127" s="44"/>
    </row>
    <row r="3128" spans="26:27">
      <c r="Z3128" s="40"/>
      <c r="AA3128" s="44"/>
    </row>
    <row r="3129" spans="26:27">
      <c r="Z3129" s="40"/>
      <c r="AA3129" s="44"/>
    </row>
    <row r="3130" spans="26:27">
      <c r="Z3130" s="40"/>
      <c r="AA3130" s="44"/>
    </row>
    <row r="3131" spans="26:27">
      <c r="Z3131" s="40"/>
      <c r="AA3131" s="44"/>
    </row>
    <row r="3132" spans="26:27">
      <c r="Z3132" s="40"/>
      <c r="AA3132" s="44"/>
    </row>
    <row r="3133" spans="26:27">
      <c r="Z3133" s="40"/>
      <c r="AA3133" s="44"/>
    </row>
    <row r="3134" spans="26:27">
      <c r="Z3134" s="40"/>
      <c r="AA3134" s="44"/>
    </row>
    <row r="3135" spans="26:27">
      <c r="Z3135" s="40"/>
      <c r="AA3135" s="44"/>
    </row>
    <row r="3136" spans="26:27">
      <c r="Z3136" s="40"/>
      <c r="AA3136" s="44"/>
    </row>
    <row r="3137" spans="26:27">
      <c r="Z3137" s="40"/>
      <c r="AA3137" s="44"/>
    </row>
    <row r="3138" spans="26:27">
      <c r="Z3138" s="40"/>
      <c r="AA3138" s="44"/>
    </row>
    <row r="3139" spans="26:27">
      <c r="Z3139" s="40"/>
      <c r="AA3139" s="44"/>
    </row>
    <row r="3140" spans="26:27">
      <c r="Z3140" s="40"/>
      <c r="AA3140" s="44"/>
    </row>
    <row r="3141" spans="26:27">
      <c r="Z3141" s="40"/>
      <c r="AA3141" s="44"/>
    </row>
    <row r="3142" spans="26:27">
      <c r="Z3142" s="40"/>
      <c r="AA3142" s="44"/>
    </row>
    <row r="3143" spans="26:27">
      <c r="Z3143" s="40"/>
      <c r="AA3143" s="44"/>
    </row>
    <row r="3144" spans="26:27">
      <c r="Z3144" s="40"/>
      <c r="AA3144" s="44"/>
    </row>
    <row r="3145" spans="26:27">
      <c r="Z3145" s="40"/>
      <c r="AA3145" s="44"/>
    </row>
    <row r="3146" spans="26:27">
      <c r="Z3146" s="40"/>
      <c r="AA3146" s="44"/>
    </row>
    <row r="3147" spans="26:27">
      <c r="Z3147" s="40"/>
      <c r="AA3147" s="44"/>
    </row>
    <row r="3148" spans="26:27">
      <c r="Z3148" s="40"/>
      <c r="AA3148" s="44"/>
    </row>
    <row r="3149" spans="26:27">
      <c r="Z3149" s="40"/>
      <c r="AA3149" s="44"/>
    </row>
    <row r="3150" spans="26:27">
      <c r="Z3150" s="40"/>
      <c r="AA3150" s="44"/>
    </row>
    <row r="3151" spans="26:27">
      <c r="Z3151" s="40"/>
      <c r="AA3151" s="44"/>
    </row>
    <row r="3152" spans="26:27">
      <c r="Z3152" s="40"/>
      <c r="AA3152" s="44"/>
    </row>
    <row r="3153" spans="26:27">
      <c r="Z3153" s="40"/>
      <c r="AA3153" s="44"/>
    </row>
    <row r="3154" spans="26:27">
      <c r="Z3154" s="40"/>
      <c r="AA3154" s="44"/>
    </row>
    <row r="3155" spans="26:27">
      <c r="Z3155" s="40"/>
      <c r="AA3155" s="44"/>
    </row>
    <row r="3156" spans="26:27">
      <c r="Z3156" s="40"/>
      <c r="AA3156" s="44"/>
    </row>
    <row r="3157" spans="26:27">
      <c r="Z3157" s="40"/>
      <c r="AA3157" s="44"/>
    </row>
    <row r="3158" spans="26:27">
      <c r="Z3158" s="40"/>
      <c r="AA3158" s="44"/>
    </row>
    <row r="3159" spans="26:27">
      <c r="Z3159" s="40"/>
      <c r="AA3159" s="44"/>
    </row>
    <row r="3160" spans="26:27">
      <c r="Z3160" s="40"/>
      <c r="AA3160" s="44"/>
    </row>
    <row r="3161" spans="26:27">
      <c r="Z3161" s="40"/>
      <c r="AA3161" s="44"/>
    </row>
    <row r="3162" spans="26:27">
      <c r="Z3162" s="40"/>
      <c r="AA3162" s="44"/>
    </row>
    <row r="3163" spans="26:27">
      <c r="Z3163" s="40"/>
      <c r="AA3163" s="44"/>
    </row>
    <row r="3164" spans="26:27">
      <c r="Z3164" s="40"/>
      <c r="AA3164" s="44"/>
    </row>
    <row r="3165" spans="26:27">
      <c r="Z3165" s="40"/>
      <c r="AA3165" s="44"/>
    </row>
    <row r="3166" spans="26:27">
      <c r="Z3166" s="40"/>
      <c r="AA3166" s="44"/>
    </row>
    <row r="3167" spans="26:27">
      <c r="Z3167" s="40"/>
      <c r="AA3167" s="44"/>
    </row>
    <row r="3168" spans="26:27">
      <c r="Z3168" s="40"/>
      <c r="AA3168" s="44"/>
    </row>
    <row r="3169" spans="26:27">
      <c r="Z3169" s="40"/>
      <c r="AA3169" s="44"/>
    </row>
    <row r="3170" spans="26:27">
      <c r="Z3170" s="40"/>
      <c r="AA3170" s="44"/>
    </row>
    <row r="3171" spans="26:27">
      <c r="Z3171" s="40"/>
      <c r="AA3171" s="44"/>
    </row>
    <row r="3172" spans="26:27">
      <c r="Z3172" s="40"/>
      <c r="AA3172" s="44"/>
    </row>
    <row r="3173" spans="26:27">
      <c r="Z3173" s="40"/>
      <c r="AA3173" s="44"/>
    </row>
    <row r="3174" spans="26:27">
      <c r="Z3174" s="40"/>
      <c r="AA3174" s="44"/>
    </row>
    <row r="3175" spans="26:27">
      <c r="Z3175" s="40"/>
      <c r="AA3175" s="44"/>
    </row>
    <row r="3176" spans="26:27">
      <c r="Z3176" s="40"/>
      <c r="AA3176" s="44"/>
    </row>
    <row r="3177" spans="26:27">
      <c r="Z3177" s="40"/>
      <c r="AA3177" s="44"/>
    </row>
    <row r="3178" spans="26:27">
      <c r="Z3178" s="40"/>
      <c r="AA3178" s="44"/>
    </row>
    <row r="3179" spans="26:27">
      <c r="Z3179" s="40"/>
      <c r="AA3179" s="44"/>
    </row>
    <row r="3180" spans="26:27">
      <c r="Z3180" s="40"/>
      <c r="AA3180" s="44"/>
    </row>
    <row r="3181" spans="26:27">
      <c r="Z3181" s="40"/>
      <c r="AA3181" s="44"/>
    </row>
    <row r="3182" spans="26:27">
      <c r="Z3182" s="40"/>
      <c r="AA3182" s="44"/>
    </row>
    <row r="3183" spans="26:27">
      <c r="Z3183" s="40"/>
      <c r="AA3183" s="44"/>
    </row>
    <row r="3184" spans="26:27">
      <c r="Z3184" s="40"/>
      <c r="AA3184" s="44"/>
    </row>
  </sheetData>
  <mergeCells count="5728">
    <mergeCell ref="A871:B871"/>
    <mergeCell ref="A823:D823"/>
    <mergeCell ref="A882:B882"/>
    <mergeCell ref="C882:D882"/>
    <mergeCell ref="A883:B883"/>
    <mergeCell ref="C883:D883"/>
    <mergeCell ref="A884:B884"/>
    <mergeCell ref="C884:D884"/>
    <mergeCell ref="A885:B885"/>
    <mergeCell ref="A886:B886"/>
    <mergeCell ref="C886:D886"/>
    <mergeCell ref="A858:B858"/>
    <mergeCell ref="C858:D858"/>
    <mergeCell ref="A859:B859"/>
    <mergeCell ref="C859:D859"/>
    <mergeCell ref="A862:B862"/>
    <mergeCell ref="C862:D862"/>
    <mergeCell ref="A863:B863"/>
    <mergeCell ref="A864:B864"/>
    <mergeCell ref="C864:D864"/>
    <mergeCell ref="A865:B865"/>
    <mergeCell ref="C865:D865"/>
    <mergeCell ref="A866:B866"/>
    <mergeCell ref="C866:D866"/>
    <mergeCell ref="A867:B867"/>
    <mergeCell ref="C867:D867"/>
    <mergeCell ref="A881:B881"/>
    <mergeCell ref="C881:D881"/>
    <mergeCell ref="A874:D874"/>
    <mergeCell ref="A869:B869"/>
    <mergeCell ref="C869:D869"/>
    <mergeCell ref="A870:B870"/>
    <mergeCell ref="C870:D870"/>
    <mergeCell ref="C800:D800"/>
    <mergeCell ref="A817:B817"/>
    <mergeCell ref="A818:B818"/>
    <mergeCell ref="C818:D818"/>
    <mergeCell ref="A819:B819"/>
    <mergeCell ref="C819:D819"/>
    <mergeCell ref="A820:B820"/>
    <mergeCell ref="C820:D820"/>
    <mergeCell ref="A821:B821"/>
    <mergeCell ref="C821:D821"/>
    <mergeCell ref="A835:B835"/>
    <mergeCell ref="C835:D835"/>
    <mergeCell ref="A836:B836"/>
    <mergeCell ref="C836:D836"/>
    <mergeCell ref="A837:B837"/>
    <mergeCell ref="C837:D837"/>
    <mergeCell ref="A838:B838"/>
    <mergeCell ref="C838:D838"/>
    <mergeCell ref="A831:B831"/>
    <mergeCell ref="C831:D831"/>
    <mergeCell ref="A832:B832"/>
    <mergeCell ref="C832:D832"/>
    <mergeCell ref="A833:B833"/>
    <mergeCell ref="C833:D833"/>
    <mergeCell ref="C822:D822"/>
    <mergeCell ref="A824:B824"/>
    <mergeCell ref="C824:D824"/>
    <mergeCell ref="A825:B825"/>
    <mergeCell ref="C825:D825"/>
    <mergeCell ref="A826:B826"/>
    <mergeCell ref="C826:D826"/>
    <mergeCell ref="C817:D817"/>
    <mergeCell ref="C754:D754"/>
    <mergeCell ref="A790:B790"/>
    <mergeCell ref="C790:D790"/>
    <mergeCell ref="A791:B791"/>
    <mergeCell ref="C791:D791"/>
    <mergeCell ref="A792:B792"/>
    <mergeCell ref="C792:D792"/>
    <mergeCell ref="A793:B793"/>
    <mergeCell ref="A796:B796"/>
    <mergeCell ref="C796:D796"/>
    <mergeCell ref="A813:B813"/>
    <mergeCell ref="C813:D813"/>
    <mergeCell ref="A814:B814"/>
    <mergeCell ref="C814:D814"/>
    <mergeCell ref="A815:B815"/>
    <mergeCell ref="C815:D815"/>
    <mergeCell ref="A816:B816"/>
    <mergeCell ref="C816:D816"/>
    <mergeCell ref="A812:B812"/>
    <mergeCell ref="C812:D812"/>
    <mergeCell ref="C805:D805"/>
    <mergeCell ref="A807:B807"/>
    <mergeCell ref="C807:D807"/>
    <mergeCell ref="A808:B808"/>
    <mergeCell ref="C808:D808"/>
    <mergeCell ref="A811:B811"/>
    <mergeCell ref="C811:D811"/>
    <mergeCell ref="A803:B803"/>
    <mergeCell ref="C803:D803"/>
    <mergeCell ref="A804:B804"/>
    <mergeCell ref="C804:D804"/>
    <mergeCell ref="A745:B745"/>
    <mergeCell ref="C745:D745"/>
    <mergeCell ref="A746:B746"/>
    <mergeCell ref="C746:D746"/>
    <mergeCell ref="A755:D755"/>
    <mergeCell ref="C759:D759"/>
    <mergeCell ref="A760:B760"/>
    <mergeCell ref="A749:B749"/>
    <mergeCell ref="A750:B750"/>
    <mergeCell ref="C750:D750"/>
    <mergeCell ref="A767:B767"/>
    <mergeCell ref="C767:D767"/>
    <mergeCell ref="A768:B768"/>
    <mergeCell ref="C768:D768"/>
    <mergeCell ref="A769:B769"/>
    <mergeCell ref="C769:D769"/>
    <mergeCell ref="A770:B770"/>
    <mergeCell ref="C770:D770"/>
    <mergeCell ref="A756:B756"/>
    <mergeCell ref="C756:D756"/>
    <mergeCell ref="A757:B757"/>
    <mergeCell ref="C757:D757"/>
    <mergeCell ref="A758:B758"/>
    <mergeCell ref="C758:D758"/>
    <mergeCell ref="C749:D749"/>
    <mergeCell ref="C760:D760"/>
    <mergeCell ref="A761:B761"/>
    <mergeCell ref="C761:D761"/>
    <mergeCell ref="A764:B764"/>
    <mergeCell ref="C764:D764"/>
    <mergeCell ref="A765:B765"/>
    <mergeCell ref="C689:D689"/>
    <mergeCell ref="A690:B690"/>
    <mergeCell ref="C690:D690"/>
    <mergeCell ref="A725:B725"/>
    <mergeCell ref="A728:B728"/>
    <mergeCell ref="C728:D728"/>
    <mergeCell ref="C725:D725"/>
    <mergeCell ref="A727:B727"/>
    <mergeCell ref="C727:D727"/>
    <mergeCell ref="A801:B801"/>
    <mergeCell ref="C801:D801"/>
    <mergeCell ref="A802:B802"/>
    <mergeCell ref="C802:D802"/>
    <mergeCell ref="C788:D788"/>
    <mergeCell ref="A729:B729"/>
    <mergeCell ref="C729:D729"/>
    <mergeCell ref="A730:B730"/>
    <mergeCell ref="C730:D730"/>
    <mergeCell ref="A731:B731"/>
    <mergeCell ref="C731:D731"/>
    <mergeCell ref="A743:B743"/>
    <mergeCell ref="C743:D743"/>
    <mergeCell ref="A744:B744"/>
    <mergeCell ref="C744:D744"/>
    <mergeCell ref="A747:B747"/>
    <mergeCell ref="C747:D747"/>
    <mergeCell ref="A748:B748"/>
    <mergeCell ref="C748:D748"/>
    <mergeCell ref="A742:B742"/>
    <mergeCell ref="C742:D742"/>
    <mergeCell ref="A735:B735"/>
    <mergeCell ref="A800:B800"/>
    <mergeCell ref="A157:B157"/>
    <mergeCell ref="A631:B631"/>
    <mergeCell ref="C631:D631"/>
    <mergeCell ref="A632:B632"/>
    <mergeCell ref="C632:D632"/>
    <mergeCell ref="A633:B633"/>
    <mergeCell ref="C633:D633"/>
    <mergeCell ref="A634:B634"/>
    <mergeCell ref="C634:D634"/>
    <mergeCell ref="A637:B637"/>
    <mergeCell ref="C637:D637"/>
    <mergeCell ref="A638:B638"/>
    <mergeCell ref="C638:D638"/>
    <mergeCell ref="A639:B639"/>
    <mergeCell ref="C639:D639"/>
    <mergeCell ref="A654:B654"/>
    <mergeCell ref="C654:D654"/>
    <mergeCell ref="C641:D641"/>
    <mergeCell ref="A644:B644"/>
    <mergeCell ref="C644:D644"/>
    <mergeCell ref="A645:B645"/>
    <mergeCell ref="C645:D645"/>
    <mergeCell ref="A646:B646"/>
    <mergeCell ref="C646:D646"/>
    <mergeCell ref="A224:B224"/>
    <mergeCell ref="C224:D224"/>
    <mergeCell ref="A225:B225"/>
    <mergeCell ref="C225:D225"/>
    <mergeCell ref="A226:B226"/>
    <mergeCell ref="C226:D226"/>
    <mergeCell ref="A229:B229"/>
    <mergeCell ref="C229:D229"/>
    <mergeCell ref="A114:B114"/>
    <mergeCell ref="C114:D114"/>
    <mergeCell ref="A115:B115"/>
    <mergeCell ref="C115:D115"/>
    <mergeCell ref="A116:B116"/>
    <mergeCell ref="C116:D116"/>
    <mergeCell ref="A117:B117"/>
    <mergeCell ref="C117:D117"/>
    <mergeCell ref="A120:B120"/>
    <mergeCell ref="C120:D120"/>
    <mergeCell ref="A121:B121"/>
    <mergeCell ref="C121:D121"/>
    <mergeCell ref="A122:B122"/>
    <mergeCell ref="A155:B155"/>
    <mergeCell ref="C155:D155"/>
    <mergeCell ref="A156:B156"/>
    <mergeCell ref="C156:D156"/>
    <mergeCell ref="A138:B138"/>
    <mergeCell ref="C138:D138"/>
    <mergeCell ref="C135:D135"/>
    <mergeCell ref="A134:B134"/>
    <mergeCell ref="C134:D134"/>
    <mergeCell ref="A137:B137"/>
    <mergeCell ref="C128:D128"/>
    <mergeCell ref="A135:B135"/>
    <mergeCell ref="C127:D127"/>
    <mergeCell ref="A128:B128"/>
    <mergeCell ref="C125:D125"/>
    <mergeCell ref="A127:B127"/>
    <mergeCell ref="A124:B124"/>
    <mergeCell ref="C124:D124"/>
    <mergeCell ref="A123:B123"/>
    <mergeCell ref="A180:B180"/>
    <mergeCell ref="C180:D180"/>
    <mergeCell ref="A183:B183"/>
    <mergeCell ref="A184:B184"/>
    <mergeCell ref="C184:D184"/>
    <mergeCell ref="A185:B185"/>
    <mergeCell ref="C185:D185"/>
    <mergeCell ref="A186:B186"/>
    <mergeCell ref="C186:D186"/>
    <mergeCell ref="A187:B187"/>
    <mergeCell ref="C187:D187"/>
    <mergeCell ref="A201:B201"/>
    <mergeCell ref="A840:D840"/>
    <mergeCell ref="C201:D201"/>
    <mergeCell ref="A202:B202"/>
    <mergeCell ref="C202:D202"/>
    <mergeCell ref="A203:B203"/>
    <mergeCell ref="C203:D203"/>
    <mergeCell ref="A204:B204"/>
    <mergeCell ref="C204:D204"/>
    <mergeCell ref="A205:B205"/>
    <mergeCell ref="A206:B206"/>
    <mergeCell ref="C206:D206"/>
    <mergeCell ref="A223:B223"/>
    <mergeCell ref="C200:D200"/>
    <mergeCell ref="A200:B200"/>
    <mergeCell ref="A655:B655"/>
    <mergeCell ref="C655:D655"/>
    <mergeCell ref="A656:B656"/>
    <mergeCell ref="C656:D656"/>
    <mergeCell ref="A657:B657"/>
    <mergeCell ref="C246:D246"/>
    <mergeCell ref="A247:B247"/>
    <mergeCell ref="C247:D247"/>
    <mergeCell ref="A248:B248"/>
    <mergeCell ref="C248:D248"/>
    <mergeCell ref="A249:B249"/>
    <mergeCell ref="A250:B250"/>
    <mergeCell ref="C250:D250"/>
    <mergeCell ref="A269:B269"/>
    <mergeCell ref="C269:D269"/>
    <mergeCell ref="A270:B270"/>
    <mergeCell ref="A789:D789"/>
    <mergeCell ref="C270:D270"/>
    <mergeCell ref="A271:B271"/>
    <mergeCell ref="C271:D271"/>
    <mergeCell ref="A272:B272"/>
    <mergeCell ref="A658:B658"/>
    <mergeCell ref="C275:D275"/>
    <mergeCell ref="A276:B276"/>
    <mergeCell ref="C276:D276"/>
    <mergeCell ref="A772:D772"/>
    <mergeCell ref="A277:B277"/>
    <mergeCell ref="C277:D277"/>
    <mergeCell ref="A291:B291"/>
    <mergeCell ref="C291:D291"/>
    <mergeCell ref="A292:B292"/>
    <mergeCell ref="A684:B684"/>
    <mergeCell ref="C684:D684"/>
    <mergeCell ref="A685:B685"/>
    <mergeCell ref="C685:D685"/>
    <mergeCell ref="C735:D735"/>
    <mergeCell ref="C765:D765"/>
    <mergeCell ref="C679:D679"/>
    <mergeCell ref="C223:D223"/>
    <mergeCell ref="C478:D478"/>
    <mergeCell ref="A495:B495"/>
    <mergeCell ref="C495:D495"/>
    <mergeCell ref="C272:D272"/>
    <mergeCell ref="C339:D339"/>
    <mergeCell ref="A340:B340"/>
    <mergeCell ref="C340:D340"/>
    <mergeCell ref="A341:B341"/>
    <mergeCell ref="A342:B342"/>
    <mergeCell ref="C342:D342"/>
    <mergeCell ref="A359:B359"/>
    <mergeCell ref="C359:D359"/>
    <mergeCell ref="A360:B360"/>
    <mergeCell ref="C360:D360"/>
    <mergeCell ref="A704:D704"/>
    <mergeCell ref="A230:B230"/>
    <mergeCell ref="C230:D230"/>
    <mergeCell ref="A233:B233"/>
    <mergeCell ref="C233:D233"/>
    <mergeCell ref="A699:B699"/>
    <mergeCell ref="C473:D473"/>
    <mergeCell ref="A474:B474"/>
    <mergeCell ref="C474:D474"/>
    <mergeCell ref="A475:B475"/>
    <mergeCell ref="C475:D475"/>
    <mergeCell ref="A476:B476"/>
    <mergeCell ref="A429:B429"/>
    <mergeCell ref="C429:D429"/>
    <mergeCell ref="A430:B430"/>
    <mergeCell ref="C430:D430"/>
    <mergeCell ref="A246:B246"/>
    <mergeCell ref="C158:D158"/>
    <mergeCell ref="A178:B178"/>
    <mergeCell ref="C137:D137"/>
    <mergeCell ref="A314:B314"/>
    <mergeCell ref="C314:D314"/>
    <mergeCell ref="A315:B315"/>
    <mergeCell ref="C315:D315"/>
    <mergeCell ref="A318:B318"/>
    <mergeCell ref="C318:D318"/>
    <mergeCell ref="A319:B319"/>
    <mergeCell ref="A320:B320"/>
    <mergeCell ref="C320:D320"/>
    <mergeCell ref="A321:B321"/>
    <mergeCell ref="A738:D738"/>
    <mergeCell ref="A136:B136"/>
    <mergeCell ref="C136:D136"/>
    <mergeCell ref="C321:D321"/>
    <mergeCell ref="A322:B322"/>
    <mergeCell ref="C322:D322"/>
    <mergeCell ref="A323:B323"/>
    <mergeCell ref="C323:D323"/>
    <mergeCell ref="A335:B335"/>
    <mergeCell ref="C335:D335"/>
    <mergeCell ref="A338:B338"/>
    <mergeCell ref="C338:D338"/>
    <mergeCell ref="A339:B339"/>
    <mergeCell ref="A721:D721"/>
    <mergeCell ref="C476:D476"/>
    <mergeCell ref="A477:B477"/>
    <mergeCell ref="A478:B478"/>
    <mergeCell ref="C722:D722"/>
    <mergeCell ref="A689:B689"/>
    <mergeCell ref="C890:D890"/>
    <mergeCell ref="A878:B878"/>
    <mergeCell ref="C878:D878"/>
    <mergeCell ref="C885:D885"/>
    <mergeCell ref="A687:D687"/>
    <mergeCell ref="A887:B887"/>
    <mergeCell ref="C887:D887"/>
    <mergeCell ref="A888:B888"/>
    <mergeCell ref="C888:D888"/>
    <mergeCell ref="A889:B889"/>
    <mergeCell ref="C889:D889"/>
    <mergeCell ref="A877:B877"/>
    <mergeCell ref="C877:D877"/>
    <mergeCell ref="C854:D854"/>
    <mergeCell ref="A855:B855"/>
    <mergeCell ref="C855:D855"/>
    <mergeCell ref="A849:B849"/>
    <mergeCell ref="C849:D849"/>
    <mergeCell ref="A850:B850"/>
    <mergeCell ref="C850:D850"/>
    <mergeCell ref="A806:D806"/>
    <mergeCell ref="A857:D857"/>
    <mergeCell ref="A723:B723"/>
    <mergeCell ref="C723:D723"/>
    <mergeCell ref="A724:B724"/>
    <mergeCell ref="C724:D724"/>
    <mergeCell ref="C720:D720"/>
    <mergeCell ref="C714:D714"/>
    <mergeCell ref="A698:B698"/>
    <mergeCell ref="C698:D698"/>
    <mergeCell ref="C703:D703"/>
    <mergeCell ref="A722:B722"/>
    <mergeCell ref="A131:B131"/>
    <mergeCell ref="C131:D131"/>
    <mergeCell ref="A382:B382"/>
    <mergeCell ref="C382:D382"/>
    <mergeCell ref="A383:B383"/>
    <mergeCell ref="C383:D383"/>
    <mergeCell ref="A384:B384"/>
    <mergeCell ref="C384:D384"/>
    <mergeCell ref="A385:B385"/>
    <mergeCell ref="A386:B386"/>
    <mergeCell ref="C386:D386"/>
    <mergeCell ref="A403:B403"/>
    <mergeCell ref="C873:D873"/>
    <mergeCell ref="A875:B875"/>
    <mergeCell ref="C875:D875"/>
    <mergeCell ref="A876:B876"/>
    <mergeCell ref="C876:D876"/>
    <mergeCell ref="A868:B868"/>
    <mergeCell ref="C868:D868"/>
    <mergeCell ref="C871:D871"/>
    <mergeCell ref="A872:B872"/>
    <mergeCell ref="C872:D872"/>
    <mergeCell ref="C856:D856"/>
    <mergeCell ref="C863:D863"/>
    <mergeCell ref="A670:D670"/>
    <mergeCell ref="A851:B851"/>
    <mergeCell ref="C851:D851"/>
    <mergeCell ref="A852:B852"/>
    <mergeCell ref="C852:D852"/>
    <mergeCell ref="A853:B853"/>
    <mergeCell ref="C853:D853"/>
    <mergeCell ref="A854:B854"/>
    <mergeCell ref="A130:B130"/>
    <mergeCell ref="C130:D130"/>
    <mergeCell ref="C403:D403"/>
    <mergeCell ref="A406:B406"/>
    <mergeCell ref="C406:D406"/>
    <mergeCell ref="A407:B407"/>
    <mergeCell ref="C407:D407"/>
    <mergeCell ref="A408:B408"/>
    <mergeCell ref="C408:D408"/>
    <mergeCell ref="A409:B409"/>
    <mergeCell ref="A410:B410"/>
    <mergeCell ref="C410:D410"/>
    <mergeCell ref="A846:B846"/>
    <mergeCell ref="C846:D846"/>
    <mergeCell ref="A847:B847"/>
    <mergeCell ref="C847:D847"/>
    <mergeCell ref="A848:B848"/>
    <mergeCell ref="C848:D848"/>
    <mergeCell ref="A834:B834"/>
    <mergeCell ref="C834:D834"/>
    <mergeCell ref="C839:D839"/>
    <mergeCell ref="A653:D653"/>
    <mergeCell ref="A841:B841"/>
    <mergeCell ref="C841:D841"/>
    <mergeCell ref="A842:B842"/>
    <mergeCell ref="C842:D842"/>
    <mergeCell ref="A845:B845"/>
    <mergeCell ref="C845:D845"/>
    <mergeCell ref="A675:B675"/>
    <mergeCell ref="C675:D675"/>
    <mergeCell ref="A678:B678"/>
    <mergeCell ref="C678:D678"/>
    <mergeCell ref="A129:B129"/>
    <mergeCell ref="C129:D129"/>
    <mergeCell ref="A411:B411"/>
    <mergeCell ref="C411:D411"/>
    <mergeCell ref="A412:B412"/>
    <mergeCell ref="C412:D412"/>
    <mergeCell ref="A413:B413"/>
    <mergeCell ref="C413:D413"/>
    <mergeCell ref="A427:B427"/>
    <mergeCell ref="C427:D427"/>
    <mergeCell ref="A428:B428"/>
    <mergeCell ref="C428:D428"/>
    <mergeCell ref="A829:B829"/>
    <mergeCell ref="C829:D829"/>
    <mergeCell ref="A830:B830"/>
    <mergeCell ref="C830:D830"/>
    <mergeCell ref="C793:D793"/>
    <mergeCell ref="A619:D619"/>
    <mergeCell ref="A797:B797"/>
    <mergeCell ref="C797:D797"/>
    <mergeCell ref="A798:B798"/>
    <mergeCell ref="C798:D798"/>
    <mergeCell ref="A799:B799"/>
    <mergeCell ref="C799:D799"/>
    <mergeCell ref="A786:B786"/>
    <mergeCell ref="C786:D786"/>
    <mergeCell ref="A787:B787"/>
    <mergeCell ref="C787:D787"/>
    <mergeCell ref="A759:B759"/>
    <mergeCell ref="C719:D719"/>
    <mergeCell ref="A714:B714"/>
    <mergeCell ref="C658:D658"/>
    <mergeCell ref="C680:D680"/>
    <mergeCell ref="A681:B681"/>
    <mergeCell ref="A682:B682"/>
    <mergeCell ref="C682:D682"/>
    <mergeCell ref="A683:B683"/>
    <mergeCell ref="C683:D683"/>
    <mergeCell ref="A674:B674"/>
    <mergeCell ref="C674:D674"/>
    <mergeCell ref="C681:D681"/>
    <mergeCell ref="A458:B458"/>
    <mergeCell ref="C458:D458"/>
    <mergeCell ref="A459:B459"/>
    <mergeCell ref="C459:D459"/>
    <mergeCell ref="A473:B473"/>
    <mergeCell ref="A783:B783"/>
    <mergeCell ref="C783:D783"/>
    <mergeCell ref="A602:D602"/>
    <mergeCell ref="A751:B751"/>
    <mergeCell ref="C751:D751"/>
    <mergeCell ref="A752:B752"/>
    <mergeCell ref="C752:D752"/>
    <mergeCell ref="A753:B753"/>
    <mergeCell ref="C753:D753"/>
    <mergeCell ref="A496:B496"/>
    <mergeCell ref="A502:B502"/>
    <mergeCell ref="C502:D502"/>
    <mergeCell ref="A503:B503"/>
    <mergeCell ref="C737:D737"/>
    <mergeCell ref="A739:B739"/>
    <mergeCell ref="C739:D739"/>
    <mergeCell ref="A740:B740"/>
    <mergeCell ref="A679:B679"/>
    <mergeCell ref="A784:B784"/>
    <mergeCell ref="C784:D784"/>
    <mergeCell ref="A785:B785"/>
    <mergeCell ref="C785:D785"/>
    <mergeCell ref="A776:B776"/>
    <mergeCell ref="C776:D776"/>
    <mergeCell ref="A779:B779"/>
    <mergeCell ref="C779:D779"/>
    <mergeCell ref="A780:B780"/>
    <mergeCell ref="C780:D780"/>
    <mergeCell ref="A781:B781"/>
    <mergeCell ref="C781:D781"/>
    <mergeCell ref="A782:B782"/>
    <mergeCell ref="C782:D782"/>
    <mergeCell ref="A766:B766"/>
    <mergeCell ref="C766:D766"/>
    <mergeCell ref="C771:D771"/>
    <mergeCell ref="A773:B773"/>
    <mergeCell ref="C773:D773"/>
    <mergeCell ref="A774:B774"/>
    <mergeCell ref="C774:D774"/>
    <mergeCell ref="A775:B775"/>
    <mergeCell ref="C775:D775"/>
    <mergeCell ref="C740:D740"/>
    <mergeCell ref="A741:B741"/>
    <mergeCell ref="C741:D741"/>
    <mergeCell ref="A732:B732"/>
    <mergeCell ref="C732:D732"/>
    <mergeCell ref="A733:B733"/>
    <mergeCell ref="C733:D733"/>
    <mergeCell ref="A734:B734"/>
    <mergeCell ref="C734:D734"/>
    <mergeCell ref="A715:B715"/>
    <mergeCell ref="C715:D715"/>
    <mergeCell ref="A716:B716"/>
    <mergeCell ref="C716:D716"/>
    <mergeCell ref="A717:B717"/>
    <mergeCell ref="C717:D717"/>
    <mergeCell ref="A718:B718"/>
    <mergeCell ref="C718:D718"/>
    <mergeCell ref="A719:B719"/>
    <mergeCell ref="A736:B736"/>
    <mergeCell ref="C736:D736"/>
    <mergeCell ref="C699:D699"/>
    <mergeCell ref="A700:B700"/>
    <mergeCell ref="C700:D700"/>
    <mergeCell ref="A701:B701"/>
    <mergeCell ref="C701:D701"/>
    <mergeCell ref="A702:B702"/>
    <mergeCell ref="A708:B708"/>
    <mergeCell ref="C708:D708"/>
    <mergeCell ref="A709:B709"/>
    <mergeCell ref="C709:D709"/>
    <mergeCell ref="A712:B712"/>
    <mergeCell ref="C712:D712"/>
    <mergeCell ref="A713:B713"/>
    <mergeCell ref="C713:D713"/>
    <mergeCell ref="A585:D585"/>
    <mergeCell ref="A705:B705"/>
    <mergeCell ref="C705:D705"/>
    <mergeCell ref="A706:B706"/>
    <mergeCell ref="C706:D706"/>
    <mergeCell ref="A707:B707"/>
    <mergeCell ref="C707:D707"/>
    <mergeCell ref="A696:B696"/>
    <mergeCell ref="C696:D696"/>
    <mergeCell ref="A697:B697"/>
    <mergeCell ref="C697:D697"/>
    <mergeCell ref="C586:D586"/>
    <mergeCell ref="A587:B587"/>
    <mergeCell ref="C587:D587"/>
    <mergeCell ref="C702:D702"/>
    <mergeCell ref="C688:D688"/>
    <mergeCell ref="A647:B647"/>
    <mergeCell ref="A680:B680"/>
    <mergeCell ref="C647:D647"/>
    <mergeCell ref="A648:B648"/>
    <mergeCell ref="C648:D648"/>
    <mergeCell ref="A649:B649"/>
    <mergeCell ref="C649:D649"/>
    <mergeCell ref="A650:B650"/>
    <mergeCell ref="C650:D650"/>
    <mergeCell ref="A651:B651"/>
    <mergeCell ref="C651:D651"/>
    <mergeCell ref="A640:B640"/>
    <mergeCell ref="C640:D640"/>
    <mergeCell ref="A641:B641"/>
    <mergeCell ref="A630:B630"/>
    <mergeCell ref="C630:D630"/>
    <mergeCell ref="A568:D568"/>
    <mergeCell ref="C669:D669"/>
    <mergeCell ref="A671:B671"/>
    <mergeCell ref="C671:D671"/>
    <mergeCell ref="A575:B575"/>
    <mergeCell ref="C575:D575"/>
    <mergeCell ref="A576:B576"/>
    <mergeCell ref="C576:D576"/>
    <mergeCell ref="A577:B577"/>
    <mergeCell ref="C577:D577"/>
    <mergeCell ref="A578:B578"/>
    <mergeCell ref="C578:D578"/>
    <mergeCell ref="C620:D620"/>
    <mergeCell ref="A621:B621"/>
    <mergeCell ref="C621:D621"/>
    <mergeCell ref="A608:B608"/>
    <mergeCell ref="C608:D608"/>
    <mergeCell ref="A592:B592"/>
    <mergeCell ref="A672:B672"/>
    <mergeCell ref="C672:D672"/>
    <mergeCell ref="A673:B673"/>
    <mergeCell ref="C673:D673"/>
    <mergeCell ref="A667:B667"/>
    <mergeCell ref="C667:D667"/>
    <mergeCell ref="A668:B668"/>
    <mergeCell ref="C668:D668"/>
    <mergeCell ref="C503:D503"/>
    <mergeCell ref="A518:B518"/>
    <mergeCell ref="C518:D518"/>
    <mergeCell ref="A519:B519"/>
    <mergeCell ref="C519:D519"/>
    <mergeCell ref="A520:B520"/>
    <mergeCell ref="C520:D520"/>
    <mergeCell ref="A521:B521"/>
    <mergeCell ref="A524:B524"/>
    <mergeCell ref="C524:D524"/>
    <mergeCell ref="C652:D652"/>
    <mergeCell ref="C657:D657"/>
    <mergeCell ref="A551:D551"/>
    <mergeCell ref="A659:B659"/>
    <mergeCell ref="C659:D659"/>
    <mergeCell ref="A662:B662"/>
    <mergeCell ref="C662:D662"/>
    <mergeCell ref="A663:B663"/>
    <mergeCell ref="C663:D663"/>
    <mergeCell ref="A565:B565"/>
    <mergeCell ref="C565:D565"/>
    <mergeCell ref="A566:B566"/>
    <mergeCell ref="C566:D566"/>
    <mergeCell ref="A586:B586"/>
    <mergeCell ref="C123:D123"/>
    <mergeCell ref="A539:B539"/>
    <mergeCell ref="C539:D539"/>
    <mergeCell ref="A540:B540"/>
    <mergeCell ref="C540:D540"/>
    <mergeCell ref="A543:B543"/>
    <mergeCell ref="C543:D543"/>
    <mergeCell ref="A544:B544"/>
    <mergeCell ref="C544:D544"/>
    <mergeCell ref="A545:B545"/>
    <mergeCell ref="A546:B546"/>
    <mergeCell ref="C496:D496"/>
    <mergeCell ref="A497:B497"/>
    <mergeCell ref="C497:D497"/>
    <mergeCell ref="A498:B498"/>
    <mergeCell ref="C498:D498"/>
    <mergeCell ref="A501:B501"/>
    <mergeCell ref="C501:D501"/>
    <mergeCell ref="A466:D466"/>
    <mergeCell ref="A483:D483"/>
    <mergeCell ref="A500:D500"/>
    <mergeCell ref="A511:B511"/>
    <mergeCell ref="A494:B494"/>
    <mergeCell ref="C494:D494"/>
    <mergeCell ref="C499:D499"/>
    <mergeCell ref="A432:D432"/>
    <mergeCell ref="A532:B532"/>
    <mergeCell ref="C532:D532"/>
    <mergeCell ref="C516:D516"/>
    <mergeCell ref="C521:D521"/>
    <mergeCell ref="A449:D449"/>
    <mergeCell ref="A534:D534"/>
    <mergeCell ref="A562:B562"/>
    <mergeCell ref="C635:D635"/>
    <mergeCell ref="C613:D613"/>
    <mergeCell ref="A643:B643"/>
    <mergeCell ref="C643:D643"/>
    <mergeCell ref="A623:B623"/>
    <mergeCell ref="C623:D623"/>
    <mergeCell ref="A624:B624"/>
    <mergeCell ref="C624:D624"/>
    <mergeCell ref="A625:B625"/>
    <mergeCell ref="C625:D625"/>
    <mergeCell ref="A628:B628"/>
    <mergeCell ref="C628:D628"/>
    <mergeCell ref="A629:B629"/>
    <mergeCell ref="C629:D629"/>
    <mergeCell ref="A622:B622"/>
    <mergeCell ref="C622:D622"/>
    <mergeCell ref="A636:D636"/>
    <mergeCell ref="C592:D592"/>
    <mergeCell ref="A593:B593"/>
    <mergeCell ref="C593:D593"/>
    <mergeCell ref="A594:B594"/>
    <mergeCell ref="C594:D594"/>
    <mergeCell ref="A595:B595"/>
    <mergeCell ref="C595:D595"/>
    <mergeCell ref="A609:B609"/>
    <mergeCell ref="C609:D609"/>
    <mergeCell ref="A610:B610"/>
    <mergeCell ref="C610:D610"/>
    <mergeCell ref="A611:B611"/>
    <mergeCell ref="C618:D618"/>
    <mergeCell ref="A620:B620"/>
    <mergeCell ref="C601:D601"/>
    <mergeCell ref="A603:B603"/>
    <mergeCell ref="C603:D603"/>
    <mergeCell ref="A604:B604"/>
    <mergeCell ref="C604:D604"/>
    <mergeCell ref="A607:B607"/>
    <mergeCell ref="C607:D607"/>
    <mergeCell ref="A596:B596"/>
    <mergeCell ref="C596:D596"/>
    <mergeCell ref="A597:B597"/>
    <mergeCell ref="C597:D597"/>
    <mergeCell ref="A598:B598"/>
    <mergeCell ref="C598:D598"/>
    <mergeCell ref="A599:B599"/>
    <mergeCell ref="C599:D599"/>
    <mergeCell ref="A538:B538"/>
    <mergeCell ref="C538:D538"/>
    <mergeCell ref="C545:D545"/>
    <mergeCell ref="A600:B600"/>
    <mergeCell ref="A588:B588"/>
    <mergeCell ref="C588:D588"/>
    <mergeCell ref="A589:B589"/>
    <mergeCell ref="C600:D600"/>
    <mergeCell ref="C546:D546"/>
    <mergeCell ref="A547:B547"/>
    <mergeCell ref="C547:D547"/>
    <mergeCell ref="A548:B548"/>
    <mergeCell ref="C548:D548"/>
    <mergeCell ref="A549:B549"/>
    <mergeCell ref="C549:D549"/>
    <mergeCell ref="A563:B563"/>
    <mergeCell ref="C563:D563"/>
    <mergeCell ref="A579:B579"/>
    <mergeCell ref="C579:D579"/>
    <mergeCell ref="A580:B580"/>
    <mergeCell ref="C580:D580"/>
    <mergeCell ref="A581:B581"/>
    <mergeCell ref="C581:D581"/>
    <mergeCell ref="A582:B582"/>
    <mergeCell ref="C582:D582"/>
    <mergeCell ref="A583:B583"/>
    <mergeCell ref="C583:D583"/>
    <mergeCell ref="A572:B572"/>
    <mergeCell ref="C572:D572"/>
    <mergeCell ref="C562:D562"/>
    <mergeCell ref="C567:D567"/>
    <mergeCell ref="A517:D517"/>
    <mergeCell ref="A569:B569"/>
    <mergeCell ref="C569:D569"/>
    <mergeCell ref="A570:B570"/>
    <mergeCell ref="C570:D570"/>
    <mergeCell ref="A571:B571"/>
    <mergeCell ref="A526:B526"/>
    <mergeCell ref="C526:D526"/>
    <mergeCell ref="A527:B527"/>
    <mergeCell ref="C527:D527"/>
    <mergeCell ref="C571:D571"/>
    <mergeCell ref="A557:B557"/>
    <mergeCell ref="C557:D557"/>
    <mergeCell ref="A558:B558"/>
    <mergeCell ref="C558:D558"/>
    <mergeCell ref="A559:B559"/>
    <mergeCell ref="C559:D559"/>
    <mergeCell ref="A560:B560"/>
    <mergeCell ref="C560:D560"/>
    <mergeCell ref="A561:B561"/>
    <mergeCell ref="C561:D561"/>
    <mergeCell ref="C550:D550"/>
    <mergeCell ref="A552:B552"/>
    <mergeCell ref="C552:D552"/>
    <mergeCell ref="A553:B553"/>
    <mergeCell ref="C553:D553"/>
    <mergeCell ref="A554:B554"/>
    <mergeCell ref="C554:D554"/>
    <mergeCell ref="A564:B564"/>
    <mergeCell ref="C564:D564"/>
    <mergeCell ref="C508:D508"/>
    <mergeCell ref="A509:B509"/>
    <mergeCell ref="C509:D509"/>
    <mergeCell ref="A510:B510"/>
    <mergeCell ref="C510:D510"/>
    <mergeCell ref="C533:D533"/>
    <mergeCell ref="A535:B535"/>
    <mergeCell ref="C535:D535"/>
    <mergeCell ref="A536:B536"/>
    <mergeCell ref="C536:D536"/>
    <mergeCell ref="A537:B537"/>
    <mergeCell ref="C537:D537"/>
    <mergeCell ref="A528:B528"/>
    <mergeCell ref="C528:D528"/>
    <mergeCell ref="A529:B529"/>
    <mergeCell ref="C529:D529"/>
    <mergeCell ref="A530:B530"/>
    <mergeCell ref="C530:D530"/>
    <mergeCell ref="A531:B531"/>
    <mergeCell ref="C531:D531"/>
    <mergeCell ref="A525:B525"/>
    <mergeCell ref="C525:D525"/>
    <mergeCell ref="C448:D448"/>
    <mergeCell ref="C455:D455"/>
    <mergeCell ref="A398:D398"/>
    <mergeCell ref="A487:B487"/>
    <mergeCell ref="C487:D487"/>
    <mergeCell ref="A490:B490"/>
    <mergeCell ref="C490:D490"/>
    <mergeCell ref="A491:B491"/>
    <mergeCell ref="C491:D491"/>
    <mergeCell ref="A492:B492"/>
    <mergeCell ref="C492:D492"/>
    <mergeCell ref="A493:B493"/>
    <mergeCell ref="C493:D493"/>
    <mergeCell ref="C482:D482"/>
    <mergeCell ref="A484:B484"/>
    <mergeCell ref="C484:D484"/>
    <mergeCell ref="A485:B485"/>
    <mergeCell ref="C485:D485"/>
    <mergeCell ref="A486:B486"/>
    <mergeCell ref="C486:D486"/>
    <mergeCell ref="A472:B472"/>
    <mergeCell ref="C472:D472"/>
    <mergeCell ref="C477:D477"/>
    <mergeCell ref="A415:D415"/>
    <mergeCell ref="A479:B479"/>
    <mergeCell ref="C479:D479"/>
    <mergeCell ref="A480:B480"/>
    <mergeCell ref="C480:D480"/>
    <mergeCell ref="A481:B481"/>
    <mergeCell ref="C422:D422"/>
    <mergeCell ref="A417:B417"/>
    <mergeCell ref="C417:D417"/>
    <mergeCell ref="C481:D481"/>
    <mergeCell ref="C465:D465"/>
    <mergeCell ref="A467:B467"/>
    <mergeCell ref="C467:D467"/>
    <mergeCell ref="A468:B468"/>
    <mergeCell ref="C468:D468"/>
    <mergeCell ref="A469:B469"/>
    <mergeCell ref="C469:D469"/>
    <mergeCell ref="A460:B460"/>
    <mergeCell ref="C460:D460"/>
    <mergeCell ref="A461:B461"/>
    <mergeCell ref="C461:D461"/>
    <mergeCell ref="A462:B462"/>
    <mergeCell ref="C462:D462"/>
    <mergeCell ref="A463:B463"/>
    <mergeCell ref="C463:D463"/>
    <mergeCell ref="A464:B464"/>
    <mergeCell ref="C464:D464"/>
    <mergeCell ref="C450:D450"/>
    <mergeCell ref="A451:B451"/>
    <mergeCell ref="A440:B440"/>
    <mergeCell ref="C440:D440"/>
    <mergeCell ref="A441:B441"/>
    <mergeCell ref="C441:D441"/>
    <mergeCell ref="A442:B442"/>
    <mergeCell ref="C442:D442"/>
    <mergeCell ref="A426:B426"/>
    <mergeCell ref="C426:D426"/>
    <mergeCell ref="C431:D431"/>
    <mergeCell ref="A454:B454"/>
    <mergeCell ref="A381:D381"/>
    <mergeCell ref="A433:B433"/>
    <mergeCell ref="C433:D433"/>
    <mergeCell ref="A434:B434"/>
    <mergeCell ref="C434:D434"/>
    <mergeCell ref="A435:B435"/>
    <mergeCell ref="C435:D435"/>
    <mergeCell ref="A419:B419"/>
    <mergeCell ref="A418:B418"/>
    <mergeCell ref="C418:D418"/>
    <mergeCell ref="A387:B387"/>
    <mergeCell ref="C387:D387"/>
    <mergeCell ref="A388:B388"/>
    <mergeCell ref="C388:D388"/>
    <mergeCell ref="A404:B404"/>
    <mergeCell ref="C404:D404"/>
    <mergeCell ref="A405:B405"/>
    <mergeCell ref="C405:D405"/>
    <mergeCell ref="A402:B402"/>
    <mergeCell ref="C402:D402"/>
    <mergeCell ref="C409:D409"/>
    <mergeCell ref="C419:D419"/>
    <mergeCell ref="A422:B422"/>
    <mergeCell ref="A423:B423"/>
    <mergeCell ref="C423:D423"/>
    <mergeCell ref="A424:B424"/>
    <mergeCell ref="C424:D424"/>
    <mergeCell ref="A425:B425"/>
    <mergeCell ref="C425:D425"/>
    <mergeCell ref="C414:D414"/>
    <mergeCell ref="A416:B416"/>
    <mergeCell ref="C416:D416"/>
    <mergeCell ref="A330:D330"/>
    <mergeCell ref="C397:D397"/>
    <mergeCell ref="A399:B399"/>
    <mergeCell ref="C399:D399"/>
    <mergeCell ref="A400:B400"/>
    <mergeCell ref="C400:D400"/>
    <mergeCell ref="A401:B401"/>
    <mergeCell ref="C401:D401"/>
    <mergeCell ref="A392:B392"/>
    <mergeCell ref="C392:D392"/>
    <mergeCell ref="A393:B393"/>
    <mergeCell ref="C393:D393"/>
    <mergeCell ref="A394:B394"/>
    <mergeCell ref="C394:D394"/>
    <mergeCell ref="A395:B395"/>
    <mergeCell ref="C395:D395"/>
    <mergeCell ref="A396:B396"/>
    <mergeCell ref="C396:D396"/>
    <mergeCell ref="C380:D380"/>
    <mergeCell ref="C385:D385"/>
    <mergeCell ref="A347:D347"/>
    <mergeCell ref="A389:B389"/>
    <mergeCell ref="C389:D389"/>
    <mergeCell ref="A390:B390"/>
    <mergeCell ref="C390:D390"/>
    <mergeCell ref="A391:B391"/>
    <mergeCell ref="C391:D391"/>
    <mergeCell ref="A376:B376"/>
    <mergeCell ref="C376:D376"/>
    <mergeCell ref="C372:D372"/>
    <mergeCell ref="A373:B373"/>
    <mergeCell ref="C373:D373"/>
    <mergeCell ref="A350:B350"/>
    <mergeCell ref="C350:D350"/>
    <mergeCell ref="A353:B353"/>
    <mergeCell ref="C353:D353"/>
    <mergeCell ref="A369:B369"/>
    <mergeCell ref="C369:D369"/>
    <mergeCell ref="A370:B370"/>
    <mergeCell ref="C370:D370"/>
    <mergeCell ref="A351:B351"/>
    <mergeCell ref="C351:D351"/>
    <mergeCell ref="A354:B354"/>
    <mergeCell ref="C354:D354"/>
    <mergeCell ref="A355:B355"/>
    <mergeCell ref="C355:D355"/>
    <mergeCell ref="A356:B356"/>
    <mergeCell ref="A358:B358"/>
    <mergeCell ref="C358:D358"/>
    <mergeCell ref="C363:D363"/>
    <mergeCell ref="C356:D356"/>
    <mergeCell ref="A357:B357"/>
    <mergeCell ref="C357:D357"/>
    <mergeCell ref="A334:B334"/>
    <mergeCell ref="C334:D334"/>
    <mergeCell ref="C341:D341"/>
    <mergeCell ref="A313:D313"/>
    <mergeCell ref="A343:B343"/>
    <mergeCell ref="C343:D343"/>
    <mergeCell ref="A344:B344"/>
    <mergeCell ref="C344:D344"/>
    <mergeCell ref="A345:B345"/>
    <mergeCell ref="C345:D345"/>
    <mergeCell ref="C329:D329"/>
    <mergeCell ref="A331:B331"/>
    <mergeCell ref="A375:B375"/>
    <mergeCell ref="C375:D375"/>
    <mergeCell ref="A364:D364"/>
    <mergeCell ref="A361:B361"/>
    <mergeCell ref="C361:D361"/>
    <mergeCell ref="A362:B362"/>
    <mergeCell ref="C362:D362"/>
    <mergeCell ref="A365:B365"/>
    <mergeCell ref="C365:D365"/>
    <mergeCell ref="A366:B366"/>
    <mergeCell ref="C366:D366"/>
    <mergeCell ref="A367:B367"/>
    <mergeCell ref="C367:D367"/>
    <mergeCell ref="C327:D327"/>
    <mergeCell ref="A328:B328"/>
    <mergeCell ref="C328:D328"/>
    <mergeCell ref="A337:B337"/>
    <mergeCell ref="C337:D337"/>
    <mergeCell ref="A352:B352"/>
    <mergeCell ref="C352:D352"/>
    <mergeCell ref="A268:B268"/>
    <mergeCell ref="C268:D268"/>
    <mergeCell ref="C273:D273"/>
    <mergeCell ref="C298:D298"/>
    <mergeCell ref="A299:B299"/>
    <mergeCell ref="C299:D299"/>
    <mergeCell ref="A283:B283"/>
    <mergeCell ref="C283:D283"/>
    <mergeCell ref="A284:B284"/>
    <mergeCell ref="C284:D284"/>
    <mergeCell ref="A287:B287"/>
    <mergeCell ref="C287:D287"/>
    <mergeCell ref="A288:B288"/>
    <mergeCell ref="C288:D288"/>
    <mergeCell ref="A289:B289"/>
    <mergeCell ref="C289:D289"/>
    <mergeCell ref="C278:D278"/>
    <mergeCell ref="A279:D279"/>
    <mergeCell ref="A273:B273"/>
    <mergeCell ref="A274:B274"/>
    <mergeCell ref="C274:D274"/>
    <mergeCell ref="A275:B275"/>
    <mergeCell ref="A297:B297"/>
    <mergeCell ref="A293:B293"/>
    <mergeCell ref="C292:D292"/>
    <mergeCell ref="C312:D312"/>
    <mergeCell ref="C319:D319"/>
    <mergeCell ref="A296:D296"/>
    <mergeCell ref="C293:D293"/>
    <mergeCell ref="A294:B294"/>
    <mergeCell ref="C294:D294"/>
    <mergeCell ref="A253:B253"/>
    <mergeCell ref="C253:D253"/>
    <mergeCell ref="A262:D262"/>
    <mergeCell ref="A307:B307"/>
    <mergeCell ref="C307:D307"/>
    <mergeCell ref="A308:B308"/>
    <mergeCell ref="C308:D308"/>
    <mergeCell ref="A309:B309"/>
    <mergeCell ref="C309:D309"/>
    <mergeCell ref="A310:B310"/>
    <mergeCell ref="C310:D310"/>
    <mergeCell ref="A311:B311"/>
    <mergeCell ref="C311:D311"/>
    <mergeCell ref="A302:B302"/>
    <mergeCell ref="C302:D302"/>
    <mergeCell ref="A303:B303"/>
    <mergeCell ref="C303:D303"/>
    <mergeCell ref="A304:B304"/>
    <mergeCell ref="C304:D304"/>
    <mergeCell ref="A305:B305"/>
    <mergeCell ref="C305:D305"/>
    <mergeCell ref="A306:B306"/>
    <mergeCell ref="C306:D306"/>
    <mergeCell ref="A290:B290"/>
    <mergeCell ref="C290:D290"/>
    <mergeCell ref="C295:D295"/>
    <mergeCell ref="A238:B238"/>
    <mergeCell ref="C238:D238"/>
    <mergeCell ref="A280:B280"/>
    <mergeCell ref="C280:D280"/>
    <mergeCell ref="A281:B281"/>
    <mergeCell ref="C281:D281"/>
    <mergeCell ref="A282:B282"/>
    <mergeCell ref="C282:D282"/>
    <mergeCell ref="A222:B222"/>
    <mergeCell ref="C222:D222"/>
    <mergeCell ref="C227:D227"/>
    <mergeCell ref="A228:D228"/>
    <mergeCell ref="C261:D261"/>
    <mergeCell ref="A263:B263"/>
    <mergeCell ref="C263:D263"/>
    <mergeCell ref="A264:B264"/>
    <mergeCell ref="C264:D264"/>
    <mergeCell ref="A265:B265"/>
    <mergeCell ref="C265:D265"/>
    <mergeCell ref="A256:B256"/>
    <mergeCell ref="C256:D256"/>
    <mergeCell ref="A257:B257"/>
    <mergeCell ref="C257:D257"/>
    <mergeCell ref="A258:B258"/>
    <mergeCell ref="C258:D258"/>
    <mergeCell ref="A259:B259"/>
    <mergeCell ref="C259:D259"/>
    <mergeCell ref="A260:B260"/>
    <mergeCell ref="C260:D260"/>
    <mergeCell ref="C244:D244"/>
    <mergeCell ref="C249:D249"/>
    <mergeCell ref="A245:D245"/>
    <mergeCell ref="A221:B221"/>
    <mergeCell ref="C221:D221"/>
    <mergeCell ref="C210:D210"/>
    <mergeCell ref="A212:B212"/>
    <mergeCell ref="C212:D212"/>
    <mergeCell ref="A213:B213"/>
    <mergeCell ref="C213:D213"/>
    <mergeCell ref="A216:B216"/>
    <mergeCell ref="C216:D216"/>
    <mergeCell ref="A211:D211"/>
    <mergeCell ref="A254:B254"/>
    <mergeCell ref="C254:D254"/>
    <mergeCell ref="A255:B255"/>
    <mergeCell ref="C255:D255"/>
    <mergeCell ref="A239:B239"/>
    <mergeCell ref="C239:D239"/>
    <mergeCell ref="A240:B240"/>
    <mergeCell ref="C240:D240"/>
    <mergeCell ref="A241:B241"/>
    <mergeCell ref="C241:D241"/>
    <mergeCell ref="A242:B242"/>
    <mergeCell ref="C242:D242"/>
    <mergeCell ref="A243:B243"/>
    <mergeCell ref="C243:D243"/>
    <mergeCell ref="A234:B234"/>
    <mergeCell ref="C234:D234"/>
    <mergeCell ref="A235:B235"/>
    <mergeCell ref="C235:D235"/>
    <mergeCell ref="A236:B236"/>
    <mergeCell ref="C236:D236"/>
    <mergeCell ref="A237:B237"/>
    <mergeCell ref="C237:D237"/>
    <mergeCell ref="A189:B189"/>
    <mergeCell ref="C189:D189"/>
    <mergeCell ref="A190:B190"/>
    <mergeCell ref="C190:D190"/>
    <mergeCell ref="A191:B191"/>
    <mergeCell ref="C191:D191"/>
    <mergeCell ref="A192:B192"/>
    <mergeCell ref="C192:D192"/>
    <mergeCell ref="A194:D194"/>
    <mergeCell ref="C205:D205"/>
    <mergeCell ref="A217:B217"/>
    <mergeCell ref="C217:D217"/>
    <mergeCell ref="A218:B218"/>
    <mergeCell ref="C218:D218"/>
    <mergeCell ref="A219:B219"/>
    <mergeCell ref="C219:D219"/>
    <mergeCell ref="A220:B220"/>
    <mergeCell ref="C220:D220"/>
    <mergeCell ref="C176:D176"/>
    <mergeCell ref="C183:D183"/>
    <mergeCell ref="A160:D160"/>
    <mergeCell ref="A171:B171"/>
    <mergeCell ref="C171:D171"/>
    <mergeCell ref="A172:B172"/>
    <mergeCell ref="C172:D172"/>
    <mergeCell ref="A173:B173"/>
    <mergeCell ref="C173:D173"/>
    <mergeCell ref="A174:B174"/>
    <mergeCell ref="C174:D174"/>
    <mergeCell ref="A175:B175"/>
    <mergeCell ref="C175:D175"/>
    <mergeCell ref="A166:B166"/>
    <mergeCell ref="C166:D166"/>
    <mergeCell ref="A167:B167"/>
    <mergeCell ref="C167:D167"/>
    <mergeCell ref="A168:B168"/>
    <mergeCell ref="C168:D168"/>
    <mergeCell ref="A169:B169"/>
    <mergeCell ref="C169:D169"/>
    <mergeCell ref="A170:B170"/>
    <mergeCell ref="C170:D170"/>
    <mergeCell ref="A177:D177"/>
    <mergeCell ref="C178:D178"/>
    <mergeCell ref="A179:B179"/>
    <mergeCell ref="C179:D179"/>
    <mergeCell ref="A165:B165"/>
    <mergeCell ref="C165:D165"/>
    <mergeCell ref="A181:B181"/>
    <mergeCell ref="C181:D181"/>
    <mergeCell ref="A182:B182"/>
    <mergeCell ref="P1:Y1"/>
    <mergeCell ref="Z1:AA1"/>
    <mergeCell ref="A143:D143"/>
    <mergeCell ref="A161:B161"/>
    <mergeCell ref="C161:D161"/>
    <mergeCell ref="A162:B162"/>
    <mergeCell ref="C162:D162"/>
    <mergeCell ref="A163:B163"/>
    <mergeCell ref="C163:D163"/>
    <mergeCell ref="C159:D159"/>
    <mergeCell ref="A148:B148"/>
    <mergeCell ref="C148:D148"/>
    <mergeCell ref="A151:B151"/>
    <mergeCell ref="C151:D151"/>
    <mergeCell ref="A152:B152"/>
    <mergeCell ref="C152:D152"/>
    <mergeCell ref="A153:B153"/>
    <mergeCell ref="C153:D153"/>
    <mergeCell ref="A154:B154"/>
    <mergeCell ref="C154:D154"/>
    <mergeCell ref="A144:B144"/>
    <mergeCell ref="C144:D144"/>
    <mergeCell ref="A145:B145"/>
    <mergeCell ref="C145:D145"/>
    <mergeCell ref="A146:B146"/>
    <mergeCell ref="C146:D146"/>
    <mergeCell ref="A147:B147"/>
    <mergeCell ref="C147:D147"/>
    <mergeCell ref="A126:D126"/>
    <mergeCell ref="A139:B139"/>
    <mergeCell ref="C139:D139"/>
    <mergeCell ref="A140:B140"/>
    <mergeCell ref="A1:F1"/>
    <mergeCell ref="A2:F2"/>
    <mergeCell ref="A3:F3"/>
    <mergeCell ref="A89:B89"/>
    <mergeCell ref="C89:D89"/>
    <mergeCell ref="A90:B90"/>
    <mergeCell ref="C90:D90"/>
    <mergeCell ref="A10:B10"/>
    <mergeCell ref="C10:D10"/>
    <mergeCell ref="A12:B12"/>
    <mergeCell ref="C12:D12"/>
    <mergeCell ref="A5:B5"/>
    <mergeCell ref="C5:D5"/>
    <mergeCell ref="A8:B8"/>
    <mergeCell ref="C8:D8"/>
    <mergeCell ref="A28:B28"/>
    <mergeCell ref="C27:D27"/>
    <mergeCell ref="C28:D28"/>
    <mergeCell ref="C29:D29"/>
    <mergeCell ref="A21:B21"/>
    <mergeCell ref="C21:D21"/>
    <mergeCell ref="A14:B14"/>
    <mergeCell ref="C14:D14"/>
    <mergeCell ref="A27:B27"/>
    <mergeCell ref="A31:D31"/>
    <mergeCell ref="C32:D32"/>
    <mergeCell ref="C33:D33"/>
    <mergeCell ref="A32:B32"/>
    <mergeCell ref="C7:D7"/>
    <mergeCell ref="B6:D6"/>
    <mergeCell ref="A26:D26"/>
    <mergeCell ref="A33:B33"/>
    <mergeCell ref="A34:B34"/>
    <mergeCell ref="A35:B35"/>
    <mergeCell ref="A36:B36"/>
    <mergeCell ref="A37:B37"/>
    <mergeCell ref="C40:D40"/>
    <mergeCell ref="C41:D41"/>
    <mergeCell ref="C42:D42"/>
    <mergeCell ref="C43:D43"/>
    <mergeCell ref="A48:D48"/>
    <mergeCell ref="C34:D34"/>
    <mergeCell ref="C35:D35"/>
    <mergeCell ref="C36:D36"/>
    <mergeCell ref="C37:D37"/>
    <mergeCell ref="C38:D38"/>
    <mergeCell ref="C39:D39"/>
    <mergeCell ref="A38:B38"/>
    <mergeCell ref="A39:B39"/>
    <mergeCell ref="A40:B40"/>
    <mergeCell ref="A41:B41"/>
    <mergeCell ref="A42:B42"/>
    <mergeCell ref="A44:D44"/>
    <mergeCell ref="C46:D46"/>
    <mergeCell ref="A52:B52"/>
    <mergeCell ref="C52:D52"/>
    <mergeCell ref="A53:B53"/>
    <mergeCell ref="C53:D53"/>
    <mergeCell ref="A54:B54"/>
    <mergeCell ref="C54:D54"/>
    <mergeCell ref="A49:B49"/>
    <mergeCell ref="C49:D49"/>
    <mergeCell ref="A50:B50"/>
    <mergeCell ref="C50:D50"/>
    <mergeCell ref="A51:B51"/>
    <mergeCell ref="C51:D51"/>
    <mergeCell ref="A58:B58"/>
    <mergeCell ref="C58:D58"/>
    <mergeCell ref="A59:B59"/>
    <mergeCell ref="C59:D59"/>
    <mergeCell ref="A60:B60"/>
    <mergeCell ref="C60:D60"/>
    <mergeCell ref="A55:B55"/>
    <mergeCell ref="C55:D55"/>
    <mergeCell ref="A56:B56"/>
    <mergeCell ref="C56:D56"/>
    <mergeCell ref="A57:B57"/>
    <mergeCell ref="C57:D57"/>
    <mergeCell ref="C64:D64"/>
    <mergeCell ref="A71:B71"/>
    <mergeCell ref="C65:D65"/>
    <mergeCell ref="A72:B72"/>
    <mergeCell ref="C66:D66"/>
    <mergeCell ref="A67:B67"/>
    <mergeCell ref="C61:D61"/>
    <mergeCell ref="A68:B68"/>
    <mergeCell ref="C62:D62"/>
    <mergeCell ref="A69:B69"/>
    <mergeCell ref="C63:D63"/>
    <mergeCell ref="A64:B64"/>
    <mergeCell ref="A65:B65"/>
    <mergeCell ref="A66:B66"/>
    <mergeCell ref="A61:B61"/>
    <mergeCell ref="A62:B62"/>
    <mergeCell ref="A63:B63"/>
    <mergeCell ref="A75:D75"/>
    <mergeCell ref="A76:B76"/>
    <mergeCell ref="C67:D67"/>
    <mergeCell ref="C69:D69"/>
    <mergeCell ref="C68:D68"/>
    <mergeCell ref="C70:D70"/>
    <mergeCell ref="C71:D71"/>
    <mergeCell ref="C72:D72"/>
    <mergeCell ref="C76:D76"/>
    <mergeCell ref="A70:B70"/>
    <mergeCell ref="C77:D77"/>
    <mergeCell ref="A79:B79"/>
    <mergeCell ref="C79:D79"/>
    <mergeCell ref="A77:B77"/>
    <mergeCell ref="A80:B80"/>
    <mergeCell ref="C80:D80"/>
    <mergeCell ref="A81:B81"/>
    <mergeCell ref="C81:D81"/>
    <mergeCell ref="A74:F74"/>
    <mergeCell ref="C73:D73"/>
    <mergeCell ref="A73:B73"/>
    <mergeCell ref="A78:B78"/>
    <mergeCell ref="C78:D78"/>
    <mergeCell ref="A82:B82"/>
    <mergeCell ref="C82:D82"/>
    <mergeCell ref="A92:D92"/>
    <mergeCell ref="A83:B83"/>
    <mergeCell ref="C83:D83"/>
    <mergeCell ref="A84:B84"/>
    <mergeCell ref="C84:D84"/>
    <mergeCell ref="A85:B85"/>
    <mergeCell ref="C85:D85"/>
    <mergeCell ref="A86:B86"/>
    <mergeCell ref="C86:D86"/>
    <mergeCell ref="A87:B87"/>
    <mergeCell ref="C87:D87"/>
    <mergeCell ref="C91:D91"/>
    <mergeCell ref="A98:B98"/>
    <mergeCell ref="C98:D98"/>
    <mergeCell ref="A99:B99"/>
    <mergeCell ref="C99:D99"/>
    <mergeCell ref="A93:B93"/>
    <mergeCell ref="C93:D93"/>
    <mergeCell ref="A94:B94"/>
    <mergeCell ref="C94:D94"/>
    <mergeCell ref="A88:B88"/>
    <mergeCell ref="C88:D88"/>
    <mergeCell ref="AG44:AJ44"/>
    <mergeCell ref="AK44:AN44"/>
    <mergeCell ref="AO44:AR44"/>
    <mergeCell ref="AS44:AV44"/>
    <mergeCell ref="AW44:AZ44"/>
    <mergeCell ref="BA44:BD44"/>
    <mergeCell ref="BE44:BH44"/>
    <mergeCell ref="BI44:BL44"/>
    <mergeCell ref="BM44:BP44"/>
    <mergeCell ref="BQ44:BT44"/>
    <mergeCell ref="BU44:BX44"/>
    <mergeCell ref="C113:D113"/>
    <mergeCell ref="A100:B100"/>
    <mergeCell ref="C100:D100"/>
    <mergeCell ref="A101:B101"/>
    <mergeCell ref="C101:D101"/>
    <mergeCell ref="A95:B95"/>
    <mergeCell ref="C95:D95"/>
    <mergeCell ref="A96:B96"/>
    <mergeCell ref="C96:D96"/>
    <mergeCell ref="A97:B97"/>
    <mergeCell ref="C97:D97"/>
    <mergeCell ref="A109:D109"/>
    <mergeCell ref="A102:B102"/>
    <mergeCell ref="C102:D102"/>
    <mergeCell ref="A103:B103"/>
    <mergeCell ref="C103:D103"/>
    <mergeCell ref="A106:B106"/>
    <mergeCell ref="C106:D106"/>
    <mergeCell ref="A107:B107"/>
    <mergeCell ref="C107:D107"/>
    <mergeCell ref="C108:D108"/>
    <mergeCell ref="BY44:CB44"/>
    <mergeCell ref="CC44:CF44"/>
    <mergeCell ref="CG44:CJ44"/>
    <mergeCell ref="CK44:CN44"/>
    <mergeCell ref="CO44:CR44"/>
    <mergeCell ref="CS44:CV44"/>
    <mergeCell ref="CW44:CZ44"/>
    <mergeCell ref="DA44:DD44"/>
    <mergeCell ref="DE44:DH44"/>
    <mergeCell ref="DI44:DL44"/>
    <mergeCell ref="DM44:DP44"/>
    <mergeCell ref="DQ44:DT44"/>
    <mergeCell ref="DU44:DX44"/>
    <mergeCell ref="DY44:EB44"/>
    <mergeCell ref="EC44:EF44"/>
    <mergeCell ref="EG44:EJ44"/>
    <mergeCell ref="EK44:EN44"/>
    <mergeCell ref="EO44:ER44"/>
    <mergeCell ref="ES44:EV44"/>
    <mergeCell ref="EW44:EZ44"/>
    <mergeCell ref="FA44:FD44"/>
    <mergeCell ref="FE44:FH44"/>
    <mergeCell ref="FI44:FL44"/>
    <mergeCell ref="FM44:FP44"/>
    <mergeCell ref="FQ44:FT44"/>
    <mergeCell ref="FU44:FX44"/>
    <mergeCell ref="FY44:GB44"/>
    <mergeCell ref="GC44:GF44"/>
    <mergeCell ref="GG44:GJ44"/>
    <mergeCell ref="GK44:GN44"/>
    <mergeCell ref="GO44:GR44"/>
    <mergeCell ref="GS44:GV44"/>
    <mergeCell ref="GW44:GZ44"/>
    <mergeCell ref="HA44:HD44"/>
    <mergeCell ref="HE44:HH44"/>
    <mergeCell ref="HI44:HL44"/>
    <mergeCell ref="HM44:HP44"/>
    <mergeCell ref="HQ44:HT44"/>
    <mergeCell ref="HU44:HX44"/>
    <mergeCell ref="HY44:IB44"/>
    <mergeCell ref="IC44:IF44"/>
    <mergeCell ref="IG44:IJ44"/>
    <mergeCell ref="IK44:IN44"/>
    <mergeCell ref="IO44:IR44"/>
    <mergeCell ref="IS44:IV44"/>
    <mergeCell ref="IW44:IZ44"/>
    <mergeCell ref="JA44:JD44"/>
    <mergeCell ref="JE44:JH44"/>
    <mergeCell ref="JI44:JL44"/>
    <mergeCell ref="JM44:JP44"/>
    <mergeCell ref="JQ44:JT44"/>
    <mergeCell ref="JU44:JX44"/>
    <mergeCell ref="JY44:KB44"/>
    <mergeCell ref="KC44:KF44"/>
    <mergeCell ref="KG44:KJ44"/>
    <mergeCell ref="KK44:KN44"/>
    <mergeCell ref="KO44:KR44"/>
    <mergeCell ref="KS44:KV44"/>
    <mergeCell ref="KW44:KZ44"/>
    <mergeCell ref="LA44:LD44"/>
    <mergeCell ref="LE44:LH44"/>
    <mergeCell ref="LI44:LL44"/>
    <mergeCell ref="LM44:LP44"/>
    <mergeCell ref="LQ44:LT44"/>
    <mergeCell ref="LU44:LX44"/>
    <mergeCell ref="LY44:MB44"/>
    <mergeCell ref="MC44:MF44"/>
    <mergeCell ref="MG44:MJ44"/>
    <mergeCell ref="MK44:MN44"/>
    <mergeCell ref="MO44:MR44"/>
    <mergeCell ref="MS44:MV44"/>
    <mergeCell ref="MW44:MZ44"/>
    <mergeCell ref="NA44:ND44"/>
    <mergeCell ref="NE44:NH44"/>
    <mergeCell ref="NI44:NL44"/>
    <mergeCell ref="NM44:NP44"/>
    <mergeCell ref="NQ44:NT44"/>
    <mergeCell ref="NU44:NX44"/>
    <mergeCell ref="NY44:OB44"/>
    <mergeCell ref="OC44:OF44"/>
    <mergeCell ref="OG44:OJ44"/>
    <mergeCell ref="OK44:ON44"/>
    <mergeCell ref="OO44:OR44"/>
    <mergeCell ref="OS44:OV44"/>
    <mergeCell ref="OW44:OZ44"/>
    <mergeCell ref="PA44:PD44"/>
    <mergeCell ref="PE44:PH44"/>
    <mergeCell ref="PI44:PL44"/>
    <mergeCell ref="PM44:PP44"/>
    <mergeCell ref="PQ44:PT44"/>
    <mergeCell ref="PU44:PX44"/>
    <mergeCell ref="PY44:QB44"/>
    <mergeCell ref="QC44:QF44"/>
    <mergeCell ref="QG44:QJ44"/>
    <mergeCell ref="QK44:QN44"/>
    <mergeCell ref="QO44:QR44"/>
    <mergeCell ref="QS44:QV44"/>
    <mergeCell ref="QW44:QZ44"/>
    <mergeCell ref="RA44:RD44"/>
    <mergeCell ref="RE44:RH44"/>
    <mergeCell ref="RI44:RL44"/>
    <mergeCell ref="RM44:RP44"/>
    <mergeCell ref="RQ44:RT44"/>
    <mergeCell ref="RU44:RX44"/>
    <mergeCell ref="RY44:SB44"/>
    <mergeCell ref="SC44:SF44"/>
    <mergeCell ref="SG44:SJ44"/>
    <mergeCell ref="SK44:SN44"/>
    <mergeCell ref="SO44:SR44"/>
    <mergeCell ref="SS44:SV44"/>
    <mergeCell ref="SW44:SZ44"/>
    <mergeCell ref="TA44:TD44"/>
    <mergeCell ref="TE44:TH44"/>
    <mergeCell ref="TI44:TL44"/>
    <mergeCell ref="TM44:TP44"/>
    <mergeCell ref="TQ44:TT44"/>
    <mergeCell ref="TU44:TX44"/>
    <mergeCell ref="TY44:UB44"/>
    <mergeCell ref="UC44:UF44"/>
    <mergeCell ref="UG44:UJ44"/>
    <mergeCell ref="UK44:UN44"/>
    <mergeCell ref="UO44:UR44"/>
    <mergeCell ref="US44:UV44"/>
    <mergeCell ref="UW44:UZ44"/>
    <mergeCell ref="VA44:VD44"/>
    <mergeCell ref="VE44:VH44"/>
    <mergeCell ref="VI44:VL44"/>
    <mergeCell ref="VM44:VP44"/>
    <mergeCell ref="VQ44:VT44"/>
    <mergeCell ref="VU44:VX44"/>
    <mergeCell ref="VY44:WB44"/>
    <mergeCell ref="WC44:WF44"/>
    <mergeCell ref="WG44:WJ44"/>
    <mergeCell ref="WK44:WN44"/>
    <mergeCell ref="WO44:WR44"/>
    <mergeCell ref="WS44:WV44"/>
    <mergeCell ref="WW44:WZ44"/>
    <mergeCell ref="XA44:XD44"/>
    <mergeCell ref="XE44:XH44"/>
    <mergeCell ref="XI44:XL44"/>
    <mergeCell ref="XM44:XP44"/>
    <mergeCell ref="XQ44:XT44"/>
    <mergeCell ref="XU44:XX44"/>
    <mergeCell ref="XY44:YB44"/>
    <mergeCell ref="YC44:YF44"/>
    <mergeCell ref="YG44:YJ44"/>
    <mergeCell ref="YK44:YN44"/>
    <mergeCell ref="YO44:YR44"/>
    <mergeCell ref="YS44:YV44"/>
    <mergeCell ref="YW44:YZ44"/>
    <mergeCell ref="ZA44:ZD44"/>
    <mergeCell ref="ZE44:ZH44"/>
    <mergeCell ref="ZI44:ZL44"/>
    <mergeCell ref="ZM44:ZP44"/>
    <mergeCell ref="ZQ44:ZT44"/>
    <mergeCell ref="ZU44:ZX44"/>
    <mergeCell ref="ZY44:AAB44"/>
    <mergeCell ref="AAC44:AAF44"/>
    <mergeCell ref="AAG44:AAJ44"/>
    <mergeCell ref="AAK44:AAN44"/>
    <mergeCell ref="AAO44:AAR44"/>
    <mergeCell ref="AAS44:AAV44"/>
    <mergeCell ref="AAW44:AAZ44"/>
    <mergeCell ref="ABA44:ABD44"/>
    <mergeCell ref="ABE44:ABH44"/>
    <mergeCell ref="ABI44:ABL44"/>
    <mergeCell ref="ABM44:ABP44"/>
    <mergeCell ref="ABQ44:ABT44"/>
    <mergeCell ref="ABU44:ABX44"/>
    <mergeCell ref="ABY44:ACB44"/>
    <mergeCell ref="ACC44:ACF44"/>
    <mergeCell ref="ACG44:ACJ44"/>
    <mergeCell ref="ACK44:ACN44"/>
    <mergeCell ref="ACO44:ACR44"/>
    <mergeCell ref="ACS44:ACV44"/>
    <mergeCell ref="ACW44:ACZ44"/>
    <mergeCell ref="ADA44:ADD44"/>
    <mergeCell ref="ADE44:ADH44"/>
    <mergeCell ref="ADI44:ADL44"/>
    <mergeCell ref="ADM44:ADP44"/>
    <mergeCell ref="ADQ44:ADT44"/>
    <mergeCell ref="ADU44:ADX44"/>
    <mergeCell ref="ADY44:AEB44"/>
    <mergeCell ref="AEC44:AEF44"/>
    <mergeCell ref="AEG44:AEJ44"/>
    <mergeCell ref="AEK44:AEN44"/>
    <mergeCell ref="AEO44:AER44"/>
    <mergeCell ref="AES44:AEV44"/>
    <mergeCell ref="AEW44:AEZ44"/>
    <mergeCell ref="AFA44:AFD44"/>
    <mergeCell ref="AFE44:AFH44"/>
    <mergeCell ref="AFI44:AFL44"/>
    <mergeCell ref="AFM44:AFP44"/>
    <mergeCell ref="AFQ44:AFT44"/>
    <mergeCell ref="AFU44:AFX44"/>
    <mergeCell ref="AFY44:AGB44"/>
    <mergeCell ref="AGC44:AGF44"/>
    <mergeCell ref="AGG44:AGJ44"/>
    <mergeCell ref="AGK44:AGN44"/>
    <mergeCell ref="AGO44:AGR44"/>
    <mergeCell ref="AGS44:AGV44"/>
    <mergeCell ref="AGW44:AGZ44"/>
    <mergeCell ref="AHA44:AHD44"/>
    <mergeCell ref="AHE44:AHH44"/>
    <mergeCell ref="AHI44:AHL44"/>
    <mergeCell ref="AHM44:AHP44"/>
    <mergeCell ref="AHQ44:AHT44"/>
    <mergeCell ref="AHU44:AHX44"/>
    <mergeCell ref="AHY44:AIB44"/>
    <mergeCell ref="AIC44:AIF44"/>
    <mergeCell ref="AIG44:AIJ44"/>
    <mergeCell ref="AIK44:AIN44"/>
    <mergeCell ref="AIO44:AIR44"/>
    <mergeCell ref="AIS44:AIV44"/>
    <mergeCell ref="AIW44:AIZ44"/>
    <mergeCell ref="AJA44:AJD44"/>
    <mergeCell ref="AJE44:AJH44"/>
    <mergeCell ref="AJI44:AJL44"/>
    <mergeCell ref="AJM44:AJP44"/>
    <mergeCell ref="AJQ44:AJT44"/>
    <mergeCell ref="AJU44:AJX44"/>
    <mergeCell ref="AJY44:AKB44"/>
    <mergeCell ref="AKC44:AKF44"/>
    <mergeCell ref="AKG44:AKJ44"/>
    <mergeCell ref="AKK44:AKN44"/>
    <mergeCell ref="AKO44:AKR44"/>
    <mergeCell ref="AKS44:AKV44"/>
    <mergeCell ref="AKW44:AKZ44"/>
    <mergeCell ref="ALA44:ALD44"/>
    <mergeCell ref="ALE44:ALH44"/>
    <mergeCell ref="ALI44:ALL44"/>
    <mergeCell ref="ALM44:ALP44"/>
    <mergeCell ref="ALQ44:ALT44"/>
    <mergeCell ref="ALU44:ALX44"/>
    <mergeCell ref="ALY44:AMB44"/>
    <mergeCell ref="AMC44:AMF44"/>
    <mergeCell ref="AMG44:AMJ44"/>
    <mergeCell ref="AMK44:AMN44"/>
    <mergeCell ref="AMO44:AMR44"/>
    <mergeCell ref="AMS44:AMV44"/>
    <mergeCell ref="AMW44:AMZ44"/>
    <mergeCell ref="ANA44:AND44"/>
    <mergeCell ref="ANE44:ANH44"/>
    <mergeCell ref="ANI44:ANL44"/>
    <mergeCell ref="ANM44:ANP44"/>
    <mergeCell ref="ANQ44:ANT44"/>
    <mergeCell ref="ANU44:ANX44"/>
    <mergeCell ref="ANY44:AOB44"/>
    <mergeCell ref="AOC44:AOF44"/>
    <mergeCell ref="AOG44:AOJ44"/>
    <mergeCell ref="AOK44:AON44"/>
    <mergeCell ref="AOO44:AOR44"/>
    <mergeCell ref="AOS44:AOV44"/>
    <mergeCell ref="AOW44:AOZ44"/>
    <mergeCell ref="APA44:APD44"/>
    <mergeCell ref="APE44:APH44"/>
    <mergeCell ref="API44:APL44"/>
    <mergeCell ref="APM44:APP44"/>
    <mergeCell ref="APQ44:APT44"/>
    <mergeCell ref="APU44:APX44"/>
    <mergeCell ref="APY44:AQB44"/>
    <mergeCell ref="AQC44:AQF44"/>
    <mergeCell ref="AQG44:AQJ44"/>
    <mergeCell ref="AQK44:AQN44"/>
    <mergeCell ref="AQO44:AQR44"/>
    <mergeCell ref="AQS44:AQV44"/>
    <mergeCell ref="AQW44:AQZ44"/>
    <mergeCell ref="ARA44:ARD44"/>
    <mergeCell ref="ARE44:ARH44"/>
    <mergeCell ref="ARI44:ARL44"/>
    <mergeCell ref="ARM44:ARP44"/>
    <mergeCell ref="ARQ44:ART44"/>
    <mergeCell ref="ARU44:ARX44"/>
    <mergeCell ref="ARY44:ASB44"/>
    <mergeCell ref="ASC44:ASF44"/>
    <mergeCell ref="ASG44:ASJ44"/>
    <mergeCell ref="ASK44:ASN44"/>
    <mergeCell ref="ASO44:ASR44"/>
    <mergeCell ref="ASS44:ASV44"/>
    <mergeCell ref="ASW44:ASZ44"/>
    <mergeCell ref="ATA44:ATD44"/>
    <mergeCell ref="ATE44:ATH44"/>
    <mergeCell ref="ATI44:ATL44"/>
    <mergeCell ref="ATM44:ATP44"/>
    <mergeCell ref="ATQ44:ATT44"/>
    <mergeCell ref="ATU44:ATX44"/>
    <mergeCell ref="ATY44:AUB44"/>
    <mergeCell ref="AUC44:AUF44"/>
    <mergeCell ref="AUG44:AUJ44"/>
    <mergeCell ref="AUK44:AUN44"/>
    <mergeCell ref="AUO44:AUR44"/>
    <mergeCell ref="AUS44:AUV44"/>
    <mergeCell ref="AUW44:AUZ44"/>
    <mergeCell ref="AVA44:AVD44"/>
    <mergeCell ref="AVE44:AVH44"/>
    <mergeCell ref="AVI44:AVL44"/>
    <mergeCell ref="AVM44:AVP44"/>
    <mergeCell ref="AVQ44:AVT44"/>
    <mergeCell ref="AVU44:AVX44"/>
    <mergeCell ref="AVY44:AWB44"/>
    <mergeCell ref="AWC44:AWF44"/>
    <mergeCell ref="AWG44:AWJ44"/>
    <mergeCell ref="AWK44:AWN44"/>
    <mergeCell ref="AWO44:AWR44"/>
    <mergeCell ref="AWS44:AWV44"/>
    <mergeCell ref="AWW44:AWZ44"/>
    <mergeCell ref="AXA44:AXD44"/>
    <mergeCell ref="AXE44:AXH44"/>
    <mergeCell ref="AXI44:AXL44"/>
    <mergeCell ref="AXM44:AXP44"/>
    <mergeCell ref="AXQ44:AXT44"/>
    <mergeCell ref="AXU44:AXX44"/>
    <mergeCell ref="AXY44:AYB44"/>
    <mergeCell ref="AYC44:AYF44"/>
    <mergeCell ref="AYG44:AYJ44"/>
    <mergeCell ref="AYK44:AYN44"/>
    <mergeCell ref="AYO44:AYR44"/>
    <mergeCell ref="AYS44:AYV44"/>
    <mergeCell ref="AYW44:AYZ44"/>
    <mergeCell ref="AZA44:AZD44"/>
    <mergeCell ref="AZE44:AZH44"/>
    <mergeCell ref="AZI44:AZL44"/>
    <mergeCell ref="AZM44:AZP44"/>
    <mergeCell ref="AZQ44:AZT44"/>
    <mergeCell ref="AZU44:AZX44"/>
    <mergeCell ref="AZY44:BAB44"/>
    <mergeCell ref="BAC44:BAF44"/>
    <mergeCell ref="BAG44:BAJ44"/>
    <mergeCell ref="BAK44:BAN44"/>
    <mergeCell ref="BAO44:BAR44"/>
    <mergeCell ref="BAS44:BAV44"/>
    <mergeCell ref="BAW44:BAZ44"/>
    <mergeCell ref="BBA44:BBD44"/>
    <mergeCell ref="BBE44:BBH44"/>
    <mergeCell ref="BBI44:BBL44"/>
    <mergeCell ref="BBM44:BBP44"/>
    <mergeCell ref="BBQ44:BBT44"/>
    <mergeCell ref="BBU44:BBX44"/>
    <mergeCell ref="BBY44:BCB44"/>
    <mergeCell ref="BCC44:BCF44"/>
    <mergeCell ref="BCG44:BCJ44"/>
    <mergeCell ref="BCK44:BCN44"/>
    <mergeCell ref="BCO44:BCR44"/>
    <mergeCell ref="BCS44:BCV44"/>
    <mergeCell ref="BCW44:BCZ44"/>
    <mergeCell ref="BDA44:BDD44"/>
    <mergeCell ref="BDE44:BDH44"/>
    <mergeCell ref="BDI44:BDL44"/>
    <mergeCell ref="BDM44:BDP44"/>
    <mergeCell ref="BDQ44:BDT44"/>
    <mergeCell ref="BDU44:BDX44"/>
    <mergeCell ref="BDY44:BEB44"/>
    <mergeCell ref="BEC44:BEF44"/>
    <mergeCell ref="BEG44:BEJ44"/>
    <mergeCell ref="BEK44:BEN44"/>
    <mergeCell ref="BEO44:BER44"/>
    <mergeCell ref="BES44:BEV44"/>
    <mergeCell ref="BEW44:BEZ44"/>
    <mergeCell ref="BFA44:BFD44"/>
    <mergeCell ref="BFE44:BFH44"/>
    <mergeCell ref="BFI44:BFL44"/>
    <mergeCell ref="BFM44:BFP44"/>
    <mergeCell ref="BFQ44:BFT44"/>
    <mergeCell ref="BFU44:BFX44"/>
    <mergeCell ref="BFY44:BGB44"/>
    <mergeCell ref="BGC44:BGF44"/>
    <mergeCell ref="BGG44:BGJ44"/>
    <mergeCell ref="BGK44:BGN44"/>
    <mergeCell ref="BGO44:BGR44"/>
    <mergeCell ref="BGS44:BGV44"/>
    <mergeCell ref="BGW44:BGZ44"/>
    <mergeCell ref="BHA44:BHD44"/>
    <mergeCell ref="BHE44:BHH44"/>
    <mergeCell ref="BHI44:BHL44"/>
    <mergeCell ref="BHM44:BHP44"/>
    <mergeCell ref="BHQ44:BHT44"/>
    <mergeCell ref="BHU44:BHX44"/>
    <mergeCell ref="BHY44:BIB44"/>
    <mergeCell ref="BIC44:BIF44"/>
    <mergeCell ref="BIG44:BIJ44"/>
    <mergeCell ref="BIK44:BIN44"/>
    <mergeCell ref="BIO44:BIR44"/>
    <mergeCell ref="BIS44:BIV44"/>
    <mergeCell ref="BIW44:BIZ44"/>
    <mergeCell ref="BJA44:BJD44"/>
    <mergeCell ref="BJE44:BJH44"/>
    <mergeCell ref="BJI44:BJL44"/>
    <mergeCell ref="BJM44:BJP44"/>
    <mergeCell ref="BJQ44:BJT44"/>
    <mergeCell ref="BJU44:BJX44"/>
    <mergeCell ref="BJY44:BKB44"/>
    <mergeCell ref="BKC44:BKF44"/>
    <mergeCell ref="BKG44:BKJ44"/>
    <mergeCell ref="BKK44:BKN44"/>
    <mergeCell ref="BKO44:BKR44"/>
    <mergeCell ref="BKS44:BKV44"/>
    <mergeCell ref="BKW44:BKZ44"/>
    <mergeCell ref="BLA44:BLD44"/>
    <mergeCell ref="BLE44:BLH44"/>
    <mergeCell ref="BLI44:BLL44"/>
    <mergeCell ref="BLM44:BLP44"/>
    <mergeCell ref="BLQ44:BLT44"/>
    <mergeCell ref="BLU44:BLX44"/>
    <mergeCell ref="BLY44:BMB44"/>
    <mergeCell ref="BMC44:BMF44"/>
    <mergeCell ref="BMG44:BMJ44"/>
    <mergeCell ref="BMK44:BMN44"/>
    <mergeCell ref="BMO44:BMR44"/>
    <mergeCell ref="BMS44:BMV44"/>
    <mergeCell ref="BMW44:BMZ44"/>
    <mergeCell ref="BNA44:BND44"/>
    <mergeCell ref="BNE44:BNH44"/>
    <mergeCell ref="BNI44:BNL44"/>
    <mergeCell ref="BNM44:BNP44"/>
    <mergeCell ref="BNQ44:BNT44"/>
    <mergeCell ref="BNU44:BNX44"/>
    <mergeCell ref="BNY44:BOB44"/>
    <mergeCell ref="BOC44:BOF44"/>
    <mergeCell ref="BOG44:BOJ44"/>
    <mergeCell ref="BOK44:BON44"/>
    <mergeCell ref="BOO44:BOR44"/>
    <mergeCell ref="BOS44:BOV44"/>
    <mergeCell ref="BOW44:BOZ44"/>
    <mergeCell ref="BPA44:BPD44"/>
    <mergeCell ref="BPE44:BPH44"/>
    <mergeCell ref="BPI44:BPL44"/>
    <mergeCell ref="BPM44:BPP44"/>
    <mergeCell ref="BPQ44:BPT44"/>
    <mergeCell ref="BPU44:BPX44"/>
    <mergeCell ref="BPY44:BQB44"/>
    <mergeCell ref="BQC44:BQF44"/>
    <mergeCell ref="BQG44:BQJ44"/>
    <mergeCell ref="BQK44:BQN44"/>
    <mergeCell ref="BQO44:BQR44"/>
    <mergeCell ref="BQS44:BQV44"/>
    <mergeCell ref="BQW44:BQZ44"/>
    <mergeCell ref="BRA44:BRD44"/>
    <mergeCell ref="BRE44:BRH44"/>
    <mergeCell ref="BRI44:BRL44"/>
    <mergeCell ref="BRM44:BRP44"/>
    <mergeCell ref="BRQ44:BRT44"/>
    <mergeCell ref="BRU44:BRX44"/>
    <mergeCell ref="BRY44:BSB44"/>
    <mergeCell ref="BSC44:BSF44"/>
    <mergeCell ref="BSG44:BSJ44"/>
    <mergeCell ref="BSK44:BSN44"/>
    <mergeCell ref="BSO44:BSR44"/>
    <mergeCell ref="BSS44:BSV44"/>
    <mergeCell ref="BSW44:BSZ44"/>
    <mergeCell ref="BTA44:BTD44"/>
    <mergeCell ref="BTE44:BTH44"/>
    <mergeCell ref="BTI44:BTL44"/>
    <mergeCell ref="BTM44:BTP44"/>
    <mergeCell ref="BTQ44:BTT44"/>
    <mergeCell ref="BTU44:BTX44"/>
    <mergeCell ref="BTY44:BUB44"/>
    <mergeCell ref="BUC44:BUF44"/>
    <mergeCell ref="BUG44:BUJ44"/>
    <mergeCell ref="BUK44:BUN44"/>
    <mergeCell ref="BUO44:BUR44"/>
    <mergeCell ref="BUS44:BUV44"/>
    <mergeCell ref="BUW44:BUZ44"/>
    <mergeCell ref="BVA44:BVD44"/>
    <mergeCell ref="BVE44:BVH44"/>
    <mergeCell ref="BVI44:BVL44"/>
    <mergeCell ref="BVM44:BVP44"/>
    <mergeCell ref="BVQ44:BVT44"/>
    <mergeCell ref="BVU44:BVX44"/>
    <mergeCell ref="BVY44:BWB44"/>
    <mergeCell ref="BWC44:BWF44"/>
    <mergeCell ref="BWG44:BWJ44"/>
    <mergeCell ref="BWK44:BWN44"/>
    <mergeCell ref="BWO44:BWR44"/>
    <mergeCell ref="BWS44:BWV44"/>
    <mergeCell ref="BWW44:BWZ44"/>
    <mergeCell ref="BXA44:BXD44"/>
    <mergeCell ref="BXE44:BXH44"/>
    <mergeCell ref="BXI44:BXL44"/>
    <mergeCell ref="BXM44:BXP44"/>
    <mergeCell ref="BXQ44:BXT44"/>
    <mergeCell ref="BXU44:BXX44"/>
    <mergeCell ref="BXY44:BYB44"/>
    <mergeCell ref="BYC44:BYF44"/>
    <mergeCell ref="BYG44:BYJ44"/>
    <mergeCell ref="BYK44:BYN44"/>
    <mergeCell ref="BYO44:BYR44"/>
    <mergeCell ref="BYS44:BYV44"/>
    <mergeCell ref="BYW44:BYZ44"/>
    <mergeCell ref="BZA44:BZD44"/>
    <mergeCell ref="BZE44:BZH44"/>
    <mergeCell ref="BZI44:BZL44"/>
    <mergeCell ref="BZM44:BZP44"/>
    <mergeCell ref="BZQ44:BZT44"/>
    <mergeCell ref="BZU44:BZX44"/>
    <mergeCell ref="BZY44:CAB44"/>
    <mergeCell ref="CAC44:CAF44"/>
    <mergeCell ref="CAG44:CAJ44"/>
    <mergeCell ref="CAK44:CAN44"/>
    <mergeCell ref="CAO44:CAR44"/>
    <mergeCell ref="CAS44:CAV44"/>
    <mergeCell ref="CAW44:CAZ44"/>
    <mergeCell ref="CBA44:CBD44"/>
    <mergeCell ref="CBE44:CBH44"/>
    <mergeCell ref="CBI44:CBL44"/>
    <mergeCell ref="CBM44:CBP44"/>
    <mergeCell ref="CBQ44:CBT44"/>
    <mergeCell ref="CBU44:CBX44"/>
    <mergeCell ref="CBY44:CCB44"/>
    <mergeCell ref="CCC44:CCF44"/>
    <mergeCell ref="CCG44:CCJ44"/>
    <mergeCell ref="CCK44:CCN44"/>
    <mergeCell ref="CCO44:CCR44"/>
    <mergeCell ref="CCS44:CCV44"/>
    <mergeCell ref="CCW44:CCZ44"/>
    <mergeCell ref="CDA44:CDD44"/>
    <mergeCell ref="CDE44:CDH44"/>
    <mergeCell ref="CDI44:CDL44"/>
    <mergeCell ref="CDM44:CDP44"/>
    <mergeCell ref="CDQ44:CDT44"/>
    <mergeCell ref="CDU44:CDX44"/>
    <mergeCell ref="CDY44:CEB44"/>
    <mergeCell ref="CEC44:CEF44"/>
    <mergeCell ref="CEG44:CEJ44"/>
    <mergeCell ref="CEK44:CEN44"/>
    <mergeCell ref="CEO44:CER44"/>
    <mergeCell ref="CES44:CEV44"/>
    <mergeCell ref="CEW44:CEZ44"/>
    <mergeCell ref="CFA44:CFD44"/>
    <mergeCell ref="CFE44:CFH44"/>
    <mergeCell ref="CFI44:CFL44"/>
    <mergeCell ref="CFM44:CFP44"/>
    <mergeCell ref="CFQ44:CFT44"/>
    <mergeCell ref="CFU44:CFX44"/>
    <mergeCell ref="CFY44:CGB44"/>
    <mergeCell ref="CGC44:CGF44"/>
    <mergeCell ref="CGG44:CGJ44"/>
    <mergeCell ref="CGK44:CGN44"/>
    <mergeCell ref="CGO44:CGR44"/>
    <mergeCell ref="CGS44:CGV44"/>
    <mergeCell ref="CGW44:CGZ44"/>
    <mergeCell ref="CHA44:CHD44"/>
    <mergeCell ref="CHE44:CHH44"/>
    <mergeCell ref="CHI44:CHL44"/>
    <mergeCell ref="CHM44:CHP44"/>
    <mergeCell ref="CHQ44:CHT44"/>
    <mergeCell ref="CHU44:CHX44"/>
    <mergeCell ref="CHY44:CIB44"/>
    <mergeCell ref="CIC44:CIF44"/>
    <mergeCell ref="CIG44:CIJ44"/>
    <mergeCell ref="CIK44:CIN44"/>
    <mergeCell ref="CIO44:CIR44"/>
    <mergeCell ref="CIS44:CIV44"/>
    <mergeCell ref="CIW44:CIZ44"/>
    <mergeCell ref="CJA44:CJD44"/>
    <mergeCell ref="CJE44:CJH44"/>
    <mergeCell ref="CJI44:CJL44"/>
    <mergeCell ref="CJM44:CJP44"/>
    <mergeCell ref="CJQ44:CJT44"/>
    <mergeCell ref="CJU44:CJX44"/>
    <mergeCell ref="CJY44:CKB44"/>
    <mergeCell ref="CKC44:CKF44"/>
    <mergeCell ref="CKG44:CKJ44"/>
    <mergeCell ref="CKK44:CKN44"/>
    <mergeCell ref="CKO44:CKR44"/>
    <mergeCell ref="CKS44:CKV44"/>
    <mergeCell ref="CKW44:CKZ44"/>
    <mergeCell ref="CLA44:CLD44"/>
    <mergeCell ref="CLE44:CLH44"/>
    <mergeCell ref="CLI44:CLL44"/>
    <mergeCell ref="CLM44:CLP44"/>
    <mergeCell ref="CLQ44:CLT44"/>
    <mergeCell ref="CLU44:CLX44"/>
    <mergeCell ref="CLY44:CMB44"/>
    <mergeCell ref="CMC44:CMF44"/>
    <mergeCell ref="CMG44:CMJ44"/>
    <mergeCell ref="CMK44:CMN44"/>
    <mergeCell ref="CMO44:CMR44"/>
    <mergeCell ref="CMS44:CMV44"/>
    <mergeCell ref="CMW44:CMZ44"/>
    <mergeCell ref="CNA44:CND44"/>
    <mergeCell ref="CNE44:CNH44"/>
    <mergeCell ref="CNI44:CNL44"/>
    <mergeCell ref="CNM44:CNP44"/>
    <mergeCell ref="CNQ44:CNT44"/>
    <mergeCell ref="CNU44:CNX44"/>
    <mergeCell ref="CNY44:COB44"/>
    <mergeCell ref="COC44:COF44"/>
    <mergeCell ref="COG44:COJ44"/>
    <mergeCell ref="COK44:CON44"/>
    <mergeCell ref="COO44:COR44"/>
    <mergeCell ref="COS44:COV44"/>
    <mergeCell ref="COW44:COZ44"/>
    <mergeCell ref="CPA44:CPD44"/>
    <mergeCell ref="CPE44:CPH44"/>
    <mergeCell ref="CPI44:CPL44"/>
    <mergeCell ref="CPM44:CPP44"/>
    <mergeCell ref="CPQ44:CPT44"/>
    <mergeCell ref="CPU44:CPX44"/>
    <mergeCell ref="CPY44:CQB44"/>
    <mergeCell ref="CQC44:CQF44"/>
    <mergeCell ref="CQG44:CQJ44"/>
    <mergeCell ref="CQK44:CQN44"/>
    <mergeCell ref="CQO44:CQR44"/>
    <mergeCell ref="CQS44:CQV44"/>
    <mergeCell ref="CQW44:CQZ44"/>
    <mergeCell ref="CRA44:CRD44"/>
    <mergeCell ref="CRE44:CRH44"/>
    <mergeCell ref="CRI44:CRL44"/>
    <mergeCell ref="CRM44:CRP44"/>
    <mergeCell ref="CRQ44:CRT44"/>
    <mergeCell ref="CRU44:CRX44"/>
    <mergeCell ref="CRY44:CSB44"/>
    <mergeCell ref="CSC44:CSF44"/>
    <mergeCell ref="CSG44:CSJ44"/>
    <mergeCell ref="CSK44:CSN44"/>
    <mergeCell ref="CSO44:CSR44"/>
    <mergeCell ref="CSS44:CSV44"/>
    <mergeCell ref="CSW44:CSZ44"/>
    <mergeCell ref="CTA44:CTD44"/>
    <mergeCell ref="CTE44:CTH44"/>
    <mergeCell ref="CTI44:CTL44"/>
    <mergeCell ref="CTM44:CTP44"/>
    <mergeCell ref="CTQ44:CTT44"/>
    <mergeCell ref="CTU44:CTX44"/>
    <mergeCell ref="CTY44:CUB44"/>
    <mergeCell ref="CUC44:CUF44"/>
    <mergeCell ref="CUG44:CUJ44"/>
    <mergeCell ref="CUK44:CUN44"/>
    <mergeCell ref="CUO44:CUR44"/>
    <mergeCell ref="CUS44:CUV44"/>
    <mergeCell ref="CUW44:CUZ44"/>
    <mergeCell ref="CVA44:CVD44"/>
    <mergeCell ref="CVE44:CVH44"/>
    <mergeCell ref="CVI44:CVL44"/>
    <mergeCell ref="CVM44:CVP44"/>
    <mergeCell ref="CVQ44:CVT44"/>
    <mergeCell ref="CVU44:CVX44"/>
    <mergeCell ref="CVY44:CWB44"/>
    <mergeCell ref="CWC44:CWF44"/>
    <mergeCell ref="CWG44:CWJ44"/>
    <mergeCell ref="CWK44:CWN44"/>
    <mergeCell ref="CWO44:CWR44"/>
    <mergeCell ref="CWS44:CWV44"/>
    <mergeCell ref="CWW44:CWZ44"/>
    <mergeCell ref="CXA44:CXD44"/>
    <mergeCell ref="CXE44:CXH44"/>
    <mergeCell ref="CXI44:CXL44"/>
    <mergeCell ref="CXM44:CXP44"/>
    <mergeCell ref="CXQ44:CXT44"/>
    <mergeCell ref="CXU44:CXX44"/>
    <mergeCell ref="CXY44:CYB44"/>
    <mergeCell ref="CYC44:CYF44"/>
    <mergeCell ref="CYG44:CYJ44"/>
    <mergeCell ref="CYK44:CYN44"/>
    <mergeCell ref="CYO44:CYR44"/>
    <mergeCell ref="CYS44:CYV44"/>
    <mergeCell ref="CYW44:CYZ44"/>
    <mergeCell ref="CZA44:CZD44"/>
    <mergeCell ref="CZE44:CZH44"/>
    <mergeCell ref="CZI44:CZL44"/>
    <mergeCell ref="CZM44:CZP44"/>
    <mergeCell ref="CZQ44:CZT44"/>
    <mergeCell ref="CZU44:CZX44"/>
    <mergeCell ref="CZY44:DAB44"/>
    <mergeCell ref="DAC44:DAF44"/>
    <mergeCell ref="DAG44:DAJ44"/>
    <mergeCell ref="DAK44:DAN44"/>
    <mergeCell ref="DAO44:DAR44"/>
    <mergeCell ref="DAS44:DAV44"/>
    <mergeCell ref="DAW44:DAZ44"/>
    <mergeCell ref="DBA44:DBD44"/>
    <mergeCell ref="DBE44:DBH44"/>
    <mergeCell ref="DBI44:DBL44"/>
    <mergeCell ref="DBM44:DBP44"/>
    <mergeCell ref="DBQ44:DBT44"/>
    <mergeCell ref="DBU44:DBX44"/>
    <mergeCell ref="DBY44:DCB44"/>
    <mergeCell ref="DCC44:DCF44"/>
    <mergeCell ref="DCG44:DCJ44"/>
    <mergeCell ref="DCK44:DCN44"/>
    <mergeCell ref="DCO44:DCR44"/>
    <mergeCell ref="DCS44:DCV44"/>
    <mergeCell ref="DCW44:DCZ44"/>
    <mergeCell ref="DDA44:DDD44"/>
    <mergeCell ref="DDE44:DDH44"/>
    <mergeCell ref="DDI44:DDL44"/>
    <mergeCell ref="DDM44:DDP44"/>
    <mergeCell ref="DDQ44:DDT44"/>
    <mergeCell ref="DDU44:DDX44"/>
    <mergeCell ref="DDY44:DEB44"/>
    <mergeCell ref="DEC44:DEF44"/>
    <mergeCell ref="DEG44:DEJ44"/>
    <mergeCell ref="DEK44:DEN44"/>
    <mergeCell ref="DEO44:DER44"/>
    <mergeCell ref="DES44:DEV44"/>
    <mergeCell ref="DEW44:DEZ44"/>
    <mergeCell ref="DFA44:DFD44"/>
    <mergeCell ref="DFE44:DFH44"/>
    <mergeCell ref="DFI44:DFL44"/>
    <mergeCell ref="DFM44:DFP44"/>
    <mergeCell ref="DFQ44:DFT44"/>
    <mergeCell ref="DFU44:DFX44"/>
    <mergeCell ref="DFY44:DGB44"/>
    <mergeCell ref="DGC44:DGF44"/>
    <mergeCell ref="DGG44:DGJ44"/>
    <mergeCell ref="DGK44:DGN44"/>
    <mergeCell ref="DGO44:DGR44"/>
    <mergeCell ref="DGS44:DGV44"/>
    <mergeCell ref="DGW44:DGZ44"/>
    <mergeCell ref="DHA44:DHD44"/>
    <mergeCell ref="DHE44:DHH44"/>
    <mergeCell ref="DHI44:DHL44"/>
    <mergeCell ref="DHM44:DHP44"/>
    <mergeCell ref="DHQ44:DHT44"/>
    <mergeCell ref="DHU44:DHX44"/>
    <mergeCell ref="DHY44:DIB44"/>
    <mergeCell ref="DIC44:DIF44"/>
    <mergeCell ref="DIG44:DIJ44"/>
    <mergeCell ref="DIK44:DIN44"/>
    <mergeCell ref="DIO44:DIR44"/>
    <mergeCell ref="DIS44:DIV44"/>
    <mergeCell ref="DIW44:DIZ44"/>
    <mergeCell ref="DJA44:DJD44"/>
    <mergeCell ref="DJE44:DJH44"/>
    <mergeCell ref="DJI44:DJL44"/>
    <mergeCell ref="DJM44:DJP44"/>
    <mergeCell ref="DJQ44:DJT44"/>
    <mergeCell ref="DJU44:DJX44"/>
    <mergeCell ref="DJY44:DKB44"/>
    <mergeCell ref="DKC44:DKF44"/>
    <mergeCell ref="DKG44:DKJ44"/>
    <mergeCell ref="DKK44:DKN44"/>
    <mergeCell ref="DKO44:DKR44"/>
    <mergeCell ref="DKS44:DKV44"/>
    <mergeCell ref="DKW44:DKZ44"/>
    <mergeCell ref="DLA44:DLD44"/>
    <mergeCell ref="DLE44:DLH44"/>
    <mergeCell ref="DLI44:DLL44"/>
    <mergeCell ref="DLM44:DLP44"/>
    <mergeCell ref="DLQ44:DLT44"/>
    <mergeCell ref="DLU44:DLX44"/>
    <mergeCell ref="DLY44:DMB44"/>
    <mergeCell ref="DMC44:DMF44"/>
    <mergeCell ref="DMG44:DMJ44"/>
    <mergeCell ref="DMK44:DMN44"/>
    <mergeCell ref="DMO44:DMR44"/>
    <mergeCell ref="DMS44:DMV44"/>
    <mergeCell ref="DMW44:DMZ44"/>
    <mergeCell ref="DNA44:DND44"/>
    <mergeCell ref="DNE44:DNH44"/>
    <mergeCell ref="DNI44:DNL44"/>
    <mergeCell ref="DNM44:DNP44"/>
    <mergeCell ref="DNQ44:DNT44"/>
    <mergeCell ref="DNU44:DNX44"/>
    <mergeCell ref="DNY44:DOB44"/>
    <mergeCell ref="DOC44:DOF44"/>
    <mergeCell ref="DOG44:DOJ44"/>
    <mergeCell ref="DOK44:DON44"/>
    <mergeCell ref="DOO44:DOR44"/>
    <mergeCell ref="DOS44:DOV44"/>
    <mergeCell ref="DOW44:DOZ44"/>
    <mergeCell ref="DPA44:DPD44"/>
    <mergeCell ref="DPE44:DPH44"/>
    <mergeCell ref="DPI44:DPL44"/>
    <mergeCell ref="DPM44:DPP44"/>
    <mergeCell ref="DPQ44:DPT44"/>
    <mergeCell ref="DPU44:DPX44"/>
    <mergeCell ref="DPY44:DQB44"/>
    <mergeCell ref="DQC44:DQF44"/>
    <mergeCell ref="DQG44:DQJ44"/>
    <mergeCell ref="DQK44:DQN44"/>
    <mergeCell ref="DQO44:DQR44"/>
    <mergeCell ref="DQS44:DQV44"/>
    <mergeCell ref="DQW44:DQZ44"/>
    <mergeCell ref="DRA44:DRD44"/>
    <mergeCell ref="DRE44:DRH44"/>
    <mergeCell ref="DRI44:DRL44"/>
    <mergeCell ref="DRM44:DRP44"/>
    <mergeCell ref="DRQ44:DRT44"/>
    <mergeCell ref="DRU44:DRX44"/>
    <mergeCell ref="DRY44:DSB44"/>
    <mergeCell ref="DSC44:DSF44"/>
    <mergeCell ref="DSG44:DSJ44"/>
    <mergeCell ref="DSK44:DSN44"/>
    <mergeCell ref="DSO44:DSR44"/>
    <mergeCell ref="DSS44:DSV44"/>
    <mergeCell ref="DSW44:DSZ44"/>
    <mergeCell ref="DTA44:DTD44"/>
    <mergeCell ref="DTE44:DTH44"/>
    <mergeCell ref="DTI44:DTL44"/>
    <mergeCell ref="DTM44:DTP44"/>
    <mergeCell ref="DTQ44:DTT44"/>
    <mergeCell ref="DTU44:DTX44"/>
    <mergeCell ref="DTY44:DUB44"/>
    <mergeCell ref="DUC44:DUF44"/>
    <mergeCell ref="DUG44:DUJ44"/>
    <mergeCell ref="DUK44:DUN44"/>
    <mergeCell ref="DUO44:DUR44"/>
    <mergeCell ref="DUS44:DUV44"/>
    <mergeCell ref="DUW44:DUZ44"/>
    <mergeCell ref="DVA44:DVD44"/>
    <mergeCell ref="DVE44:DVH44"/>
    <mergeCell ref="DVI44:DVL44"/>
    <mergeCell ref="DVM44:DVP44"/>
    <mergeCell ref="DVQ44:DVT44"/>
    <mergeCell ref="DVU44:DVX44"/>
    <mergeCell ref="DVY44:DWB44"/>
    <mergeCell ref="DWC44:DWF44"/>
    <mergeCell ref="DWG44:DWJ44"/>
    <mergeCell ref="DWK44:DWN44"/>
    <mergeCell ref="DWO44:DWR44"/>
    <mergeCell ref="DWS44:DWV44"/>
    <mergeCell ref="DWW44:DWZ44"/>
    <mergeCell ref="DXA44:DXD44"/>
    <mergeCell ref="DXE44:DXH44"/>
    <mergeCell ref="DXI44:DXL44"/>
    <mergeCell ref="DXM44:DXP44"/>
    <mergeCell ref="DXQ44:DXT44"/>
    <mergeCell ref="DXU44:DXX44"/>
    <mergeCell ref="DXY44:DYB44"/>
    <mergeCell ref="DYC44:DYF44"/>
    <mergeCell ref="DYG44:DYJ44"/>
    <mergeCell ref="DYK44:DYN44"/>
    <mergeCell ref="DYO44:DYR44"/>
    <mergeCell ref="DYS44:DYV44"/>
    <mergeCell ref="DYW44:DYZ44"/>
    <mergeCell ref="DZA44:DZD44"/>
    <mergeCell ref="DZE44:DZH44"/>
    <mergeCell ref="DZI44:DZL44"/>
    <mergeCell ref="DZM44:DZP44"/>
    <mergeCell ref="DZQ44:DZT44"/>
    <mergeCell ref="DZU44:DZX44"/>
    <mergeCell ref="DZY44:EAB44"/>
    <mergeCell ref="EAC44:EAF44"/>
    <mergeCell ref="EAG44:EAJ44"/>
    <mergeCell ref="EAK44:EAN44"/>
    <mergeCell ref="EAO44:EAR44"/>
    <mergeCell ref="EAS44:EAV44"/>
    <mergeCell ref="EAW44:EAZ44"/>
    <mergeCell ref="EBA44:EBD44"/>
    <mergeCell ref="EBE44:EBH44"/>
    <mergeCell ref="EBI44:EBL44"/>
    <mergeCell ref="EBM44:EBP44"/>
    <mergeCell ref="EBQ44:EBT44"/>
    <mergeCell ref="EBU44:EBX44"/>
    <mergeCell ref="EBY44:ECB44"/>
    <mergeCell ref="ECC44:ECF44"/>
    <mergeCell ref="ECG44:ECJ44"/>
    <mergeCell ref="ECK44:ECN44"/>
    <mergeCell ref="ECO44:ECR44"/>
    <mergeCell ref="ECS44:ECV44"/>
    <mergeCell ref="ECW44:ECZ44"/>
    <mergeCell ref="EDA44:EDD44"/>
    <mergeCell ref="EDE44:EDH44"/>
    <mergeCell ref="EDI44:EDL44"/>
    <mergeCell ref="EDM44:EDP44"/>
    <mergeCell ref="EDQ44:EDT44"/>
    <mergeCell ref="EDU44:EDX44"/>
    <mergeCell ref="EDY44:EEB44"/>
    <mergeCell ref="EEC44:EEF44"/>
    <mergeCell ref="EEG44:EEJ44"/>
    <mergeCell ref="EEK44:EEN44"/>
    <mergeCell ref="EEO44:EER44"/>
    <mergeCell ref="EES44:EEV44"/>
    <mergeCell ref="EEW44:EEZ44"/>
    <mergeCell ref="EFA44:EFD44"/>
    <mergeCell ref="EFE44:EFH44"/>
    <mergeCell ref="EFI44:EFL44"/>
    <mergeCell ref="EFM44:EFP44"/>
    <mergeCell ref="EFQ44:EFT44"/>
    <mergeCell ref="EFU44:EFX44"/>
    <mergeCell ref="EFY44:EGB44"/>
    <mergeCell ref="EGC44:EGF44"/>
    <mergeCell ref="EGG44:EGJ44"/>
    <mergeCell ref="EGK44:EGN44"/>
    <mergeCell ref="EGO44:EGR44"/>
    <mergeCell ref="EGS44:EGV44"/>
    <mergeCell ref="EGW44:EGZ44"/>
    <mergeCell ref="EHA44:EHD44"/>
    <mergeCell ref="EHE44:EHH44"/>
    <mergeCell ref="EHI44:EHL44"/>
    <mergeCell ref="EHM44:EHP44"/>
    <mergeCell ref="EHQ44:EHT44"/>
    <mergeCell ref="EHU44:EHX44"/>
    <mergeCell ref="EHY44:EIB44"/>
    <mergeCell ref="EIC44:EIF44"/>
    <mergeCell ref="EIG44:EIJ44"/>
    <mergeCell ref="EIK44:EIN44"/>
    <mergeCell ref="EIO44:EIR44"/>
    <mergeCell ref="EIS44:EIV44"/>
    <mergeCell ref="EIW44:EIZ44"/>
    <mergeCell ref="EJA44:EJD44"/>
    <mergeCell ref="EJE44:EJH44"/>
    <mergeCell ref="EJI44:EJL44"/>
    <mergeCell ref="EJM44:EJP44"/>
    <mergeCell ref="EJQ44:EJT44"/>
    <mergeCell ref="EJU44:EJX44"/>
    <mergeCell ref="EJY44:EKB44"/>
    <mergeCell ref="EKC44:EKF44"/>
    <mergeCell ref="EKG44:EKJ44"/>
    <mergeCell ref="EKK44:EKN44"/>
    <mergeCell ref="EKO44:EKR44"/>
    <mergeCell ref="EKS44:EKV44"/>
    <mergeCell ref="EKW44:EKZ44"/>
    <mergeCell ref="ELA44:ELD44"/>
    <mergeCell ref="ELE44:ELH44"/>
    <mergeCell ref="ELI44:ELL44"/>
    <mergeCell ref="ELM44:ELP44"/>
    <mergeCell ref="ELQ44:ELT44"/>
    <mergeCell ref="ELU44:ELX44"/>
    <mergeCell ref="ELY44:EMB44"/>
    <mergeCell ref="EMC44:EMF44"/>
    <mergeCell ref="EMG44:EMJ44"/>
    <mergeCell ref="EMK44:EMN44"/>
    <mergeCell ref="EMO44:EMR44"/>
    <mergeCell ref="EMS44:EMV44"/>
    <mergeCell ref="EMW44:EMZ44"/>
    <mergeCell ref="ENA44:END44"/>
    <mergeCell ref="ENE44:ENH44"/>
    <mergeCell ref="ENI44:ENL44"/>
    <mergeCell ref="ENM44:ENP44"/>
    <mergeCell ref="ENQ44:ENT44"/>
    <mergeCell ref="ENU44:ENX44"/>
    <mergeCell ref="ENY44:EOB44"/>
    <mergeCell ref="EOC44:EOF44"/>
    <mergeCell ref="EOG44:EOJ44"/>
    <mergeCell ref="EOK44:EON44"/>
    <mergeCell ref="EOO44:EOR44"/>
    <mergeCell ref="EOS44:EOV44"/>
    <mergeCell ref="EOW44:EOZ44"/>
    <mergeCell ref="EPA44:EPD44"/>
    <mergeCell ref="EPE44:EPH44"/>
    <mergeCell ref="EPI44:EPL44"/>
    <mergeCell ref="EPM44:EPP44"/>
    <mergeCell ref="EPQ44:EPT44"/>
    <mergeCell ref="EPU44:EPX44"/>
    <mergeCell ref="EPY44:EQB44"/>
    <mergeCell ref="EQC44:EQF44"/>
    <mergeCell ref="EQG44:EQJ44"/>
    <mergeCell ref="EQK44:EQN44"/>
    <mergeCell ref="EQO44:EQR44"/>
    <mergeCell ref="EQS44:EQV44"/>
    <mergeCell ref="EQW44:EQZ44"/>
    <mergeCell ref="ERA44:ERD44"/>
    <mergeCell ref="ERE44:ERH44"/>
    <mergeCell ref="ERI44:ERL44"/>
    <mergeCell ref="ERM44:ERP44"/>
    <mergeCell ref="ERQ44:ERT44"/>
    <mergeCell ref="ERU44:ERX44"/>
    <mergeCell ref="ERY44:ESB44"/>
    <mergeCell ref="ESC44:ESF44"/>
    <mergeCell ref="ESG44:ESJ44"/>
    <mergeCell ref="ESK44:ESN44"/>
    <mergeCell ref="ESO44:ESR44"/>
    <mergeCell ref="ESS44:ESV44"/>
    <mergeCell ref="ESW44:ESZ44"/>
    <mergeCell ref="ETA44:ETD44"/>
    <mergeCell ref="ETE44:ETH44"/>
    <mergeCell ref="ETI44:ETL44"/>
    <mergeCell ref="ETM44:ETP44"/>
    <mergeCell ref="ETQ44:ETT44"/>
    <mergeCell ref="ETU44:ETX44"/>
    <mergeCell ref="ETY44:EUB44"/>
    <mergeCell ref="EUC44:EUF44"/>
    <mergeCell ref="EUG44:EUJ44"/>
    <mergeCell ref="EUK44:EUN44"/>
    <mergeCell ref="EUO44:EUR44"/>
    <mergeCell ref="EUS44:EUV44"/>
    <mergeCell ref="EUW44:EUZ44"/>
    <mergeCell ref="EVA44:EVD44"/>
    <mergeCell ref="EVE44:EVH44"/>
    <mergeCell ref="EVI44:EVL44"/>
    <mergeCell ref="EVM44:EVP44"/>
    <mergeCell ref="EVQ44:EVT44"/>
    <mergeCell ref="EVU44:EVX44"/>
    <mergeCell ref="EVY44:EWB44"/>
    <mergeCell ref="EWC44:EWF44"/>
    <mergeCell ref="EWG44:EWJ44"/>
    <mergeCell ref="EWK44:EWN44"/>
    <mergeCell ref="EWO44:EWR44"/>
    <mergeCell ref="EWS44:EWV44"/>
    <mergeCell ref="EWW44:EWZ44"/>
    <mergeCell ref="EXA44:EXD44"/>
    <mergeCell ref="EXE44:EXH44"/>
    <mergeCell ref="EXI44:EXL44"/>
    <mergeCell ref="EXM44:EXP44"/>
    <mergeCell ref="EXQ44:EXT44"/>
    <mergeCell ref="EXU44:EXX44"/>
    <mergeCell ref="EXY44:EYB44"/>
    <mergeCell ref="EYC44:EYF44"/>
    <mergeCell ref="EYG44:EYJ44"/>
    <mergeCell ref="EYK44:EYN44"/>
    <mergeCell ref="EYO44:EYR44"/>
    <mergeCell ref="EYS44:EYV44"/>
    <mergeCell ref="EYW44:EYZ44"/>
    <mergeCell ref="EZA44:EZD44"/>
    <mergeCell ref="EZE44:EZH44"/>
    <mergeCell ref="EZI44:EZL44"/>
    <mergeCell ref="EZM44:EZP44"/>
    <mergeCell ref="EZQ44:EZT44"/>
    <mergeCell ref="EZU44:EZX44"/>
    <mergeCell ref="EZY44:FAB44"/>
    <mergeCell ref="FAC44:FAF44"/>
    <mergeCell ref="FAG44:FAJ44"/>
    <mergeCell ref="FAK44:FAN44"/>
    <mergeCell ref="FAO44:FAR44"/>
    <mergeCell ref="FAS44:FAV44"/>
    <mergeCell ref="FAW44:FAZ44"/>
    <mergeCell ref="FBA44:FBD44"/>
    <mergeCell ref="FBE44:FBH44"/>
    <mergeCell ref="FBI44:FBL44"/>
    <mergeCell ref="FBM44:FBP44"/>
    <mergeCell ref="FBQ44:FBT44"/>
    <mergeCell ref="FBU44:FBX44"/>
    <mergeCell ref="FBY44:FCB44"/>
    <mergeCell ref="FCC44:FCF44"/>
    <mergeCell ref="FCG44:FCJ44"/>
    <mergeCell ref="FCK44:FCN44"/>
    <mergeCell ref="FCO44:FCR44"/>
    <mergeCell ref="FCS44:FCV44"/>
    <mergeCell ref="FCW44:FCZ44"/>
    <mergeCell ref="FDA44:FDD44"/>
    <mergeCell ref="FDE44:FDH44"/>
    <mergeCell ref="FDI44:FDL44"/>
    <mergeCell ref="FDM44:FDP44"/>
    <mergeCell ref="FDQ44:FDT44"/>
    <mergeCell ref="FDU44:FDX44"/>
    <mergeCell ref="FDY44:FEB44"/>
    <mergeCell ref="FEC44:FEF44"/>
    <mergeCell ref="FEG44:FEJ44"/>
    <mergeCell ref="FEK44:FEN44"/>
    <mergeCell ref="FEO44:FER44"/>
    <mergeCell ref="FES44:FEV44"/>
    <mergeCell ref="FEW44:FEZ44"/>
    <mergeCell ref="FFA44:FFD44"/>
    <mergeCell ref="FFE44:FFH44"/>
    <mergeCell ref="FFI44:FFL44"/>
    <mergeCell ref="FFM44:FFP44"/>
    <mergeCell ref="FFQ44:FFT44"/>
    <mergeCell ref="FFU44:FFX44"/>
    <mergeCell ref="FFY44:FGB44"/>
    <mergeCell ref="FGC44:FGF44"/>
    <mergeCell ref="FGG44:FGJ44"/>
    <mergeCell ref="FGK44:FGN44"/>
    <mergeCell ref="FGO44:FGR44"/>
    <mergeCell ref="FGS44:FGV44"/>
    <mergeCell ref="FGW44:FGZ44"/>
    <mergeCell ref="FHA44:FHD44"/>
    <mergeCell ref="FHE44:FHH44"/>
    <mergeCell ref="FHI44:FHL44"/>
    <mergeCell ref="FHM44:FHP44"/>
    <mergeCell ref="FHQ44:FHT44"/>
    <mergeCell ref="FHU44:FHX44"/>
    <mergeCell ref="FHY44:FIB44"/>
    <mergeCell ref="FIC44:FIF44"/>
    <mergeCell ref="FIG44:FIJ44"/>
    <mergeCell ref="FIK44:FIN44"/>
    <mergeCell ref="FIO44:FIR44"/>
    <mergeCell ref="FIS44:FIV44"/>
    <mergeCell ref="FIW44:FIZ44"/>
    <mergeCell ref="FJA44:FJD44"/>
    <mergeCell ref="FJE44:FJH44"/>
    <mergeCell ref="FJI44:FJL44"/>
    <mergeCell ref="FJM44:FJP44"/>
    <mergeCell ref="FJQ44:FJT44"/>
    <mergeCell ref="FJU44:FJX44"/>
    <mergeCell ref="FJY44:FKB44"/>
    <mergeCell ref="FKC44:FKF44"/>
    <mergeCell ref="FKG44:FKJ44"/>
    <mergeCell ref="FKK44:FKN44"/>
    <mergeCell ref="FKO44:FKR44"/>
    <mergeCell ref="FKS44:FKV44"/>
    <mergeCell ref="FKW44:FKZ44"/>
    <mergeCell ref="FLA44:FLD44"/>
    <mergeCell ref="FLE44:FLH44"/>
    <mergeCell ref="FLI44:FLL44"/>
    <mergeCell ref="FLM44:FLP44"/>
    <mergeCell ref="FLQ44:FLT44"/>
    <mergeCell ref="FLU44:FLX44"/>
    <mergeCell ref="FLY44:FMB44"/>
    <mergeCell ref="FMC44:FMF44"/>
    <mergeCell ref="FMG44:FMJ44"/>
    <mergeCell ref="FMK44:FMN44"/>
    <mergeCell ref="FMO44:FMR44"/>
    <mergeCell ref="FMS44:FMV44"/>
    <mergeCell ref="FMW44:FMZ44"/>
    <mergeCell ref="FNA44:FND44"/>
    <mergeCell ref="FNE44:FNH44"/>
    <mergeCell ref="FNI44:FNL44"/>
    <mergeCell ref="FNM44:FNP44"/>
    <mergeCell ref="FNQ44:FNT44"/>
    <mergeCell ref="FNU44:FNX44"/>
    <mergeCell ref="FNY44:FOB44"/>
    <mergeCell ref="FOC44:FOF44"/>
    <mergeCell ref="FOG44:FOJ44"/>
    <mergeCell ref="FOK44:FON44"/>
    <mergeCell ref="FOO44:FOR44"/>
    <mergeCell ref="FOS44:FOV44"/>
    <mergeCell ref="FOW44:FOZ44"/>
    <mergeCell ref="FPA44:FPD44"/>
    <mergeCell ref="FPE44:FPH44"/>
    <mergeCell ref="FPI44:FPL44"/>
    <mergeCell ref="FPM44:FPP44"/>
    <mergeCell ref="FPQ44:FPT44"/>
    <mergeCell ref="FPU44:FPX44"/>
    <mergeCell ref="FPY44:FQB44"/>
    <mergeCell ref="FQC44:FQF44"/>
    <mergeCell ref="FQG44:FQJ44"/>
    <mergeCell ref="FQK44:FQN44"/>
    <mergeCell ref="FQO44:FQR44"/>
    <mergeCell ref="FQS44:FQV44"/>
    <mergeCell ref="FQW44:FQZ44"/>
    <mergeCell ref="FRA44:FRD44"/>
    <mergeCell ref="FRE44:FRH44"/>
    <mergeCell ref="FRI44:FRL44"/>
    <mergeCell ref="FRM44:FRP44"/>
    <mergeCell ref="FRQ44:FRT44"/>
    <mergeCell ref="FRU44:FRX44"/>
    <mergeCell ref="FRY44:FSB44"/>
    <mergeCell ref="FSC44:FSF44"/>
    <mergeCell ref="FSG44:FSJ44"/>
    <mergeCell ref="FSK44:FSN44"/>
    <mergeCell ref="FSO44:FSR44"/>
    <mergeCell ref="FSS44:FSV44"/>
    <mergeCell ref="FSW44:FSZ44"/>
    <mergeCell ref="FTA44:FTD44"/>
    <mergeCell ref="FTE44:FTH44"/>
    <mergeCell ref="FTI44:FTL44"/>
    <mergeCell ref="FTM44:FTP44"/>
    <mergeCell ref="FTQ44:FTT44"/>
    <mergeCell ref="FTU44:FTX44"/>
    <mergeCell ref="FTY44:FUB44"/>
    <mergeCell ref="FUC44:FUF44"/>
    <mergeCell ref="FUG44:FUJ44"/>
    <mergeCell ref="FUK44:FUN44"/>
    <mergeCell ref="FUO44:FUR44"/>
    <mergeCell ref="FUS44:FUV44"/>
    <mergeCell ref="FUW44:FUZ44"/>
    <mergeCell ref="FVA44:FVD44"/>
    <mergeCell ref="FVE44:FVH44"/>
    <mergeCell ref="FVI44:FVL44"/>
    <mergeCell ref="FVM44:FVP44"/>
    <mergeCell ref="FVQ44:FVT44"/>
    <mergeCell ref="FVU44:FVX44"/>
    <mergeCell ref="FVY44:FWB44"/>
    <mergeCell ref="FWC44:FWF44"/>
    <mergeCell ref="FWG44:FWJ44"/>
    <mergeCell ref="FWK44:FWN44"/>
    <mergeCell ref="FWO44:FWR44"/>
    <mergeCell ref="FWS44:FWV44"/>
    <mergeCell ref="FWW44:FWZ44"/>
    <mergeCell ref="FXA44:FXD44"/>
    <mergeCell ref="FXE44:FXH44"/>
    <mergeCell ref="FXI44:FXL44"/>
    <mergeCell ref="FXM44:FXP44"/>
    <mergeCell ref="FXQ44:FXT44"/>
    <mergeCell ref="FXU44:FXX44"/>
    <mergeCell ref="FXY44:FYB44"/>
    <mergeCell ref="FYC44:FYF44"/>
    <mergeCell ref="FYG44:FYJ44"/>
    <mergeCell ref="FYK44:FYN44"/>
    <mergeCell ref="FYO44:FYR44"/>
    <mergeCell ref="FYS44:FYV44"/>
    <mergeCell ref="FYW44:FYZ44"/>
    <mergeCell ref="FZA44:FZD44"/>
    <mergeCell ref="FZE44:FZH44"/>
    <mergeCell ref="FZI44:FZL44"/>
    <mergeCell ref="FZM44:FZP44"/>
    <mergeCell ref="FZQ44:FZT44"/>
    <mergeCell ref="FZU44:FZX44"/>
    <mergeCell ref="FZY44:GAB44"/>
    <mergeCell ref="GAC44:GAF44"/>
    <mergeCell ref="GAG44:GAJ44"/>
    <mergeCell ref="GAK44:GAN44"/>
    <mergeCell ref="GAO44:GAR44"/>
    <mergeCell ref="GAS44:GAV44"/>
    <mergeCell ref="GAW44:GAZ44"/>
    <mergeCell ref="GBA44:GBD44"/>
    <mergeCell ref="GBE44:GBH44"/>
    <mergeCell ref="GBI44:GBL44"/>
    <mergeCell ref="GBM44:GBP44"/>
    <mergeCell ref="GBQ44:GBT44"/>
    <mergeCell ref="GBU44:GBX44"/>
    <mergeCell ref="GBY44:GCB44"/>
    <mergeCell ref="GCC44:GCF44"/>
    <mergeCell ref="GCG44:GCJ44"/>
    <mergeCell ref="GCK44:GCN44"/>
    <mergeCell ref="GCO44:GCR44"/>
    <mergeCell ref="GCS44:GCV44"/>
    <mergeCell ref="GCW44:GCZ44"/>
    <mergeCell ref="GDA44:GDD44"/>
    <mergeCell ref="GDE44:GDH44"/>
    <mergeCell ref="GDI44:GDL44"/>
    <mergeCell ref="GDM44:GDP44"/>
    <mergeCell ref="GDQ44:GDT44"/>
    <mergeCell ref="GDU44:GDX44"/>
    <mergeCell ref="GDY44:GEB44"/>
    <mergeCell ref="GEC44:GEF44"/>
    <mergeCell ref="GEG44:GEJ44"/>
    <mergeCell ref="GEK44:GEN44"/>
    <mergeCell ref="GEO44:GER44"/>
    <mergeCell ref="GES44:GEV44"/>
    <mergeCell ref="GEW44:GEZ44"/>
    <mergeCell ref="GFA44:GFD44"/>
    <mergeCell ref="GFE44:GFH44"/>
    <mergeCell ref="GFI44:GFL44"/>
    <mergeCell ref="GFM44:GFP44"/>
    <mergeCell ref="GFQ44:GFT44"/>
    <mergeCell ref="GFU44:GFX44"/>
    <mergeCell ref="GFY44:GGB44"/>
    <mergeCell ref="GGC44:GGF44"/>
    <mergeCell ref="GGG44:GGJ44"/>
    <mergeCell ref="GGK44:GGN44"/>
    <mergeCell ref="GGO44:GGR44"/>
    <mergeCell ref="GGS44:GGV44"/>
    <mergeCell ref="GGW44:GGZ44"/>
    <mergeCell ref="GHA44:GHD44"/>
    <mergeCell ref="GHE44:GHH44"/>
    <mergeCell ref="GHI44:GHL44"/>
    <mergeCell ref="GHM44:GHP44"/>
    <mergeCell ref="GHQ44:GHT44"/>
    <mergeCell ref="GHU44:GHX44"/>
    <mergeCell ref="GHY44:GIB44"/>
    <mergeCell ref="GIC44:GIF44"/>
    <mergeCell ref="GIG44:GIJ44"/>
    <mergeCell ref="GIK44:GIN44"/>
    <mergeCell ref="GIO44:GIR44"/>
    <mergeCell ref="GIS44:GIV44"/>
    <mergeCell ref="GIW44:GIZ44"/>
    <mergeCell ref="GJA44:GJD44"/>
    <mergeCell ref="GJE44:GJH44"/>
    <mergeCell ref="GJI44:GJL44"/>
    <mergeCell ref="GJM44:GJP44"/>
    <mergeCell ref="GJQ44:GJT44"/>
    <mergeCell ref="GJU44:GJX44"/>
    <mergeCell ref="GJY44:GKB44"/>
    <mergeCell ref="GKC44:GKF44"/>
    <mergeCell ref="GKG44:GKJ44"/>
    <mergeCell ref="GKK44:GKN44"/>
    <mergeCell ref="GKO44:GKR44"/>
    <mergeCell ref="GKS44:GKV44"/>
    <mergeCell ref="GKW44:GKZ44"/>
    <mergeCell ref="GLA44:GLD44"/>
    <mergeCell ref="GLE44:GLH44"/>
    <mergeCell ref="GLI44:GLL44"/>
    <mergeCell ref="GLM44:GLP44"/>
    <mergeCell ref="GLQ44:GLT44"/>
    <mergeCell ref="GLU44:GLX44"/>
    <mergeCell ref="GLY44:GMB44"/>
    <mergeCell ref="GMC44:GMF44"/>
    <mergeCell ref="GMG44:GMJ44"/>
    <mergeCell ref="GMK44:GMN44"/>
    <mergeCell ref="GMO44:GMR44"/>
    <mergeCell ref="GMS44:GMV44"/>
    <mergeCell ref="GMW44:GMZ44"/>
    <mergeCell ref="GNA44:GND44"/>
    <mergeCell ref="GNE44:GNH44"/>
    <mergeCell ref="GNI44:GNL44"/>
    <mergeCell ref="GNM44:GNP44"/>
    <mergeCell ref="GNQ44:GNT44"/>
    <mergeCell ref="GNU44:GNX44"/>
    <mergeCell ref="GNY44:GOB44"/>
    <mergeCell ref="GOC44:GOF44"/>
    <mergeCell ref="GOG44:GOJ44"/>
    <mergeCell ref="GOK44:GON44"/>
    <mergeCell ref="GOO44:GOR44"/>
    <mergeCell ref="GOS44:GOV44"/>
    <mergeCell ref="GOW44:GOZ44"/>
    <mergeCell ref="GPA44:GPD44"/>
    <mergeCell ref="GPE44:GPH44"/>
    <mergeCell ref="GPI44:GPL44"/>
    <mergeCell ref="GPM44:GPP44"/>
    <mergeCell ref="GPQ44:GPT44"/>
    <mergeCell ref="GPU44:GPX44"/>
    <mergeCell ref="GPY44:GQB44"/>
    <mergeCell ref="GQC44:GQF44"/>
    <mergeCell ref="GQG44:GQJ44"/>
    <mergeCell ref="GQK44:GQN44"/>
    <mergeCell ref="GQO44:GQR44"/>
    <mergeCell ref="GQS44:GQV44"/>
    <mergeCell ref="GQW44:GQZ44"/>
    <mergeCell ref="GRA44:GRD44"/>
    <mergeCell ref="GRE44:GRH44"/>
    <mergeCell ref="GRI44:GRL44"/>
    <mergeCell ref="GRM44:GRP44"/>
    <mergeCell ref="GRQ44:GRT44"/>
    <mergeCell ref="GRU44:GRX44"/>
    <mergeCell ref="GRY44:GSB44"/>
    <mergeCell ref="GSC44:GSF44"/>
    <mergeCell ref="GSG44:GSJ44"/>
    <mergeCell ref="GSK44:GSN44"/>
    <mergeCell ref="GSO44:GSR44"/>
    <mergeCell ref="GSS44:GSV44"/>
    <mergeCell ref="GSW44:GSZ44"/>
    <mergeCell ref="GTA44:GTD44"/>
    <mergeCell ref="GTE44:GTH44"/>
    <mergeCell ref="GTI44:GTL44"/>
    <mergeCell ref="GTM44:GTP44"/>
    <mergeCell ref="GTQ44:GTT44"/>
    <mergeCell ref="GTU44:GTX44"/>
    <mergeCell ref="GTY44:GUB44"/>
    <mergeCell ref="GUC44:GUF44"/>
    <mergeCell ref="GUG44:GUJ44"/>
    <mergeCell ref="GUK44:GUN44"/>
    <mergeCell ref="GUO44:GUR44"/>
    <mergeCell ref="GUS44:GUV44"/>
    <mergeCell ref="GUW44:GUZ44"/>
    <mergeCell ref="GVA44:GVD44"/>
    <mergeCell ref="GVE44:GVH44"/>
    <mergeCell ref="GVI44:GVL44"/>
    <mergeCell ref="GVM44:GVP44"/>
    <mergeCell ref="GVQ44:GVT44"/>
    <mergeCell ref="GVU44:GVX44"/>
    <mergeCell ref="GVY44:GWB44"/>
    <mergeCell ref="GWC44:GWF44"/>
    <mergeCell ref="GWG44:GWJ44"/>
    <mergeCell ref="GWK44:GWN44"/>
    <mergeCell ref="GWO44:GWR44"/>
    <mergeCell ref="GWS44:GWV44"/>
    <mergeCell ref="GWW44:GWZ44"/>
    <mergeCell ref="GXA44:GXD44"/>
    <mergeCell ref="GXE44:GXH44"/>
    <mergeCell ref="GXI44:GXL44"/>
    <mergeCell ref="GXM44:GXP44"/>
    <mergeCell ref="GXQ44:GXT44"/>
    <mergeCell ref="GXU44:GXX44"/>
    <mergeCell ref="GXY44:GYB44"/>
    <mergeCell ref="GYC44:GYF44"/>
    <mergeCell ref="GYG44:GYJ44"/>
    <mergeCell ref="GYK44:GYN44"/>
    <mergeCell ref="GYO44:GYR44"/>
    <mergeCell ref="GYS44:GYV44"/>
    <mergeCell ref="GYW44:GYZ44"/>
    <mergeCell ref="GZA44:GZD44"/>
    <mergeCell ref="GZE44:GZH44"/>
    <mergeCell ref="GZI44:GZL44"/>
    <mergeCell ref="GZM44:GZP44"/>
    <mergeCell ref="GZQ44:GZT44"/>
    <mergeCell ref="GZU44:GZX44"/>
    <mergeCell ref="GZY44:HAB44"/>
    <mergeCell ref="HAC44:HAF44"/>
    <mergeCell ref="HAG44:HAJ44"/>
    <mergeCell ref="HAK44:HAN44"/>
    <mergeCell ref="HAO44:HAR44"/>
    <mergeCell ref="HAS44:HAV44"/>
    <mergeCell ref="HAW44:HAZ44"/>
    <mergeCell ref="HBA44:HBD44"/>
    <mergeCell ref="HBE44:HBH44"/>
    <mergeCell ref="HBI44:HBL44"/>
    <mergeCell ref="HBM44:HBP44"/>
    <mergeCell ref="HBQ44:HBT44"/>
    <mergeCell ref="HBU44:HBX44"/>
    <mergeCell ref="HBY44:HCB44"/>
    <mergeCell ref="HCC44:HCF44"/>
    <mergeCell ref="HCG44:HCJ44"/>
    <mergeCell ref="HCK44:HCN44"/>
    <mergeCell ref="HCO44:HCR44"/>
    <mergeCell ref="HCS44:HCV44"/>
    <mergeCell ref="HCW44:HCZ44"/>
    <mergeCell ref="HDA44:HDD44"/>
    <mergeCell ref="HDE44:HDH44"/>
    <mergeCell ref="HDI44:HDL44"/>
    <mergeCell ref="HDM44:HDP44"/>
    <mergeCell ref="HDQ44:HDT44"/>
    <mergeCell ref="HDU44:HDX44"/>
    <mergeCell ref="HDY44:HEB44"/>
    <mergeCell ref="HEC44:HEF44"/>
    <mergeCell ref="HEG44:HEJ44"/>
    <mergeCell ref="HEK44:HEN44"/>
    <mergeCell ref="HEO44:HER44"/>
    <mergeCell ref="HES44:HEV44"/>
    <mergeCell ref="HEW44:HEZ44"/>
    <mergeCell ref="HFA44:HFD44"/>
    <mergeCell ref="HFE44:HFH44"/>
    <mergeCell ref="HFI44:HFL44"/>
    <mergeCell ref="HFM44:HFP44"/>
    <mergeCell ref="HFQ44:HFT44"/>
    <mergeCell ref="HFU44:HFX44"/>
    <mergeCell ref="HFY44:HGB44"/>
    <mergeCell ref="HGC44:HGF44"/>
    <mergeCell ref="HGG44:HGJ44"/>
    <mergeCell ref="HGK44:HGN44"/>
    <mergeCell ref="HGO44:HGR44"/>
    <mergeCell ref="HGS44:HGV44"/>
    <mergeCell ref="HGW44:HGZ44"/>
    <mergeCell ref="HHA44:HHD44"/>
    <mergeCell ref="HHE44:HHH44"/>
    <mergeCell ref="HHI44:HHL44"/>
    <mergeCell ref="HHM44:HHP44"/>
    <mergeCell ref="HHQ44:HHT44"/>
    <mergeCell ref="HHU44:HHX44"/>
    <mergeCell ref="HHY44:HIB44"/>
    <mergeCell ref="HIC44:HIF44"/>
    <mergeCell ref="HIG44:HIJ44"/>
    <mergeCell ref="HIK44:HIN44"/>
    <mergeCell ref="HIO44:HIR44"/>
    <mergeCell ref="HIS44:HIV44"/>
    <mergeCell ref="HIW44:HIZ44"/>
    <mergeCell ref="HJA44:HJD44"/>
    <mergeCell ref="HJE44:HJH44"/>
    <mergeCell ref="HJI44:HJL44"/>
    <mergeCell ref="HJM44:HJP44"/>
    <mergeCell ref="HJQ44:HJT44"/>
    <mergeCell ref="HJU44:HJX44"/>
    <mergeCell ref="HJY44:HKB44"/>
    <mergeCell ref="HKC44:HKF44"/>
    <mergeCell ref="HKG44:HKJ44"/>
    <mergeCell ref="HKK44:HKN44"/>
    <mergeCell ref="HKO44:HKR44"/>
    <mergeCell ref="HKS44:HKV44"/>
    <mergeCell ref="HKW44:HKZ44"/>
    <mergeCell ref="HLA44:HLD44"/>
    <mergeCell ref="HLE44:HLH44"/>
    <mergeCell ref="HLI44:HLL44"/>
    <mergeCell ref="HLM44:HLP44"/>
    <mergeCell ref="HLQ44:HLT44"/>
    <mergeCell ref="HLU44:HLX44"/>
    <mergeCell ref="HLY44:HMB44"/>
    <mergeCell ref="HMC44:HMF44"/>
    <mergeCell ref="HMG44:HMJ44"/>
    <mergeCell ref="HMK44:HMN44"/>
    <mergeCell ref="HMO44:HMR44"/>
    <mergeCell ref="HMS44:HMV44"/>
    <mergeCell ref="HMW44:HMZ44"/>
    <mergeCell ref="HNA44:HND44"/>
    <mergeCell ref="HNE44:HNH44"/>
    <mergeCell ref="HNI44:HNL44"/>
    <mergeCell ref="HNM44:HNP44"/>
    <mergeCell ref="HNQ44:HNT44"/>
    <mergeCell ref="HNU44:HNX44"/>
    <mergeCell ref="HNY44:HOB44"/>
    <mergeCell ref="HOC44:HOF44"/>
    <mergeCell ref="HOG44:HOJ44"/>
    <mergeCell ref="HOK44:HON44"/>
    <mergeCell ref="HOO44:HOR44"/>
    <mergeCell ref="HOS44:HOV44"/>
    <mergeCell ref="HOW44:HOZ44"/>
    <mergeCell ref="HPA44:HPD44"/>
    <mergeCell ref="HPE44:HPH44"/>
    <mergeCell ref="HPI44:HPL44"/>
    <mergeCell ref="HPM44:HPP44"/>
    <mergeCell ref="HPQ44:HPT44"/>
    <mergeCell ref="HPU44:HPX44"/>
    <mergeCell ref="HPY44:HQB44"/>
    <mergeCell ref="HQC44:HQF44"/>
    <mergeCell ref="HQG44:HQJ44"/>
    <mergeCell ref="HQK44:HQN44"/>
    <mergeCell ref="HQO44:HQR44"/>
    <mergeCell ref="HQS44:HQV44"/>
    <mergeCell ref="HQW44:HQZ44"/>
    <mergeCell ref="HRA44:HRD44"/>
    <mergeCell ref="HRE44:HRH44"/>
    <mergeCell ref="HRI44:HRL44"/>
    <mergeCell ref="HRM44:HRP44"/>
    <mergeCell ref="HRQ44:HRT44"/>
    <mergeCell ref="HRU44:HRX44"/>
    <mergeCell ref="HRY44:HSB44"/>
    <mergeCell ref="HSC44:HSF44"/>
    <mergeCell ref="HSG44:HSJ44"/>
    <mergeCell ref="HSK44:HSN44"/>
    <mergeCell ref="HSO44:HSR44"/>
    <mergeCell ref="HSS44:HSV44"/>
    <mergeCell ref="HSW44:HSZ44"/>
    <mergeCell ref="HTA44:HTD44"/>
    <mergeCell ref="HTE44:HTH44"/>
    <mergeCell ref="HTI44:HTL44"/>
    <mergeCell ref="HTM44:HTP44"/>
    <mergeCell ref="HTQ44:HTT44"/>
    <mergeCell ref="HTU44:HTX44"/>
    <mergeCell ref="HTY44:HUB44"/>
    <mergeCell ref="HUC44:HUF44"/>
    <mergeCell ref="HUG44:HUJ44"/>
    <mergeCell ref="HUK44:HUN44"/>
    <mergeCell ref="HUO44:HUR44"/>
    <mergeCell ref="HUS44:HUV44"/>
    <mergeCell ref="HUW44:HUZ44"/>
    <mergeCell ref="HVA44:HVD44"/>
    <mergeCell ref="HVE44:HVH44"/>
    <mergeCell ref="HVI44:HVL44"/>
    <mergeCell ref="HVM44:HVP44"/>
    <mergeCell ref="HVQ44:HVT44"/>
    <mergeCell ref="HVU44:HVX44"/>
    <mergeCell ref="HVY44:HWB44"/>
    <mergeCell ref="HWC44:HWF44"/>
    <mergeCell ref="HWG44:HWJ44"/>
    <mergeCell ref="HWK44:HWN44"/>
    <mergeCell ref="HWO44:HWR44"/>
    <mergeCell ref="HWS44:HWV44"/>
    <mergeCell ref="HWW44:HWZ44"/>
    <mergeCell ref="HXA44:HXD44"/>
    <mergeCell ref="HXE44:HXH44"/>
    <mergeCell ref="HXI44:HXL44"/>
    <mergeCell ref="HXM44:HXP44"/>
    <mergeCell ref="HXQ44:HXT44"/>
    <mergeCell ref="HXU44:HXX44"/>
    <mergeCell ref="HXY44:HYB44"/>
    <mergeCell ref="HYC44:HYF44"/>
    <mergeCell ref="HYG44:HYJ44"/>
    <mergeCell ref="HYK44:HYN44"/>
    <mergeCell ref="HYO44:HYR44"/>
    <mergeCell ref="HYS44:HYV44"/>
    <mergeCell ref="HYW44:HYZ44"/>
    <mergeCell ref="HZA44:HZD44"/>
    <mergeCell ref="HZE44:HZH44"/>
    <mergeCell ref="HZI44:HZL44"/>
    <mergeCell ref="HZM44:HZP44"/>
    <mergeCell ref="HZQ44:HZT44"/>
    <mergeCell ref="HZU44:HZX44"/>
    <mergeCell ref="HZY44:IAB44"/>
    <mergeCell ref="IAC44:IAF44"/>
    <mergeCell ref="IAG44:IAJ44"/>
    <mergeCell ref="IAK44:IAN44"/>
    <mergeCell ref="IAO44:IAR44"/>
    <mergeCell ref="IAS44:IAV44"/>
    <mergeCell ref="IAW44:IAZ44"/>
    <mergeCell ref="IBA44:IBD44"/>
    <mergeCell ref="IBE44:IBH44"/>
    <mergeCell ref="IBI44:IBL44"/>
    <mergeCell ref="IBM44:IBP44"/>
    <mergeCell ref="IBQ44:IBT44"/>
    <mergeCell ref="IBU44:IBX44"/>
    <mergeCell ref="IBY44:ICB44"/>
    <mergeCell ref="ICC44:ICF44"/>
    <mergeCell ref="ICG44:ICJ44"/>
    <mergeCell ref="ICK44:ICN44"/>
    <mergeCell ref="ICO44:ICR44"/>
    <mergeCell ref="ICS44:ICV44"/>
    <mergeCell ref="ICW44:ICZ44"/>
    <mergeCell ref="IDA44:IDD44"/>
    <mergeCell ref="IDE44:IDH44"/>
    <mergeCell ref="IDI44:IDL44"/>
    <mergeCell ref="IDM44:IDP44"/>
    <mergeCell ref="IDQ44:IDT44"/>
    <mergeCell ref="IDU44:IDX44"/>
    <mergeCell ref="IDY44:IEB44"/>
    <mergeCell ref="IEC44:IEF44"/>
    <mergeCell ref="IEG44:IEJ44"/>
    <mergeCell ref="IEK44:IEN44"/>
    <mergeCell ref="IEO44:IER44"/>
    <mergeCell ref="IES44:IEV44"/>
    <mergeCell ref="IEW44:IEZ44"/>
    <mergeCell ref="IFA44:IFD44"/>
    <mergeCell ref="IFE44:IFH44"/>
    <mergeCell ref="IFI44:IFL44"/>
    <mergeCell ref="IFM44:IFP44"/>
    <mergeCell ref="IFQ44:IFT44"/>
    <mergeCell ref="IFU44:IFX44"/>
    <mergeCell ref="IFY44:IGB44"/>
    <mergeCell ref="IGC44:IGF44"/>
    <mergeCell ref="IGG44:IGJ44"/>
    <mergeCell ref="IGK44:IGN44"/>
    <mergeCell ref="IGO44:IGR44"/>
    <mergeCell ref="IGS44:IGV44"/>
    <mergeCell ref="IGW44:IGZ44"/>
    <mergeCell ref="IHA44:IHD44"/>
    <mergeCell ref="IHE44:IHH44"/>
    <mergeCell ref="IHI44:IHL44"/>
    <mergeCell ref="IHM44:IHP44"/>
    <mergeCell ref="IHQ44:IHT44"/>
    <mergeCell ref="IHU44:IHX44"/>
    <mergeCell ref="IHY44:IIB44"/>
    <mergeCell ref="IIC44:IIF44"/>
    <mergeCell ref="IIG44:IIJ44"/>
    <mergeCell ref="IIK44:IIN44"/>
    <mergeCell ref="IIO44:IIR44"/>
    <mergeCell ref="IIS44:IIV44"/>
    <mergeCell ref="IIW44:IIZ44"/>
    <mergeCell ref="IJA44:IJD44"/>
    <mergeCell ref="IJE44:IJH44"/>
    <mergeCell ref="IJI44:IJL44"/>
    <mergeCell ref="IJM44:IJP44"/>
    <mergeCell ref="IJQ44:IJT44"/>
    <mergeCell ref="IJU44:IJX44"/>
    <mergeCell ref="IJY44:IKB44"/>
    <mergeCell ref="IKC44:IKF44"/>
    <mergeCell ref="IKG44:IKJ44"/>
    <mergeCell ref="IKK44:IKN44"/>
    <mergeCell ref="IKO44:IKR44"/>
    <mergeCell ref="IKS44:IKV44"/>
    <mergeCell ref="IKW44:IKZ44"/>
    <mergeCell ref="ILA44:ILD44"/>
    <mergeCell ref="ILE44:ILH44"/>
    <mergeCell ref="ILI44:ILL44"/>
    <mergeCell ref="ILM44:ILP44"/>
    <mergeCell ref="ILQ44:ILT44"/>
    <mergeCell ref="ILU44:ILX44"/>
    <mergeCell ref="ILY44:IMB44"/>
    <mergeCell ref="IMC44:IMF44"/>
    <mergeCell ref="IMG44:IMJ44"/>
    <mergeCell ref="IMK44:IMN44"/>
    <mergeCell ref="IMO44:IMR44"/>
    <mergeCell ref="IMS44:IMV44"/>
    <mergeCell ref="IMW44:IMZ44"/>
    <mergeCell ref="INA44:IND44"/>
    <mergeCell ref="INE44:INH44"/>
    <mergeCell ref="INI44:INL44"/>
    <mergeCell ref="INM44:INP44"/>
    <mergeCell ref="INQ44:INT44"/>
    <mergeCell ref="INU44:INX44"/>
    <mergeCell ref="INY44:IOB44"/>
    <mergeCell ref="IOC44:IOF44"/>
    <mergeCell ref="IOG44:IOJ44"/>
    <mergeCell ref="IOK44:ION44"/>
    <mergeCell ref="IOO44:IOR44"/>
    <mergeCell ref="IOS44:IOV44"/>
    <mergeCell ref="IOW44:IOZ44"/>
    <mergeCell ref="IPA44:IPD44"/>
    <mergeCell ref="IPE44:IPH44"/>
    <mergeCell ref="IPI44:IPL44"/>
    <mergeCell ref="IPM44:IPP44"/>
    <mergeCell ref="IPQ44:IPT44"/>
    <mergeCell ref="IPU44:IPX44"/>
    <mergeCell ref="IPY44:IQB44"/>
    <mergeCell ref="IQC44:IQF44"/>
    <mergeCell ref="IQG44:IQJ44"/>
    <mergeCell ref="IQK44:IQN44"/>
    <mergeCell ref="IQO44:IQR44"/>
    <mergeCell ref="IQS44:IQV44"/>
    <mergeCell ref="IQW44:IQZ44"/>
    <mergeCell ref="IRA44:IRD44"/>
    <mergeCell ref="IRE44:IRH44"/>
    <mergeCell ref="IRI44:IRL44"/>
    <mergeCell ref="IRM44:IRP44"/>
    <mergeCell ref="IRQ44:IRT44"/>
    <mergeCell ref="IRU44:IRX44"/>
    <mergeCell ref="IRY44:ISB44"/>
    <mergeCell ref="ISC44:ISF44"/>
    <mergeCell ref="ISG44:ISJ44"/>
    <mergeCell ref="ISK44:ISN44"/>
    <mergeCell ref="ISO44:ISR44"/>
    <mergeCell ref="ISS44:ISV44"/>
    <mergeCell ref="ISW44:ISZ44"/>
    <mergeCell ref="ITA44:ITD44"/>
    <mergeCell ref="ITE44:ITH44"/>
    <mergeCell ref="ITI44:ITL44"/>
    <mergeCell ref="ITM44:ITP44"/>
    <mergeCell ref="ITQ44:ITT44"/>
    <mergeCell ref="ITU44:ITX44"/>
    <mergeCell ref="ITY44:IUB44"/>
    <mergeCell ref="IUC44:IUF44"/>
    <mergeCell ref="IUG44:IUJ44"/>
    <mergeCell ref="IUK44:IUN44"/>
    <mergeCell ref="IUO44:IUR44"/>
    <mergeCell ref="IUS44:IUV44"/>
    <mergeCell ref="IUW44:IUZ44"/>
    <mergeCell ref="IVA44:IVD44"/>
    <mergeCell ref="IVE44:IVH44"/>
    <mergeCell ref="IVI44:IVL44"/>
    <mergeCell ref="IVM44:IVP44"/>
    <mergeCell ref="IVQ44:IVT44"/>
    <mergeCell ref="IVU44:IVX44"/>
    <mergeCell ref="IVY44:IWB44"/>
    <mergeCell ref="IWC44:IWF44"/>
    <mergeCell ref="IWG44:IWJ44"/>
    <mergeCell ref="IWK44:IWN44"/>
    <mergeCell ref="IWO44:IWR44"/>
    <mergeCell ref="IWS44:IWV44"/>
    <mergeCell ref="IWW44:IWZ44"/>
    <mergeCell ref="IXA44:IXD44"/>
    <mergeCell ref="IXE44:IXH44"/>
    <mergeCell ref="IXI44:IXL44"/>
    <mergeCell ref="IXM44:IXP44"/>
    <mergeCell ref="IXQ44:IXT44"/>
    <mergeCell ref="IXU44:IXX44"/>
    <mergeCell ref="IXY44:IYB44"/>
    <mergeCell ref="IYC44:IYF44"/>
    <mergeCell ref="IYG44:IYJ44"/>
    <mergeCell ref="IYK44:IYN44"/>
    <mergeCell ref="IYO44:IYR44"/>
    <mergeCell ref="IYS44:IYV44"/>
    <mergeCell ref="IYW44:IYZ44"/>
    <mergeCell ref="IZA44:IZD44"/>
    <mergeCell ref="IZE44:IZH44"/>
    <mergeCell ref="IZI44:IZL44"/>
    <mergeCell ref="IZM44:IZP44"/>
    <mergeCell ref="IZQ44:IZT44"/>
    <mergeCell ref="IZU44:IZX44"/>
    <mergeCell ref="IZY44:JAB44"/>
    <mergeCell ref="JAC44:JAF44"/>
    <mergeCell ref="JAG44:JAJ44"/>
    <mergeCell ref="JAK44:JAN44"/>
    <mergeCell ref="JAO44:JAR44"/>
    <mergeCell ref="JAS44:JAV44"/>
    <mergeCell ref="JAW44:JAZ44"/>
    <mergeCell ref="JBA44:JBD44"/>
    <mergeCell ref="JBE44:JBH44"/>
    <mergeCell ref="JBI44:JBL44"/>
    <mergeCell ref="JBM44:JBP44"/>
    <mergeCell ref="JBQ44:JBT44"/>
    <mergeCell ref="JBU44:JBX44"/>
    <mergeCell ref="JBY44:JCB44"/>
    <mergeCell ref="JCC44:JCF44"/>
    <mergeCell ref="JCG44:JCJ44"/>
    <mergeCell ref="JCK44:JCN44"/>
    <mergeCell ref="JCO44:JCR44"/>
    <mergeCell ref="JCS44:JCV44"/>
    <mergeCell ref="JCW44:JCZ44"/>
    <mergeCell ref="JDA44:JDD44"/>
    <mergeCell ref="JDE44:JDH44"/>
    <mergeCell ref="JDI44:JDL44"/>
    <mergeCell ref="JDM44:JDP44"/>
    <mergeCell ref="JDQ44:JDT44"/>
    <mergeCell ref="JDU44:JDX44"/>
    <mergeCell ref="JDY44:JEB44"/>
    <mergeCell ref="JEC44:JEF44"/>
    <mergeCell ref="JEG44:JEJ44"/>
    <mergeCell ref="JEK44:JEN44"/>
    <mergeCell ref="JEO44:JER44"/>
    <mergeCell ref="JES44:JEV44"/>
    <mergeCell ref="JEW44:JEZ44"/>
    <mergeCell ref="JFA44:JFD44"/>
    <mergeCell ref="JFE44:JFH44"/>
    <mergeCell ref="JFI44:JFL44"/>
    <mergeCell ref="JFM44:JFP44"/>
    <mergeCell ref="JFQ44:JFT44"/>
    <mergeCell ref="JFU44:JFX44"/>
    <mergeCell ref="JFY44:JGB44"/>
    <mergeCell ref="JGC44:JGF44"/>
    <mergeCell ref="JGG44:JGJ44"/>
    <mergeCell ref="JGK44:JGN44"/>
    <mergeCell ref="JGO44:JGR44"/>
    <mergeCell ref="JGS44:JGV44"/>
    <mergeCell ref="JGW44:JGZ44"/>
    <mergeCell ref="JHA44:JHD44"/>
    <mergeCell ref="JHE44:JHH44"/>
    <mergeCell ref="JHI44:JHL44"/>
    <mergeCell ref="JHM44:JHP44"/>
    <mergeCell ref="JHQ44:JHT44"/>
    <mergeCell ref="JHU44:JHX44"/>
    <mergeCell ref="JHY44:JIB44"/>
    <mergeCell ref="JIC44:JIF44"/>
    <mergeCell ref="JIG44:JIJ44"/>
    <mergeCell ref="JIK44:JIN44"/>
    <mergeCell ref="JIO44:JIR44"/>
    <mergeCell ref="JIS44:JIV44"/>
    <mergeCell ref="JIW44:JIZ44"/>
    <mergeCell ref="JJA44:JJD44"/>
    <mergeCell ref="JJE44:JJH44"/>
    <mergeCell ref="JJI44:JJL44"/>
    <mergeCell ref="JJM44:JJP44"/>
    <mergeCell ref="JJQ44:JJT44"/>
    <mergeCell ref="JJU44:JJX44"/>
    <mergeCell ref="JJY44:JKB44"/>
    <mergeCell ref="JKC44:JKF44"/>
    <mergeCell ref="JKG44:JKJ44"/>
    <mergeCell ref="JKK44:JKN44"/>
    <mergeCell ref="JKO44:JKR44"/>
    <mergeCell ref="JKS44:JKV44"/>
    <mergeCell ref="JKW44:JKZ44"/>
    <mergeCell ref="JLA44:JLD44"/>
    <mergeCell ref="JLE44:JLH44"/>
    <mergeCell ref="JLI44:JLL44"/>
    <mergeCell ref="JLM44:JLP44"/>
    <mergeCell ref="JLQ44:JLT44"/>
    <mergeCell ref="JLU44:JLX44"/>
    <mergeCell ref="JLY44:JMB44"/>
    <mergeCell ref="JMC44:JMF44"/>
    <mergeCell ref="JMG44:JMJ44"/>
    <mergeCell ref="JMK44:JMN44"/>
    <mergeCell ref="JMO44:JMR44"/>
    <mergeCell ref="JMS44:JMV44"/>
    <mergeCell ref="JMW44:JMZ44"/>
    <mergeCell ref="JNA44:JND44"/>
    <mergeCell ref="JNE44:JNH44"/>
    <mergeCell ref="JNI44:JNL44"/>
    <mergeCell ref="JNM44:JNP44"/>
    <mergeCell ref="JNQ44:JNT44"/>
    <mergeCell ref="JNU44:JNX44"/>
    <mergeCell ref="JNY44:JOB44"/>
    <mergeCell ref="JOC44:JOF44"/>
    <mergeCell ref="JOG44:JOJ44"/>
    <mergeCell ref="JOK44:JON44"/>
    <mergeCell ref="JOO44:JOR44"/>
    <mergeCell ref="JOS44:JOV44"/>
    <mergeCell ref="JOW44:JOZ44"/>
    <mergeCell ref="JPA44:JPD44"/>
    <mergeCell ref="JPE44:JPH44"/>
    <mergeCell ref="JPI44:JPL44"/>
    <mergeCell ref="JPM44:JPP44"/>
    <mergeCell ref="JPQ44:JPT44"/>
    <mergeCell ref="JPU44:JPX44"/>
    <mergeCell ref="JPY44:JQB44"/>
    <mergeCell ref="JQC44:JQF44"/>
    <mergeCell ref="JQG44:JQJ44"/>
    <mergeCell ref="JQK44:JQN44"/>
    <mergeCell ref="JQO44:JQR44"/>
    <mergeCell ref="JQS44:JQV44"/>
    <mergeCell ref="JQW44:JQZ44"/>
    <mergeCell ref="JRA44:JRD44"/>
    <mergeCell ref="JRE44:JRH44"/>
    <mergeCell ref="JRI44:JRL44"/>
    <mergeCell ref="JRM44:JRP44"/>
    <mergeCell ref="JRQ44:JRT44"/>
    <mergeCell ref="JRU44:JRX44"/>
    <mergeCell ref="JRY44:JSB44"/>
    <mergeCell ref="JSC44:JSF44"/>
    <mergeCell ref="JSG44:JSJ44"/>
    <mergeCell ref="JSK44:JSN44"/>
    <mergeCell ref="JSO44:JSR44"/>
    <mergeCell ref="JSS44:JSV44"/>
    <mergeCell ref="JSW44:JSZ44"/>
    <mergeCell ref="JTA44:JTD44"/>
    <mergeCell ref="JTE44:JTH44"/>
    <mergeCell ref="JTI44:JTL44"/>
    <mergeCell ref="JTM44:JTP44"/>
    <mergeCell ref="JTQ44:JTT44"/>
    <mergeCell ref="JTU44:JTX44"/>
    <mergeCell ref="JTY44:JUB44"/>
    <mergeCell ref="JUC44:JUF44"/>
    <mergeCell ref="JUG44:JUJ44"/>
    <mergeCell ref="JUK44:JUN44"/>
    <mergeCell ref="JUO44:JUR44"/>
    <mergeCell ref="JUS44:JUV44"/>
    <mergeCell ref="JUW44:JUZ44"/>
    <mergeCell ref="JVA44:JVD44"/>
    <mergeCell ref="JVE44:JVH44"/>
    <mergeCell ref="JVI44:JVL44"/>
    <mergeCell ref="JVM44:JVP44"/>
    <mergeCell ref="JVQ44:JVT44"/>
    <mergeCell ref="JVU44:JVX44"/>
    <mergeCell ref="JVY44:JWB44"/>
    <mergeCell ref="JWC44:JWF44"/>
    <mergeCell ref="JWG44:JWJ44"/>
    <mergeCell ref="JWK44:JWN44"/>
    <mergeCell ref="JWO44:JWR44"/>
    <mergeCell ref="JWS44:JWV44"/>
    <mergeCell ref="JWW44:JWZ44"/>
    <mergeCell ref="JXA44:JXD44"/>
    <mergeCell ref="JXE44:JXH44"/>
    <mergeCell ref="JXI44:JXL44"/>
    <mergeCell ref="JXM44:JXP44"/>
    <mergeCell ref="JXQ44:JXT44"/>
    <mergeCell ref="JXU44:JXX44"/>
    <mergeCell ref="JXY44:JYB44"/>
    <mergeCell ref="JYC44:JYF44"/>
    <mergeCell ref="JYG44:JYJ44"/>
    <mergeCell ref="JYK44:JYN44"/>
    <mergeCell ref="JYO44:JYR44"/>
    <mergeCell ref="JYS44:JYV44"/>
    <mergeCell ref="JYW44:JYZ44"/>
    <mergeCell ref="JZA44:JZD44"/>
    <mergeCell ref="JZE44:JZH44"/>
    <mergeCell ref="JZI44:JZL44"/>
    <mergeCell ref="JZM44:JZP44"/>
    <mergeCell ref="JZQ44:JZT44"/>
    <mergeCell ref="JZU44:JZX44"/>
    <mergeCell ref="JZY44:KAB44"/>
    <mergeCell ref="KAC44:KAF44"/>
    <mergeCell ref="KAG44:KAJ44"/>
    <mergeCell ref="KAK44:KAN44"/>
    <mergeCell ref="KAO44:KAR44"/>
    <mergeCell ref="KAS44:KAV44"/>
    <mergeCell ref="KAW44:KAZ44"/>
    <mergeCell ref="KBA44:KBD44"/>
    <mergeCell ref="KBE44:KBH44"/>
    <mergeCell ref="KBI44:KBL44"/>
    <mergeCell ref="KBM44:KBP44"/>
    <mergeCell ref="KBQ44:KBT44"/>
    <mergeCell ref="KBU44:KBX44"/>
    <mergeCell ref="KBY44:KCB44"/>
    <mergeCell ref="KCC44:KCF44"/>
    <mergeCell ref="KCG44:KCJ44"/>
    <mergeCell ref="KCK44:KCN44"/>
    <mergeCell ref="KCO44:KCR44"/>
    <mergeCell ref="KCS44:KCV44"/>
    <mergeCell ref="KCW44:KCZ44"/>
    <mergeCell ref="KDA44:KDD44"/>
    <mergeCell ref="KDE44:KDH44"/>
    <mergeCell ref="KDI44:KDL44"/>
    <mergeCell ref="KDM44:KDP44"/>
    <mergeCell ref="KDQ44:KDT44"/>
    <mergeCell ref="KDU44:KDX44"/>
    <mergeCell ref="KDY44:KEB44"/>
    <mergeCell ref="KEC44:KEF44"/>
    <mergeCell ref="KEG44:KEJ44"/>
    <mergeCell ref="KEK44:KEN44"/>
    <mergeCell ref="KEO44:KER44"/>
    <mergeCell ref="KES44:KEV44"/>
    <mergeCell ref="KEW44:KEZ44"/>
    <mergeCell ref="KFA44:KFD44"/>
    <mergeCell ref="KFE44:KFH44"/>
    <mergeCell ref="KFI44:KFL44"/>
    <mergeCell ref="KFM44:KFP44"/>
    <mergeCell ref="KFQ44:KFT44"/>
    <mergeCell ref="KFU44:KFX44"/>
    <mergeCell ref="KFY44:KGB44"/>
    <mergeCell ref="KGC44:KGF44"/>
    <mergeCell ref="KGG44:KGJ44"/>
    <mergeCell ref="KGK44:KGN44"/>
    <mergeCell ref="KGO44:KGR44"/>
    <mergeCell ref="KGS44:KGV44"/>
    <mergeCell ref="KGW44:KGZ44"/>
    <mergeCell ref="KHA44:KHD44"/>
    <mergeCell ref="KHE44:KHH44"/>
    <mergeCell ref="KHI44:KHL44"/>
    <mergeCell ref="KHM44:KHP44"/>
    <mergeCell ref="KHQ44:KHT44"/>
    <mergeCell ref="KHU44:KHX44"/>
    <mergeCell ref="KHY44:KIB44"/>
    <mergeCell ref="KIC44:KIF44"/>
    <mergeCell ref="KIG44:KIJ44"/>
    <mergeCell ref="KIK44:KIN44"/>
    <mergeCell ref="KIO44:KIR44"/>
    <mergeCell ref="KIS44:KIV44"/>
    <mergeCell ref="KIW44:KIZ44"/>
    <mergeCell ref="KJA44:KJD44"/>
    <mergeCell ref="KJE44:KJH44"/>
    <mergeCell ref="KJI44:KJL44"/>
    <mergeCell ref="KJM44:KJP44"/>
    <mergeCell ref="KJQ44:KJT44"/>
    <mergeCell ref="KJU44:KJX44"/>
    <mergeCell ref="KJY44:KKB44"/>
    <mergeCell ref="KKC44:KKF44"/>
    <mergeCell ref="KKG44:KKJ44"/>
    <mergeCell ref="KKK44:KKN44"/>
    <mergeCell ref="KKO44:KKR44"/>
    <mergeCell ref="KKS44:KKV44"/>
    <mergeCell ref="KKW44:KKZ44"/>
    <mergeCell ref="KLA44:KLD44"/>
    <mergeCell ref="KLE44:KLH44"/>
    <mergeCell ref="KLI44:KLL44"/>
    <mergeCell ref="KLM44:KLP44"/>
    <mergeCell ref="KLQ44:KLT44"/>
    <mergeCell ref="KLU44:KLX44"/>
    <mergeCell ref="KLY44:KMB44"/>
    <mergeCell ref="KMC44:KMF44"/>
    <mergeCell ref="KMG44:KMJ44"/>
    <mergeCell ref="KMK44:KMN44"/>
    <mergeCell ref="KMO44:KMR44"/>
    <mergeCell ref="KMS44:KMV44"/>
    <mergeCell ref="KMW44:KMZ44"/>
    <mergeCell ref="KNA44:KND44"/>
    <mergeCell ref="KNE44:KNH44"/>
    <mergeCell ref="KNI44:KNL44"/>
    <mergeCell ref="KNM44:KNP44"/>
    <mergeCell ref="KNQ44:KNT44"/>
    <mergeCell ref="KNU44:KNX44"/>
    <mergeCell ref="KNY44:KOB44"/>
    <mergeCell ref="KOC44:KOF44"/>
    <mergeCell ref="KOG44:KOJ44"/>
    <mergeCell ref="KOK44:KON44"/>
    <mergeCell ref="KOO44:KOR44"/>
    <mergeCell ref="KOS44:KOV44"/>
    <mergeCell ref="KOW44:KOZ44"/>
    <mergeCell ref="KPA44:KPD44"/>
    <mergeCell ref="KPE44:KPH44"/>
    <mergeCell ref="KPI44:KPL44"/>
    <mergeCell ref="KPM44:KPP44"/>
    <mergeCell ref="KPQ44:KPT44"/>
    <mergeCell ref="KPU44:KPX44"/>
    <mergeCell ref="KPY44:KQB44"/>
    <mergeCell ref="KQC44:KQF44"/>
    <mergeCell ref="KQG44:KQJ44"/>
    <mergeCell ref="KQK44:KQN44"/>
    <mergeCell ref="KQO44:KQR44"/>
    <mergeCell ref="KQS44:KQV44"/>
    <mergeCell ref="KQW44:KQZ44"/>
    <mergeCell ref="KRA44:KRD44"/>
    <mergeCell ref="KRE44:KRH44"/>
    <mergeCell ref="KRI44:KRL44"/>
    <mergeCell ref="KRM44:KRP44"/>
    <mergeCell ref="KRQ44:KRT44"/>
    <mergeCell ref="KRU44:KRX44"/>
    <mergeCell ref="KRY44:KSB44"/>
    <mergeCell ref="KSC44:KSF44"/>
    <mergeCell ref="KSG44:KSJ44"/>
    <mergeCell ref="KSK44:KSN44"/>
    <mergeCell ref="KSO44:KSR44"/>
    <mergeCell ref="KSS44:KSV44"/>
    <mergeCell ref="KSW44:KSZ44"/>
    <mergeCell ref="KTA44:KTD44"/>
    <mergeCell ref="KTE44:KTH44"/>
    <mergeCell ref="KTI44:KTL44"/>
    <mergeCell ref="KTM44:KTP44"/>
    <mergeCell ref="KTQ44:KTT44"/>
    <mergeCell ref="KTU44:KTX44"/>
    <mergeCell ref="KTY44:KUB44"/>
    <mergeCell ref="KUC44:KUF44"/>
    <mergeCell ref="KUG44:KUJ44"/>
    <mergeCell ref="KUK44:KUN44"/>
    <mergeCell ref="KUO44:KUR44"/>
    <mergeCell ref="KUS44:KUV44"/>
    <mergeCell ref="KUW44:KUZ44"/>
    <mergeCell ref="KVA44:KVD44"/>
    <mergeCell ref="KVE44:KVH44"/>
    <mergeCell ref="KVI44:KVL44"/>
    <mergeCell ref="KVM44:KVP44"/>
    <mergeCell ref="KVQ44:KVT44"/>
    <mergeCell ref="KVU44:KVX44"/>
    <mergeCell ref="KVY44:KWB44"/>
    <mergeCell ref="KWC44:KWF44"/>
    <mergeCell ref="KWG44:KWJ44"/>
    <mergeCell ref="KWK44:KWN44"/>
    <mergeCell ref="KWO44:KWR44"/>
    <mergeCell ref="KWS44:KWV44"/>
    <mergeCell ref="KWW44:KWZ44"/>
    <mergeCell ref="KXA44:KXD44"/>
    <mergeCell ref="KXE44:KXH44"/>
    <mergeCell ref="KXI44:KXL44"/>
    <mergeCell ref="KXM44:KXP44"/>
    <mergeCell ref="KXQ44:KXT44"/>
    <mergeCell ref="KXU44:KXX44"/>
    <mergeCell ref="KXY44:KYB44"/>
    <mergeCell ref="KYC44:KYF44"/>
    <mergeCell ref="KYG44:KYJ44"/>
    <mergeCell ref="KYK44:KYN44"/>
    <mergeCell ref="KYO44:KYR44"/>
    <mergeCell ref="KYS44:KYV44"/>
    <mergeCell ref="KYW44:KYZ44"/>
    <mergeCell ref="KZA44:KZD44"/>
    <mergeCell ref="KZE44:KZH44"/>
    <mergeCell ref="KZI44:KZL44"/>
    <mergeCell ref="KZM44:KZP44"/>
    <mergeCell ref="KZQ44:KZT44"/>
    <mergeCell ref="KZU44:KZX44"/>
    <mergeCell ref="KZY44:LAB44"/>
    <mergeCell ref="LAC44:LAF44"/>
    <mergeCell ref="LAG44:LAJ44"/>
    <mergeCell ref="LAK44:LAN44"/>
    <mergeCell ref="LAO44:LAR44"/>
    <mergeCell ref="LAS44:LAV44"/>
    <mergeCell ref="LAW44:LAZ44"/>
    <mergeCell ref="LBA44:LBD44"/>
    <mergeCell ref="LBE44:LBH44"/>
    <mergeCell ref="LBI44:LBL44"/>
    <mergeCell ref="LBM44:LBP44"/>
    <mergeCell ref="LBQ44:LBT44"/>
    <mergeCell ref="LBU44:LBX44"/>
    <mergeCell ref="LBY44:LCB44"/>
    <mergeCell ref="LCC44:LCF44"/>
    <mergeCell ref="LCG44:LCJ44"/>
    <mergeCell ref="LCK44:LCN44"/>
    <mergeCell ref="LCO44:LCR44"/>
    <mergeCell ref="LCS44:LCV44"/>
    <mergeCell ref="LCW44:LCZ44"/>
    <mergeCell ref="LDA44:LDD44"/>
    <mergeCell ref="LDE44:LDH44"/>
    <mergeCell ref="LDI44:LDL44"/>
    <mergeCell ref="LDM44:LDP44"/>
    <mergeCell ref="LDQ44:LDT44"/>
    <mergeCell ref="LDU44:LDX44"/>
    <mergeCell ref="LDY44:LEB44"/>
    <mergeCell ref="LEC44:LEF44"/>
    <mergeCell ref="LEG44:LEJ44"/>
    <mergeCell ref="LEK44:LEN44"/>
    <mergeCell ref="LEO44:LER44"/>
    <mergeCell ref="LES44:LEV44"/>
    <mergeCell ref="LEW44:LEZ44"/>
    <mergeCell ref="LFA44:LFD44"/>
    <mergeCell ref="LFE44:LFH44"/>
    <mergeCell ref="LFI44:LFL44"/>
    <mergeCell ref="LFM44:LFP44"/>
    <mergeCell ref="LFQ44:LFT44"/>
    <mergeCell ref="LFU44:LFX44"/>
    <mergeCell ref="LFY44:LGB44"/>
    <mergeCell ref="LGC44:LGF44"/>
    <mergeCell ref="LGG44:LGJ44"/>
    <mergeCell ref="LGK44:LGN44"/>
    <mergeCell ref="LGO44:LGR44"/>
    <mergeCell ref="LGS44:LGV44"/>
    <mergeCell ref="LGW44:LGZ44"/>
    <mergeCell ref="LHA44:LHD44"/>
    <mergeCell ref="LHE44:LHH44"/>
    <mergeCell ref="LHI44:LHL44"/>
    <mergeCell ref="LHM44:LHP44"/>
    <mergeCell ref="LHQ44:LHT44"/>
    <mergeCell ref="LHU44:LHX44"/>
    <mergeCell ref="LHY44:LIB44"/>
    <mergeCell ref="LIC44:LIF44"/>
    <mergeCell ref="LIG44:LIJ44"/>
    <mergeCell ref="LIK44:LIN44"/>
    <mergeCell ref="LIO44:LIR44"/>
    <mergeCell ref="LIS44:LIV44"/>
    <mergeCell ref="LIW44:LIZ44"/>
    <mergeCell ref="LJA44:LJD44"/>
    <mergeCell ref="LJE44:LJH44"/>
    <mergeCell ref="LJI44:LJL44"/>
    <mergeCell ref="LJM44:LJP44"/>
    <mergeCell ref="LJQ44:LJT44"/>
    <mergeCell ref="LJU44:LJX44"/>
    <mergeCell ref="LJY44:LKB44"/>
    <mergeCell ref="LKC44:LKF44"/>
    <mergeCell ref="LKG44:LKJ44"/>
    <mergeCell ref="LKK44:LKN44"/>
    <mergeCell ref="LKO44:LKR44"/>
    <mergeCell ref="LKS44:LKV44"/>
    <mergeCell ref="LKW44:LKZ44"/>
    <mergeCell ref="LLA44:LLD44"/>
    <mergeCell ref="LLE44:LLH44"/>
    <mergeCell ref="LLI44:LLL44"/>
    <mergeCell ref="LLM44:LLP44"/>
    <mergeCell ref="LLQ44:LLT44"/>
    <mergeCell ref="LLU44:LLX44"/>
    <mergeCell ref="LLY44:LMB44"/>
    <mergeCell ref="LMC44:LMF44"/>
    <mergeCell ref="LMG44:LMJ44"/>
    <mergeCell ref="LMK44:LMN44"/>
    <mergeCell ref="LMO44:LMR44"/>
    <mergeCell ref="LMS44:LMV44"/>
    <mergeCell ref="LMW44:LMZ44"/>
    <mergeCell ref="LNA44:LND44"/>
    <mergeCell ref="LNE44:LNH44"/>
    <mergeCell ref="LNI44:LNL44"/>
    <mergeCell ref="LNM44:LNP44"/>
    <mergeCell ref="LNQ44:LNT44"/>
    <mergeCell ref="LNU44:LNX44"/>
    <mergeCell ref="LNY44:LOB44"/>
    <mergeCell ref="LOC44:LOF44"/>
    <mergeCell ref="LOG44:LOJ44"/>
    <mergeCell ref="LOK44:LON44"/>
    <mergeCell ref="LOO44:LOR44"/>
    <mergeCell ref="LOS44:LOV44"/>
    <mergeCell ref="LOW44:LOZ44"/>
    <mergeCell ref="LPA44:LPD44"/>
    <mergeCell ref="LPE44:LPH44"/>
    <mergeCell ref="LPI44:LPL44"/>
    <mergeCell ref="LPM44:LPP44"/>
    <mergeCell ref="LPQ44:LPT44"/>
    <mergeCell ref="LPU44:LPX44"/>
    <mergeCell ref="LPY44:LQB44"/>
    <mergeCell ref="LQC44:LQF44"/>
    <mergeCell ref="LQG44:LQJ44"/>
    <mergeCell ref="LQK44:LQN44"/>
    <mergeCell ref="LQO44:LQR44"/>
    <mergeCell ref="LQS44:LQV44"/>
    <mergeCell ref="LQW44:LQZ44"/>
    <mergeCell ref="LRA44:LRD44"/>
    <mergeCell ref="LRE44:LRH44"/>
    <mergeCell ref="LRI44:LRL44"/>
    <mergeCell ref="LRM44:LRP44"/>
    <mergeCell ref="LRQ44:LRT44"/>
    <mergeCell ref="LRU44:LRX44"/>
    <mergeCell ref="LRY44:LSB44"/>
    <mergeCell ref="LSC44:LSF44"/>
    <mergeCell ref="LSG44:LSJ44"/>
    <mergeCell ref="LSK44:LSN44"/>
    <mergeCell ref="LSO44:LSR44"/>
    <mergeCell ref="LSS44:LSV44"/>
    <mergeCell ref="LSW44:LSZ44"/>
    <mergeCell ref="LTA44:LTD44"/>
    <mergeCell ref="LTE44:LTH44"/>
    <mergeCell ref="LTI44:LTL44"/>
    <mergeCell ref="LTM44:LTP44"/>
    <mergeCell ref="LTQ44:LTT44"/>
    <mergeCell ref="LTU44:LTX44"/>
    <mergeCell ref="LTY44:LUB44"/>
    <mergeCell ref="LUC44:LUF44"/>
    <mergeCell ref="LUG44:LUJ44"/>
    <mergeCell ref="LUK44:LUN44"/>
    <mergeCell ref="LUO44:LUR44"/>
    <mergeCell ref="LUS44:LUV44"/>
    <mergeCell ref="LUW44:LUZ44"/>
    <mergeCell ref="LVA44:LVD44"/>
    <mergeCell ref="LVE44:LVH44"/>
    <mergeCell ref="LVI44:LVL44"/>
    <mergeCell ref="LVM44:LVP44"/>
    <mergeCell ref="LVQ44:LVT44"/>
    <mergeCell ref="LVU44:LVX44"/>
    <mergeCell ref="LVY44:LWB44"/>
    <mergeCell ref="LWC44:LWF44"/>
    <mergeCell ref="LWG44:LWJ44"/>
    <mergeCell ref="LWK44:LWN44"/>
    <mergeCell ref="LWO44:LWR44"/>
    <mergeCell ref="LWS44:LWV44"/>
    <mergeCell ref="LWW44:LWZ44"/>
    <mergeCell ref="LXA44:LXD44"/>
    <mergeCell ref="LXE44:LXH44"/>
    <mergeCell ref="LXI44:LXL44"/>
    <mergeCell ref="LXM44:LXP44"/>
    <mergeCell ref="LXQ44:LXT44"/>
    <mergeCell ref="LXU44:LXX44"/>
    <mergeCell ref="LXY44:LYB44"/>
    <mergeCell ref="LYC44:LYF44"/>
    <mergeCell ref="LYG44:LYJ44"/>
    <mergeCell ref="LYK44:LYN44"/>
    <mergeCell ref="LYO44:LYR44"/>
    <mergeCell ref="LYS44:LYV44"/>
    <mergeCell ref="LYW44:LYZ44"/>
    <mergeCell ref="LZA44:LZD44"/>
    <mergeCell ref="LZE44:LZH44"/>
    <mergeCell ref="LZI44:LZL44"/>
    <mergeCell ref="LZM44:LZP44"/>
    <mergeCell ref="LZQ44:LZT44"/>
    <mergeCell ref="LZU44:LZX44"/>
    <mergeCell ref="LZY44:MAB44"/>
    <mergeCell ref="MAC44:MAF44"/>
    <mergeCell ref="MAG44:MAJ44"/>
    <mergeCell ref="MAK44:MAN44"/>
    <mergeCell ref="MAO44:MAR44"/>
    <mergeCell ref="MAS44:MAV44"/>
    <mergeCell ref="MAW44:MAZ44"/>
    <mergeCell ref="MBA44:MBD44"/>
    <mergeCell ref="MBE44:MBH44"/>
    <mergeCell ref="MBI44:MBL44"/>
    <mergeCell ref="MBM44:MBP44"/>
    <mergeCell ref="MBQ44:MBT44"/>
    <mergeCell ref="MBU44:MBX44"/>
    <mergeCell ref="MBY44:MCB44"/>
    <mergeCell ref="MCC44:MCF44"/>
    <mergeCell ref="MCG44:MCJ44"/>
    <mergeCell ref="MCK44:MCN44"/>
    <mergeCell ref="MCO44:MCR44"/>
    <mergeCell ref="MCS44:MCV44"/>
    <mergeCell ref="MCW44:MCZ44"/>
    <mergeCell ref="MDA44:MDD44"/>
    <mergeCell ref="MDE44:MDH44"/>
    <mergeCell ref="MDI44:MDL44"/>
    <mergeCell ref="MDM44:MDP44"/>
    <mergeCell ref="MDQ44:MDT44"/>
    <mergeCell ref="MDU44:MDX44"/>
    <mergeCell ref="MDY44:MEB44"/>
    <mergeCell ref="MEC44:MEF44"/>
    <mergeCell ref="MEG44:MEJ44"/>
    <mergeCell ref="MEK44:MEN44"/>
    <mergeCell ref="MEO44:MER44"/>
    <mergeCell ref="MES44:MEV44"/>
    <mergeCell ref="MEW44:MEZ44"/>
    <mergeCell ref="MFA44:MFD44"/>
    <mergeCell ref="MFE44:MFH44"/>
    <mergeCell ref="MFI44:MFL44"/>
    <mergeCell ref="MFM44:MFP44"/>
    <mergeCell ref="MFQ44:MFT44"/>
    <mergeCell ref="MFU44:MFX44"/>
    <mergeCell ref="MFY44:MGB44"/>
    <mergeCell ref="MGC44:MGF44"/>
    <mergeCell ref="MGG44:MGJ44"/>
    <mergeCell ref="MGK44:MGN44"/>
    <mergeCell ref="MGO44:MGR44"/>
    <mergeCell ref="MGS44:MGV44"/>
    <mergeCell ref="MGW44:MGZ44"/>
    <mergeCell ref="MHA44:MHD44"/>
    <mergeCell ref="MHE44:MHH44"/>
    <mergeCell ref="MHI44:MHL44"/>
    <mergeCell ref="MHM44:MHP44"/>
    <mergeCell ref="MHQ44:MHT44"/>
    <mergeCell ref="MHU44:MHX44"/>
    <mergeCell ref="MHY44:MIB44"/>
    <mergeCell ref="MIC44:MIF44"/>
    <mergeCell ref="MIG44:MIJ44"/>
    <mergeCell ref="MIK44:MIN44"/>
    <mergeCell ref="MIO44:MIR44"/>
    <mergeCell ref="MIS44:MIV44"/>
    <mergeCell ref="MIW44:MIZ44"/>
    <mergeCell ref="MJA44:MJD44"/>
    <mergeCell ref="MJE44:MJH44"/>
    <mergeCell ref="MJI44:MJL44"/>
    <mergeCell ref="MJM44:MJP44"/>
    <mergeCell ref="MJQ44:MJT44"/>
    <mergeCell ref="MJU44:MJX44"/>
    <mergeCell ref="MJY44:MKB44"/>
    <mergeCell ref="MKC44:MKF44"/>
    <mergeCell ref="MKG44:MKJ44"/>
    <mergeCell ref="MKK44:MKN44"/>
    <mergeCell ref="MKO44:MKR44"/>
    <mergeCell ref="MKS44:MKV44"/>
    <mergeCell ref="MKW44:MKZ44"/>
    <mergeCell ref="MLA44:MLD44"/>
    <mergeCell ref="MLE44:MLH44"/>
    <mergeCell ref="MLI44:MLL44"/>
    <mergeCell ref="MLM44:MLP44"/>
    <mergeCell ref="MLQ44:MLT44"/>
    <mergeCell ref="MLU44:MLX44"/>
    <mergeCell ref="MLY44:MMB44"/>
    <mergeCell ref="MMC44:MMF44"/>
    <mergeCell ref="MMG44:MMJ44"/>
    <mergeCell ref="MMK44:MMN44"/>
    <mergeCell ref="MMO44:MMR44"/>
    <mergeCell ref="MMS44:MMV44"/>
    <mergeCell ref="MMW44:MMZ44"/>
    <mergeCell ref="MNA44:MND44"/>
    <mergeCell ref="MNE44:MNH44"/>
    <mergeCell ref="MNI44:MNL44"/>
    <mergeCell ref="MNM44:MNP44"/>
    <mergeCell ref="MNQ44:MNT44"/>
    <mergeCell ref="MNU44:MNX44"/>
    <mergeCell ref="MNY44:MOB44"/>
    <mergeCell ref="MOC44:MOF44"/>
    <mergeCell ref="MOG44:MOJ44"/>
    <mergeCell ref="MOK44:MON44"/>
    <mergeCell ref="MOO44:MOR44"/>
    <mergeCell ref="MOS44:MOV44"/>
    <mergeCell ref="MOW44:MOZ44"/>
    <mergeCell ref="MPA44:MPD44"/>
    <mergeCell ref="MPE44:MPH44"/>
    <mergeCell ref="MPI44:MPL44"/>
    <mergeCell ref="MPM44:MPP44"/>
    <mergeCell ref="MPQ44:MPT44"/>
    <mergeCell ref="MPU44:MPX44"/>
    <mergeCell ref="MPY44:MQB44"/>
    <mergeCell ref="MQC44:MQF44"/>
    <mergeCell ref="MQG44:MQJ44"/>
    <mergeCell ref="MQK44:MQN44"/>
    <mergeCell ref="MQO44:MQR44"/>
    <mergeCell ref="MQS44:MQV44"/>
    <mergeCell ref="MQW44:MQZ44"/>
    <mergeCell ref="MRA44:MRD44"/>
    <mergeCell ref="MRE44:MRH44"/>
    <mergeCell ref="MRI44:MRL44"/>
    <mergeCell ref="MRM44:MRP44"/>
    <mergeCell ref="MRQ44:MRT44"/>
    <mergeCell ref="MRU44:MRX44"/>
    <mergeCell ref="MRY44:MSB44"/>
    <mergeCell ref="MSC44:MSF44"/>
    <mergeCell ref="MSG44:MSJ44"/>
    <mergeCell ref="MSK44:MSN44"/>
    <mergeCell ref="MSO44:MSR44"/>
    <mergeCell ref="MSS44:MSV44"/>
    <mergeCell ref="MSW44:MSZ44"/>
    <mergeCell ref="MTA44:MTD44"/>
    <mergeCell ref="MTE44:MTH44"/>
    <mergeCell ref="MTI44:MTL44"/>
    <mergeCell ref="MTM44:MTP44"/>
    <mergeCell ref="MTQ44:MTT44"/>
    <mergeCell ref="MTU44:MTX44"/>
    <mergeCell ref="MTY44:MUB44"/>
    <mergeCell ref="MUC44:MUF44"/>
    <mergeCell ref="MUG44:MUJ44"/>
    <mergeCell ref="MUK44:MUN44"/>
    <mergeCell ref="MUO44:MUR44"/>
    <mergeCell ref="MUS44:MUV44"/>
    <mergeCell ref="MUW44:MUZ44"/>
    <mergeCell ref="MVA44:MVD44"/>
    <mergeCell ref="MVE44:MVH44"/>
    <mergeCell ref="MVI44:MVL44"/>
    <mergeCell ref="MVM44:MVP44"/>
    <mergeCell ref="MVQ44:MVT44"/>
    <mergeCell ref="MVU44:MVX44"/>
    <mergeCell ref="MVY44:MWB44"/>
    <mergeCell ref="MWC44:MWF44"/>
    <mergeCell ref="MWG44:MWJ44"/>
    <mergeCell ref="MWK44:MWN44"/>
    <mergeCell ref="MWO44:MWR44"/>
    <mergeCell ref="MWS44:MWV44"/>
    <mergeCell ref="MWW44:MWZ44"/>
    <mergeCell ref="MXA44:MXD44"/>
    <mergeCell ref="MXE44:MXH44"/>
    <mergeCell ref="MXI44:MXL44"/>
    <mergeCell ref="MXM44:MXP44"/>
    <mergeCell ref="MXQ44:MXT44"/>
    <mergeCell ref="MXU44:MXX44"/>
    <mergeCell ref="MXY44:MYB44"/>
    <mergeCell ref="MYC44:MYF44"/>
    <mergeCell ref="MYG44:MYJ44"/>
    <mergeCell ref="MYK44:MYN44"/>
    <mergeCell ref="MYO44:MYR44"/>
    <mergeCell ref="MYS44:MYV44"/>
    <mergeCell ref="MYW44:MYZ44"/>
    <mergeCell ref="MZA44:MZD44"/>
    <mergeCell ref="MZE44:MZH44"/>
    <mergeCell ref="MZI44:MZL44"/>
    <mergeCell ref="MZM44:MZP44"/>
    <mergeCell ref="MZQ44:MZT44"/>
    <mergeCell ref="MZU44:MZX44"/>
    <mergeCell ref="MZY44:NAB44"/>
    <mergeCell ref="NAC44:NAF44"/>
    <mergeCell ref="NAG44:NAJ44"/>
    <mergeCell ref="NAK44:NAN44"/>
    <mergeCell ref="NAO44:NAR44"/>
    <mergeCell ref="NAS44:NAV44"/>
    <mergeCell ref="NAW44:NAZ44"/>
    <mergeCell ref="NBA44:NBD44"/>
    <mergeCell ref="NBE44:NBH44"/>
    <mergeCell ref="NBI44:NBL44"/>
    <mergeCell ref="NBM44:NBP44"/>
    <mergeCell ref="NBQ44:NBT44"/>
    <mergeCell ref="NBU44:NBX44"/>
    <mergeCell ref="NBY44:NCB44"/>
    <mergeCell ref="NCC44:NCF44"/>
    <mergeCell ref="NCG44:NCJ44"/>
    <mergeCell ref="NCK44:NCN44"/>
    <mergeCell ref="NCO44:NCR44"/>
    <mergeCell ref="NCS44:NCV44"/>
    <mergeCell ref="NCW44:NCZ44"/>
    <mergeCell ref="NDA44:NDD44"/>
    <mergeCell ref="NDE44:NDH44"/>
    <mergeCell ref="NDI44:NDL44"/>
    <mergeCell ref="NDM44:NDP44"/>
    <mergeCell ref="NDQ44:NDT44"/>
    <mergeCell ref="NDU44:NDX44"/>
    <mergeCell ref="NDY44:NEB44"/>
    <mergeCell ref="NEC44:NEF44"/>
    <mergeCell ref="NEG44:NEJ44"/>
    <mergeCell ref="NEK44:NEN44"/>
    <mergeCell ref="NEO44:NER44"/>
    <mergeCell ref="NES44:NEV44"/>
    <mergeCell ref="NEW44:NEZ44"/>
    <mergeCell ref="NFA44:NFD44"/>
    <mergeCell ref="NFE44:NFH44"/>
    <mergeCell ref="NFI44:NFL44"/>
    <mergeCell ref="NFM44:NFP44"/>
    <mergeCell ref="NFQ44:NFT44"/>
    <mergeCell ref="NFU44:NFX44"/>
    <mergeCell ref="NFY44:NGB44"/>
    <mergeCell ref="NGC44:NGF44"/>
    <mergeCell ref="NGG44:NGJ44"/>
    <mergeCell ref="NGK44:NGN44"/>
    <mergeCell ref="NGO44:NGR44"/>
    <mergeCell ref="NGS44:NGV44"/>
    <mergeCell ref="NGW44:NGZ44"/>
    <mergeCell ref="NHA44:NHD44"/>
    <mergeCell ref="NHE44:NHH44"/>
    <mergeCell ref="NHI44:NHL44"/>
    <mergeCell ref="NHM44:NHP44"/>
    <mergeCell ref="NHQ44:NHT44"/>
    <mergeCell ref="NHU44:NHX44"/>
    <mergeCell ref="NHY44:NIB44"/>
    <mergeCell ref="NIC44:NIF44"/>
    <mergeCell ref="NIG44:NIJ44"/>
    <mergeCell ref="NIK44:NIN44"/>
    <mergeCell ref="NIO44:NIR44"/>
    <mergeCell ref="NIS44:NIV44"/>
    <mergeCell ref="NIW44:NIZ44"/>
    <mergeCell ref="NJA44:NJD44"/>
    <mergeCell ref="NJE44:NJH44"/>
    <mergeCell ref="NJI44:NJL44"/>
    <mergeCell ref="NJM44:NJP44"/>
    <mergeCell ref="NJQ44:NJT44"/>
    <mergeCell ref="NJU44:NJX44"/>
    <mergeCell ref="NJY44:NKB44"/>
    <mergeCell ref="NKC44:NKF44"/>
    <mergeCell ref="NKG44:NKJ44"/>
    <mergeCell ref="NKK44:NKN44"/>
    <mergeCell ref="NKO44:NKR44"/>
    <mergeCell ref="NKS44:NKV44"/>
    <mergeCell ref="NKW44:NKZ44"/>
    <mergeCell ref="NLA44:NLD44"/>
    <mergeCell ref="NLE44:NLH44"/>
    <mergeCell ref="NLI44:NLL44"/>
    <mergeCell ref="NLM44:NLP44"/>
    <mergeCell ref="NLQ44:NLT44"/>
    <mergeCell ref="NLU44:NLX44"/>
    <mergeCell ref="NLY44:NMB44"/>
    <mergeCell ref="NMC44:NMF44"/>
    <mergeCell ref="NMG44:NMJ44"/>
    <mergeCell ref="NMK44:NMN44"/>
    <mergeCell ref="NMO44:NMR44"/>
    <mergeCell ref="NMS44:NMV44"/>
    <mergeCell ref="NMW44:NMZ44"/>
    <mergeCell ref="NNA44:NND44"/>
    <mergeCell ref="NNE44:NNH44"/>
    <mergeCell ref="NNI44:NNL44"/>
    <mergeCell ref="NNM44:NNP44"/>
    <mergeCell ref="NNQ44:NNT44"/>
    <mergeCell ref="NNU44:NNX44"/>
    <mergeCell ref="NNY44:NOB44"/>
    <mergeCell ref="NOC44:NOF44"/>
    <mergeCell ref="NOG44:NOJ44"/>
    <mergeCell ref="NOK44:NON44"/>
    <mergeCell ref="NOO44:NOR44"/>
    <mergeCell ref="NOS44:NOV44"/>
    <mergeCell ref="NOW44:NOZ44"/>
    <mergeCell ref="NPA44:NPD44"/>
    <mergeCell ref="NPE44:NPH44"/>
    <mergeCell ref="NPI44:NPL44"/>
    <mergeCell ref="NPM44:NPP44"/>
    <mergeCell ref="NPQ44:NPT44"/>
    <mergeCell ref="NPU44:NPX44"/>
    <mergeCell ref="NPY44:NQB44"/>
    <mergeCell ref="NQC44:NQF44"/>
    <mergeCell ref="NQG44:NQJ44"/>
    <mergeCell ref="NQK44:NQN44"/>
    <mergeCell ref="NQO44:NQR44"/>
    <mergeCell ref="NQS44:NQV44"/>
    <mergeCell ref="NQW44:NQZ44"/>
    <mergeCell ref="NRA44:NRD44"/>
    <mergeCell ref="NRE44:NRH44"/>
    <mergeCell ref="NRI44:NRL44"/>
    <mergeCell ref="NRM44:NRP44"/>
    <mergeCell ref="NRQ44:NRT44"/>
    <mergeCell ref="NRU44:NRX44"/>
    <mergeCell ref="NRY44:NSB44"/>
    <mergeCell ref="NSC44:NSF44"/>
    <mergeCell ref="NSG44:NSJ44"/>
    <mergeCell ref="NSK44:NSN44"/>
    <mergeCell ref="NSO44:NSR44"/>
    <mergeCell ref="NSS44:NSV44"/>
    <mergeCell ref="NSW44:NSZ44"/>
    <mergeCell ref="NTA44:NTD44"/>
    <mergeCell ref="NTE44:NTH44"/>
    <mergeCell ref="NTI44:NTL44"/>
    <mergeCell ref="NTM44:NTP44"/>
    <mergeCell ref="NTQ44:NTT44"/>
    <mergeCell ref="NTU44:NTX44"/>
    <mergeCell ref="NTY44:NUB44"/>
    <mergeCell ref="NUC44:NUF44"/>
    <mergeCell ref="NUG44:NUJ44"/>
    <mergeCell ref="NUK44:NUN44"/>
    <mergeCell ref="NUO44:NUR44"/>
    <mergeCell ref="NUS44:NUV44"/>
    <mergeCell ref="NUW44:NUZ44"/>
    <mergeCell ref="NVA44:NVD44"/>
    <mergeCell ref="NVE44:NVH44"/>
    <mergeCell ref="NVI44:NVL44"/>
    <mergeCell ref="NVM44:NVP44"/>
    <mergeCell ref="NVQ44:NVT44"/>
    <mergeCell ref="NVU44:NVX44"/>
    <mergeCell ref="NVY44:NWB44"/>
    <mergeCell ref="NWC44:NWF44"/>
    <mergeCell ref="NWG44:NWJ44"/>
    <mergeCell ref="NWK44:NWN44"/>
    <mergeCell ref="NWO44:NWR44"/>
    <mergeCell ref="NWS44:NWV44"/>
    <mergeCell ref="NWW44:NWZ44"/>
    <mergeCell ref="NXA44:NXD44"/>
    <mergeCell ref="NXE44:NXH44"/>
    <mergeCell ref="NXI44:NXL44"/>
    <mergeCell ref="NXM44:NXP44"/>
    <mergeCell ref="NXQ44:NXT44"/>
    <mergeCell ref="NXU44:NXX44"/>
    <mergeCell ref="NXY44:NYB44"/>
    <mergeCell ref="NYC44:NYF44"/>
    <mergeCell ref="NYG44:NYJ44"/>
    <mergeCell ref="NYK44:NYN44"/>
    <mergeCell ref="NYO44:NYR44"/>
    <mergeCell ref="NYS44:NYV44"/>
    <mergeCell ref="NYW44:NYZ44"/>
    <mergeCell ref="NZA44:NZD44"/>
    <mergeCell ref="NZE44:NZH44"/>
    <mergeCell ref="NZI44:NZL44"/>
    <mergeCell ref="NZM44:NZP44"/>
    <mergeCell ref="NZQ44:NZT44"/>
    <mergeCell ref="NZU44:NZX44"/>
    <mergeCell ref="NZY44:OAB44"/>
    <mergeCell ref="OAC44:OAF44"/>
    <mergeCell ref="OAG44:OAJ44"/>
    <mergeCell ref="OAK44:OAN44"/>
    <mergeCell ref="OAO44:OAR44"/>
    <mergeCell ref="OAS44:OAV44"/>
    <mergeCell ref="OAW44:OAZ44"/>
    <mergeCell ref="OBA44:OBD44"/>
    <mergeCell ref="OBE44:OBH44"/>
    <mergeCell ref="OBI44:OBL44"/>
    <mergeCell ref="OBM44:OBP44"/>
    <mergeCell ref="OBQ44:OBT44"/>
    <mergeCell ref="OBU44:OBX44"/>
    <mergeCell ref="OBY44:OCB44"/>
    <mergeCell ref="OCC44:OCF44"/>
    <mergeCell ref="OCG44:OCJ44"/>
    <mergeCell ref="OCK44:OCN44"/>
    <mergeCell ref="OCO44:OCR44"/>
    <mergeCell ref="OCS44:OCV44"/>
    <mergeCell ref="OCW44:OCZ44"/>
    <mergeCell ref="ODA44:ODD44"/>
    <mergeCell ref="ODE44:ODH44"/>
    <mergeCell ref="ODI44:ODL44"/>
    <mergeCell ref="ODM44:ODP44"/>
    <mergeCell ref="ODQ44:ODT44"/>
    <mergeCell ref="ODU44:ODX44"/>
    <mergeCell ref="ODY44:OEB44"/>
    <mergeCell ref="OEC44:OEF44"/>
    <mergeCell ref="OEG44:OEJ44"/>
    <mergeCell ref="OEK44:OEN44"/>
    <mergeCell ref="OEO44:OER44"/>
    <mergeCell ref="OES44:OEV44"/>
    <mergeCell ref="OEW44:OEZ44"/>
    <mergeCell ref="OFA44:OFD44"/>
    <mergeCell ref="OFE44:OFH44"/>
    <mergeCell ref="OFI44:OFL44"/>
    <mergeCell ref="OFM44:OFP44"/>
    <mergeCell ref="OFQ44:OFT44"/>
    <mergeCell ref="OFU44:OFX44"/>
    <mergeCell ref="OFY44:OGB44"/>
    <mergeCell ref="OGC44:OGF44"/>
    <mergeCell ref="OGG44:OGJ44"/>
    <mergeCell ref="OGK44:OGN44"/>
    <mergeCell ref="OGO44:OGR44"/>
    <mergeCell ref="OGS44:OGV44"/>
    <mergeCell ref="OGW44:OGZ44"/>
    <mergeCell ref="OHA44:OHD44"/>
    <mergeCell ref="OHE44:OHH44"/>
    <mergeCell ref="OHI44:OHL44"/>
    <mergeCell ref="OHM44:OHP44"/>
    <mergeCell ref="OHQ44:OHT44"/>
    <mergeCell ref="OHU44:OHX44"/>
    <mergeCell ref="OHY44:OIB44"/>
    <mergeCell ref="OIC44:OIF44"/>
    <mergeCell ref="OIG44:OIJ44"/>
    <mergeCell ref="OIK44:OIN44"/>
    <mergeCell ref="OIO44:OIR44"/>
    <mergeCell ref="OIS44:OIV44"/>
    <mergeCell ref="OIW44:OIZ44"/>
    <mergeCell ref="OJA44:OJD44"/>
    <mergeCell ref="OJE44:OJH44"/>
    <mergeCell ref="OJI44:OJL44"/>
    <mergeCell ref="OJM44:OJP44"/>
    <mergeCell ref="OJQ44:OJT44"/>
    <mergeCell ref="OJU44:OJX44"/>
    <mergeCell ref="OJY44:OKB44"/>
    <mergeCell ref="OKC44:OKF44"/>
    <mergeCell ref="OKG44:OKJ44"/>
    <mergeCell ref="OKK44:OKN44"/>
    <mergeCell ref="OKO44:OKR44"/>
    <mergeCell ref="OKS44:OKV44"/>
    <mergeCell ref="OKW44:OKZ44"/>
    <mergeCell ref="OLA44:OLD44"/>
    <mergeCell ref="OLE44:OLH44"/>
    <mergeCell ref="OLI44:OLL44"/>
    <mergeCell ref="OLM44:OLP44"/>
    <mergeCell ref="OLQ44:OLT44"/>
    <mergeCell ref="OLU44:OLX44"/>
    <mergeCell ref="OLY44:OMB44"/>
    <mergeCell ref="OMC44:OMF44"/>
    <mergeCell ref="OMG44:OMJ44"/>
    <mergeCell ref="OMK44:OMN44"/>
    <mergeCell ref="OMO44:OMR44"/>
    <mergeCell ref="OMS44:OMV44"/>
    <mergeCell ref="OMW44:OMZ44"/>
    <mergeCell ref="ONA44:OND44"/>
    <mergeCell ref="ONE44:ONH44"/>
    <mergeCell ref="ONI44:ONL44"/>
    <mergeCell ref="ONM44:ONP44"/>
    <mergeCell ref="ONQ44:ONT44"/>
    <mergeCell ref="ONU44:ONX44"/>
    <mergeCell ref="ONY44:OOB44"/>
    <mergeCell ref="OOC44:OOF44"/>
    <mergeCell ref="OOG44:OOJ44"/>
    <mergeCell ref="OOK44:OON44"/>
    <mergeCell ref="OOO44:OOR44"/>
    <mergeCell ref="OOS44:OOV44"/>
    <mergeCell ref="OOW44:OOZ44"/>
    <mergeCell ref="OPA44:OPD44"/>
    <mergeCell ref="OPE44:OPH44"/>
    <mergeCell ref="OPI44:OPL44"/>
    <mergeCell ref="OPM44:OPP44"/>
    <mergeCell ref="OPQ44:OPT44"/>
    <mergeCell ref="OPU44:OPX44"/>
    <mergeCell ref="OPY44:OQB44"/>
    <mergeCell ref="OQC44:OQF44"/>
    <mergeCell ref="OQG44:OQJ44"/>
    <mergeCell ref="OQK44:OQN44"/>
    <mergeCell ref="OQO44:OQR44"/>
    <mergeCell ref="OQS44:OQV44"/>
    <mergeCell ref="OQW44:OQZ44"/>
    <mergeCell ref="ORA44:ORD44"/>
    <mergeCell ref="ORE44:ORH44"/>
    <mergeCell ref="ORI44:ORL44"/>
    <mergeCell ref="ORM44:ORP44"/>
    <mergeCell ref="ORQ44:ORT44"/>
    <mergeCell ref="ORU44:ORX44"/>
    <mergeCell ref="ORY44:OSB44"/>
    <mergeCell ref="OSC44:OSF44"/>
    <mergeCell ref="OSG44:OSJ44"/>
    <mergeCell ref="OSK44:OSN44"/>
    <mergeCell ref="OSO44:OSR44"/>
    <mergeCell ref="OSS44:OSV44"/>
    <mergeCell ref="OSW44:OSZ44"/>
    <mergeCell ref="OTA44:OTD44"/>
    <mergeCell ref="OTE44:OTH44"/>
    <mergeCell ref="OTI44:OTL44"/>
    <mergeCell ref="OTM44:OTP44"/>
    <mergeCell ref="OTQ44:OTT44"/>
    <mergeCell ref="OTU44:OTX44"/>
    <mergeCell ref="OTY44:OUB44"/>
    <mergeCell ref="OUC44:OUF44"/>
    <mergeCell ref="OUG44:OUJ44"/>
    <mergeCell ref="OUK44:OUN44"/>
    <mergeCell ref="OUO44:OUR44"/>
    <mergeCell ref="OUS44:OUV44"/>
    <mergeCell ref="OUW44:OUZ44"/>
    <mergeCell ref="OVA44:OVD44"/>
    <mergeCell ref="OVE44:OVH44"/>
    <mergeCell ref="OVI44:OVL44"/>
    <mergeCell ref="OVM44:OVP44"/>
    <mergeCell ref="OVQ44:OVT44"/>
    <mergeCell ref="OVU44:OVX44"/>
    <mergeCell ref="OVY44:OWB44"/>
    <mergeCell ref="OWC44:OWF44"/>
    <mergeCell ref="OWG44:OWJ44"/>
    <mergeCell ref="OWK44:OWN44"/>
    <mergeCell ref="OWO44:OWR44"/>
    <mergeCell ref="OWS44:OWV44"/>
    <mergeCell ref="OWW44:OWZ44"/>
    <mergeCell ref="OXA44:OXD44"/>
    <mergeCell ref="OXE44:OXH44"/>
    <mergeCell ref="OXI44:OXL44"/>
    <mergeCell ref="OXM44:OXP44"/>
    <mergeCell ref="OXQ44:OXT44"/>
    <mergeCell ref="OXU44:OXX44"/>
    <mergeCell ref="OXY44:OYB44"/>
    <mergeCell ref="OYC44:OYF44"/>
    <mergeCell ref="OYG44:OYJ44"/>
    <mergeCell ref="OYK44:OYN44"/>
    <mergeCell ref="OYO44:OYR44"/>
    <mergeCell ref="OYS44:OYV44"/>
    <mergeCell ref="OYW44:OYZ44"/>
    <mergeCell ref="OZA44:OZD44"/>
    <mergeCell ref="OZE44:OZH44"/>
    <mergeCell ref="OZI44:OZL44"/>
    <mergeCell ref="OZM44:OZP44"/>
    <mergeCell ref="OZQ44:OZT44"/>
    <mergeCell ref="OZU44:OZX44"/>
    <mergeCell ref="OZY44:PAB44"/>
    <mergeCell ref="PAC44:PAF44"/>
    <mergeCell ref="PAG44:PAJ44"/>
    <mergeCell ref="PAK44:PAN44"/>
    <mergeCell ref="PAO44:PAR44"/>
    <mergeCell ref="PAS44:PAV44"/>
    <mergeCell ref="PAW44:PAZ44"/>
    <mergeCell ref="PBA44:PBD44"/>
    <mergeCell ref="PBE44:PBH44"/>
    <mergeCell ref="PBI44:PBL44"/>
    <mergeCell ref="PBM44:PBP44"/>
    <mergeCell ref="PBQ44:PBT44"/>
    <mergeCell ref="PBU44:PBX44"/>
    <mergeCell ref="PBY44:PCB44"/>
    <mergeCell ref="PCC44:PCF44"/>
    <mergeCell ref="PCG44:PCJ44"/>
    <mergeCell ref="PCK44:PCN44"/>
    <mergeCell ref="PCO44:PCR44"/>
    <mergeCell ref="PCS44:PCV44"/>
    <mergeCell ref="PCW44:PCZ44"/>
    <mergeCell ref="PDA44:PDD44"/>
    <mergeCell ref="PDE44:PDH44"/>
    <mergeCell ref="PDI44:PDL44"/>
    <mergeCell ref="PDM44:PDP44"/>
    <mergeCell ref="PDQ44:PDT44"/>
    <mergeCell ref="PDU44:PDX44"/>
    <mergeCell ref="PDY44:PEB44"/>
    <mergeCell ref="PEC44:PEF44"/>
    <mergeCell ref="PEG44:PEJ44"/>
    <mergeCell ref="PEK44:PEN44"/>
    <mergeCell ref="PEO44:PER44"/>
    <mergeCell ref="PES44:PEV44"/>
    <mergeCell ref="PEW44:PEZ44"/>
    <mergeCell ref="PFA44:PFD44"/>
    <mergeCell ref="PFE44:PFH44"/>
    <mergeCell ref="PFI44:PFL44"/>
    <mergeCell ref="PFM44:PFP44"/>
    <mergeCell ref="PFQ44:PFT44"/>
    <mergeCell ref="PFU44:PFX44"/>
    <mergeCell ref="PFY44:PGB44"/>
    <mergeCell ref="PGC44:PGF44"/>
    <mergeCell ref="PGG44:PGJ44"/>
    <mergeCell ref="PGK44:PGN44"/>
    <mergeCell ref="PGO44:PGR44"/>
    <mergeCell ref="PGS44:PGV44"/>
    <mergeCell ref="PGW44:PGZ44"/>
    <mergeCell ref="PHA44:PHD44"/>
    <mergeCell ref="PHE44:PHH44"/>
    <mergeCell ref="PHI44:PHL44"/>
    <mergeCell ref="PHM44:PHP44"/>
    <mergeCell ref="PHQ44:PHT44"/>
    <mergeCell ref="PHU44:PHX44"/>
    <mergeCell ref="PHY44:PIB44"/>
    <mergeCell ref="PIC44:PIF44"/>
    <mergeCell ref="PIG44:PIJ44"/>
    <mergeCell ref="PIK44:PIN44"/>
    <mergeCell ref="PIO44:PIR44"/>
    <mergeCell ref="PIS44:PIV44"/>
    <mergeCell ref="PIW44:PIZ44"/>
    <mergeCell ref="PJA44:PJD44"/>
    <mergeCell ref="PJE44:PJH44"/>
    <mergeCell ref="PJI44:PJL44"/>
    <mergeCell ref="PJM44:PJP44"/>
    <mergeCell ref="PJQ44:PJT44"/>
    <mergeCell ref="PJU44:PJX44"/>
    <mergeCell ref="PJY44:PKB44"/>
    <mergeCell ref="PKC44:PKF44"/>
    <mergeCell ref="PKG44:PKJ44"/>
    <mergeCell ref="PKK44:PKN44"/>
    <mergeCell ref="PKO44:PKR44"/>
    <mergeCell ref="PKS44:PKV44"/>
    <mergeCell ref="PKW44:PKZ44"/>
    <mergeCell ref="PLA44:PLD44"/>
    <mergeCell ref="PLE44:PLH44"/>
    <mergeCell ref="PLI44:PLL44"/>
    <mergeCell ref="PLM44:PLP44"/>
    <mergeCell ref="PLQ44:PLT44"/>
    <mergeCell ref="PLU44:PLX44"/>
    <mergeCell ref="PLY44:PMB44"/>
    <mergeCell ref="PMC44:PMF44"/>
    <mergeCell ref="PMG44:PMJ44"/>
    <mergeCell ref="PMK44:PMN44"/>
    <mergeCell ref="PMO44:PMR44"/>
    <mergeCell ref="PMS44:PMV44"/>
    <mergeCell ref="PMW44:PMZ44"/>
    <mergeCell ref="PNA44:PND44"/>
    <mergeCell ref="PNE44:PNH44"/>
    <mergeCell ref="PNI44:PNL44"/>
    <mergeCell ref="PNM44:PNP44"/>
    <mergeCell ref="PNQ44:PNT44"/>
    <mergeCell ref="PNU44:PNX44"/>
    <mergeCell ref="PNY44:POB44"/>
    <mergeCell ref="POC44:POF44"/>
    <mergeCell ref="POG44:POJ44"/>
    <mergeCell ref="POK44:PON44"/>
    <mergeCell ref="POO44:POR44"/>
    <mergeCell ref="POS44:POV44"/>
    <mergeCell ref="POW44:POZ44"/>
    <mergeCell ref="PPA44:PPD44"/>
    <mergeCell ref="PPE44:PPH44"/>
    <mergeCell ref="PPI44:PPL44"/>
    <mergeCell ref="PPM44:PPP44"/>
    <mergeCell ref="PPQ44:PPT44"/>
    <mergeCell ref="PPU44:PPX44"/>
    <mergeCell ref="PPY44:PQB44"/>
    <mergeCell ref="PQC44:PQF44"/>
    <mergeCell ref="PQG44:PQJ44"/>
    <mergeCell ref="PQK44:PQN44"/>
    <mergeCell ref="PQO44:PQR44"/>
    <mergeCell ref="PQS44:PQV44"/>
    <mergeCell ref="PQW44:PQZ44"/>
    <mergeCell ref="PRA44:PRD44"/>
    <mergeCell ref="PRE44:PRH44"/>
    <mergeCell ref="PRI44:PRL44"/>
    <mergeCell ref="PRM44:PRP44"/>
    <mergeCell ref="PRQ44:PRT44"/>
    <mergeCell ref="PRU44:PRX44"/>
    <mergeCell ref="PRY44:PSB44"/>
    <mergeCell ref="PSC44:PSF44"/>
    <mergeCell ref="PSG44:PSJ44"/>
    <mergeCell ref="PSK44:PSN44"/>
    <mergeCell ref="PSO44:PSR44"/>
    <mergeCell ref="PSS44:PSV44"/>
    <mergeCell ref="PSW44:PSZ44"/>
    <mergeCell ref="PTA44:PTD44"/>
    <mergeCell ref="PTE44:PTH44"/>
    <mergeCell ref="PTI44:PTL44"/>
    <mergeCell ref="PTM44:PTP44"/>
    <mergeCell ref="PTQ44:PTT44"/>
    <mergeCell ref="PTU44:PTX44"/>
    <mergeCell ref="PTY44:PUB44"/>
    <mergeCell ref="PUC44:PUF44"/>
    <mergeCell ref="PUG44:PUJ44"/>
    <mergeCell ref="PUK44:PUN44"/>
    <mergeCell ref="PUO44:PUR44"/>
    <mergeCell ref="PUS44:PUV44"/>
    <mergeCell ref="PUW44:PUZ44"/>
    <mergeCell ref="PVA44:PVD44"/>
    <mergeCell ref="PVE44:PVH44"/>
    <mergeCell ref="PVI44:PVL44"/>
    <mergeCell ref="PVM44:PVP44"/>
    <mergeCell ref="PVQ44:PVT44"/>
    <mergeCell ref="PVU44:PVX44"/>
    <mergeCell ref="PVY44:PWB44"/>
    <mergeCell ref="PWC44:PWF44"/>
    <mergeCell ref="PWG44:PWJ44"/>
    <mergeCell ref="PWK44:PWN44"/>
    <mergeCell ref="PWO44:PWR44"/>
    <mergeCell ref="PWS44:PWV44"/>
    <mergeCell ref="PWW44:PWZ44"/>
    <mergeCell ref="PXA44:PXD44"/>
    <mergeCell ref="PXE44:PXH44"/>
    <mergeCell ref="PXI44:PXL44"/>
    <mergeCell ref="PXM44:PXP44"/>
    <mergeCell ref="PXQ44:PXT44"/>
    <mergeCell ref="PXU44:PXX44"/>
    <mergeCell ref="PXY44:PYB44"/>
    <mergeCell ref="PYC44:PYF44"/>
    <mergeCell ref="PYG44:PYJ44"/>
    <mergeCell ref="PYK44:PYN44"/>
    <mergeCell ref="PYO44:PYR44"/>
    <mergeCell ref="PYS44:PYV44"/>
    <mergeCell ref="PYW44:PYZ44"/>
    <mergeCell ref="PZA44:PZD44"/>
    <mergeCell ref="PZE44:PZH44"/>
    <mergeCell ref="PZI44:PZL44"/>
    <mergeCell ref="PZM44:PZP44"/>
    <mergeCell ref="PZQ44:PZT44"/>
    <mergeCell ref="PZU44:PZX44"/>
    <mergeCell ref="PZY44:QAB44"/>
    <mergeCell ref="QAC44:QAF44"/>
    <mergeCell ref="QAG44:QAJ44"/>
    <mergeCell ref="QAK44:QAN44"/>
    <mergeCell ref="QAO44:QAR44"/>
    <mergeCell ref="QAS44:QAV44"/>
    <mergeCell ref="QAW44:QAZ44"/>
    <mergeCell ref="QBA44:QBD44"/>
    <mergeCell ref="QBE44:QBH44"/>
    <mergeCell ref="QBI44:QBL44"/>
    <mergeCell ref="QBM44:QBP44"/>
    <mergeCell ref="QBQ44:QBT44"/>
    <mergeCell ref="QBU44:QBX44"/>
    <mergeCell ref="QBY44:QCB44"/>
    <mergeCell ref="QCC44:QCF44"/>
    <mergeCell ref="QCG44:QCJ44"/>
    <mergeCell ref="QCK44:QCN44"/>
    <mergeCell ref="QCO44:QCR44"/>
    <mergeCell ref="QCS44:QCV44"/>
    <mergeCell ref="QCW44:QCZ44"/>
    <mergeCell ref="QDA44:QDD44"/>
    <mergeCell ref="QDE44:QDH44"/>
    <mergeCell ref="QDI44:QDL44"/>
    <mergeCell ref="QDM44:QDP44"/>
    <mergeCell ref="QDQ44:QDT44"/>
    <mergeCell ref="QDU44:QDX44"/>
    <mergeCell ref="QDY44:QEB44"/>
    <mergeCell ref="QEC44:QEF44"/>
    <mergeCell ref="QEG44:QEJ44"/>
    <mergeCell ref="QEK44:QEN44"/>
    <mergeCell ref="QEO44:QER44"/>
    <mergeCell ref="QES44:QEV44"/>
    <mergeCell ref="QEW44:QEZ44"/>
    <mergeCell ref="QFA44:QFD44"/>
    <mergeCell ref="QFE44:QFH44"/>
    <mergeCell ref="QFI44:QFL44"/>
    <mergeCell ref="QFM44:QFP44"/>
    <mergeCell ref="QFQ44:QFT44"/>
    <mergeCell ref="QFU44:QFX44"/>
    <mergeCell ref="QFY44:QGB44"/>
    <mergeCell ref="QGC44:QGF44"/>
    <mergeCell ref="QGG44:QGJ44"/>
    <mergeCell ref="QGK44:QGN44"/>
    <mergeCell ref="QGO44:QGR44"/>
    <mergeCell ref="QGS44:QGV44"/>
    <mergeCell ref="QGW44:QGZ44"/>
    <mergeCell ref="QHA44:QHD44"/>
    <mergeCell ref="QHE44:QHH44"/>
    <mergeCell ref="QHI44:QHL44"/>
    <mergeCell ref="QHM44:QHP44"/>
    <mergeCell ref="QHQ44:QHT44"/>
    <mergeCell ref="QHU44:QHX44"/>
    <mergeCell ref="QHY44:QIB44"/>
    <mergeCell ref="QIC44:QIF44"/>
    <mergeCell ref="QIG44:QIJ44"/>
    <mergeCell ref="QIK44:QIN44"/>
    <mergeCell ref="QIO44:QIR44"/>
    <mergeCell ref="QIS44:QIV44"/>
    <mergeCell ref="QIW44:QIZ44"/>
    <mergeCell ref="QJA44:QJD44"/>
    <mergeCell ref="QJE44:QJH44"/>
    <mergeCell ref="QJI44:QJL44"/>
    <mergeCell ref="QJM44:QJP44"/>
    <mergeCell ref="QJQ44:QJT44"/>
    <mergeCell ref="QJU44:QJX44"/>
    <mergeCell ref="QJY44:QKB44"/>
    <mergeCell ref="QKC44:QKF44"/>
    <mergeCell ref="QKG44:QKJ44"/>
    <mergeCell ref="QKK44:QKN44"/>
    <mergeCell ref="QKO44:QKR44"/>
    <mergeCell ref="QKS44:QKV44"/>
    <mergeCell ref="QKW44:QKZ44"/>
    <mergeCell ref="QLA44:QLD44"/>
    <mergeCell ref="QLE44:QLH44"/>
    <mergeCell ref="QLI44:QLL44"/>
    <mergeCell ref="QLM44:QLP44"/>
    <mergeCell ref="QLQ44:QLT44"/>
    <mergeCell ref="QLU44:QLX44"/>
    <mergeCell ref="QLY44:QMB44"/>
    <mergeCell ref="QMC44:QMF44"/>
    <mergeCell ref="QMG44:QMJ44"/>
    <mergeCell ref="QMK44:QMN44"/>
    <mergeCell ref="QMO44:QMR44"/>
    <mergeCell ref="QMS44:QMV44"/>
    <mergeCell ref="QMW44:QMZ44"/>
    <mergeCell ref="QNA44:QND44"/>
    <mergeCell ref="QNE44:QNH44"/>
    <mergeCell ref="QNI44:QNL44"/>
    <mergeCell ref="QNM44:QNP44"/>
    <mergeCell ref="QNQ44:QNT44"/>
    <mergeCell ref="QNU44:QNX44"/>
    <mergeCell ref="QNY44:QOB44"/>
    <mergeCell ref="QOC44:QOF44"/>
    <mergeCell ref="QOG44:QOJ44"/>
    <mergeCell ref="QOK44:QON44"/>
    <mergeCell ref="QOO44:QOR44"/>
    <mergeCell ref="QOS44:QOV44"/>
    <mergeCell ref="QOW44:QOZ44"/>
    <mergeCell ref="QPA44:QPD44"/>
    <mergeCell ref="QPE44:QPH44"/>
    <mergeCell ref="QPI44:QPL44"/>
    <mergeCell ref="QPM44:QPP44"/>
    <mergeCell ref="QPQ44:QPT44"/>
    <mergeCell ref="QPU44:QPX44"/>
    <mergeCell ref="QPY44:QQB44"/>
    <mergeCell ref="QQC44:QQF44"/>
    <mergeCell ref="QQG44:QQJ44"/>
    <mergeCell ref="QQK44:QQN44"/>
    <mergeCell ref="QQO44:QQR44"/>
    <mergeCell ref="QQS44:QQV44"/>
    <mergeCell ref="QQW44:QQZ44"/>
    <mergeCell ref="QRA44:QRD44"/>
    <mergeCell ref="QRE44:QRH44"/>
    <mergeCell ref="QRI44:QRL44"/>
    <mergeCell ref="QRM44:QRP44"/>
    <mergeCell ref="QRQ44:QRT44"/>
    <mergeCell ref="QRU44:QRX44"/>
    <mergeCell ref="QRY44:QSB44"/>
    <mergeCell ref="QSC44:QSF44"/>
    <mergeCell ref="QSG44:QSJ44"/>
    <mergeCell ref="QSK44:QSN44"/>
    <mergeCell ref="QSO44:QSR44"/>
    <mergeCell ref="QSS44:QSV44"/>
    <mergeCell ref="QSW44:QSZ44"/>
    <mergeCell ref="QTA44:QTD44"/>
    <mergeCell ref="QTE44:QTH44"/>
    <mergeCell ref="QTI44:QTL44"/>
    <mergeCell ref="QTM44:QTP44"/>
    <mergeCell ref="QTQ44:QTT44"/>
    <mergeCell ref="QTU44:QTX44"/>
    <mergeCell ref="QTY44:QUB44"/>
    <mergeCell ref="QUC44:QUF44"/>
    <mergeCell ref="QUG44:QUJ44"/>
    <mergeCell ref="QUK44:QUN44"/>
    <mergeCell ref="QUO44:QUR44"/>
    <mergeCell ref="QUS44:QUV44"/>
    <mergeCell ref="QUW44:QUZ44"/>
    <mergeCell ref="QVA44:QVD44"/>
    <mergeCell ref="QVE44:QVH44"/>
    <mergeCell ref="QVI44:QVL44"/>
    <mergeCell ref="QVM44:QVP44"/>
    <mergeCell ref="QVQ44:QVT44"/>
    <mergeCell ref="QVU44:QVX44"/>
    <mergeCell ref="QVY44:QWB44"/>
    <mergeCell ref="QWC44:QWF44"/>
    <mergeCell ref="QWG44:QWJ44"/>
    <mergeCell ref="QWK44:QWN44"/>
    <mergeCell ref="QWO44:QWR44"/>
    <mergeCell ref="QWS44:QWV44"/>
    <mergeCell ref="QWW44:QWZ44"/>
    <mergeCell ref="QXA44:QXD44"/>
    <mergeCell ref="QXE44:QXH44"/>
    <mergeCell ref="QXI44:QXL44"/>
    <mergeCell ref="QXM44:QXP44"/>
    <mergeCell ref="QXQ44:QXT44"/>
    <mergeCell ref="QXU44:QXX44"/>
    <mergeCell ref="QXY44:QYB44"/>
    <mergeCell ref="QYC44:QYF44"/>
    <mergeCell ref="QYG44:QYJ44"/>
    <mergeCell ref="QYK44:QYN44"/>
    <mergeCell ref="QYO44:QYR44"/>
    <mergeCell ref="QYS44:QYV44"/>
    <mergeCell ref="QYW44:QYZ44"/>
    <mergeCell ref="QZA44:QZD44"/>
    <mergeCell ref="QZE44:QZH44"/>
    <mergeCell ref="QZI44:QZL44"/>
    <mergeCell ref="QZM44:QZP44"/>
    <mergeCell ref="QZQ44:QZT44"/>
    <mergeCell ref="QZU44:QZX44"/>
    <mergeCell ref="QZY44:RAB44"/>
    <mergeCell ref="RAC44:RAF44"/>
    <mergeCell ref="RAG44:RAJ44"/>
    <mergeCell ref="RAK44:RAN44"/>
    <mergeCell ref="RAO44:RAR44"/>
    <mergeCell ref="RAS44:RAV44"/>
    <mergeCell ref="RAW44:RAZ44"/>
    <mergeCell ref="RBA44:RBD44"/>
    <mergeCell ref="RBE44:RBH44"/>
    <mergeCell ref="RBI44:RBL44"/>
    <mergeCell ref="RBM44:RBP44"/>
    <mergeCell ref="RBQ44:RBT44"/>
    <mergeCell ref="RBU44:RBX44"/>
    <mergeCell ref="RBY44:RCB44"/>
    <mergeCell ref="RCC44:RCF44"/>
    <mergeCell ref="RCG44:RCJ44"/>
    <mergeCell ref="RCK44:RCN44"/>
    <mergeCell ref="RCO44:RCR44"/>
    <mergeCell ref="RCS44:RCV44"/>
    <mergeCell ref="RCW44:RCZ44"/>
    <mergeCell ref="RDA44:RDD44"/>
    <mergeCell ref="RDE44:RDH44"/>
    <mergeCell ref="RDI44:RDL44"/>
    <mergeCell ref="RDM44:RDP44"/>
    <mergeCell ref="RDQ44:RDT44"/>
    <mergeCell ref="RDU44:RDX44"/>
    <mergeCell ref="RDY44:REB44"/>
    <mergeCell ref="REC44:REF44"/>
    <mergeCell ref="REG44:REJ44"/>
    <mergeCell ref="REK44:REN44"/>
    <mergeCell ref="REO44:RER44"/>
    <mergeCell ref="RES44:REV44"/>
    <mergeCell ref="REW44:REZ44"/>
    <mergeCell ref="RFA44:RFD44"/>
    <mergeCell ref="RFE44:RFH44"/>
    <mergeCell ref="RFI44:RFL44"/>
    <mergeCell ref="RFM44:RFP44"/>
    <mergeCell ref="RFQ44:RFT44"/>
    <mergeCell ref="RFU44:RFX44"/>
    <mergeCell ref="RFY44:RGB44"/>
    <mergeCell ref="RGC44:RGF44"/>
    <mergeCell ref="RGG44:RGJ44"/>
    <mergeCell ref="RGK44:RGN44"/>
    <mergeCell ref="RGO44:RGR44"/>
    <mergeCell ref="RGS44:RGV44"/>
    <mergeCell ref="RGW44:RGZ44"/>
    <mergeCell ref="RHA44:RHD44"/>
    <mergeCell ref="RHE44:RHH44"/>
    <mergeCell ref="RHI44:RHL44"/>
    <mergeCell ref="RHM44:RHP44"/>
    <mergeCell ref="RHQ44:RHT44"/>
    <mergeCell ref="RHU44:RHX44"/>
    <mergeCell ref="RHY44:RIB44"/>
    <mergeCell ref="RIC44:RIF44"/>
    <mergeCell ref="RIG44:RIJ44"/>
    <mergeCell ref="RIK44:RIN44"/>
    <mergeCell ref="RIO44:RIR44"/>
    <mergeCell ref="RIS44:RIV44"/>
    <mergeCell ref="RIW44:RIZ44"/>
    <mergeCell ref="RJA44:RJD44"/>
    <mergeCell ref="RJE44:RJH44"/>
    <mergeCell ref="RJI44:RJL44"/>
    <mergeCell ref="RJM44:RJP44"/>
    <mergeCell ref="RJQ44:RJT44"/>
    <mergeCell ref="RJU44:RJX44"/>
    <mergeCell ref="RJY44:RKB44"/>
    <mergeCell ref="RKC44:RKF44"/>
    <mergeCell ref="RKG44:RKJ44"/>
    <mergeCell ref="RKK44:RKN44"/>
    <mergeCell ref="RKO44:RKR44"/>
    <mergeCell ref="RKS44:RKV44"/>
    <mergeCell ref="RKW44:RKZ44"/>
    <mergeCell ref="RLA44:RLD44"/>
    <mergeCell ref="RLE44:RLH44"/>
    <mergeCell ref="RLI44:RLL44"/>
    <mergeCell ref="RLM44:RLP44"/>
    <mergeCell ref="RLQ44:RLT44"/>
    <mergeCell ref="RLU44:RLX44"/>
    <mergeCell ref="RLY44:RMB44"/>
    <mergeCell ref="RMC44:RMF44"/>
    <mergeCell ref="RMG44:RMJ44"/>
    <mergeCell ref="RMK44:RMN44"/>
    <mergeCell ref="RMO44:RMR44"/>
    <mergeCell ref="RMS44:RMV44"/>
    <mergeCell ref="RMW44:RMZ44"/>
    <mergeCell ref="RNA44:RND44"/>
    <mergeCell ref="RNE44:RNH44"/>
    <mergeCell ref="RNI44:RNL44"/>
    <mergeCell ref="RNM44:RNP44"/>
    <mergeCell ref="RNQ44:RNT44"/>
    <mergeCell ref="RNU44:RNX44"/>
    <mergeCell ref="RNY44:ROB44"/>
    <mergeCell ref="ROC44:ROF44"/>
    <mergeCell ref="ROG44:ROJ44"/>
    <mergeCell ref="ROK44:RON44"/>
    <mergeCell ref="ROO44:ROR44"/>
    <mergeCell ref="ROS44:ROV44"/>
    <mergeCell ref="ROW44:ROZ44"/>
    <mergeCell ref="RPA44:RPD44"/>
    <mergeCell ref="RPE44:RPH44"/>
    <mergeCell ref="RPI44:RPL44"/>
    <mergeCell ref="RPM44:RPP44"/>
    <mergeCell ref="RPQ44:RPT44"/>
    <mergeCell ref="RPU44:RPX44"/>
    <mergeCell ref="RPY44:RQB44"/>
    <mergeCell ref="RQC44:RQF44"/>
    <mergeCell ref="RQG44:RQJ44"/>
    <mergeCell ref="RQK44:RQN44"/>
    <mergeCell ref="RQO44:RQR44"/>
    <mergeCell ref="RQS44:RQV44"/>
    <mergeCell ref="RQW44:RQZ44"/>
    <mergeCell ref="RRA44:RRD44"/>
    <mergeCell ref="RRE44:RRH44"/>
    <mergeCell ref="RRI44:RRL44"/>
    <mergeCell ref="RRM44:RRP44"/>
    <mergeCell ref="RRQ44:RRT44"/>
    <mergeCell ref="RRU44:RRX44"/>
    <mergeCell ref="RRY44:RSB44"/>
    <mergeCell ref="RSC44:RSF44"/>
    <mergeCell ref="RSG44:RSJ44"/>
    <mergeCell ref="RSK44:RSN44"/>
    <mergeCell ref="RSO44:RSR44"/>
    <mergeCell ref="RSS44:RSV44"/>
    <mergeCell ref="RSW44:RSZ44"/>
    <mergeCell ref="RTA44:RTD44"/>
    <mergeCell ref="RTE44:RTH44"/>
    <mergeCell ref="RTI44:RTL44"/>
    <mergeCell ref="RTM44:RTP44"/>
    <mergeCell ref="RTQ44:RTT44"/>
    <mergeCell ref="RTU44:RTX44"/>
    <mergeCell ref="RTY44:RUB44"/>
    <mergeCell ref="RUC44:RUF44"/>
    <mergeCell ref="RUG44:RUJ44"/>
    <mergeCell ref="RUK44:RUN44"/>
    <mergeCell ref="RUO44:RUR44"/>
    <mergeCell ref="RUS44:RUV44"/>
    <mergeCell ref="RUW44:RUZ44"/>
    <mergeCell ref="RVA44:RVD44"/>
    <mergeCell ref="RVE44:RVH44"/>
    <mergeCell ref="RVI44:RVL44"/>
    <mergeCell ref="RVM44:RVP44"/>
    <mergeCell ref="RVQ44:RVT44"/>
    <mergeCell ref="RVU44:RVX44"/>
    <mergeCell ref="RVY44:RWB44"/>
    <mergeCell ref="RWC44:RWF44"/>
    <mergeCell ref="RWG44:RWJ44"/>
    <mergeCell ref="RWK44:RWN44"/>
    <mergeCell ref="RWO44:RWR44"/>
    <mergeCell ref="RWS44:RWV44"/>
    <mergeCell ref="RWW44:RWZ44"/>
    <mergeCell ref="RXA44:RXD44"/>
    <mergeCell ref="RXE44:RXH44"/>
    <mergeCell ref="RXI44:RXL44"/>
    <mergeCell ref="RXM44:RXP44"/>
    <mergeCell ref="RXQ44:RXT44"/>
    <mergeCell ref="RXU44:RXX44"/>
    <mergeCell ref="RXY44:RYB44"/>
    <mergeCell ref="RYC44:RYF44"/>
    <mergeCell ref="RYG44:RYJ44"/>
    <mergeCell ref="RYK44:RYN44"/>
    <mergeCell ref="RYO44:RYR44"/>
    <mergeCell ref="RYS44:RYV44"/>
    <mergeCell ref="RYW44:RYZ44"/>
    <mergeCell ref="RZA44:RZD44"/>
    <mergeCell ref="RZE44:RZH44"/>
    <mergeCell ref="RZI44:RZL44"/>
    <mergeCell ref="RZM44:RZP44"/>
    <mergeCell ref="RZQ44:RZT44"/>
    <mergeCell ref="RZU44:RZX44"/>
    <mergeCell ref="RZY44:SAB44"/>
    <mergeCell ref="SAC44:SAF44"/>
    <mergeCell ref="SAG44:SAJ44"/>
    <mergeCell ref="SAK44:SAN44"/>
    <mergeCell ref="SAO44:SAR44"/>
    <mergeCell ref="SAS44:SAV44"/>
    <mergeCell ref="SAW44:SAZ44"/>
    <mergeCell ref="SBA44:SBD44"/>
    <mergeCell ref="SBE44:SBH44"/>
    <mergeCell ref="SBI44:SBL44"/>
    <mergeCell ref="SBM44:SBP44"/>
    <mergeCell ref="SBQ44:SBT44"/>
    <mergeCell ref="SBU44:SBX44"/>
    <mergeCell ref="SBY44:SCB44"/>
    <mergeCell ref="SCC44:SCF44"/>
    <mergeCell ref="SCG44:SCJ44"/>
    <mergeCell ref="SCK44:SCN44"/>
    <mergeCell ref="SCO44:SCR44"/>
    <mergeCell ref="SCS44:SCV44"/>
    <mergeCell ref="SCW44:SCZ44"/>
    <mergeCell ref="SDA44:SDD44"/>
    <mergeCell ref="SDE44:SDH44"/>
    <mergeCell ref="SDI44:SDL44"/>
    <mergeCell ref="SDM44:SDP44"/>
    <mergeCell ref="SDQ44:SDT44"/>
    <mergeCell ref="SDU44:SDX44"/>
    <mergeCell ref="SDY44:SEB44"/>
    <mergeCell ref="SEC44:SEF44"/>
    <mergeCell ref="SEG44:SEJ44"/>
    <mergeCell ref="SEK44:SEN44"/>
    <mergeCell ref="SEO44:SER44"/>
    <mergeCell ref="SES44:SEV44"/>
    <mergeCell ref="SEW44:SEZ44"/>
    <mergeCell ref="SFA44:SFD44"/>
    <mergeCell ref="SFE44:SFH44"/>
    <mergeCell ref="SFI44:SFL44"/>
    <mergeCell ref="SFM44:SFP44"/>
    <mergeCell ref="SFQ44:SFT44"/>
    <mergeCell ref="SFU44:SFX44"/>
    <mergeCell ref="SFY44:SGB44"/>
    <mergeCell ref="SGC44:SGF44"/>
    <mergeCell ref="SGG44:SGJ44"/>
    <mergeCell ref="SGK44:SGN44"/>
    <mergeCell ref="SGO44:SGR44"/>
    <mergeCell ref="SGS44:SGV44"/>
    <mergeCell ref="SGW44:SGZ44"/>
    <mergeCell ref="SHA44:SHD44"/>
    <mergeCell ref="SHE44:SHH44"/>
    <mergeCell ref="SHI44:SHL44"/>
    <mergeCell ref="SHM44:SHP44"/>
    <mergeCell ref="SHQ44:SHT44"/>
    <mergeCell ref="SHU44:SHX44"/>
    <mergeCell ref="SHY44:SIB44"/>
    <mergeCell ref="SIC44:SIF44"/>
    <mergeCell ref="SIG44:SIJ44"/>
    <mergeCell ref="SIK44:SIN44"/>
    <mergeCell ref="SIO44:SIR44"/>
    <mergeCell ref="SIS44:SIV44"/>
    <mergeCell ref="SIW44:SIZ44"/>
    <mergeCell ref="SJA44:SJD44"/>
    <mergeCell ref="SJE44:SJH44"/>
    <mergeCell ref="SJI44:SJL44"/>
    <mergeCell ref="SJM44:SJP44"/>
    <mergeCell ref="SJQ44:SJT44"/>
    <mergeCell ref="SJU44:SJX44"/>
    <mergeCell ref="SJY44:SKB44"/>
    <mergeCell ref="SKC44:SKF44"/>
    <mergeCell ref="SKG44:SKJ44"/>
    <mergeCell ref="SKK44:SKN44"/>
    <mergeCell ref="SKO44:SKR44"/>
    <mergeCell ref="SKS44:SKV44"/>
    <mergeCell ref="SKW44:SKZ44"/>
    <mergeCell ref="SLA44:SLD44"/>
    <mergeCell ref="SLE44:SLH44"/>
    <mergeCell ref="SLI44:SLL44"/>
    <mergeCell ref="SLM44:SLP44"/>
    <mergeCell ref="SLQ44:SLT44"/>
    <mergeCell ref="SLU44:SLX44"/>
    <mergeCell ref="SLY44:SMB44"/>
    <mergeCell ref="SMC44:SMF44"/>
    <mergeCell ref="SMG44:SMJ44"/>
    <mergeCell ref="SMK44:SMN44"/>
    <mergeCell ref="SMO44:SMR44"/>
    <mergeCell ref="SMS44:SMV44"/>
    <mergeCell ref="SMW44:SMZ44"/>
    <mergeCell ref="SNA44:SND44"/>
    <mergeCell ref="SNE44:SNH44"/>
    <mergeCell ref="SNI44:SNL44"/>
    <mergeCell ref="SNM44:SNP44"/>
    <mergeCell ref="SNQ44:SNT44"/>
    <mergeCell ref="SNU44:SNX44"/>
    <mergeCell ref="SNY44:SOB44"/>
    <mergeCell ref="SOC44:SOF44"/>
    <mergeCell ref="SOG44:SOJ44"/>
    <mergeCell ref="SOK44:SON44"/>
    <mergeCell ref="SOO44:SOR44"/>
    <mergeCell ref="SOS44:SOV44"/>
    <mergeCell ref="SOW44:SOZ44"/>
    <mergeCell ref="SPA44:SPD44"/>
    <mergeCell ref="SPE44:SPH44"/>
    <mergeCell ref="SPI44:SPL44"/>
    <mergeCell ref="SPM44:SPP44"/>
    <mergeCell ref="SPQ44:SPT44"/>
    <mergeCell ref="SPU44:SPX44"/>
    <mergeCell ref="SPY44:SQB44"/>
    <mergeCell ref="SQC44:SQF44"/>
    <mergeCell ref="SQG44:SQJ44"/>
    <mergeCell ref="SQK44:SQN44"/>
    <mergeCell ref="SQO44:SQR44"/>
    <mergeCell ref="SQS44:SQV44"/>
    <mergeCell ref="SQW44:SQZ44"/>
    <mergeCell ref="SRA44:SRD44"/>
    <mergeCell ref="SRE44:SRH44"/>
    <mergeCell ref="SRI44:SRL44"/>
    <mergeCell ref="SRM44:SRP44"/>
    <mergeCell ref="SRQ44:SRT44"/>
    <mergeCell ref="SRU44:SRX44"/>
    <mergeCell ref="SRY44:SSB44"/>
    <mergeCell ref="SSC44:SSF44"/>
    <mergeCell ref="SSG44:SSJ44"/>
    <mergeCell ref="SSK44:SSN44"/>
    <mergeCell ref="SSO44:SSR44"/>
    <mergeCell ref="SSS44:SSV44"/>
    <mergeCell ref="SSW44:SSZ44"/>
    <mergeCell ref="STA44:STD44"/>
    <mergeCell ref="STE44:STH44"/>
    <mergeCell ref="STI44:STL44"/>
    <mergeCell ref="STM44:STP44"/>
    <mergeCell ref="STQ44:STT44"/>
    <mergeCell ref="STU44:STX44"/>
    <mergeCell ref="STY44:SUB44"/>
    <mergeCell ref="SUC44:SUF44"/>
    <mergeCell ref="SUG44:SUJ44"/>
    <mergeCell ref="SUK44:SUN44"/>
    <mergeCell ref="SUO44:SUR44"/>
    <mergeCell ref="SUS44:SUV44"/>
    <mergeCell ref="SUW44:SUZ44"/>
    <mergeCell ref="SVA44:SVD44"/>
    <mergeCell ref="SVE44:SVH44"/>
    <mergeCell ref="SVI44:SVL44"/>
    <mergeCell ref="SVM44:SVP44"/>
    <mergeCell ref="SVQ44:SVT44"/>
    <mergeCell ref="SVU44:SVX44"/>
    <mergeCell ref="SVY44:SWB44"/>
    <mergeCell ref="SWC44:SWF44"/>
    <mergeCell ref="SWG44:SWJ44"/>
    <mergeCell ref="SWK44:SWN44"/>
    <mergeCell ref="SWO44:SWR44"/>
    <mergeCell ref="SWS44:SWV44"/>
    <mergeCell ref="SWW44:SWZ44"/>
    <mergeCell ref="SXA44:SXD44"/>
    <mergeCell ref="SXE44:SXH44"/>
    <mergeCell ref="SXI44:SXL44"/>
    <mergeCell ref="SXM44:SXP44"/>
    <mergeCell ref="SXQ44:SXT44"/>
    <mergeCell ref="SXU44:SXX44"/>
    <mergeCell ref="SXY44:SYB44"/>
    <mergeCell ref="SYC44:SYF44"/>
    <mergeCell ref="SYG44:SYJ44"/>
    <mergeCell ref="SYK44:SYN44"/>
    <mergeCell ref="SYO44:SYR44"/>
    <mergeCell ref="SYS44:SYV44"/>
    <mergeCell ref="SYW44:SYZ44"/>
    <mergeCell ref="SZA44:SZD44"/>
    <mergeCell ref="SZE44:SZH44"/>
    <mergeCell ref="SZI44:SZL44"/>
    <mergeCell ref="SZM44:SZP44"/>
    <mergeCell ref="SZQ44:SZT44"/>
    <mergeCell ref="SZU44:SZX44"/>
    <mergeCell ref="SZY44:TAB44"/>
    <mergeCell ref="TAC44:TAF44"/>
    <mergeCell ref="TAG44:TAJ44"/>
    <mergeCell ref="TAK44:TAN44"/>
    <mergeCell ref="TAO44:TAR44"/>
    <mergeCell ref="TAS44:TAV44"/>
    <mergeCell ref="TAW44:TAZ44"/>
    <mergeCell ref="TBA44:TBD44"/>
    <mergeCell ref="TBE44:TBH44"/>
    <mergeCell ref="TBI44:TBL44"/>
    <mergeCell ref="TBM44:TBP44"/>
    <mergeCell ref="TBQ44:TBT44"/>
    <mergeCell ref="TBU44:TBX44"/>
    <mergeCell ref="TBY44:TCB44"/>
    <mergeCell ref="TCC44:TCF44"/>
    <mergeCell ref="TCG44:TCJ44"/>
    <mergeCell ref="TCK44:TCN44"/>
    <mergeCell ref="TCO44:TCR44"/>
    <mergeCell ref="TCS44:TCV44"/>
    <mergeCell ref="TCW44:TCZ44"/>
    <mergeCell ref="TDA44:TDD44"/>
    <mergeCell ref="TDE44:TDH44"/>
    <mergeCell ref="TDI44:TDL44"/>
    <mergeCell ref="TDM44:TDP44"/>
    <mergeCell ref="TDQ44:TDT44"/>
    <mergeCell ref="TDU44:TDX44"/>
    <mergeCell ref="TDY44:TEB44"/>
    <mergeCell ref="TEC44:TEF44"/>
    <mergeCell ref="TEG44:TEJ44"/>
    <mergeCell ref="TEK44:TEN44"/>
    <mergeCell ref="TEO44:TER44"/>
    <mergeCell ref="TES44:TEV44"/>
    <mergeCell ref="TEW44:TEZ44"/>
    <mergeCell ref="TFA44:TFD44"/>
    <mergeCell ref="TFE44:TFH44"/>
    <mergeCell ref="TFI44:TFL44"/>
    <mergeCell ref="TFM44:TFP44"/>
    <mergeCell ref="TFQ44:TFT44"/>
    <mergeCell ref="TFU44:TFX44"/>
    <mergeCell ref="TFY44:TGB44"/>
    <mergeCell ref="TGC44:TGF44"/>
    <mergeCell ref="TGG44:TGJ44"/>
    <mergeCell ref="TGK44:TGN44"/>
    <mergeCell ref="TGO44:TGR44"/>
    <mergeCell ref="TGS44:TGV44"/>
    <mergeCell ref="TGW44:TGZ44"/>
    <mergeCell ref="THA44:THD44"/>
    <mergeCell ref="THE44:THH44"/>
    <mergeCell ref="THI44:THL44"/>
    <mergeCell ref="THM44:THP44"/>
    <mergeCell ref="THQ44:THT44"/>
    <mergeCell ref="THU44:THX44"/>
    <mergeCell ref="THY44:TIB44"/>
    <mergeCell ref="TIC44:TIF44"/>
    <mergeCell ref="TIG44:TIJ44"/>
    <mergeCell ref="TIK44:TIN44"/>
    <mergeCell ref="TIO44:TIR44"/>
    <mergeCell ref="TIS44:TIV44"/>
    <mergeCell ref="TIW44:TIZ44"/>
    <mergeCell ref="TJA44:TJD44"/>
    <mergeCell ref="TJE44:TJH44"/>
    <mergeCell ref="TJI44:TJL44"/>
    <mergeCell ref="TJM44:TJP44"/>
    <mergeCell ref="TJQ44:TJT44"/>
    <mergeCell ref="TJU44:TJX44"/>
    <mergeCell ref="TJY44:TKB44"/>
    <mergeCell ref="TKC44:TKF44"/>
    <mergeCell ref="TKG44:TKJ44"/>
    <mergeCell ref="TKK44:TKN44"/>
    <mergeCell ref="TKO44:TKR44"/>
    <mergeCell ref="TKS44:TKV44"/>
    <mergeCell ref="TKW44:TKZ44"/>
    <mergeCell ref="TLA44:TLD44"/>
    <mergeCell ref="TLE44:TLH44"/>
    <mergeCell ref="TLI44:TLL44"/>
    <mergeCell ref="TLM44:TLP44"/>
    <mergeCell ref="TLQ44:TLT44"/>
    <mergeCell ref="TLU44:TLX44"/>
    <mergeCell ref="TLY44:TMB44"/>
    <mergeCell ref="TMC44:TMF44"/>
    <mergeCell ref="TMG44:TMJ44"/>
    <mergeCell ref="TMK44:TMN44"/>
    <mergeCell ref="TMO44:TMR44"/>
    <mergeCell ref="TMS44:TMV44"/>
    <mergeCell ref="TMW44:TMZ44"/>
    <mergeCell ref="TNA44:TND44"/>
    <mergeCell ref="TNE44:TNH44"/>
    <mergeCell ref="TNI44:TNL44"/>
    <mergeCell ref="TNM44:TNP44"/>
    <mergeCell ref="TNQ44:TNT44"/>
    <mergeCell ref="TNU44:TNX44"/>
    <mergeCell ref="TNY44:TOB44"/>
    <mergeCell ref="TOC44:TOF44"/>
    <mergeCell ref="TOG44:TOJ44"/>
    <mergeCell ref="TOK44:TON44"/>
    <mergeCell ref="TOO44:TOR44"/>
    <mergeCell ref="TOS44:TOV44"/>
    <mergeCell ref="TOW44:TOZ44"/>
    <mergeCell ref="TPA44:TPD44"/>
    <mergeCell ref="TPE44:TPH44"/>
    <mergeCell ref="TPI44:TPL44"/>
    <mergeCell ref="TPM44:TPP44"/>
    <mergeCell ref="TPQ44:TPT44"/>
    <mergeCell ref="TPU44:TPX44"/>
    <mergeCell ref="TPY44:TQB44"/>
    <mergeCell ref="TQC44:TQF44"/>
    <mergeCell ref="TQG44:TQJ44"/>
    <mergeCell ref="TQK44:TQN44"/>
    <mergeCell ref="TQO44:TQR44"/>
    <mergeCell ref="TQS44:TQV44"/>
    <mergeCell ref="TQW44:TQZ44"/>
    <mergeCell ref="TRA44:TRD44"/>
    <mergeCell ref="TRE44:TRH44"/>
    <mergeCell ref="TRI44:TRL44"/>
    <mergeCell ref="TRM44:TRP44"/>
    <mergeCell ref="TRQ44:TRT44"/>
    <mergeCell ref="TRU44:TRX44"/>
    <mergeCell ref="TRY44:TSB44"/>
    <mergeCell ref="TSC44:TSF44"/>
    <mergeCell ref="TSG44:TSJ44"/>
    <mergeCell ref="TSK44:TSN44"/>
    <mergeCell ref="TSO44:TSR44"/>
    <mergeCell ref="TSS44:TSV44"/>
    <mergeCell ref="TSW44:TSZ44"/>
    <mergeCell ref="TTA44:TTD44"/>
    <mergeCell ref="TTE44:TTH44"/>
    <mergeCell ref="TTI44:TTL44"/>
    <mergeCell ref="TTM44:TTP44"/>
    <mergeCell ref="TTQ44:TTT44"/>
    <mergeCell ref="TTU44:TTX44"/>
    <mergeCell ref="TTY44:TUB44"/>
    <mergeCell ref="TUC44:TUF44"/>
    <mergeCell ref="TUG44:TUJ44"/>
    <mergeCell ref="TUK44:TUN44"/>
    <mergeCell ref="TUO44:TUR44"/>
    <mergeCell ref="TUS44:TUV44"/>
    <mergeCell ref="TUW44:TUZ44"/>
    <mergeCell ref="TVA44:TVD44"/>
    <mergeCell ref="TVE44:TVH44"/>
    <mergeCell ref="TVI44:TVL44"/>
    <mergeCell ref="TVM44:TVP44"/>
    <mergeCell ref="TVQ44:TVT44"/>
    <mergeCell ref="TVU44:TVX44"/>
    <mergeCell ref="TVY44:TWB44"/>
    <mergeCell ref="TWC44:TWF44"/>
    <mergeCell ref="TWG44:TWJ44"/>
    <mergeCell ref="TWK44:TWN44"/>
    <mergeCell ref="TWO44:TWR44"/>
    <mergeCell ref="TWS44:TWV44"/>
    <mergeCell ref="TWW44:TWZ44"/>
    <mergeCell ref="TXA44:TXD44"/>
    <mergeCell ref="TXE44:TXH44"/>
    <mergeCell ref="TXI44:TXL44"/>
    <mergeCell ref="TXM44:TXP44"/>
    <mergeCell ref="TXQ44:TXT44"/>
    <mergeCell ref="TXU44:TXX44"/>
    <mergeCell ref="TXY44:TYB44"/>
    <mergeCell ref="TYC44:TYF44"/>
    <mergeCell ref="TYG44:TYJ44"/>
    <mergeCell ref="TYK44:TYN44"/>
    <mergeCell ref="TYO44:TYR44"/>
    <mergeCell ref="TYS44:TYV44"/>
    <mergeCell ref="TYW44:TYZ44"/>
    <mergeCell ref="TZA44:TZD44"/>
    <mergeCell ref="TZE44:TZH44"/>
    <mergeCell ref="TZI44:TZL44"/>
    <mergeCell ref="TZM44:TZP44"/>
    <mergeCell ref="TZQ44:TZT44"/>
    <mergeCell ref="TZU44:TZX44"/>
    <mergeCell ref="TZY44:UAB44"/>
    <mergeCell ref="UAC44:UAF44"/>
    <mergeCell ref="UAG44:UAJ44"/>
    <mergeCell ref="UAK44:UAN44"/>
    <mergeCell ref="UAO44:UAR44"/>
    <mergeCell ref="UAS44:UAV44"/>
    <mergeCell ref="UAW44:UAZ44"/>
    <mergeCell ref="UBA44:UBD44"/>
    <mergeCell ref="UBE44:UBH44"/>
    <mergeCell ref="UBI44:UBL44"/>
    <mergeCell ref="UBM44:UBP44"/>
    <mergeCell ref="UBQ44:UBT44"/>
    <mergeCell ref="UBU44:UBX44"/>
    <mergeCell ref="UBY44:UCB44"/>
    <mergeCell ref="UCC44:UCF44"/>
    <mergeCell ref="UCG44:UCJ44"/>
    <mergeCell ref="UCK44:UCN44"/>
    <mergeCell ref="UCO44:UCR44"/>
    <mergeCell ref="UCS44:UCV44"/>
    <mergeCell ref="UCW44:UCZ44"/>
    <mergeCell ref="UDA44:UDD44"/>
    <mergeCell ref="UDE44:UDH44"/>
    <mergeCell ref="UDI44:UDL44"/>
    <mergeCell ref="UDM44:UDP44"/>
    <mergeCell ref="UDQ44:UDT44"/>
    <mergeCell ref="UDU44:UDX44"/>
    <mergeCell ref="UDY44:UEB44"/>
    <mergeCell ref="UEC44:UEF44"/>
    <mergeCell ref="UEG44:UEJ44"/>
    <mergeCell ref="UEK44:UEN44"/>
    <mergeCell ref="UEO44:UER44"/>
    <mergeCell ref="UES44:UEV44"/>
    <mergeCell ref="UEW44:UEZ44"/>
    <mergeCell ref="UFA44:UFD44"/>
    <mergeCell ref="UFE44:UFH44"/>
    <mergeCell ref="UFI44:UFL44"/>
    <mergeCell ref="UFM44:UFP44"/>
    <mergeCell ref="UFQ44:UFT44"/>
    <mergeCell ref="UFU44:UFX44"/>
    <mergeCell ref="UFY44:UGB44"/>
    <mergeCell ref="UGC44:UGF44"/>
    <mergeCell ref="UGG44:UGJ44"/>
    <mergeCell ref="UGK44:UGN44"/>
    <mergeCell ref="UGO44:UGR44"/>
    <mergeCell ref="UGS44:UGV44"/>
    <mergeCell ref="UGW44:UGZ44"/>
    <mergeCell ref="UHA44:UHD44"/>
    <mergeCell ref="UHE44:UHH44"/>
    <mergeCell ref="UHI44:UHL44"/>
    <mergeCell ref="UHM44:UHP44"/>
    <mergeCell ref="UHQ44:UHT44"/>
    <mergeCell ref="UHU44:UHX44"/>
    <mergeCell ref="UHY44:UIB44"/>
    <mergeCell ref="UIC44:UIF44"/>
    <mergeCell ref="UIG44:UIJ44"/>
    <mergeCell ref="UIK44:UIN44"/>
    <mergeCell ref="UIO44:UIR44"/>
    <mergeCell ref="UIS44:UIV44"/>
    <mergeCell ref="UIW44:UIZ44"/>
    <mergeCell ref="UJA44:UJD44"/>
    <mergeCell ref="UJE44:UJH44"/>
    <mergeCell ref="UJI44:UJL44"/>
    <mergeCell ref="UJM44:UJP44"/>
    <mergeCell ref="UJQ44:UJT44"/>
    <mergeCell ref="UJU44:UJX44"/>
    <mergeCell ref="UJY44:UKB44"/>
    <mergeCell ref="UKC44:UKF44"/>
    <mergeCell ref="UKG44:UKJ44"/>
    <mergeCell ref="UKK44:UKN44"/>
    <mergeCell ref="UKO44:UKR44"/>
    <mergeCell ref="UKS44:UKV44"/>
    <mergeCell ref="UKW44:UKZ44"/>
    <mergeCell ref="ULA44:ULD44"/>
    <mergeCell ref="ULE44:ULH44"/>
    <mergeCell ref="ULI44:ULL44"/>
    <mergeCell ref="ULM44:ULP44"/>
    <mergeCell ref="ULQ44:ULT44"/>
    <mergeCell ref="ULU44:ULX44"/>
    <mergeCell ref="ULY44:UMB44"/>
    <mergeCell ref="UMC44:UMF44"/>
    <mergeCell ref="UMG44:UMJ44"/>
    <mergeCell ref="UMK44:UMN44"/>
    <mergeCell ref="UMO44:UMR44"/>
    <mergeCell ref="UMS44:UMV44"/>
    <mergeCell ref="UMW44:UMZ44"/>
    <mergeCell ref="UNA44:UND44"/>
    <mergeCell ref="UNE44:UNH44"/>
    <mergeCell ref="UNI44:UNL44"/>
    <mergeCell ref="UNM44:UNP44"/>
    <mergeCell ref="UNQ44:UNT44"/>
    <mergeCell ref="UNU44:UNX44"/>
    <mergeCell ref="UNY44:UOB44"/>
    <mergeCell ref="UOC44:UOF44"/>
    <mergeCell ref="UOG44:UOJ44"/>
    <mergeCell ref="UOK44:UON44"/>
    <mergeCell ref="UOO44:UOR44"/>
    <mergeCell ref="UOS44:UOV44"/>
    <mergeCell ref="UOW44:UOZ44"/>
    <mergeCell ref="UPA44:UPD44"/>
    <mergeCell ref="UPE44:UPH44"/>
    <mergeCell ref="UPI44:UPL44"/>
    <mergeCell ref="UPM44:UPP44"/>
    <mergeCell ref="UPQ44:UPT44"/>
    <mergeCell ref="UPU44:UPX44"/>
    <mergeCell ref="UPY44:UQB44"/>
    <mergeCell ref="UQC44:UQF44"/>
    <mergeCell ref="UQG44:UQJ44"/>
    <mergeCell ref="UQK44:UQN44"/>
    <mergeCell ref="UQO44:UQR44"/>
    <mergeCell ref="UQS44:UQV44"/>
    <mergeCell ref="UQW44:UQZ44"/>
    <mergeCell ref="URA44:URD44"/>
    <mergeCell ref="URE44:URH44"/>
    <mergeCell ref="URI44:URL44"/>
    <mergeCell ref="URM44:URP44"/>
    <mergeCell ref="URQ44:URT44"/>
    <mergeCell ref="URU44:URX44"/>
    <mergeCell ref="URY44:USB44"/>
    <mergeCell ref="USC44:USF44"/>
    <mergeCell ref="USG44:USJ44"/>
    <mergeCell ref="USK44:USN44"/>
    <mergeCell ref="USO44:USR44"/>
    <mergeCell ref="USS44:USV44"/>
    <mergeCell ref="USW44:USZ44"/>
    <mergeCell ref="UTA44:UTD44"/>
    <mergeCell ref="UTE44:UTH44"/>
    <mergeCell ref="UTI44:UTL44"/>
    <mergeCell ref="UTM44:UTP44"/>
    <mergeCell ref="UTQ44:UTT44"/>
    <mergeCell ref="UTU44:UTX44"/>
    <mergeCell ref="UTY44:UUB44"/>
    <mergeCell ref="UUC44:UUF44"/>
    <mergeCell ref="UUG44:UUJ44"/>
    <mergeCell ref="UUK44:UUN44"/>
    <mergeCell ref="UUO44:UUR44"/>
    <mergeCell ref="UUS44:UUV44"/>
    <mergeCell ref="UUW44:UUZ44"/>
    <mergeCell ref="UVA44:UVD44"/>
    <mergeCell ref="UVE44:UVH44"/>
    <mergeCell ref="UVI44:UVL44"/>
    <mergeCell ref="UVM44:UVP44"/>
    <mergeCell ref="UVQ44:UVT44"/>
    <mergeCell ref="UVU44:UVX44"/>
    <mergeCell ref="UVY44:UWB44"/>
    <mergeCell ref="UWC44:UWF44"/>
    <mergeCell ref="UWG44:UWJ44"/>
    <mergeCell ref="UWK44:UWN44"/>
    <mergeCell ref="UWO44:UWR44"/>
    <mergeCell ref="UWS44:UWV44"/>
    <mergeCell ref="UWW44:UWZ44"/>
    <mergeCell ref="UXA44:UXD44"/>
    <mergeCell ref="UXE44:UXH44"/>
    <mergeCell ref="UXI44:UXL44"/>
    <mergeCell ref="UXM44:UXP44"/>
    <mergeCell ref="UXQ44:UXT44"/>
    <mergeCell ref="UXU44:UXX44"/>
    <mergeCell ref="UXY44:UYB44"/>
    <mergeCell ref="UYC44:UYF44"/>
    <mergeCell ref="UYG44:UYJ44"/>
    <mergeCell ref="UYK44:UYN44"/>
    <mergeCell ref="UYO44:UYR44"/>
    <mergeCell ref="UYS44:UYV44"/>
    <mergeCell ref="UYW44:UYZ44"/>
    <mergeCell ref="UZA44:UZD44"/>
    <mergeCell ref="UZE44:UZH44"/>
    <mergeCell ref="UZI44:UZL44"/>
    <mergeCell ref="UZM44:UZP44"/>
    <mergeCell ref="UZQ44:UZT44"/>
    <mergeCell ref="UZU44:UZX44"/>
    <mergeCell ref="UZY44:VAB44"/>
    <mergeCell ref="VAC44:VAF44"/>
    <mergeCell ref="VAG44:VAJ44"/>
    <mergeCell ref="VAK44:VAN44"/>
    <mergeCell ref="VAO44:VAR44"/>
    <mergeCell ref="VAS44:VAV44"/>
    <mergeCell ref="VAW44:VAZ44"/>
    <mergeCell ref="VBA44:VBD44"/>
    <mergeCell ref="VBE44:VBH44"/>
    <mergeCell ref="VBI44:VBL44"/>
    <mergeCell ref="VBM44:VBP44"/>
    <mergeCell ref="VBQ44:VBT44"/>
    <mergeCell ref="VBU44:VBX44"/>
    <mergeCell ref="VBY44:VCB44"/>
    <mergeCell ref="VCC44:VCF44"/>
    <mergeCell ref="VCG44:VCJ44"/>
    <mergeCell ref="VCK44:VCN44"/>
    <mergeCell ref="VCO44:VCR44"/>
    <mergeCell ref="VCS44:VCV44"/>
    <mergeCell ref="VCW44:VCZ44"/>
    <mergeCell ref="VDA44:VDD44"/>
    <mergeCell ref="VDE44:VDH44"/>
    <mergeCell ref="VDI44:VDL44"/>
    <mergeCell ref="VDM44:VDP44"/>
    <mergeCell ref="VDQ44:VDT44"/>
    <mergeCell ref="VDU44:VDX44"/>
    <mergeCell ref="VDY44:VEB44"/>
    <mergeCell ref="VEC44:VEF44"/>
    <mergeCell ref="VEG44:VEJ44"/>
    <mergeCell ref="VEK44:VEN44"/>
    <mergeCell ref="VEO44:VER44"/>
    <mergeCell ref="VES44:VEV44"/>
    <mergeCell ref="VEW44:VEZ44"/>
    <mergeCell ref="VFA44:VFD44"/>
    <mergeCell ref="VFE44:VFH44"/>
    <mergeCell ref="VFI44:VFL44"/>
    <mergeCell ref="VFM44:VFP44"/>
    <mergeCell ref="VFQ44:VFT44"/>
    <mergeCell ref="VFU44:VFX44"/>
    <mergeCell ref="VFY44:VGB44"/>
    <mergeCell ref="VGC44:VGF44"/>
    <mergeCell ref="VGG44:VGJ44"/>
    <mergeCell ref="VGK44:VGN44"/>
    <mergeCell ref="VGO44:VGR44"/>
    <mergeCell ref="VGS44:VGV44"/>
    <mergeCell ref="VGW44:VGZ44"/>
    <mergeCell ref="VHA44:VHD44"/>
    <mergeCell ref="VHE44:VHH44"/>
    <mergeCell ref="VHI44:VHL44"/>
    <mergeCell ref="VHM44:VHP44"/>
    <mergeCell ref="VHQ44:VHT44"/>
    <mergeCell ref="VHU44:VHX44"/>
    <mergeCell ref="VHY44:VIB44"/>
    <mergeCell ref="VIC44:VIF44"/>
    <mergeCell ref="VIG44:VIJ44"/>
    <mergeCell ref="VIK44:VIN44"/>
    <mergeCell ref="VIO44:VIR44"/>
    <mergeCell ref="VIS44:VIV44"/>
    <mergeCell ref="VIW44:VIZ44"/>
    <mergeCell ref="VJA44:VJD44"/>
    <mergeCell ref="VJE44:VJH44"/>
    <mergeCell ref="VJI44:VJL44"/>
    <mergeCell ref="VJM44:VJP44"/>
    <mergeCell ref="VJQ44:VJT44"/>
    <mergeCell ref="VJU44:VJX44"/>
    <mergeCell ref="VJY44:VKB44"/>
    <mergeCell ref="VKC44:VKF44"/>
    <mergeCell ref="VKG44:VKJ44"/>
    <mergeCell ref="VKK44:VKN44"/>
    <mergeCell ref="VKO44:VKR44"/>
    <mergeCell ref="VKS44:VKV44"/>
    <mergeCell ref="VKW44:VKZ44"/>
    <mergeCell ref="VLA44:VLD44"/>
    <mergeCell ref="VLE44:VLH44"/>
    <mergeCell ref="VLI44:VLL44"/>
    <mergeCell ref="VLM44:VLP44"/>
    <mergeCell ref="VLQ44:VLT44"/>
    <mergeCell ref="VLU44:VLX44"/>
    <mergeCell ref="VLY44:VMB44"/>
    <mergeCell ref="VMC44:VMF44"/>
    <mergeCell ref="VMG44:VMJ44"/>
    <mergeCell ref="VMK44:VMN44"/>
    <mergeCell ref="VMO44:VMR44"/>
    <mergeCell ref="VMS44:VMV44"/>
    <mergeCell ref="VMW44:VMZ44"/>
    <mergeCell ref="VNA44:VND44"/>
    <mergeCell ref="VNE44:VNH44"/>
    <mergeCell ref="VNI44:VNL44"/>
    <mergeCell ref="VNM44:VNP44"/>
    <mergeCell ref="VNQ44:VNT44"/>
    <mergeCell ref="VNU44:VNX44"/>
    <mergeCell ref="VNY44:VOB44"/>
    <mergeCell ref="VOC44:VOF44"/>
    <mergeCell ref="VOG44:VOJ44"/>
    <mergeCell ref="VOK44:VON44"/>
    <mergeCell ref="VOO44:VOR44"/>
    <mergeCell ref="VOS44:VOV44"/>
    <mergeCell ref="VOW44:VOZ44"/>
    <mergeCell ref="VPA44:VPD44"/>
    <mergeCell ref="VPE44:VPH44"/>
    <mergeCell ref="VPI44:VPL44"/>
    <mergeCell ref="VPM44:VPP44"/>
    <mergeCell ref="VPQ44:VPT44"/>
    <mergeCell ref="VPU44:VPX44"/>
    <mergeCell ref="VPY44:VQB44"/>
    <mergeCell ref="VQC44:VQF44"/>
    <mergeCell ref="VQG44:VQJ44"/>
    <mergeCell ref="VQK44:VQN44"/>
    <mergeCell ref="VQO44:VQR44"/>
    <mergeCell ref="VQS44:VQV44"/>
    <mergeCell ref="VQW44:VQZ44"/>
    <mergeCell ref="VRA44:VRD44"/>
    <mergeCell ref="VRE44:VRH44"/>
    <mergeCell ref="VRI44:VRL44"/>
    <mergeCell ref="VRM44:VRP44"/>
    <mergeCell ref="VRQ44:VRT44"/>
    <mergeCell ref="VRU44:VRX44"/>
    <mergeCell ref="VRY44:VSB44"/>
    <mergeCell ref="VSC44:VSF44"/>
    <mergeCell ref="VSG44:VSJ44"/>
    <mergeCell ref="VSK44:VSN44"/>
    <mergeCell ref="VSO44:VSR44"/>
    <mergeCell ref="VSS44:VSV44"/>
    <mergeCell ref="VSW44:VSZ44"/>
    <mergeCell ref="VTA44:VTD44"/>
    <mergeCell ref="VTE44:VTH44"/>
    <mergeCell ref="VTI44:VTL44"/>
    <mergeCell ref="VTM44:VTP44"/>
    <mergeCell ref="VTQ44:VTT44"/>
    <mergeCell ref="VTU44:VTX44"/>
    <mergeCell ref="VTY44:VUB44"/>
    <mergeCell ref="VUC44:VUF44"/>
    <mergeCell ref="VUG44:VUJ44"/>
    <mergeCell ref="VUK44:VUN44"/>
    <mergeCell ref="VUO44:VUR44"/>
    <mergeCell ref="VUS44:VUV44"/>
    <mergeCell ref="VUW44:VUZ44"/>
    <mergeCell ref="VVA44:VVD44"/>
    <mergeCell ref="VVE44:VVH44"/>
    <mergeCell ref="VVI44:VVL44"/>
    <mergeCell ref="VVM44:VVP44"/>
    <mergeCell ref="VVQ44:VVT44"/>
    <mergeCell ref="VVU44:VVX44"/>
    <mergeCell ref="VVY44:VWB44"/>
    <mergeCell ref="VWC44:VWF44"/>
    <mergeCell ref="VWG44:VWJ44"/>
    <mergeCell ref="VWK44:VWN44"/>
    <mergeCell ref="VWO44:VWR44"/>
    <mergeCell ref="VWS44:VWV44"/>
    <mergeCell ref="VWW44:VWZ44"/>
    <mergeCell ref="VXA44:VXD44"/>
    <mergeCell ref="VXE44:VXH44"/>
    <mergeCell ref="VXI44:VXL44"/>
    <mergeCell ref="VXM44:VXP44"/>
    <mergeCell ref="VXQ44:VXT44"/>
    <mergeCell ref="VXU44:VXX44"/>
    <mergeCell ref="VXY44:VYB44"/>
    <mergeCell ref="VYC44:VYF44"/>
    <mergeCell ref="VYG44:VYJ44"/>
    <mergeCell ref="VYK44:VYN44"/>
    <mergeCell ref="VYO44:VYR44"/>
    <mergeCell ref="VYS44:VYV44"/>
    <mergeCell ref="VYW44:VYZ44"/>
    <mergeCell ref="VZA44:VZD44"/>
    <mergeCell ref="VZE44:VZH44"/>
    <mergeCell ref="VZI44:VZL44"/>
    <mergeCell ref="VZM44:VZP44"/>
    <mergeCell ref="VZQ44:VZT44"/>
    <mergeCell ref="VZU44:VZX44"/>
    <mergeCell ref="VZY44:WAB44"/>
    <mergeCell ref="WAC44:WAF44"/>
    <mergeCell ref="WAG44:WAJ44"/>
    <mergeCell ref="WAK44:WAN44"/>
    <mergeCell ref="WAO44:WAR44"/>
    <mergeCell ref="WAS44:WAV44"/>
    <mergeCell ref="WAW44:WAZ44"/>
    <mergeCell ref="WBA44:WBD44"/>
    <mergeCell ref="WBE44:WBH44"/>
    <mergeCell ref="WBI44:WBL44"/>
    <mergeCell ref="WBM44:WBP44"/>
    <mergeCell ref="WBQ44:WBT44"/>
    <mergeCell ref="WBU44:WBX44"/>
    <mergeCell ref="WBY44:WCB44"/>
    <mergeCell ref="WCC44:WCF44"/>
    <mergeCell ref="WCG44:WCJ44"/>
    <mergeCell ref="WCK44:WCN44"/>
    <mergeCell ref="WCO44:WCR44"/>
    <mergeCell ref="WCS44:WCV44"/>
    <mergeCell ref="WCW44:WCZ44"/>
    <mergeCell ref="WDA44:WDD44"/>
    <mergeCell ref="WDE44:WDH44"/>
    <mergeCell ref="WDI44:WDL44"/>
    <mergeCell ref="WDM44:WDP44"/>
    <mergeCell ref="WDQ44:WDT44"/>
    <mergeCell ref="WDU44:WDX44"/>
    <mergeCell ref="WDY44:WEB44"/>
    <mergeCell ref="WEC44:WEF44"/>
    <mergeCell ref="WEG44:WEJ44"/>
    <mergeCell ref="WEK44:WEN44"/>
    <mergeCell ref="WEO44:WER44"/>
    <mergeCell ref="WES44:WEV44"/>
    <mergeCell ref="WEW44:WEZ44"/>
    <mergeCell ref="WFA44:WFD44"/>
    <mergeCell ref="WFE44:WFH44"/>
    <mergeCell ref="WFI44:WFL44"/>
    <mergeCell ref="WFM44:WFP44"/>
    <mergeCell ref="WFQ44:WFT44"/>
    <mergeCell ref="WFU44:WFX44"/>
    <mergeCell ref="WFY44:WGB44"/>
    <mergeCell ref="WGC44:WGF44"/>
    <mergeCell ref="WGG44:WGJ44"/>
    <mergeCell ref="WGK44:WGN44"/>
    <mergeCell ref="WGO44:WGR44"/>
    <mergeCell ref="WGS44:WGV44"/>
    <mergeCell ref="WGW44:WGZ44"/>
    <mergeCell ref="WHA44:WHD44"/>
    <mergeCell ref="WHE44:WHH44"/>
    <mergeCell ref="WHI44:WHL44"/>
    <mergeCell ref="WHM44:WHP44"/>
    <mergeCell ref="WHQ44:WHT44"/>
    <mergeCell ref="WHU44:WHX44"/>
    <mergeCell ref="WHY44:WIB44"/>
    <mergeCell ref="WIC44:WIF44"/>
    <mergeCell ref="WIG44:WIJ44"/>
    <mergeCell ref="WIK44:WIN44"/>
    <mergeCell ref="WIO44:WIR44"/>
    <mergeCell ref="WIS44:WIV44"/>
    <mergeCell ref="WIW44:WIZ44"/>
    <mergeCell ref="WJA44:WJD44"/>
    <mergeCell ref="WJE44:WJH44"/>
    <mergeCell ref="WJI44:WJL44"/>
    <mergeCell ref="WJM44:WJP44"/>
    <mergeCell ref="WJQ44:WJT44"/>
    <mergeCell ref="WJU44:WJX44"/>
    <mergeCell ref="WJY44:WKB44"/>
    <mergeCell ref="WKC44:WKF44"/>
    <mergeCell ref="WKG44:WKJ44"/>
    <mergeCell ref="WKK44:WKN44"/>
    <mergeCell ref="WKO44:WKR44"/>
    <mergeCell ref="WKS44:WKV44"/>
    <mergeCell ref="WKW44:WKZ44"/>
    <mergeCell ref="WLA44:WLD44"/>
    <mergeCell ref="WLE44:WLH44"/>
    <mergeCell ref="WLI44:WLL44"/>
    <mergeCell ref="WLM44:WLP44"/>
    <mergeCell ref="WLQ44:WLT44"/>
    <mergeCell ref="WLU44:WLX44"/>
    <mergeCell ref="WLY44:WMB44"/>
    <mergeCell ref="WMC44:WMF44"/>
    <mergeCell ref="WMG44:WMJ44"/>
    <mergeCell ref="WMK44:WMN44"/>
    <mergeCell ref="WMO44:WMR44"/>
    <mergeCell ref="WMS44:WMV44"/>
    <mergeCell ref="WMW44:WMZ44"/>
    <mergeCell ref="WNA44:WND44"/>
    <mergeCell ref="WNE44:WNH44"/>
    <mergeCell ref="WNI44:WNL44"/>
    <mergeCell ref="WNM44:WNP44"/>
    <mergeCell ref="WNQ44:WNT44"/>
    <mergeCell ref="WNU44:WNX44"/>
    <mergeCell ref="WNY44:WOB44"/>
    <mergeCell ref="WOC44:WOF44"/>
    <mergeCell ref="WOG44:WOJ44"/>
    <mergeCell ref="WOK44:WON44"/>
    <mergeCell ref="WOO44:WOR44"/>
    <mergeCell ref="WOS44:WOV44"/>
    <mergeCell ref="WOW44:WOZ44"/>
    <mergeCell ref="WPA44:WPD44"/>
    <mergeCell ref="WPE44:WPH44"/>
    <mergeCell ref="WPI44:WPL44"/>
    <mergeCell ref="WPM44:WPP44"/>
    <mergeCell ref="WPQ44:WPT44"/>
    <mergeCell ref="WPU44:WPX44"/>
    <mergeCell ref="WPY44:WQB44"/>
    <mergeCell ref="WQC44:WQF44"/>
    <mergeCell ref="WQG44:WQJ44"/>
    <mergeCell ref="WQK44:WQN44"/>
    <mergeCell ref="WQO44:WQR44"/>
    <mergeCell ref="WQS44:WQV44"/>
    <mergeCell ref="WQW44:WQZ44"/>
    <mergeCell ref="WRA44:WRD44"/>
    <mergeCell ref="WRE44:WRH44"/>
    <mergeCell ref="WRI44:WRL44"/>
    <mergeCell ref="WRM44:WRP44"/>
    <mergeCell ref="WRQ44:WRT44"/>
    <mergeCell ref="WRU44:WRX44"/>
    <mergeCell ref="WRY44:WSB44"/>
    <mergeCell ref="WSC44:WSF44"/>
    <mergeCell ref="WSG44:WSJ44"/>
    <mergeCell ref="WSK44:WSN44"/>
    <mergeCell ref="WSO44:WSR44"/>
    <mergeCell ref="WSS44:WSV44"/>
    <mergeCell ref="WSW44:WSZ44"/>
    <mergeCell ref="WTA44:WTD44"/>
    <mergeCell ref="WTE44:WTH44"/>
    <mergeCell ref="WTI44:WTL44"/>
    <mergeCell ref="WTM44:WTP44"/>
    <mergeCell ref="WTQ44:WTT44"/>
    <mergeCell ref="WTU44:WTX44"/>
    <mergeCell ref="WTY44:WUB44"/>
    <mergeCell ref="WUC44:WUF44"/>
    <mergeCell ref="WUG44:WUJ44"/>
    <mergeCell ref="WUK44:WUN44"/>
    <mergeCell ref="WUO44:WUR44"/>
    <mergeCell ref="WUS44:WUV44"/>
    <mergeCell ref="WUW44:WUZ44"/>
    <mergeCell ref="WVA44:WVD44"/>
    <mergeCell ref="WVE44:WVH44"/>
    <mergeCell ref="WVI44:WVL44"/>
    <mergeCell ref="WVM44:WVP44"/>
    <mergeCell ref="WVQ44:WVT44"/>
    <mergeCell ref="WVU44:WVX44"/>
    <mergeCell ref="WVY44:WWB44"/>
    <mergeCell ref="WWC44:WWF44"/>
    <mergeCell ref="WWG44:WWJ44"/>
    <mergeCell ref="WWK44:WWN44"/>
    <mergeCell ref="WWO44:WWR44"/>
    <mergeCell ref="WWS44:WWV44"/>
    <mergeCell ref="WWW44:WWZ44"/>
    <mergeCell ref="WXA44:WXD44"/>
    <mergeCell ref="WXE44:WXH44"/>
    <mergeCell ref="WXI44:WXL44"/>
    <mergeCell ref="WXM44:WXP44"/>
    <mergeCell ref="WXQ44:WXT44"/>
    <mergeCell ref="WXU44:WXX44"/>
    <mergeCell ref="WXY44:WYB44"/>
    <mergeCell ref="WYC44:WYF44"/>
    <mergeCell ref="WYG44:WYJ44"/>
    <mergeCell ref="WYK44:WYN44"/>
    <mergeCell ref="WYO44:WYR44"/>
    <mergeCell ref="WYS44:WYV44"/>
    <mergeCell ref="WYW44:WYZ44"/>
    <mergeCell ref="WZA44:WZD44"/>
    <mergeCell ref="WZE44:WZH44"/>
    <mergeCell ref="WZI44:WZL44"/>
    <mergeCell ref="WZM44:WZP44"/>
    <mergeCell ref="WZQ44:WZT44"/>
    <mergeCell ref="WZU44:WZX44"/>
    <mergeCell ref="WZY44:XAB44"/>
    <mergeCell ref="XAC44:XAF44"/>
    <mergeCell ref="XAG44:XAJ44"/>
    <mergeCell ref="XDA44:XDD44"/>
    <mergeCell ref="XDE44:XDH44"/>
    <mergeCell ref="XDI44:XDL44"/>
    <mergeCell ref="XDM44:XDP44"/>
    <mergeCell ref="XDQ44:XDT44"/>
    <mergeCell ref="XDU44:XDX44"/>
    <mergeCell ref="XDY44:XEB44"/>
    <mergeCell ref="XEC44:XEF44"/>
    <mergeCell ref="XEG44:XEJ44"/>
    <mergeCell ref="XEK44:XEN44"/>
    <mergeCell ref="XEO44:XER44"/>
    <mergeCell ref="XES44:XEV44"/>
    <mergeCell ref="XEW44:XEX44"/>
    <mergeCell ref="C45:D45"/>
    <mergeCell ref="A45:B45"/>
    <mergeCell ref="XAK44:XAN44"/>
    <mergeCell ref="XAO44:XAR44"/>
    <mergeCell ref="XAS44:XAV44"/>
    <mergeCell ref="XAW44:XAZ44"/>
    <mergeCell ref="XBA44:XBD44"/>
    <mergeCell ref="XBE44:XBH44"/>
    <mergeCell ref="XBI44:XBL44"/>
    <mergeCell ref="XBM44:XBP44"/>
    <mergeCell ref="XBQ44:XBT44"/>
    <mergeCell ref="XBU44:XBX44"/>
    <mergeCell ref="XBY44:XCB44"/>
    <mergeCell ref="XCC44:XCF44"/>
    <mergeCell ref="XCG44:XCJ44"/>
    <mergeCell ref="XCK44:XCN44"/>
    <mergeCell ref="XCO44:XCR44"/>
    <mergeCell ref="XCS44:XCV44"/>
    <mergeCell ref="XCW44:XCZ44"/>
    <mergeCell ref="C104:D104"/>
    <mergeCell ref="A105:B105"/>
    <mergeCell ref="C105:D105"/>
    <mergeCell ref="A118:B118"/>
    <mergeCell ref="C118:D118"/>
    <mergeCell ref="A119:B119"/>
    <mergeCell ref="C119:D119"/>
    <mergeCell ref="A132:B132"/>
    <mergeCell ref="C132:D132"/>
    <mergeCell ref="A133:B133"/>
    <mergeCell ref="C133:D133"/>
    <mergeCell ref="A149:B149"/>
    <mergeCell ref="C149:D149"/>
    <mergeCell ref="A150:B150"/>
    <mergeCell ref="C150:D150"/>
    <mergeCell ref="A164:B164"/>
    <mergeCell ref="C164:D164"/>
    <mergeCell ref="A110:B110"/>
    <mergeCell ref="C110:D110"/>
    <mergeCell ref="A111:B111"/>
    <mergeCell ref="C111:D111"/>
    <mergeCell ref="A112:B112"/>
    <mergeCell ref="C112:D112"/>
    <mergeCell ref="A113:B113"/>
    <mergeCell ref="A104:B104"/>
    <mergeCell ref="C140:D140"/>
    <mergeCell ref="A141:B141"/>
    <mergeCell ref="C141:D141"/>
    <mergeCell ref="C142:D142"/>
    <mergeCell ref="C122:D122"/>
    <mergeCell ref="C157:D157"/>
    <mergeCell ref="A158:B158"/>
    <mergeCell ref="C182:D182"/>
    <mergeCell ref="A198:B198"/>
    <mergeCell ref="C198:D198"/>
    <mergeCell ref="A199:B199"/>
    <mergeCell ref="C199:D199"/>
    <mergeCell ref="A214:B214"/>
    <mergeCell ref="C214:D214"/>
    <mergeCell ref="A215:B215"/>
    <mergeCell ref="C215:D215"/>
    <mergeCell ref="A231:B231"/>
    <mergeCell ref="C231:D231"/>
    <mergeCell ref="A232:B232"/>
    <mergeCell ref="C232:D232"/>
    <mergeCell ref="A251:B251"/>
    <mergeCell ref="C251:D251"/>
    <mergeCell ref="A252:B252"/>
    <mergeCell ref="C252:D252"/>
    <mergeCell ref="A207:B207"/>
    <mergeCell ref="C207:D207"/>
    <mergeCell ref="A208:B208"/>
    <mergeCell ref="C208:D208"/>
    <mergeCell ref="A209:B209"/>
    <mergeCell ref="C209:D209"/>
    <mergeCell ref="C193:D193"/>
    <mergeCell ref="A195:B195"/>
    <mergeCell ref="C195:D195"/>
    <mergeCell ref="A196:B196"/>
    <mergeCell ref="C196:D196"/>
    <mergeCell ref="A197:B197"/>
    <mergeCell ref="C197:D197"/>
    <mergeCell ref="A188:B188"/>
    <mergeCell ref="C188:D188"/>
    <mergeCell ref="A266:B266"/>
    <mergeCell ref="C266:D266"/>
    <mergeCell ref="A267:B267"/>
    <mergeCell ref="C267:D267"/>
    <mergeCell ref="A285:B285"/>
    <mergeCell ref="C285:D285"/>
    <mergeCell ref="A286:B286"/>
    <mergeCell ref="C286:D286"/>
    <mergeCell ref="A300:B300"/>
    <mergeCell ref="C300:D300"/>
    <mergeCell ref="A301:B301"/>
    <mergeCell ref="C301:D301"/>
    <mergeCell ref="A316:B316"/>
    <mergeCell ref="C316:D316"/>
    <mergeCell ref="A317:B317"/>
    <mergeCell ref="C317:D317"/>
    <mergeCell ref="A336:B336"/>
    <mergeCell ref="C336:D336"/>
    <mergeCell ref="C297:D297"/>
    <mergeCell ref="A298:B298"/>
    <mergeCell ref="C331:D331"/>
    <mergeCell ref="A332:B332"/>
    <mergeCell ref="C332:D332"/>
    <mergeCell ref="A333:B333"/>
    <mergeCell ref="C333:D333"/>
    <mergeCell ref="A324:B324"/>
    <mergeCell ref="C324:D324"/>
    <mergeCell ref="A325:B325"/>
    <mergeCell ref="C325:D325"/>
    <mergeCell ref="A326:B326"/>
    <mergeCell ref="C326:D326"/>
    <mergeCell ref="A327:B327"/>
    <mergeCell ref="C346:D346"/>
    <mergeCell ref="A348:B348"/>
    <mergeCell ref="C348:D348"/>
    <mergeCell ref="A349:B349"/>
    <mergeCell ref="A420:B420"/>
    <mergeCell ref="C420:D420"/>
    <mergeCell ref="A421:B421"/>
    <mergeCell ref="C421:D421"/>
    <mergeCell ref="A437:B437"/>
    <mergeCell ref="C437:D437"/>
    <mergeCell ref="A438:B438"/>
    <mergeCell ref="C438:D438"/>
    <mergeCell ref="A453:B453"/>
    <mergeCell ref="C453:D453"/>
    <mergeCell ref="A436:B436"/>
    <mergeCell ref="C436:D436"/>
    <mergeCell ref="A439:B439"/>
    <mergeCell ref="C439:D439"/>
    <mergeCell ref="A377:B377"/>
    <mergeCell ref="C377:D377"/>
    <mergeCell ref="A378:B378"/>
    <mergeCell ref="C378:D378"/>
    <mergeCell ref="A379:B379"/>
    <mergeCell ref="C379:D379"/>
    <mergeCell ref="A368:B368"/>
    <mergeCell ref="C368:D368"/>
    <mergeCell ref="A371:B371"/>
    <mergeCell ref="C371:D371"/>
    <mergeCell ref="A372:B372"/>
    <mergeCell ref="A374:B374"/>
    <mergeCell ref="C374:D374"/>
    <mergeCell ref="C349:D349"/>
    <mergeCell ref="C454:D454"/>
    <mergeCell ref="A470:B470"/>
    <mergeCell ref="C470:D470"/>
    <mergeCell ref="A471:B471"/>
    <mergeCell ref="C471:D471"/>
    <mergeCell ref="A488:B488"/>
    <mergeCell ref="C488:D488"/>
    <mergeCell ref="A443:B443"/>
    <mergeCell ref="C443:D443"/>
    <mergeCell ref="A444:B444"/>
    <mergeCell ref="C444:D444"/>
    <mergeCell ref="A445:B445"/>
    <mergeCell ref="C445:D445"/>
    <mergeCell ref="A446:B446"/>
    <mergeCell ref="C446:D446"/>
    <mergeCell ref="A447:B447"/>
    <mergeCell ref="C447:D447"/>
    <mergeCell ref="C451:D451"/>
    <mergeCell ref="A452:B452"/>
    <mergeCell ref="C452:D452"/>
    <mergeCell ref="A455:B455"/>
    <mergeCell ref="A456:B456"/>
    <mergeCell ref="C456:D456"/>
    <mergeCell ref="A457:B457"/>
    <mergeCell ref="C457:D457"/>
    <mergeCell ref="A450:B450"/>
    <mergeCell ref="A489:B489"/>
    <mergeCell ref="C489:D489"/>
    <mergeCell ref="A505:B505"/>
    <mergeCell ref="C505:D505"/>
    <mergeCell ref="A506:B506"/>
    <mergeCell ref="C506:D506"/>
    <mergeCell ref="A522:B522"/>
    <mergeCell ref="C522:D522"/>
    <mergeCell ref="A523:B523"/>
    <mergeCell ref="C523:D523"/>
    <mergeCell ref="A541:B541"/>
    <mergeCell ref="C541:D541"/>
    <mergeCell ref="A542:B542"/>
    <mergeCell ref="C542:D542"/>
    <mergeCell ref="A555:B555"/>
    <mergeCell ref="C555:D555"/>
    <mergeCell ref="A556:B556"/>
    <mergeCell ref="C556:D556"/>
    <mergeCell ref="C511:D511"/>
    <mergeCell ref="A512:B512"/>
    <mergeCell ref="C512:D512"/>
    <mergeCell ref="A513:B513"/>
    <mergeCell ref="C513:D513"/>
    <mergeCell ref="A514:B514"/>
    <mergeCell ref="C514:D514"/>
    <mergeCell ref="A515:B515"/>
    <mergeCell ref="C515:D515"/>
    <mergeCell ref="A504:B504"/>
    <mergeCell ref="C504:D504"/>
    <mergeCell ref="A507:B507"/>
    <mergeCell ref="C507:D507"/>
    <mergeCell ref="A508:B508"/>
    <mergeCell ref="A573:B573"/>
    <mergeCell ref="C573:D573"/>
    <mergeCell ref="A574:B574"/>
    <mergeCell ref="C574:D574"/>
    <mergeCell ref="A590:B590"/>
    <mergeCell ref="C590:D590"/>
    <mergeCell ref="A591:B591"/>
    <mergeCell ref="C591:D591"/>
    <mergeCell ref="A605:B605"/>
    <mergeCell ref="C605:D605"/>
    <mergeCell ref="A606:B606"/>
    <mergeCell ref="C606:D606"/>
    <mergeCell ref="A626:B626"/>
    <mergeCell ref="C626:D626"/>
    <mergeCell ref="A627:B627"/>
    <mergeCell ref="C627:D627"/>
    <mergeCell ref="A642:B642"/>
    <mergeCell ref="C642:D642"/>
    <mergeCell ref="C584:D584"/>
    <mergeCell ref="C589:D589"/>
    <mergeCell ref="A615:B615"/>
    <mergeCell ref="C615:D615"/>
    <mergeCell ref="A616:B616"/>
    <mergeCell ref="C616:D616"/>
    <mergeCell ref="A617:B617"/>
    <mergeCell ref="C617:D617"/>
    <mergeCell ref="C611:D611"/>
    <mergeCell ref="A612:B612"/>
    <mergeCell ref="C612:D612"/>
    <mergeCell ref="A613:B613"/>
    <mergeCell ref="A614:B614"/>
    <mergeCell ref="C614:D614"/>
    <mergeCell ref="A660:B660"/>
    <mergeCell ref="C660:D660"/>
    <mergeCell ref="A661:B661"/>
    <mergeCell ref="C661:D661"/>
    <mergeCell ref="A676:B676"/>
    <mergeCell ref="C676:D676"/>
    <mergeCell ref="A677:B677"/>
    <mergeCell ref="C677:D677"/>
    <mergeCell ref="A693:B693"/>
    <mergeCell ref="C693:D693"/>
    <mergeCell ref="A694:B694"/>
    <mergeCell ref="C694:D694"/>
    <mergeCell ref="A710:B710"/>
    <mergeCell ref="C710:D710"/>
    <mergeCell ref="A711:B711"/>
    <mergeCell ref="C711:D711"/>
    <mergeCell ref="A726:B726"/>
    <mergeCell ref="C726:D726"/>
    <mergeCell ref="A664:B664"/>
    <mergeCell ref="C664:D664"/>
    <mergeCell ref="A665:B665"/>
    <mergeCell ref="C665:D665"/>
    <mergeCell ref="A666:B666"/>
    <mergeCell ref="C666:D666"/>
    <mergeCell ref="A691:B691"/>
    <mergeCell ref="C691:D691"/>
    <mergeCell ref="A692:B692"/>
    <mergeCell ref="C692:D692"/>
    <mergeCell ref="A695:B695"/>
    <mergeCell ref="C695:D695"/>
    <mergeCell ref="C686:D686"/>
    <mergeCell ref="A688:B688"/>
    <mergeCell ref="A828:B828"/>
    <mergeCell ref="C828:D828"/>
    <mergeCell ref="A843:B843"/>
    <mergeCell ref="C843:D843"/>
    <mergeCell ref="A844:B844"/>
    <mergeCell ref="C844:D844"/>
    <mergeCell ref="A860:B860"/>
    <mergeCell ref="C860:D860"/>
    <mergeCell ref="A861:B861"/>
    <mergeCell ref="C861:D861"/>
    <mergeCell ref="A879:B879"/>
    <mergeCell ref="C879:D879"/>
    <mergeCell ref="A880:B880"/>
    <mergeCell ref="C880:D880"/>
    <mergeCell ref="A762:B762"/>
    <mergeCell ref="C762:D762"/>
    <mergeCell ref="A763:B763"/>
    <mergeCell ref="C763:D763"/>
    <mergeCell ref="A777:B777"/>
    <mergeCell ref="C777:D777"/>
    <mergeCell ref="A778:B778"/>
    <mergeCell ref="C778:D778"/>
    <mergeCell ref="A794:B794"/>
    <mergeCell ref="C794:D794"/>
    <mergeCell ref="A795:B795"/>
    <mergeCell ref="C795:D795"/>
    <mergeCell ref="A809:B809"/>
    <mergeCell ref="C809:D809"/>
    <mergeCell ref="A810:B810"/>
    <mergeCell ref="C810:D810"/>
    <mergeCell ref="A827:B827"/>
    <mergeCell ref="C827:D827"/>
  </mergeCells>
  <conditionalFormatting sqref="C8:D8 C12:D12 C10:D10 C21:D22 C14:D14 C27:D30 C86 C32:D43 C46:D46 C76:D85 C87:D90">
    <cfRule type="cellIs" dxfId="200" priority="2339" operator="greaterThan">
      <formula>""""""</formula>
    </cfRule>
  </conditionalFormatting>
  <conditionalFormatting sqref="A4">
    <cfRule type="cellIs" dxfId="199" priority="2337" operator="notEqual">
      <formula>"Clean"</formula>
    </cfRule>
    <cfRule type="cellIs" dxfId="198" priority="2338" operator="equal">
      <formula>"Clean"</formula>
    </cfRule>
  </conditionalFormatting>
  <conditionalFormatting sqref="P3185:Y1048576 P1:Y43 P47:Y142">
    <cfRule type="colorScale" priority="2218">
      <colorScale>
        <cfvo type="num" val="0"/>
        <cfvo type="max" val="0"/>
        <color rgb="FFFF0000"/>
        <color rgb="FFFFEF9C"/>
      </colorScale>
    </cfRule>
  </conditionalFormatting>
  <conditionalFormatting sqref="Z1 Z2:AA43 Z47:AA1048576">
    <cfRule type="cellIs" dxfId="197" priority="2211" operator="equal">
      <formula>",0"</formula>
    </cfRule>
    <cfRule type="cellIs" dxfId="196" priority="2212" operator="equal">
      <formula>"C0"</formula>
    </cfRule>
    <cfRule type="cellIs" dxfId="195" priority="2213" operator="equal">
      <formula>"F0"</formula>
    </cfRule>
  </conditionalFormatting>
  <conditionalFormatting sqref="P143:Y3184">
    <cfRule type="colorScale" priority="5234">
      <colorScale>
        <cfvo type="num" val="0"/>
        <cfvo type="max" val="0"/>
        <color rgb="FFFF0000"/>
        <color rgb="FFFFEF9C"/>
      </colorScale>
    </cfRule>
  </conditionalFormatting>
  <conditionalFormatting sqref="P144:Y159">
    <cfRule type="colorScale" priority="1467">
      <colorScale>
        <cfvo type="num" val="0"/>
        <cfvo type="max" val="0"/>
        <color rgb="FFFF0000"/>
        <color rgb="FFFFEF9C"/>
      </colorScale>
    </cfRule>
  </conditionalFormatting>
  <conditionalFormatting sqref="P161:Y176">
    <cfRule type="colorScale" priority="1465">
      <colorScale>
        <cfvo type="num" val="0"/>
        <cfvo type="max" val="0"/>
        <color rgb="FFFF0000"/>
        <color rgb="FFFFEF9C"/>
      </colorScale>
    </cfRule>
  </conditionalFormatting>
  <conditionalFormatting sqref="P178:Y193">
    <cfRule type="colorScale" priority="1463">
      <colorScale>
        <cfvo type="num" val="0"/>
        <cfvo type="max" val="0"/>
        <color rgb="FFFF0000"/>
        <color rgb="FFFFEF9C"/>
      </colorScale>
    </cfRule>
  </conditionalFormatting>
  <conditionalFormatting sqref="P195:Y210">
    <cfRule type="colorScale" priority="1461">
      <colorScale>
        <cfvo type="num" val="0"/>
        <cfvo type="max" val="0"/>
        <color rgb="FFFF0000"/>
        <color rgb="FFFFEF9C"/>
      </colorScale>
    </cfRule>
  </conditionalFormatting>
  <conditionalFormatting sqref="P212:Y227">
    <cfRule type="colorScale" priority="1459">
      <colorScale>
        <cfvo type="num" val="0"/>
        <cfvo type="max" val="0"/>
        <color rgb="FFFF0000"/>
        <color rgb="FFFFEF9C"/>
      </colorScale>
    </cfRule>
  </conditionalFormatting>
  <conditionalFormatting sqref="P229:Y244">
    <cfRule type="colorScale" priority="1457">
      <colorScale>
        <cfvo type="num" val="0"/>
        <cfvo type="max" val="0"/>
        <color rgb="FFFF0000"/>
        <color rgb="FFFFEF9C"/>
      </colorScale>
    </cfRule>
  </conditionalFormatting>
  <conditionalFormatting sqref="P246:Y261">
    <cfRule type="colorScale" priority="1455">
      <colorScale>
        <cfvo type="num" val="0"/>
        <cfvo type="max" val="0"/>
        <color rgb="FFFF0000"/>
        <color rgb="FFFFEF9C"/>
      </colorScale>
    </cfRule>
  </conditionalFormatting>
  <conditionalFormatting sqref="P263:Y278">
    <cfRule type="colorScale" priority="1453">
      <colorScale>
        <cfvo type="num" val="0"/>
        <cfvo type="max" val="0"/>
        <color rgb="FFFF0000"/>
        <color rgb="FFFFEF9C"/>
      </colorScale>
    </cfRule>
  </conditionalFormatting>
  <conditionalFormatting sqref="P280:Y295">
    <cfRule type="colorScale" priority="1451">
      <colorScale>
        <cfvo type="num" val="0"/>
        <cfvo type="max" val="0"/>
        <color rgb="FFFF0000"/>
        <color rgb="FFFFEF9C"/>
      </colorScale>
    </cfRule>
  </conditionalFormatting>
  <conditionalFormatting sqref="P297:Y312">
    <cfRule type="colorScale" priority="1449">
      <colorScale>
        <cfvo type="num" val="0"/>
        <cfvo type="max" val="0"/>
        <color rgb="FFFF0000"/>
        <color rgb="FFFFEF9C"/>
      </colorScale>
    </cfRule>
  </conditionalFormatting>
  <conditionalFormatting sqref="P314:Y329">
    <cfRule type="colorScale" priority="1447">
      <colorScale>
        <cfvo type="num" val="0"/>
        <cfvo type="max" val="0"/>
        <color rgb="FFFF0000"/>
        <color rgb="FFFFEF9C"/>
      </colorScale>
    </cfRule>
  </conditionalFormatting>
  <conditionalFormatting sqref="P331:Y346">
    <cfRule type="colorScale" priority="1445">
      <colorScale>
        <cfvo type="num" val="0"/>
        <cfvo type="max" val="0"/>
        <color rgb="FFFF0000"/>
        <color rgb="FFFFEF9C"/>
      </colorScale>
    </cfRule>
  </conditionalFormatting>
  <conditionalFormatting sqref="P348:Y363">
    <cfRule type="colorScale" priority="1443">
      <colorScale>
        <cfvo type="num" val="0"/>
        <cfvo type="max" val="0"/>
        <color rgb="FFFF0000"/>
        <color rgb="FFFFEF9C"/>
      </colorScale>
    </cfRule>
  </conditionalFormatting>
  <conditionalFormatting sqref="P365:Y380">
    <cfRule type="colorScale" priority="1441">
      <colorScale>
        <cfvo type="num" val="0"/>
        <cfvo type="max" val="0"/>
        <color rgb="FFFF0000"/>
        <color rgb="FFFFEF9C"/>
      </colorScale>
    </cfRule>
  </conditionalFormatting>
  <conditionalFormatting sqref="P382:Y397">
    <cfRule type="colorScale" priority="1439">
      <colorScale>
        <cfvo type="num" val="0"/>
        <cfvo type="max" val="0"/>
        <color rgb="FFFF0000"/>
        <color rgb="FFFFEF9C"/>
      </colorScale>
    </cfRule>
  </conditionalFormatting>
  <conditionalFormatting sqref="P399:Y414">
    <cfRule type="colorScale" priority="1437">
      <colorScale>
        <cfvo type="num" val="0"/>
        <cfvo type="max" val="0"/>
        <color rgb="FFFF0000"/>
        <color rgb="FFFFEF9C"/>
      </colorScale>
    </cfRule>
  </conditionalFormatting>
  <conditionalFormatting sqref="P416:Y431">
    <cfRule type="colorScale" priority="1435">
      <colorScale>
        <cfvo type="num" val="0"/>
        <cfvo type="max" val="0"/>
        <color rgb="FFFF0000"/>
        <color rgb="FFFFEF9C"/>
      </colorScale>
    </cfRule>
  </conditionalFormatting>
  <conditionalFormatting sqref="P433:Y448">
    <cfRule type="colorScale" priority="1433">
      <colorScale>
        <cfvo type="num" val="0"/>
        <cfvo type="max" val="0"/>
        <color rgb="FFFF0000"/>
        <color rgb="FFFFEF9C"/>
      </colorScale>
    </cfRule>
  </conditionalFormatting>
  <conditionalFormatting sqref="P450:Y465">
    <cfRule type="colorScale" priority="1431">
      <colorScale>
        <cfvo type="num" val="0"/>
        <cfvo type="max" val="0"/>
        <color rgb="FFFF0000"/>
        <color rgb="FFFFEF9C"/>
      </colorScale>
    </cfRule>
  </conditionalFormatting>
  <conditionalFormatting sqref="P467:Y482">
    <cfRule type="colorScale" priority="1429">
      <colorScale>
        <cfvo type="num" val="0"/>
        <cfvo type="max" val="0"/>
        <color rgb="FFFF0000"/>
        <color rgb="FFFFEF9C"/>
      </colorScale>
    </cfRule>
  </conditionalFormatting>
  <conditionalFormatting sqref="P484:Y499">
    <cfRule type="colorScale" priority="1427">
      <colorScale>
        <cfvo type="num" val="0"/>
        <cfvo type="max" val="0"/>
        <color rgb="FFFF0000"/>
        <color rgb="FFFFEF9C"/>
      </colorScale>
    </cfRule>
  </conditionalFormatting>
  <conditionalFormatting sqref="P501:Y516">
    <cfRule type="colorScale" priority="1425">
      <colorScale>
        <cfvo type="num" val="0"/>
        <cfvo type="max" val="0"/>
        <color rgb="FFFF0000"/>
        <color rgb="FFFFEF9C"/>
      </colorScale>
    </cfRule>
  </conditionalFormatting>
  <conditionalFormatting sqref="P518:Y533">
    <cfRule type="colorScale" priority="1423">
      <colorScale>
        <cfvo type="num" val="0"/>
        <cfvo type="max" val="0"/>
        <color rgb="FFFF0000"/>
        <color rgb="FFFFEF9C"/>
      </colorScale>
    </cfRule>
  </conditionalFormatting>
  <conditionalFormatting sqref="P535:Y550">
    <cfRule type="colorScale" priority="1421">
      <colorScale>
        <cfvo type="num" val="0"/>
        <cfvo type="max" val="0"/>
        <color rgb="FFFF0000"/>
        <color rgb="FFFFEF9C"/>
      </colorScale>
    </cfRule>
  </conditionalFormatting>
  <conditionalFormatting sqref="P552:Y567">
    <cfRule type="colorScale" priority="1419">
      <colorScale>
        <cfvo type="num" val="0"/>
        <cfvo type="max" val="0"/>
        <color rgb="FFFF0000"/>
        <color rgb="FFFFEF9C"/>
      </colorScale>
    </cfRule>
  </conditionalFormatting>
  <conditionalFormatting sqref="P569:Y584">
    <cfRule type="colorScale" priority="1417">
      <colorScale>
        <cfvo type="num" val="0"/>
        <cfvo type="max" val="0"/>
        <color rgb="FFFF0000"/>
        <color rgb="FFFFEF9C"/>
      </colorScale>
    </cfRule>
  </conditionalFormatting>
  <conditionalFormatting sqref="P586:Y601">
    <cfRule type="colorScale" priority="1415">
      <colorScale>
        <cfvo type="num" val="0"/>
        <cfvo type="max" val="0"/>
        <color rgb="FFFF0000"/>
        <color rgb="FFFFEF9C"/>
      </colorScale>
    </cfRule>
  </conditionalFormatting>
  <conditionalFormatting sqref="P603:Y618">
    <cfRule type="colorScale" priority="1413">
      <colorScale>
        <cfvo type="num" val="0"/>
        <cfvo type="max" val="0"/>
        <color rgb="FFFF0000"/>
        <color rgb="FFFFEF9C"/>
      </colorScale>
    </cfRule>
  </conditionalFormatting>
  <conditionalFormatting sqref="P620:Y635">
    <cfRule type="colorScale" priority="1411">
      <colorScale>
        <cfvo type="num" val="0"/>
        <cfvo type="max" val="0"/>
        <color rgb="FFFF0000"/>
        <color rgb="FFFFEF9C"/>
      </colorScale>
    </cfRule>
  </conditionalFormatting>
  <conditionalFormatting sqref="P637:Y652">
    <cfRule type="colorScale" priority="1409">
      <colorScale>
        <cfvo type="num" val="0"/>
        <cfvo type="max" val="0"/>
        <color rgb="FFFF0000"/>
        <color rgb="FFFFEF9C"/>
      </colorScale>
    </cfRule>
  </conditionalFormatting>
  <conditionalFormatting sqref="P654:Y669">
    <cfRule type="colorScale" priority="1407">
      <colorScale>
        <cfvo type="num" val="0"/>
        <cfvo type="max" val="0"/>
        <color rgb="FFFF0000"/>
        <color rgb="FFFFEF9C"/>
      </colorScale>
    </cfRule>
  </conditionalFormatting>
  <conditionalFormatting sqref="P671:Y686">
    <cfRule type="colorScale" priority="1405">
      <colorScale>
        <cfvo type="num" val="0"/>
        <cfvo type="max" val="0"/>
        <color rgb="FFFF0000"/>
        <color rgb="FFFFEF9C"/>
      </colorScale>
    </cfRule>
  </conditionalFormatting>
  <conditionalFormatting sqref="P688:Y703">
    <cfRule type="colorScale" priority="1403">
      <colorScale>
        <cfvo type="num" val="0"/>
        <cfvo type="max" val="0"/>
        <color rgb="FFFF0000"/>
        <color rgb="FFFFEF9C"/>
      </colorScale>
    </cfRule>
  </conditionalFormatting>
  <conditionalFormatting sqref="P705:Y720">
    <cfRule type="colorScale" priority="1401">
      <colorScale>
        <cfvo type="num" val="0"/>
        <cfvo type="max" val="0"/>
        <color rgb="FFFF0000"/>
        <color rgb="FFFFEF9C"/>
      </colorScale>
    </cfRule>
  </conditionalFormatting>
  <conditionalFormatting sqref="P722:Y737">
    <cfRule type="colorScale" priority="1399">
      <colorScale>
        <cfvo type="num" val="0"/>
        <cfvo type="max" val="0"/>
        <color rgb="FFFF0000"/>
        <color rgb="FFFFEF9C"/>
      </colorScale>
    </cfRule>
  </conditionalFormatting>
  <conditionalFormatting sqref="P739:Y754">
    <cfRule type="colorScale" priority="1397">
      <colorScale>
        <cfvo type="num" val="0"/>
        <cfvo type="max" val="0"/>
        <color rgb="FFFF0000"/>
        <color rgb="FFFFEF9C"/>
      </colorScale>
    </cfRule>
  </conditionalFormatting>
  <conditionalFormatting sqref="P756:Y771">
    <cfRule type="colorScale" priority="1395">
      <colorScale>
        <cfvo type="num" val="0"/>
        <cfvo type="max" val="0"/>
        <color rgb="FFFF0000"/>
        <color rgb="FFFFEF9C"/>
      </colorScale>
    </cfRule>
  </conditionalFormatting>
  <conditionalFormatting sqref="P773:Y788">
    <cfRule type="colorScale" priority="1393">
      <colorScale>
        <cfvo type="num" val="0"/>
        <cfvo type="max" val="0"/>
        <color rgb="FFFF0000"/>
        <color rgb="FFFFEF9C"/>
      </colorScale>
    </cfRule>
  </conditionalFormatting>
  <conditionalFormatting sqref="P790:Y805">
    <cfRule type="colorScale" priority="1391">
      <colorScale>
        <cfvo type="num" val="0"/>
        <cfvo type="max" val="0"/>
        <color rgb="FFFF0000"/>
        <color rgb="FFFFEF9C"/>
      </colorScale>
    </cfRule>
  </conditionalFormatting>
  <conditionalFormatting sqref="P807:Y822">
    <cfRule type="colorScale" priority="1389">
      <colorScale>
        <cfvo type="num" val="0"/>
        <cfvo type="max" val="0"/>
        <color rgb="FFFF0000"/>
        <color rgb="FFFFEF9C"/>
      </colorScale>
    </cfRule>
  </conditionalFormatting>
  <conditionalFormatting sqref="P824:Y839">
    <cfRule type="colorScale" priority="1387">
      <colorScale>
        <cfvo type="num" val="0"/>
        <cfvo type="max" val="0"/>
        <color rgb="FFFF0000"/>
        <color rgb="FFFFEF9C"/>
      </colorScale>
    </cfRule>
  </conditionalFormatting>
  <conditionalFormatting sqref="P841:Y856">
    <cfRule type="colorScale" priority="1385">
      <colorScale>
        <cfvo type="num" val="0"/>
        <cfvo type="max" val="0"/>
        <color rgb="FFFF0000"/>
        <color rgb="FFFFEF9C"/>
      </colorScale>
    </cfRule>
  </conditionalFormatting>
  <conditionalFormatting sqref="P858:Y873">
    <cfRule type="colorScale" priority="1383">
      <colorScale>
        <cfvo type="num" val="0"/>
        <cfvo type="max" val="0"/>
        <color rgb="FFFF0000"/>
        <color rgb="FFFFEF9C"/>
      </colorScale>
    </cfRule>
  </conditionalFormatting>
  <conditionalFormatting sqref="P875:Y890">
    <cfRule type="colorScale" priority="1381">
      <colorScale>
        <cfvo type="num" val="0"/>
        <cfvo type="max" val="0"/>
        <color rgb="FFFF0000"/>
        <color rgb="FFFFEF9C"/>
      </colorScale>
    </cfRule>
  </conditionalFormatting>
  <conditionalFormatting sqref="P416:Y431">
    <cfRule type="colorScale" priority="1379">
      <colorScale>
        <cfvo type="num" val="0"/>
        <cfvo type="max" val="0"/>
        <color rgb="FFFF0000"/>
        <color rgb="FFFFEF9C"/>
      </colorScale>
    </cfRule>
  </conditionalFormatting>
  <conditionalFormatting sqref="P433:Y448">
    <cfRule type="colorScale" priority="1377">
      <colorScale>
        <cfvo type="num" val="0"/>
        <cfvo type="max" val="0"/>
        <color rgb="FFFF0000"/>
        <color rgb="FFFFEF9C"/>
      </colorScale>
    </cfRule>
  </conditionalFormatting>
  <conditionalFormatting sqref="P433:Y448">
    <cfRule type="colorScale" priority="1375">
      <colorScale>
        <cfvo type="num" val="0"/>
        <cfvo type="max" val="0"/>
        <color rgb="FFFF0000"/>
        <color rgb="FFFFEF9C"/>
      </colorScale>
    </cfRule>
  </conditionalFormatting>
  <conditionalFormatting sqref="P450:Y465">
    <cfRule type="colorScale" priority="1373">
      <colorScale>
        <cfvo type="num" val="0"/>
        <cfvo type="max" val="0"/>
        <color rgb="FFFF0000"/>
        <color rgb="FFFFEF9C"/>
      </colorScale>
    </cfRule>
  </conditionalFormatting>
  <conditionalFormatting sqref="P450:Y465">
    <cfRule type="colorScale" priority="1371">
      <colorScale>
        <cfvo type="num" val="0"/>
        <cfvo type="max" val="0"/>
        <color rgb="FFFF0000"/>
        <color rgb="FFFFEF9C"/>
      </colorScale>
    </cfRule>
  </conditionalFormatting>
  <conditionalFormatting sqref="P450:Y465">
    <cfRule type="colorScale" priority="1369">
      <colorScale>
        <cfvo type="num" val="0"/>
        <cfvo type="max" val="0"/>
        <color rgb="FFFF0000"/>
        <color rgb="FFFFEF9C"/>
      </colorScale>
    </cfRule>
  </conditionalFormatting>
  <conditionalFormatting sqref="P467:Y482">
    <cfRule type="colorScale" priority="1367">
      <colorScale>
        <cfvo type="num" val="0"/>
        <cfvo type="max" val="0"/>
        <color rgb="FFFF0000"/>
        <color rgb="FFFFEF9C"/>
      </colorScale>
    </cfRule>
  </conditionalFormatting>
  <conditionalFormatting sqref="P467:Y482">
    <cfRule type="colorScale" priority="1365">
      <colorScale>
        <cfvo type="num" val="0"/>
        <cfvo type="max" val="0"/>
        <color rgb="FFFF0000"/>
        <color rgb="FFFFEF9C"/>
      </colorScale>
    </cfRule>
  </conditionalFormatting>
  <conditionalFormatting sqref="P467:Y482">
    <cfRule type="colorScale" priority="1363">
      <colorScale>
        <cfvo type="num" val="0"/>
        <cfvo type="max" val="0"/>
        <color rgb="FFFF0000"/>
        <color rgb="FFFFEF9C"/>
      </colorScale>
    </cfRule>
  </conditionalFormatting>
  <conditionalFormatting sqref="P467:Y482">
    <cfRule type="colorScale" priority="1361">
      <colorScale>
        <cfvo type="num" val="0"/>
        <cfvo type="max" val="0"/>
        <color rgb="FFFF0000"/>
        <color rgb="FFFFEF9C"/>
      </colorScale>
    </cfRule>
  </conditionalFormatting>
  <conditionalFormatting sqref="P484:Y499">
    <cfRule type="colorScale" priority="1359">
      <colorScale>
        <cfvo type="num" val="0"/>
        <cfvo type="max" val="0"/>
        <color rgb="FFFF0000"/>
        <color rgb="FFFFEF9C"/>
      </colorScale>
    </cfRule>
  </conditionalFormatting>
  <conditionalFormatting sqref="P484:Y499">
    <cfRule type="colorScale" priority="1357">
      <colorScale>
        <cfvo type="num" val="0"/>
        <cfvo type="max" val="0"/>
        <color rgb="FFFF0000"/>
        <color rgb="FFFFEF9C"/>
      </colorScale>
    </cfRule>
  </conditionalFormatting>
  <conditionalFormatting sqref="P484:Y499">
    <cfRule type="colorScale" priority="1355">
      <colorScale>
        <cfvo type="num" val="0"/>
        <cfvo type="max" val="0"/>
        <color rgb="FFFF0000"/>
        <color rgb="FFFFEF9C"/>
      </colorScale>
    </cfRule>
  </conditionalFormatting>
  <conditionalFormatting sqref="P484:Y499">
    <cfRule type="colorScale" priority="1353">
      <colorScale>
        <cfvo type="num" val="0"/>
        <cfvo type="max" val="0"/>
        <color rgb="FFFF0000"/>
        <color rgb="FFFFEF9C"/>
      </colorScale>
    </cfRule>
  </conditionalFormatting>
  <conditionalFormatting sqref="P484:Y499">
    <cfRule type="colorScale" priority="1351">
      <colorScale>
        <cfvo type="num" val="0"/>
        <cfvo type="max" val="0"/>
        <color rgb="FFFF0000"/>
        <color rgb="FFFFEF9C"/>
      </colorScale>
    </cfRule>
  </conditionalFormatting>
  <conditionalFormatting sqref="P501:Y516">
    <cfRule type="colorScale" priority="1349">
      <colorScale>
        <cfvo type="num" val="0"/>
        <cfvo type="max" val="0"/>
        <color rgb="FFFF0000"/>
        <color rgb="FFFFEF9C"/>
      </colorScale>
    </cfRule>
  </conditionalFormatting>
  <conditionalFormatting sqref="P501:Y516">
    <cfRule type="colorScale" priority="1347">
      <colorScale>
        <cfvo type="num" val="0"/>
        <cfvo type="max" val="0"/>
        <color rgb="FFFF0000"/>
        <color rgb="FFFFEF9C"/>
      </colorScale>
    </cfRule>
  </conditionalFormatting>
  <conditionalFormatting sqref="P501:Y516">
    <cfRule type="colorScale" priority="1345">
      <colorScale>
        <cfvo type="num" val="0"/>
        <cfvo type="max" val="0"/>
        <color rgb="FFFF0000"/>
        <color rgb="FFFFEF9C"/>
      </colorScale>
    </cfRule>
  </conditionalFormatting>
  <conditionalFormatting sqref="P501:Y516">
    <cfRule type="colorScale" priority="1343">
      <colorScale>
        <cfvo type="num" val="0"/>
        <cfvo type="max" val="0"/>
        <color rgb="FFFF0000"/>
        <color rgb="FFFFEF9C"/>
      </colorScale>
    </cfRule>
  </conditionalFormatting>
  <conditionalFormatting sqref="P501:Y516">
    <cfRule type="colorScale" priority="1341">
      <colorScale>
        <cfvo type="num" val="0"/>
        <cfvo type="max" val="0"/>
        <color rgb="FFFF0000"/>
        <color rgb="FFFFEF9C"/>
      </colorScale>
    </cfRule>
  </conditionalFormatting>
  <conditionalFormatting sqref="P501:Y516">
    <cfRule type="colorScale" priority="1339">
      <colorScale>
        <cfvo type="num" val="0"/>
        <cfvo type="max" val="0"/>
        <color rgb="FFFF0000"/>
        <color rgb="FFFFEF9C"/>
      </colorScale>
    </cfRule>
  </conditionalFormatting>
  <conditionalFormatting sqref="P518:Y533">
    <cfRule type="colorScale" priority="1337">
      <colorScale>
        <cfvo type="num" val="0"/>
        <cfvo type="max" val="0"/>
        <color rgb="FFFF0000"/>
        <color rgb="FFFFEF9C"/>
      </colorScale>
    </cfRule>
  </conditionalFormatting>
  <conditionalFormatting sqref="P518:Y533">
    <cfRule type="colorScale" priority="1335">
      <colorScale>
        <cfvo type="num" val="0"/>
        <cfvo type="max" val="0"/>
        <color rgb="FFFF0000"/>
        <color rgb="FFFFEF9C"/>
      </colorScale>
    </cfRule>
  </conditionalFormatting>
  <conditionalFormatting sqref="P518:Y533">
    <cfRule type="colorScale" priority="1333">
      <colorScale>
        <cfvo type="num" val="0"/>
        <cfvo type="max" val="0"/>
        <color rgb="FFFF0000"/>
        <color rgb="FFFFEF9C"/>
      </colorScale>
    </cfRule>
  </conditionalFormatting>
  <conditionalFormatting sqref="P518:Y533">
    <cfRule type="colorScale" priority="1331">
      <colorScale>
        <cfvo type="num" val="0"/>
        <cfvo type="max" val="0"/>
        <color rgb="FFFF0000"/>
        <color rgb="FFFFEF9C"/>
      </colorScale>
    </cfRule>
  </conditionalFormatting>
  <conditionalFormatting sqref="P518:Y533">
    <cfRule type="colorScale" priority="1329">
      <colorScale>
        <cfvo type="num" val="0"/>
        <cfvo type="max" val="0"/>
        <color rgb="FFFF0000"/>
        <color rgb="FFFFEF9C"/>
      </colorScale>
    </cfRule>
  </conditionalFormatting>
  <conditionalFormatting sqref="P518:Y533">
    <cfRule type="colorScale" priority="1327">
      <colorScale>
        <cfvo type="num" val="0"/>
        <cfvo type="max" val="0"/>
        <color rgb="FFFF0000"/>
        <color rgb="FFFFEF9C"/>
      </colorScale>
    </cfRule>
  </conditionalFormatting>
  <conditionalFormatting sqref="P518:Y533">
    <cfRule type="colorScale" priority="1325">
      <colorScale>
        <cfvo type="num" val="0"/>
        <cfvo type="max" val="0"/>
        <color rgb="FFFF0000"/>
        <color rgb="FFFFEF9C"/>
      </colorScale>
    </cfRule>
  </conditionalFormatting>
  <conditionalFormatting sqref="P535:Y550">
    <cfRule type="colorScale" priority="1323">
      <colorScale>
        <cfvo type="num" val="0"/>
        <cfvo type="max" val="0"/>
        <color rgb="FFFF0000"/>
        <color rgb="FFFFEF9C"/>
      </colorScale>
    </cfRule>
  </conditionalFormatting>
  <conditionalFormatting sqref="P535:Y550">
    <cfRule type="colorScale" priority="1321">
      <colorScale>
        <cfvo type="num" val="0"/>
        <cfvo type="max" val="0"/>
        <color rgb="FFFF0000"/>
        <color rgb="FFFFEF9C"/>
      </colorScale>
    </cfRule>
  </conditionalFormatting>
  <conditionalFormatting sqref="P535:Y550">
    <cfRule type="colorScale" priority="1319">
      <colorScale>
        <cfvo type="num" val="0"/>
        <cfvo type="max" val="0"/>
        <color rgb="FFFF0000"/>
        <color rgb="FFFFEF9C"/>
      </colorScale>
    </cfRule>
  </conditionalFormatting>
  <conditionalFormatting sqref="P535:Y550">
    <cfRule type="colorScale" priority="1317">
      <colorScale>
        <cfvo type="num" val="0"/>
        <cfvo type="max" val="0"/>
        <color rgb="FFFF0000"/>
        <color rgb="FFFFEF9C"/>
      </colorScale>
    </cfRule>
  </conditionalFormatting>
  <conditionalFormatting sqref="P535:Y550">
    <cfRule type="colorScale" priority="1315">
      <colorScale>
        <cfvo type="num" val="0"/>
        <cfvo type="max" val="0"/>
        <color rgb="FFFF0000"/>
        <color rgb="FFFFEF9C"/>
      </colorScale>
    </cfRule>
  </conditionalFormatting>
  <conditionalFormatting sqref="P535:Y550">
    <cfRule type="colorScale" priority="1313">
      <colorScale>
        <cfvo type="num" val="0"/>
        <cfvo type="max" val="0"/>
        <color rgb="FFFF0000"/>
        <color rgb="FFFFEF9C"/>
      </colorScale>
    </cfRule>
  </conditionalFormatting>
  <conditionalFormatting sqref="P535:Y550">
    <cfRule type="colorScale" priority="1311">
      <colorScale>
        <cfvo type="num" val="0"/>
        <cfvo type="max" val="0"/>
        <color rgb="FFFF0000"/>
        <color rgb="FFFFEF9C"/>
      </colorScale>
    </cfRule>
  </conditionalFormatting>
  <conditionalFormatting sqref="P535:Y550">
    <cfRule type="colorScale" priority="1309">
      <colorScale>
        <cfvo type="num" val="0"/>
        <cfvo type="max" val="0"/>
        <color rgb="FFFF0000"/>
        <color rgb="FFFFEF9C"/>
      </colorScale>
    </cfRule>
  </conditionalFormatting>
  <conditionalFormatting sqref="P552:Y567">
    <cfRule type="colorScale" priority="1307">
      <colorScale>
        <cfvo type="num" val="0"/>
        <cfvo type="max" val="0"/>
        <color rgb="FFFF0000"/>
        <color rgb="FFFFEF9C"/>
      </colorScale>
    </cfRule>
  </conditionalFormatting>
  <conditionalFormatting sqref="P552:Y567">
    <cfRule type="colorScale" priority="1305">
      <colorScale>
        <cfvo type="num" val="0"/>
        <cfvo type="max" val="0"/>
        <color rgb="FFFF0000"/>
        <color rgb="FFFFEF9C"/>
      </colorScale>
    </cfRule>
  </conditionalFormatting>
  <conditionalFormatting sqref="P552:Y567">
    <cfRule type="colorScale" priority="1303">
      <colorScale>
        <cfvo type="num" val="0"/>
        <cfvo type="max" val="0"/>
        <color rgb="FFFF0000"/>
        <color rgb="FFFFEF9C"/>
      </colorScale>
    </cfRule>
  </conditionalFormatting>
  <conditionalFormatting sqref="P552:Y567">
    <cfRule type="colorScale" priority="1301">
      <colorScale>
        <cfvo type="num" val="0"/>
        <cfvo type="max" val="0"/>
        <color rgb="FFFF0000"/>
        <color rgb="FFFFEF9C"/>
      </colorScale>
    </cfRule>
  </conditionalFormatting>
  <conditionalFormatting sqref="P552:Y567">
    <cfRule type="colorScale" priority="1299">
      <colorScale>
        <cfvo type="num" val="0"/>
        <cfvo type="max" val="0"/>
        <color rgb="FFFF0000"/>
        <color rgb="FFFFEF9C"/>
      </colorScale>
    </cfRule>
  </conditionalFormatting>
  <conditionalFormatting sqref="P552:Y567">
    <cfRule type="colorScale" priority="1297">
      <colorScale>
        <cfvo type="num" val="0"/>
        <cfvo type="max" val="0"/>
        <color rgb="FFFF0000"/>
        <color rgb="FFFFEF9C"/>
      </colorScale>
    </cfRule>
  </conditionalFormatting>
  <conditionalFormatting sqref="P552:Y567">
    <cfRule type="colorScale" priority="1295">
      <colorScale>
        <cfvo type="num" val="0"/>
        <cfvo type="max" val="0"/>
        <color rgb="FFFF0000"/>
        <color rgb="FFFFEF9C"/>
      </colorScale>
    </cfRule>
  </conditionalFormatting>
  <conditionalFormatting sqref="P552:Y567">
    <cfRule type="colorScale" priority="1293">
      <colorScale>
        <cfvo type="num" val="0"/>
        <cfvo type="max" val="0"/>
        <color rgb="FFFF0000"/>
        <color rgb="FFFFEF9C"/>
      </colorScale>
    </cfRule>
  </conditionalFormatting>
  <conditionalFormatting sqref="P552:Y567">
    <cfRule type="colorScale" priority="1291">
      <colorScale>
        <cfvo type="num" val="0"/>
        <cfvo type="max" val="0"/>
        <color rgb="FFFF0000"/>
        <color rgb="FFFFEF9C"/>
      </colorScale>
    </cfRule>
  </conditionalFormatting>
  <conditionalFormatting sqref="P569:Y584">
    <cfRule type="colorScale" priority="1289">
      <colorScale>
        <cfvo type="num" val="0"/>
        <cfvo type="max" val="0"/>
        <color rgb="FFFF0000"/>
        <color rgb="FFFFEF9C"/>
      </colorScale>
    </cfRule>
  </conditionalFormatting>
  <conditionalFormatting sqref="P569:Y584">
    <cfRule type="colorScale" priority="1287">
      <colorScale>
        <cfvo type="num" val="0"/>
        <cfvo type="max" val="0"/>
        <color rgb="FFFF0000"/>
        <color rgb="FFFFEF9C"/>
      </colorScale>
    </cfRule>
  </conditionalFormatting>
  <conditionalFormatting sqref="P569:Y584">
    <cfRule type="colorScale" priority="1285">
      <colorScale>
        <cfvo type="num" val="0"/>
        <cfvo type="max" val="0"/>
        <color rgb="FFFF0000"/>
        <color rgb="FFFFEF9C"/>
      </colorScale>
    </cfRule>
  </conditionalFormatting>
  <conditionalFormatting sqref="P569:Y584">
    <cfRule type="colorScale" priority="1283">
      <colorScale>
        <cfvo type="num" val="0"/>
        <cfvo type="max" val="0"/>
        <color rgb="FFFF0000"/>
        <color rgb="FFFFEF9C"/>
      </colorScale>
    </cfRule>
  </conditionalFormatting>
  <conditionalFormatting sqref="P569:Y584">
    <cfRule type="colorScale" priority="1281">
      <colorScale>
        <cfvo type="num" val="0"/>
        <cfvo type="max" val="0"/>
        <color rgb="FFFF0000"/>
        <color rgb="FFFFEF9C"/>
      </colorScale>
    </cfRule>
  </conditionalFormatting>
  <conditionalFormatting sqref="P569:Y584">
    <cfRule type="colorScale" priority="1279">
      <colorScale>
        <cfvo type="num" val="0"/>
        <cfvo type="max" val="0"/>
        <color rgb="FFFF0000"/>
        <color rgb="FFFFEF9C"/>
      </colorScale>
    </cfRule>
  </conditionalFormatting>
  <conditionalFormatting sqref="P569:Y584">
    <cfRule type="colorScale" priority="1277">
      <colorScale>
        <cfvo type="num" val="0"/>
        <cfvo type="max" val="0"/>
        <color rgb="FFFF0000"/>
        <color rgb="FFFFEF9C"/>
      </colorScale>
    </cfRule>
  </conditionalFormatting>
  <conditionalFormatting sqref="P569:Y584">
    <cfRule type="colorScale" priority="1275">
      <colorScale>
        <cfvo type="num" val="0"/>
        <cfvo type="max" val="0"/>
        <color rgb="FFFF0000"/>
        <color rgb="FFFFEF9C"/>
      </colorScale>
    </cfRule>
  </conditionalFormatting>
  <conditionalFormatting sqref="P569:Y584">
    <cfRule type="colorScale" priority="1273">
      <colorScale>
        <cfvo type="num" val="0"/>
        <cfvo type="max" val="0"/>
        <color rgb="FFFF0000"/>
        <color rgb="FFFFEF9C"/>
      </colorScale>
    </cfRule>
  </conditionalFormatting>
  <conditionalFormatting sqref="P569:Y584">
    <cfRule type="colorScale" priority="1271">
      <colorScale>
        <cfvo type="num" val="0"/>
        <cfvo type="max" val="0"/>
        <color rgb="FFFF0000"/>
        <color rgb="FFFFEF9C"/>
      </colorScale>
    </cfRule>
  </conditionalFormatting>
  <conditionalFormatting sqref="P586:Y601">
    <cfRule type="colorScale" priority="1269">
      <colorScale>
        <cfvo type="num" val="0"/>
        <cfvo type="max" val="0"/>
        <color rgb="FFFF0000"/>
        <color rgb="FFFFEF9C"/>
      </colorScale>
    </cfRule>
  </conditionalFormatting>
  <conditionalFormatting sqref="P586:Y601">
    <cfRule type="colorScale" priority="1267">
      <colorScale>
        <cfvo type="num" val="0"/>
        <cfvo type="max" val="0"/>
        <color rgb="FFFF0000"/>
        <color rgb="FFFFEF9C"/>
      </colorScale>
    </cfRule>
  </conditionalFormatting>
  <conditionalFormatting sqref="P586:Y601">
    <cfRule type="colorScale" priority="1265">
      <colorScale>
        <cfvo type="num" val="0"/>
        <cfvo type="max" val="0"/>
        <color rgb="FFFF0000"/>
        <color rgb="FFFFEF9C"/>
      </colorScale>
    </cfRule>
  </conditionalFormatting>
  <conditionalFormatting sqref="P586:Y601">
    <cfRule type="colorScale" priority="1263">
      <colorScale>
        <cfvo type="num" val="0"/>
        <cfvo type="max" val="0"/>
        <color rgb="FFFF0000"/>
        <color rgb="FFFFEF9C"/>
      </colorScale>
    </cfRule>
  </conditionalFormatting>
  <conditionalFormatting sqref="P586:Y601">
    <cfRule type="colorScale" priority="1261">
      <colorScale>
        <cfvo type="num" val="0"/>
        <cfvo type="max" val="0"/>
        <color rgb="FFFF0000"/>
        <color rgb="FFFFEF9C"/>
      </colorScale>
    </cfRule>
  </conditionalFormatting>
  <conditionalFormatting sqref="P586:Y601">
    <cfRule type="colorScale" priority="1259">
      <colorScale>
        <cfvo type="num" val="0"/>
        <cfvo type="max" val="0"/>
        <color rgb="FFFF0000"/>
        <color rgb="FFFFEF9C"/>
      </colorScale>
    </cfRule>
  </conditionalFormatting>
  <conditionalFormatting sqref="P586:Y601">
    <cfRule type="colorScale" priority="1257">
      <colorScale>
        <cfvo type="num" val="0"/>
        <cfvo type="max" val="0"/>
        <color rgb="FFFF0000"/>
        <color rgb="FFFFEF9C"/>
      </colorScale>
    </cfRule>
  </conditionalFormatting>
  <conditionalFormatting sqref="P586:Y601">
    <cfRule type="colorScale" priority="1255">
      <colorScale>
        <cfvo type="num" val="0"/>
        <cfvo type="max" val="0"/>
        <color rgb="FFFF0000"/>
        <color rgb="FFFFEF9C"/>
      </colorScale>
    </cfRule>
  </conditionalFormatting>
  <conditionalFormatting sqref="P586:Y601">
    <cfRule type="colorScale" priority="1253">
      <colorScale>
        <cfvo type="num" val="0"/>
        <cfvo type="max" val="0"/>
        <color rgb="FFFF0000"/>
        <color rgb="FFFFEF9C"/>
      </colorScale>
    </cfRule>
  </conditionalFormatting>
  <conditionalFormatting sqref="P586:Y601">
    <cfRule type="colorScale" priority="1251">
      <colorScale>
        <cfvo type="num" val="0"/>
        <cfvo type="max" val="0"/>
        <color rgb="FFFF0000"/>
        <color rgb="FFFFEF9C"/>
      </colorScale>
    </cfRule>
  </conditionalFormatting>
  <conditionalFormatting sqref="P586:Y601">
    <cfRule type="colorScale" priority="1249">
      <colorScale>
        <cfvo type="num" val="0"/>
        <cfvo type="max" val="0"/>
        <color rgb="FFFF0000"/>
        <color rgb="FFFFEF9C"/>
      </colorScale>
    </cfRule>
  </conditionalFormatting>
  <conditionalFormatting sqref="P603:Y618">
    <cfRule type="colorScale" priority="1247">
      <colorScale>
        <cfvo type="num" val="0"/>
        <cfvo type="max" val="0"/>
        <color rgb="FFFF0000"/>
        <color rgb="FFFFEF9C"/>
      </colorScale>
    </cfRule>
  </conditionalFormatting>
  <conditionalFormatting sqref="P603:Y618">
    <cfRule type="colorScale" priority="1245">
      <colorScale>
        <cfvo type="num" val="0"/>
        <cfvo type="max" val="0"/>
        <color rgb="FFFF0000"/>
        <color rgb="FFFFEF9C"/>
      </colorScale>
    </cfRule>
  </conditionalFormatting>
  <conditionalFormatting sqref="P603:Y618">
    <cfRule type="colorScale" priority="1243">
      <colorScale>
        <cfvo type="num" val="0"/>
        <cfvo type="max" val="0"/>
        <color rgb="FFFF0000"/>
        <color rgb="FFFFEF9C"/>
      </colorScale>
    </cfRule>
  </conditionalFormatting>
  <conditionalFormatting sqref="P603:Y618">
    <cfRule type="colorScale" priority="1241">
      <colorScale>
        <cfvo type="num" val="0"/>
        <cfvo type="max" val="0"/>
        <color rgb="FFFF0000"/>
        <color rgb="FFFFEF9C"/>
      </colorScale>
    </cfRule>
  </conditionalFormatting>
  <conditionalFormatting sqref="P603:Y618">
    <cfRule type="colorScale" priority="1239">
      <colorScale>
        <cfvo type="num" val="0"/>
        <cfvo type="max" val="0"/>
        <color rgb="FFFF0000"/>
        <color rgb="FFFFEF9C"/>
      </colorScale>
    </cfRule>
  </conditionalFormatting>
  <conditionalFormatting sqref="P603:Y618">
    <cfRule type="colorScale" priority="1237">
      <colorScale>
        <cfvo type="num" val="0"/>
        <cfvo type="max" val="0"/>
        <color rgb="FFFF0000"/>
        <color rgb="FFFFEF9C"/>
      </colorScale>
    </cfRule>
  </conditionalFormatting>
  <conditionalFormatting sqref="P603:Y618">
    <cfRule type="colorScale" priority="1235">
      <colorScale>
        <cfvo type="num" val="0"/>
        <cfvo type="max" val="0"/>
        <color rgb="FFFF0000"/>
        <color rgb="FFFFEF9C"/>
      </colorScale>
    </cfRule>
  </conditionalFormatting>
  <conditionalFormatting sqref="P603:Y618">
    <cfRule type="colorScale" priority="1233">
      <colorScale>
        <cfvo type="num" val="0"/>
        <cfvo type="max" val="0"/>
        <color rgb="FFFF0000"/>
        <color rgb="FFFFEF9C"/>
      </colorScale>
    </cfRule>
  </conditionalFormatting>
  <conditionalFormatting sqref="P603:Y618">
    <cfRule type="colorScale" priority="1231">
      <colorScale>
        <cfvo type="num" val="0"/>
        <cfvo type="max" val="0"/>
        <color rgb="FFFF0000"/>
        <color rgb="FFFFEF9C"/>
      </colorScale>
    </cfRule>
  </conditionalFormatting>
  <conditionalFormatting sqref="P603:Y618">
    <cfRule type="colorScale" priority="1229">
      <colorScale>
        <cfvo type="num" val="0"/>
        <cfvo type="max" val="0"/>
        <color rgb="FFFF0000"/>
        <color rgb="FFFFEF9C"/>
      </colorScale>
    </cfRule>
  </conditionalFormatting>
  <conditionalFormatting sqref="P603:Y618">
    <cfRule type="colorScale" priority="1227">
      <colorScale>
        <cfvo type="num" val="0"/>
        <cfvo type="max" val="0"/>
        <color rgb="FFFF0000"/>
        <color rgb="FFFFEF9C"/>
      </colorScale>
    </cfRule>
  </conditionalFormatting>
  <conditionalFormatting sqref="P603:Y618">
    <cfRule type="colorScale" priority="1225">
      <colorScale>
        <cfvo type="num" val="0"/>
        <cfvo type="max" val="0"/>
        <color rgb="FFFF0000"/>
        <color rgb="FFFFEF9C"/>
      </colorScale>
    </cfRule>
  </conditionalFormatting>
  <conditionalFormatting sqref="P620:Y635">
    <cfRule type="colorScale" priority="1223">
      <colorScale>
        <cfvo type="num" val="0"/>
        <cfvo type="max" val="0"/>
        <color rgb="FFFF0000"/>
        <color rgb="FFFFEF9C"/>
      </colorScale>
    </cfRule>
  </conditionalFormatting>
  <conditionalFormatting sqref="P620:Y635">
    <cfRule type="colorScale" priority="1221">
      <colorScale>
        <cfvo type="num" val="0"/>
        <cfvo type="max" val="0"/>
        <color rgb="FFFF0000"/>
        <color rgb="FFFFEF9C"/>
      </colorScale>
    </cfRule>
  </conditionalFormatting>
  <conditionalFormatting sqref="P620:Y635">
    <cfRule type="colorScale" priority="1219">
      <colorScale>
        <cfvo type="num" val="0"/>
        <cfvo type="max" val="0"/>
        <color rgb="FFFF0000"/>
        <color rgb="FFFFEF9C"/>
      </colorScale>
    </cfRule>
  </conditionalFormatting>
  <conditionalFormatting sqref="P620:Y635">
    <cfRule type="colorScale" priority="1217">
      <colorScale>
        <cfvo type="num" val="0"/>
        <cfvo type="max" val="0"/>
        <color rgb="FFFF0000"/>
        <color rgb="FFFFEF9C"/>
      </colorScale>
    </cfRule>
  </conditionalFormatting>
  <conditionalFormatting sqref="P620:Y635">
    <cfRule type="colorScale" priority="1215">
      <colorScale>
        <cfvo type="num" val="0"/>
        <cfvo type="max" val="0"/>
        <color rgb="FFFF0000"/>
        <color rgb="FFFFEF9C"/>
      </colorScale>
    </cfRule>
  </conditionalFormatting>
  <conditionalFormatting sqref="P620:Y635">
    <cfRule type="colorScale" priority="1213">
      <colorScale>
        <cfvo type="num" val="0"/>
        <cfvo type="max" val="0"/>
        <color rgb="FFFF0000"/>
        <color rgb="FFFFEF9C"/>
      </colorScale>
    </cfRule>
  </conditionalFormatting>
  <conditionalFormatting sqref="P620:Y635">
    <cfRule type="colorScale" priority="1211">
      <colorScale>
        <cfvo type="num" val="0"/>
        <cfvo type="max" val="0"/>
        <color rgb="FFFF0000"/>
        <color rgb="FFFFEF9C"/>
      </colorScale>
    </cfRule>
  </conditionalFormatting>
  <conditionalFormatting sqref="P620:Y635">
    <cfRule type="colorScale" priority="1209">
      <colorScale>
        <cfvo type="num" val="0"/>
        <cfvo type="max" val="0"/>
        <color rgb="FFFF0000"/>
        <color rgb="FFFFEF9C"/>
      </colorScale>
    </cfRule>
  </conditionalFormatting>
  <conditionalFormatting sqref="P620:Y635">
    <cfRule type="colorScale" priority="1207">
      <colorScale>
        <cfvo type="num" val="0"/>
        <cfvo type="max" val="0"/>
        <color rgb="FFFF0000"/>
        <color rgb="FFFFEF9C"/>
      </colorScale>
    </cfRule>
  </conditionalFormatting>
  <conditionalFormatting sqref="P620:Y635">
    <cfRule type="colorScale" priority="1205">
      <colorScale>
        <cfvo type="num" val="0"/>
        <cfvo type="max" val="0"/>
        <color rgb="FFFF0000"/>
        <color rgb="FFFFEF9C"/>
      </colorScale>
    </cfRule>
  </conditionalFormatting>
  <conditionalFormatting sqref="P620:Y635">
    <cfRule type="colorScale" priority="1203">
      <colorScale>
        <cfvo type="num" val="0"/>
        <cfvo type="max" val="0"/>
        <color rgb="FFFF0000"/>
        <color rgb="FFFFEF9C"/>
      </colorScale>
    </cfRule>
  </conditionalFormatting>
  <conditionalFormatting sqref="P620:Y635">
    <cfRule type="colorScale" priority="1201">
      <colorScale>
        <cfvo type="num" val="0"/>
        <cfvo type="max" val="0"/>
        <color rgb="FFFF0000"/>
        <color rgb="FFFFEF9C"/>
      </colorScale>
    </cfRule>
  </conditionalFormatting>
  <conditionalFormatting sqref="P620:Y635">
    <cfRule type="colorScale" priority="1199">
      <colorScale>
        <cfvo type="num" val="0"/>
        <cfvo type="max" val="0"/>
        <color rgb="FFFF0000"/>
        <color rgb="FFFFEF9C"/>
      </colorScale>
    </cfRule>
  </conditionalFormatting>
  <conditionalFormatting sqref="P637:Y652">
    <cfRule type="colorScale" priority="1197">
      <colorScale>
        <cfvo type="num" val="0"/>
        <cfvo type="max" val="0"/>
        <color rgb="FFFF0000"/>
        <color rgb="FFFFEF9C"/>
      </colorScale>
    </cfRule>
  </conditionalFormatting>
  <conditionalFormatting sqref="P637:Y652">
    <cfRule type="colorScale" priority="1195">
      <colorScale>
        <cfvo type="num" val="0"/>
        <cfvo type="max" val="0"/>
        <color rgb="FFFF0000"/>
        <color rgb="FFFFEF9C"/>
      </colorScale>
    </cfRule>
  </conditionalFormatting>
  <conditionalFormatting sqref="P637:Y652">
    <cfRule type="colorScale" priority="1193">
      <colorScale>
        <cfvo type="num" val="0"/>
        <cfvo type="max" val="0"/>
        <color rgb="FFFF0000"/>
        <color rgb="FFFFEF9C"/>
      </colorScale>
    </cfRule>
  </conditionalFormatting>
  <conditionalFormatting sqref="P637:Y652">
    <cfRule type="colorScale" priority="1191">
      <colorScale>
        <cfvo type="num" val="0"/>
        <cfvo type="max" val="0"/>
        <color rgb="FFFF0000"/>
        <color rgb="FFFFEF9C"/>
      </colorScale>
    </cfRule>
  </conditionalFormatting>
  <conditionalFormatting sqref="P637:Y652">
    <cfRule type="colorScale" priority="1189">
      <colorScale>
        <cfvo type="num" val="0"/>
        <cfvo type="max" val="0"/>
        <color rgb="FFFF0000"/>
        <color rgb="FFFFEF9C"/>
      </colorScale>
    </cfRule>
  </conditionalFormatting>
  <conditionalFormatting sqref="P637:Y652">
    <cfRule type="colorScale" priority="1187">
      <colorScale>
        <cfvo type="num" val="0"/>
        <cfvo type="max" val="0"/>
        <color rgb="FFFF0000"/>
        <color rgb="FFFFEF9C"/>
      </colorScale>
    </cfRule>
  </conditionalFormatting>
  <conditionalFormatting sqref="P637:Y652">
    <cfRule type="colorScale" priority="1185">
      <colorScale>
        <cfvo type="num" val="0"/>
        <cfvo type="max" val="0"/>
        <color rgb="FFFF0000"/>
        <color rgb="FFFFEF9C"/>
      </colorScale>
    </cfRule>
  </conditionalFormatting>
  <conditionalFormatting sqref="P637:Y652">
    <cfRule type="colorScale" priority="1183">
      <colorScale>
        <cfvo type="num" val="0"/>
        <cfvo type="max" val="0"/>
        <color rgb="FFFF0000"/>
        <color rgb="FFFFEF9C"/>
      </colorScale>
    </cfRule>
  </conditionalFormatting>
  <conditionalFormatting sqref="P637:Y652">
    <cfRule type="colorScale" priority="1181">
      <colorScale>
        <cfvo type="num" val="0"/>
        <cfvo type="max" val="0"/>
        <color rgb="FFFF0000"/>
        <color rgb="FFFFEF9C"/>
      </colorScale>
    </cfRule>
  </conditionalFormatting>
  <conditionalFormatting sqref="P637:Y652">
    <cfRule type="colorScale" priority="1179">
      <colorScale>
        <cfvo type="num" val="0"/>
        <cfvo type="max" val="0"/>
        <color rgb="FFFF0000"/>
        <color rgb="FFFFEF9C"/>
      </colorScale>
    </cfRule>
  </conditionalFormatting>
  <conditionalFormatting sqref="P637:Y652">
    <cfRule type="colorScale" priority="1177">
      <colorScale>
        <cfvo type="num" val="0"/>
        <cfvo type="max" val="0"/>
        <color rgb="FFFF0000"/>
        <color rgb="FFFFEF9C"/>
      </colorScale>
    </cfRule>
  </conditionalFormatting>
  <conditionalFormatting sqref="P637:Y652">
    <cfRule type="colorScale" priority="1175">
      <colorScale>
        <cfvo type="num" val="0"/>
        <cfvo type="max" val="0"/>
        <color rgb="FFFF0000"/>
        <color rgb="FFFFEF9C"/>
      </colorScale>
    </cfRule>
  </conditionalFormatting>
  <conditionalFormatting sqref="P637:Y652">
    <cfRule type="colorScale" priority="1173">
      <colorScale>
        <cfvo type="num" val="0"/>
        <cfvo type="max" val="0"/>
        <color rgb="FFFF0000"/>
        <color rgb="FFFFEF9C"/>
      </colorScale>
    </cfRule>
  </conditionalFormatting>
  <conditionalFormatting sqref="P637:Y652">
    <cfRule type="colorScale" priority="1171">
      <colorScale>
        <cfvo type="num" val="0"/>
        <cfvo type="max" val="0"/>
        <color rgb="FFFF0000"/>
        <color rgb="FFFFEF9C"/>
      </colorScale>
    </cfRule>
  </conditionalFormatting>
  <conditionalFormatting sqref="P654:Y669">
    <cfRule type="colorScale" priority="1169">
      <colorScale>
        <cfvo type="num" val="0"/>
        <cfvo type="max" val="0"/>
        <color rgb="FFFF0000"/>
        <color rgb="FFFFEF9C"/>
      </colorScale>
    </cfRule>
  </conditionalFormatting>
  <conditionalFormatting sqref="P654:Y669">
    <cfRule type="colorScale" priority="1167">
      <colorScale>
        <cfvo type="num" val="0"/>
        <cfvo type="max" val="0"/>
        <color rgb="FFFF0000"/>
        <color rgb="FFFFEF9C"/>
      </colorScale>
    </cfRule>
  </conditionalFormatting>
  <conditionalFormatting sqref="P654:Y669">
    <cfRule type="colorScale" priority="1165">
      <colorScale>
        <cfvo type="num" val="0"/>
        <cfvo type="max" val="0"/>
        <color rgb="FFFF0000"/>
        <color rgb="FFFFEF9C"/>
      </colorScale>
    </cfRule>
  </conditionalFormatting>
  <conditionalFormatting sqref="P654:Y669">
    <cfRule type="colorScale" priority="1163">
      <colorScale>
        <cfvo type="num" val="0"/>
        <cfvo type="max" val="0"/>
        <color rgb="FFFF0000"/>
        <color rgb="FFFFEF9C"/>
      </colorScale>
    </cfRule>
  </conditionalFormatting>
  <conditionalFormatting sqref="P654:Y669">
    <cfRule type="colorScale" priority="1161">
      <colorScale>
        <cfvo type="num" val="0"/>
        <cfvo type="max" val="0"/>
        <color rgb="FFFF0000"/>
        <color rgb="FFFFEF9C"/>
      </colorScale>
    </cfRule>
  </conditionalFormatting>
  <conditionalFormatting sqref="P654:Y669">
    <cfRule type="colorScale" priority="1159">
      <colorScale>
        <cfvo type="num" val="0"/>
        <cfvo type="max" val="0"/>
        <color rgb="FFFF0000"/>
        <color rgb="FFFFEF9C"/>
      </colorScale>
    </cfRule>
  </conditionalFormatting>
  <conditionalFormatting sqref="P654:Y669">
    <cfRule type="colorScale" priority="1157">
      <colorScale>
        <cfvo type="num" val="0"/>
        <cfvo type="max" val="0"/>
        <color rgb="FFFF0000"/>
        <color rgb="FFFFEF9C"/>
      </colorScale>
    </cfRule>
  </conditionalFormatting>
  <conditionalFormatting sqref="P654:Y669">
    <cfRule type="colorScale" priority="1155">
      <colorScale>
        <cfvo type="num" val="0"/>
        <cfvo type="max" val="0"/>
        <color rgb="FFFF0000"/>
        <color rgb="FFFFEF9C"/>
      </colorScale>
    </cfRule>
  </conditionalFormatting>
  <conditionalFormatting sqref="P654:Y669">
    <cfRule type="colorScale" priority="1153">
      <colorScale>
        <cfvo type="num" val="0"/>
        <cfvo type="max" val="0"/>
        <color rgb="FFFF0000"/>
        <color rgb="FFFFEF9C"/>
      </colorScale>
    </cfRule>
  </conditionalFormatting>
  <conditionalFormatting sqref="P654:Y669">
    <cfRule type="colorScale" priority="1151">
      <colorScale>
        <cfvo type="num" val="0"/>
        <cfvo type="max" val="0"/>
        <color rgb="FFFF0000"/>
        <color rgb="FFFFEF9C"/>
      </colorScale>
    </cfRule>
  </conditionalFormatting>
  <conditionalFormatting sqref="P654:Y669">
    <cfRule type="colorScale" priority="1149">
      <colorScale>
        <cfvo type="num" val="0"/>
        <cfvo type="max" val="0"/>
        <color rgb="FFFF0000"/>
        <color rgb="FFFFEF9C"/>
      </colorScale>
    </cfRule>
  </conditionalFormatting>
  <conditionalFormatting sqref="P654:Y669">
    <cfRule type="colorScale" priority="1147">
      <colorScale>
        <cfvo type="num" val="0"/>
        <cfvo type="max" val="0"/>
        <color rgb="FFFF0000"/>
        <color rgb="FFFFEF9C"/>
      </colorScale>
    </cfRule>
  </conditionalFormatting>
  <conditionalFormatting sqref="P654:Y669">
    <cfRule type="colorScale" priority="1145">
      <colorScale>
        <cfvo type="num" val="0"/>
        <cfvo type="max" val="0"/>
        <color rgb="FFFF0000"/>
        <color rgb="FFFFEF9C"/>
      </colorScale>
    </cfRule>
  </conditionalFormatting>
  <conditionalFormatting sqref="P654:Y669">
    <cfRule type="colorScale" priority="1143">
      <colorScale>
        <cfvo type="num" val="0"/>
        <cfvo type="max" val="0"/>
        <color rgb="FFFF0000"/>
        <color rgb="FFFFEF9C"/>
      </colorScale>
    </cfRule>
  </conditionalFormatting>
  <conditionalFormatting sqref="P654:Y669">
    <cfRule type="colorScale" priority="1141">
      <colorScale>
        <cfvo type="num" val="0"/>
        <cfvo type="max" val="0"/>
        <color rgb="FFFF0000"/>
        <color rgb="FFFFEF9C"/>
      </colorScale>
    </cfRule>
  </conditionalFormatting>
  <conditionalFormatting sqref="P671:Y686">
    <cfRule type="colorScale" priority="1139">
      <colorScale>
        <cfvo type="num" val="0"/>
        <cfvo type="max" val="0"/>
        <color rgb="FFFF0000"/>
        <color rgb="FFFFEF9C"/>
      </colorScale>
    </cfRule>
  </conditionalFormatting>
  <conditionalFormatting sqref="P671:Y686">
    <cfRule type="colorScale" priority="1137">
      <colorScale>
        <cfvo type="num" val="0"/>
        <cfvo type="max" val="0"/>
        <color rgb="FFFF0000"/>
        <color rgb="FFFFEF9C"/>
      </colorScale>
    </cfRule>
  </conditionalFormatting>
  <conditionalFormatting sqref="P671:Y686">
    <cfRule type="colorScale" priority="1135">
      <colorScale>
        <cfvo type="num" val="0"/>
        <cfvo type="max" val="0"/>
        <color rgb="FFFF0000"/>
        <color rgb="FFFFEF9C"/>
      </colorScale>
    </cfRule>
  </conditionalFormatting>
  <conditionalFormatting sqref="P671:Y686">
    <cfRule type="colorScale" priority="1133">
      <colorScale>
        <cfvo type="num" val="0"/>
        <cfvo type="max" val="0"/>
        <color rgb="FFFF0000"/>
        <color rgb="FFFFEF9C"/>
      </colorScale>
    </cfRule>
  </conditionalFormatting>
  <conditionalFormatting sqref="P671:Y686">
    <cfRule type="colorScale" priority="1131">
      <colorScale>
        <cfvo type="num" val="0"/>
        <cfvo type="max" val="0"/>
        <color rgb="FFFF0000"/>
        <color rgb="FFFFEF9C"/>
      </colorScale>
    </cfRule>
  </conditionalFormatting>
  <conditionalFormatting sqref="P671:Y686">
    <cfRule type="colorScale" priority="1129">
      <colorScale>
        <cfvo type="num" val="0"/>
        <cfvo type="max" val="0"/>
        <color rgb="FFFF0000"/>
        <color rgb="FFFFEF9C"/>
      </colorScale>
    </cfRule>
  </conditionalFormatting>
  <conditionalFormatting sqref="P671:Y686">
    <cfRule type="colorScale" priority="1127">
      <colorScale>
        <cfvo type="num" val="0"/>
        <cfvo type="max" val="0"/>
        <color rgb="FFFF0000"/>
        <color rgb="FFFFEF9C"/>
      </colorScale>
    </cfRule>
  </conditionalFormatting>
  <conditionalFormatting sqref="P671:Y686">
    <cfRule type="colorScale" priority="1125">
      <colorScale>
        <cfvo type="num" val="0"/>
        <cfvo type="max" val="0"/>
        <color rgb="FFFF0000"/>
        <color rgb="FFFFEF9C"/>
      </colorScale>
    </cfRule>
  </conditionalFormatting>
  <conditionalFormatting sqref="P671:Y686">
    <cfRule type="colorScale" priority="1123">
      <colorScale>
        <cfvo type="num" val="0"/>
        <cfvo type="max" val="0"/>
        <color rgb="FFFF0000"/>
        <color rgb="FFFFEF9C"/>
      </colorScale>
    </cfRule>
  </conditionalFormatting>
  <conditionalFormatting sqref="P671:Y686">
    <cfRule type="colorScale" priority="1121">
      <colorScale>
        <cfvo type="num" val="0"/>
        <cfvo type="max" val="0"/>
        <color rgb="FFFF0000"/>
        <color rgb="FFFFEF9C"/>
      </colorScale>
    </cfRule>
  </conditionalFormatting>
  <conditionalFormatting sqref="P671:Y686">
    <cfRule type="colorScale" priority="1119">
      <colorScale>
        <cfvo type="num" val="0"/>
        <cfvo type="max" val="0"/>
        <color rgb="FFFF0000"/>
        <color rgb="FFFFEF9C"/>
      </colorScale>
    </cfRule>
  </conditionalFormatting>
  <conditionalFormatting sqref="P671:Y686">
    <cfRule type="colorScale" priority="1117">
      <colorScale>
        <cfvo type="num" val="0"/>
        <cfvo type="max" val="0"/>
        <color rgb="FFFF0000"/>
        <color rgb="FFFFEF9C"/>
      </colorScale>
    </cfRule>
  </conditionalFormatting>
  <conditionalFormatting sqref="P671:Y686">
    <cfRule type="colorScale" priority="1115">
      <colorScale>
        <cfvo type="num" val="0"/>
        <cfvo type="max" val="0"/>
        <color rgb="FFFF0000"/>
        <color rgb="FFFFEF9C"/>
      </colorScale>
    </cfRule>
  </conditionalFormatting>
  <conditionalFormatting sqref="P671:Y686">
    <cfRule type="colorScale" priority="1113">
      <colorScale>
        <cfvo type="num" val="0"/>
        <cfvo type="max" val="0"/>
        <color rgb="FFFF0000"/>
        <color rgb="FFFFEF9C"/>
      </colorScale>
    </cfRule>
  </conditionalFormatting>
  <conditionalFormatting sqref="P671:Y686">
    <cfRule type="colorScale" priority="1111">
      <colorScale>
        <cfvo type="num" val="0"/>
        <cfvo type="max" val="0"/>
        <color rgb="FFFF0000"/>
        <color rgb="FFFFEF9C"/>
      </colorScale>
    </cfRule>
  </conditionalFormatting>
  <conditionalFormatting sqref="P671:Y686">
    <cfRule type="colorScale" priority="1109">
      <colorScale>
        <cfvo type="num" val="0"/>
        <cfvo type="max" val="0"/>
        <color rgb="FFFF0000"/>
        <color rgb="FFFFEF9C"/>
      </colorScale>
    </cfRule>
  </conditionalFormatting>
  <conditionalFormatting sqref="P688:Y703">
    <cfRule type="colorScale" priority="1107">
      <colorScale>
        <cfvo type="num" val="0"/>
        <cfvo type="max" val="0"/>
        <color rgb="FFFF0000"/>
        <color rgb="FFFFEF9C"/>
      </colorScale>
    </cfRule>
  </conditionalFormatting>
  <conditionalFormatting sqref="P688:Y703">
    <cfRule type="colorScale" priority="1105">
      <colorScale>
        <cfvo type="num" val="0"/>
        <cfvo type="max" val="0"/>
        <color rgb="FFFF0000"/>
        <color rgb="FFFFEF9C"/>
      </colorScale>
    </cfRule>
  </conditionalFormatting>
  <conditionalFormatting sqref="P688:Y703">
    <cfRule type="colorScale" priority="1103">
      <colorScale>
        <cfvo type="num" val="0"/>
        <cfvo type="max" val="0"/>
        <color rgb="FFFF0000"/>
        <color rgb="FFFFEF9C"/>
      </colorScale>
    </cfRule>
  </conditionalFormatting>
  <conditionalFormatting sqref="P688:Y703">
    <cfRule type="colorScale" priority="1101">
      <colorScale>
        <cfvo type="num" val="0"/>
        <cfvo type="max" val="0"/>
        <color rgb="FFFF0000"/>
        <color rgb="FFFFEF9C"/>
      </colorScale>
    </cfRule>
  </conditionalFormatting>
  <conditionalFormatting sqref="P688:Y703">
    <cfRule type="colorScale" priority="1099">
      <colorScale>
        <cfvo type="num" val="0"/>
        <cfvo type="max" val="0"/>
        <color rgb="FFFF0000"/>
        <color rgb="FFFFEF9C"/>
      </colorScale>
    </cfRule>
  </conditionalFormatting>
  <conditionalFormatting sqref="P688:Y703">
    <cfRule type="colorScale" priority="1097">
      <colorScale>
        <cfvo type="num" val="0"/>
        <cfvo type="max" val="0"/>
        <color rgb="FFFF0000"/>
        <color rgb="FFFFEF9C"/>
      </colorScale>
    </cfRule>
  </conditionalFormatting>
  <conditionalFormatting sqref="P688:Y703">
    <cfRule type="colorScale" priority="1095">
      <colorScale>
        <cfvo type="num" val="0"/>
        <cfvo type="max" val="0"/>
        <color rgb="FFFF0000"/>
        <color rgb="FFFFEF9C"/>
      </colorScale>
    </cfRule>
  </conditionalFormatting>
  <conditionalFormatting sqref="P688:Y703">
    <cfRule type="colorScale" priority="1093">
      <colorScale>
        <cfvo type="num" val="0"/>
        <cfvo type="max" val="0"/>
        <color rgb="FFFF0000"/>
        <color rgb="FFFFEF9C"/>
      </colorScale>
    </cfRule>
  </conditionalFormatting>
  <conditionalFormatting sqref="P688:Y703">
    <cfRule type="colorScale" priority="1091">
      <colorScale>
        <cfvo type="num" val="0"/>
        <cfvo type="max" val="0"/>
        <color rgb="FFFF0000"/>
        <color rgb="FFFFEF9C"/>
      </colorScale>
    </cfRule>
  </conditionalFormatting>
  <conditionalFormatting sqref="P688:Y703">
    <cfRule type="colorScale" priority="1089">
      <colorScale>
        <cfvo type="num" val="0"/>
        <cfvo type="max" val="0"/>
        <color rgb="FFFF0000"/>
        <color rgb="FFFFEF9C"/>
      </colorScale>
    </cfRule>
  </conditionalFormatting>
  <conditionalFormatting sqref="P688:Y703">
    <cfRule type="colorScale" priority="1087">
      <colorScale>
        <cfvo type="num" val="0"/>
        <cfvo type="max" val="0"/>
        <color rgb="FFFF0000"/>
        <color rgb="FFFFEF9C"/>
      </colorScale>
    </cfRule>
  </conditionalFormatting>
  <conditionalFormatting sqref="P688:Y703">
    <cfRule type="colorScale" priority="1085">
      <colorScale>
        <cfvo type="num" val="0"/>
        <cfvo type="max" val="0"/>
        <color rgb="FFFF0000"/>
        <color rgb="FFFFEF9C"/>
      </colorScale>
    </cfRule>
  </conditionalFormatting>
  <conditionalFormatting sqref="P688:Y703">
    <cfRule type="colorScale" priority="1083">
      <colorScale>
        <cfvo type="num" val="0"/>
        <cfvo type="max" val="0"/>
        <color rgb="FFFF0000"/>
        <color rgb="FFFFEF9C"/>
      </colorScale>
    </cfRule>
  </conditionalFormatting>
  <conditionalFormatting sqref="P688:Y703">
    <cfRule type="colorScale" priority="1081">
      <colorScale>
        <cfvo type="num" val="0"/>
        <cfvo type="max" val="0"/>
        <color rgb="FFFF0000"/>
        <color rgb="FFFFEF9C"/>
      </colorScale>
    </cfRule>
  </conditionalFormatting>
  <conditionalFormatting sqref="P688:Y703">
    <cfRule type="colorScale" priority="1079">
      <colorScale>
        <cfvo type="num" val="0"/>
        <cfvo type="max" val="0"/>
        <color rgb="FFFF0000"/>
        <color rgb="FFFFEF9C"/>
      </colorScale>
    </cfRule>
  </conditionalFormatting>
  <conditionalFormatting sqref="P688:Y703">
    <cfRule type="colorScale" priority="1077">
      <colorScale>
        <cfvo type="num" val="0"/>
        <cfvo type="max" val="0"/>
        <color rgb="FFFF0000"/>
        <color rgb="FFFFEF9C"/>
      </colorScale>
    </cfRule>
  </conditionalFormatting>
  <conditionalFormatting sqref="P688:Y703">
    <cfRule type="colorScale" priority="1075">
      <colorScale>
        <cfvo type="num" val="0"/>
        <cfvo type="max" val="0"/>
        <color rgb="FFFF0000"/>
        <color rgb="FFFFEF9C"/>
      </colorScale>
    </cfRule>
  </conditionalFormatting>
  <conditionalFormatting sqref="P705:Y720">
    <cfRule type="colorScale" priority="1073">
      <colorScale>
        <cfvo type="num" val="0"/>
        <cfvo type="max" val="0"/>
        <color rgb="FFFF0000"/>
        <color rgb="FFFFEF9C"/>
      </colorScale>
    </cfRule>
  </conditionalFormatting>
  <conditionalFormatting sqref="P705:Y720">
    <cfRule type="colorScale" priority="1071">
      <colorScale>
        <cfvo type="num" val="0"/>
        <cfvo type="max" val="0"/>
        <color rgb="FFFF0000"/>
        <color rgb="FFFFEF9C"/>
      </colorScale>
    </cfRule>
  </conditionalFormatting>
  <conditionalFormatting sqref="P705:Y720">
    <cfRule type="colorScale" priority="1069">
      <colorScale>
        <cfvo type="num" val="0"/>
        <cfvo type="max" val="0"/>
        <color rgb="FFFF0000"/>
        <color rgb="FFFFEF9C"/>
      </colorScale>
    </cfRule>
  </conditionalFormatting>
  <conditionalFormatting sqref="P705:Y720">
    <cfRule type="colorScale" priority="1067">
      <colorScale>
        <cfvo type="num" val="0"/>
        <cfvo type="max" val="0"/>
        <color rgb="FFFF0000"/>
        <color rgb="FFFFEF9C"/>
      </colorScale>
    </cfRule>
  </conditionalFormatting>
  <conditionalFormatting sqref="P705:Y720">
    <cfRule type="colorScale" priority="1065">
      <colorScale>
        <cfvo type="num" val="0"/>
        <cfvo type="max" val="0"/>
        <color rgb="FFFF0000"/>
        <color rgb="FFFFEF9C"/>
      </colorScale>
    </cfRule>
  </conditionalFormatting>
  <conditionalFormatting sqref="P705:Y720">
    <cfRule type="colorScale" priority="1063">
      <colorScale>
        <cfvo type="num" val="0"/>
        <cfvo type="max" val="0"/>
        <color rgb="FFFF0000"/>
        <color rgb="FFFFEF9C"/>
      </colorScale>
    </cfRule>
  </conditionalFormatting>
  <conditionalFormatting sqref="P705:Y720">
    <cfRule type="colorScale" priority="1061">
      <colorScale>
        <cfvo type="num" val="0"/>
        <cfvo type="max" val="0"/>
        <color rgb="FFFF0000"/>
        <color rgb="FFFFEF9C"/>
      </colorScale>
    </cfRule>
  </conditionalFormatting>
  <conditionalFormatting sqref="P705:Y720">
    <cfRule type="colorScale" priority="1059">
      <colorScale>
        <cfvo type="num" val="0"/>
        <cfvo type="max" val="0"/>
        <color rgb="FFFF0000"/>
        <color rgb="FFFFEF9C"/>
      </colorScale>
    </cfRule>
  </conditionalFormatting>
  <conditionalFormatting sqref="P705:Y720">
    <cfRule type="colorScale" priority="1057">
      <colorScale>
        <cfvo type="num" val="0"/>
        <cfvo type="max" val="0"/>
        <color rgb="FFFF0000"/>
        <color rgb="FFFFEF9C"/>
      </colorScale>
    </cfRule>
  </conditionalFormatting>
  <conditionalFormatting sqref="P705:Y720">
    <cfRule type="colorScale" priority="1055">
      <colorScale>
        <cfvo type="num" val="0"/>
        <cfvo type="max" val="0"/>
        <color rgb="FFFF0000"/>
        <color rgb="FFFFEF9C"/>
      </colorScale>
    </cfRule>
  </conditionalFormatting>
  <conditionalFormatting sqref="P705:Y720">
    <cfRule type="colorScale" priority="1053">
      <colorScale>
        <cfvo type="num" val="0"/>
        <cfvo type="max" val="0"/>
        <color rgb="FFFF0000"/>
        <color rgb="FFFFEF9C"/>
      </colorScale>
    </cfRule>
  </conditionalFormatting>
  <conditionalFormatting sqref="P705:Y720">
    <cfRule type="colorScale" priority="1051">
      <colorScale>
        <cfvo type="num" val="0"/>
        <cfvo type="max" val="0"/>
        <color rgb="FFFF0000"/>
        <color rgb="FFFFEF9C"/>
      </colorScale>
    </cfRule>
  </conditionalFormatting>
  <conditionalFormatting sqref="P705:Y720">
    <cfRule type="colorScale" priority="1049">
      <colorScale>
        <cfvo type="num" val="0"/>
        <cfvo type="max" val="0"/>
        <color rgb="FFFF0000"/>
        <color rgb="FFFFEF9C"/>
      </colorScale>
    </cfRule>
  </conditionalFormatting>
  <conditionalFormatting sqref="P705:Y720">
    <cfRule type="colorScale" priority="1047">
      <colorScale>
        <cfvo type="num" val="0"/>
        <cfvo type="max" val="0"/>
        <color rgb="FFFF0000"/>
        <color rgb="FFFFEF9C"/>
      </colorScale>
    </cfRule>
  </conditionalFormatting>
  <conditionalFormatting sqref="P705:Y720">
    <cfRule type="colorScale" priority="1045">
      <colorScale>
        <cfvo type="num" val="0"/>
        <cfvo type="max" val="0"/>
        <color rgb="FFFF0000"/>
        <color rgb="FFFFEF9C"/>
      </colorScale>
    </cfRule>
  </conditionalFormatting>
  <conditionalFormatting sqref="P705:Y720">
    <cfRule type="colorScale" priority="1043">
      <colorScale>
        <cfvo type="num" val="0"/>
        <cfvo type="max" val="0"/>
        <color rgb="FFFF0000"/>
        <color rgb="FFFFEF9C"/>
      </colorScale>
    </cfRule>
  </conditionalFormatting>
  <conditionalFormatting sqref="P705:Y720">
    <cfRule type="colorScale" priority="1041">
      <colorScale>
        <cfvo type="num" val="0"/>
        <cfvo type="max" val="0"/>
        <color rgb="FFFF0000"/>
        <color rgb="FFFFEF9C"/>
      </colorScale>
    </cfRule>
  </conditionalFormatting>
  <conditionalFormatting sqref="P705:Y720">
    <cfRule type="colorScale" priority="1039">
      <colorScale>
        <cfvo type="num" val="0"/>
        <cfvo type="max" val="0"/>
        <color rgb="FFFF0000"/>
        <color rgb="FFFFEF9C"/>
      </colorScale>
    </cfRule>
  </conditionalFormatting>
  <conditionalFormatting sqref="P722:Y737">
    <cfRule type="colorScale" priority="1037">
      <colorScale>
        <cfvo type="num" val="0"/>
        <cfvo type="max" val="0"/>
        <color rgb="FFFF0000"/>
        <color rgb="FFFFEF9C"/>
      </colorScale>
    </cfRule>
  </conditionalFormatting>
  <conditionalFormatting sqref="P722:Y737">
    <cfRule type="colorScale" priority="1035">
      <colorScale>
        <cfvo type="num" val="0"/>
        <cfvo type="max" val="0"/>
        <color rgb="FFFF0000"/>
        <color rgb="FFFFEF9C"/>
      </colorScale>
    </cfRule>
  </conditionalFormatting>
  <conditionalFormatting sqref="P722:Y737">
    <cfRule type="colorScale" priority="1033">
      <colorScale>
        <cfvo type="num" val="0"/>
        <cfvo type="max" val="0"/>
        <color rgb="FFFF0000"/>
        <color rgb="FFFFEF9C"/>
      </colorScale>
    </cfRule>
  </conditionalFormatting>
  <conditionalFormatting sqref="P722:Y737">
    <cfRule type="colorScale" priority="1031">
      <colorScale>
        <cfvo type="num" val="0"/>
        <cfvo type="max" val="0"/>
        <color rgb="FFFF0000"/>
        <color rgb="FFFFEF9C"/>
      </colorScale>
    </cfRule>
  </conditionalFormatting>
  <conditionalFormatting sqref="P722:Y737">
    <cfRule type="colorScale" priority="1029">
      <colorScale>
        <cfvo type="num" val="0"/>
        <cfvo type="max" val="0"/>
        <color rgb="FFFF0000"/>
        <color rgb="FFFFEF9C"/>
      </colorScale>
    </cfRule>
  </conditionalFormatting>
  <conditionalFormatting sqref="P722:Y737">
    <cfRule type="colorScale" priority="1027">
      <colorScale>
        <cfvo type="num" val="0"/>
        <cfvo type="max" val="0"/>
        <color rgb="FFFF0000"/>
        <color rgb="FFFFEF9C"/>
      </colorScale>
    </cfRule>
  </conditionalFormatting>
  <conditionalFormatting sqref="P722:Y737">
    <cfRule type="colorScale" priority="1025">
      <colorScale>
        <cfvo type="num" val="0"/>
        <cfvo type="max" val="0"/>
        <color rgb="FFFF0000"/>
        <color rgb="FFFFEF9C"/>
      </colorScale>
    </cfRule>
  </conditionalFormatting>
  <conditionalFormatting sqref="P722:Y737">
    <cfRule type="colorScale" priority="1023">
      <colorScale>
        <cfvo type="num" val="0"/>
        <cfvo type="max" val="0"/>
        <color rgb="FFFF0000"/>
        <color rgb="FFFFEF9C"/>
      </colorScale>
    </cfRule>
  </conditionalFormatting>
  <conditionalFormatting sqref="P722:Y737">
    <cfRule type="colorScale" priority="1021">
      <colorScale>
        <cfvo type="num" val="0"/>
        <cfvo type="max" val="0"/>
        <color rgb="FFFF0000"/>
        <color rgb="FFFFEF9C"/>
      </colorScale>
    </cfRule>
  </conditionalFormatting>
  <conditionalFormatting sqref="P722:Y737">
    <cfRule type="colorScale" priority="1019">
      <colorScale>
        <cfvo type="num" val="0"/>
        <cfvo type="max" val="0"/>
        <color rgb="FFFF0000"/>
        <color rgb="FFFFEF9C"/>
      </colorScale>
    </cfRule>
  </conditionalFormatting>
  <conditionalFormatting sqref="P722:Y737">
    <cfRule type="colorScale" priority="1017">
      <colorScale>
        <cfvo type="num" val="0"/>
        <cfvo type="max" val="0"/>
        <color rgb="FFFF0000"/>
        <color rgb="FFFFEF9C"/>
      </colorScale>
    </cfRule>
  </conditionalFormatting>
  <conditionalFormatting sqref="P722:Y737">
    <cfRule type="colorScale" priority="1015">
      <colorScale>
        <cfvo type="num" val="0"/>
        <cfvo type="max" val="0"/>
        <color rgb="FFFF0000"/>
        <color rgb="FFFFEF9C"/>
      </colorScale>
    </cfRule>
  </conditionalFormatting>
  <conditionalFormatting sqref="P722:Y737">
    <cfRule type="colorScale" priority="1013">
      <colorScale>
        <cfvo type="num" val="0"/>
        <cfvo type="max" val="0"/>
        <color rgb="FFFF0000"/>
        <color rgb="FFFFEF9C"/>
      </colorScale>
    </cfRule>
  </conditionalFormatting>
  <conditionalFormatting sqref="P722:Y737">
    <cfRule type="colorScale" priority="1011">
      <colorScale>
        <cfvo type="num" val="0"/>
        <cfvo type="max" val="0"/>
        <color rgb="FFFF0000"/>
        <color rgb="FFFFEF9C"/>
      </colorScale>
    </cfRule>
  </conditionalFormatting>
  <conditionalFormatting sqref="P722:Y737">
    <cfRule type="colorScale" priority="1009">
      <colorScale>
        <cfvo type="num" val="0"/>
        <cfvo type="max" val="0"/>
        <color rgb="FFFF0000"/>
        <color rgb="FFFFEF9C"/>
      </colorScale>
    </cfRule>
  </conditionalFormatting>
  <conditionalFormatting sqref="P722:Y737">
    <cfRule type="colorScale" priority="1007">
      <colorScale>
        <cfvo type="num" val="0"/>
        <cfvo type="max" val="0"/>
        <color rgb="FFFF0000"/>
        <color rgb="FFFFEF9C"/>
      </colorScale>
    </cfRule>
  </conditionalFormatting>
  <conditionalFormatting sqref="P722:Y737">
    <cfRule type="colorScale" priority="1005">
      <colorScale>
        <cfvo type="num" val="0"/>
        <cfvo type="max" val="0"/>
        <color rgb="FFFF0000"/>
        <color rgb="FFFFEF9C"/>
      </colorScale>
    </cfRule>
  </conditionalFormatting>
  <conditionalFormatting sqref="P722:Y737">
    <cfRule type="colorScale" priority="1003">
      <colorScale>
        <cfvo type="num" val="0"/>
        <cfvo type="max" val="0"/>
        <color rgb="FFFF0000"/>
        <color rgb="FFFFEF9C"/>
      </colorScale>
    </cfRule>
  </conditionalFormatting>
  <conditionalFormatting sqref="P722:Y737">
    <cfRule type="colorScale" priority="1001">
      <colorScale>
        <cfvo type="num" val="0"/>
        <cfvo type="max" val="0"/>
        <color rgb="FFFF0000"/>
        <color rgb="FFFFEF9C"/>
      </colorScale>
    </cfRule>
  </conditionalFormatting>
  <conditionalFormatting sqref="P739:Y754">
    <cfRule type="colorScale" priority="999">
      <colorScale>
        <cfvo type="num" val="0"/>
        <cfvo type="max" val="0"/>
        <color rgb="FFFF0000"/>
        <color rgb="FFFFEF9C"/>
      </colorScale>
    </cfRule>
  </conditionalFormatting>
  <conditionalFormatting sqref="P739:Y754">
    <cfRule type="colorScale" priority="997">
      <colorScale>
        <cfvo type="num" val="0"/>
        <cfvo type="max" val="0"/>
        <color rgb="FFFF0000"/>
        <color rgb="FFFFEF9C"/>
      </colorScale>
    </cfRule>
  </conditionalFormatting>
  <conditionalFormatting sqref="P739:Y754">
    <cfRule type="colorScale" priority="995">
      <colorScale>
        <cfvo type="num" val="0"/>
        <cfvo type="max" val="0"/>
        <color rgb="FFFF0000"/>
        <color rgb="FFFFEF9C"/>
      </colorScale>
    </cfRule>
  </conditionalFormatting>
  <conditionalFormatting sqref="P739:Y754">
    <cfRule type="colorScale" priority="993">
      <colorScale>
        <cfvo type="num" val="0"/>
        <cfvo type="max" val="0"/>
        <color rgb="FFFF0000"/>
        <color rgb="FFFFEF9C"/>
      </colorScale>
    </cfRule>
  </conditionalFormatting>
  <conditionalFormatting sqref="P739:Y754">
    <cfRule type="colorScale" priority="991">
      <colorScale>
        <cfvo type="num" val="0"/>
        <cfvo type="max" val="0"/>
        <color rgb="FFFF0000"/>
        <color rgb="FFFFEF9C"/>
      </colorScale>
    </cfRule>
  </conditionalFormatting>
  <conditionalFormatting sqref="P739:Y754">
    <cfRule type="colorScale" priority="989">
      <colorScale>
        <cfvo type="num" val="0"/>
        <cfvo type="max" val="0"/>
        <color rgb="FFFF0000"/>
        <color rgb="FFFFEF9C"/>
      </colorScale>
    </cfRule>
  </conditionalFormatting>
  <conditionalFormatting sqref="P739:Y754">
    <cfRule type="colorScale" priority="987">
      <colorScale>
        <cfvo type="num" val="0"/>
        <cfvo type="max" val="0"/>
        <color rgb="FFFF0000"/>
        <color rgb="FFFFEF9C"/>
      </colorScale>
    </cfRule>
  </conditionalFormatting>
  <conditionalFormatting sqref="P739:Y754">
    <cfRule type="colorScale" priority="985">
      <colorScale>
        <cfvo type="num" val="0"/>
        <cfvo type="max" val="0"/>
        <color rgb="FFFF0000"/>
        <color rgb="FFFFEF9C"/>
      </colorScale>
    </cfRule>
  </conditionalFormatting>
  <conditionalFormatting sqref="P739:Y754">
    <cfRule type="colorScale" priority="983">
      <colorScale>
        <cfvo type="num" val="0"/>
        <cfvo type="max" val="0"/>
        <color rgb="FFFF0000"/>
        <color rgb="FFFFEF9C"/>
      </colorScale>
    </cfRule>
  </conditionalFormatting>
  <conditionalFormatting sqref="P739:Y754">
    <cfRule type="colorScale" priority="981">
      <colorScale>
        <cfvo type="num" val="0"/>
        <cfvo type="max" val="0"/>
        <color rgb="FFFF0000"/>
        <color rgb="FFFFEF9C"/>
      </colorScale>
    </cfRule>
  </conditionalFormatting>
  <conditionalFormatting sqref="P739:Y754">
    <cfRule type="colorScale" priority="979">
      <colorScale>
        <cfvo type="num" val="0"/>
        <cfvo type="max" val="0"/>
        <color rgb="FFFF0000"/>
        <color rgb="FFFFEF9C"/>
      </colorScale>
    </cfRule>
  </conditionalFormatting>
  <conditionalFormatting sqref="P739:Y754">
    <cfRule type="colorScale" priority="977">
      <colorScale>
        <cfvo type="num" val="0"/>
        <cfvo type="max" val="0"/>
        <color rgb="FFFF0000"/>
        <color rgb="FFFFEF9C"/>
      </colorScale>
    </cfRule>
  </conditionalFormatting>
  <conditionalFormatting sqref="P739:Y754">
    <cfRule type="colorScale" priority="975">
      <colorScale>
        <cfvo type="num" val="0"/>
        <cfvo type="max" val="0"/>
        <color rgb="FFFF0000"/>
        <color rgb="FFFFEF9C"/>
      </colorScale>
    </cfRule>
  </conditionalFormatting>
  <conditionalFormatting sqref="P739:Y754">
    <cfRule type="colorScale" priority="973">
      <colorScale>
        <cfvo type="num" val="0"/>
        <cfvo type="max" val="0"/>
        <color rgb="FFFF0000"/>
        <color rgb="FFFFEF9C"/>
      </colorScale>
    </cfRule>
  </conditionalFormatting>
  <conditionalFormatting sqref="P739:Y754">
    <cfRule type="colorScale" priority="971">
      <colorScale>
        <cfvo type="num" val="0"/>
        <cfvo type="max" val="0"/>
        <color rgb="FFFF0000"/>
        <color rgb="FFFFEF9C"/>
      </colorScale>
    </cfRule>
  </conditionalFormatting>
  <conditionalFormatting sqref="P739:Y754">
    <cfRule type="colorScale" priority="969">
      <colorScale>
        <cfvo type="num" val="0"/>
        <cfvo type="max" val="0"/>
        <color rgb="FFFF0000"/>
        <color rgb="FFFFEF9C"/>
      </colorScale>
    </cfRule>
  </conditionalFormatting>
  <conditionalFormatting sqref="P739:Y754">
    <cfRule type="colorScale" priority="967">
      <colorScale>
        <cfvo type="num" val="0"/>
        <cfvo type="max" val="0"/>
        <color rgb="FFFF0000"/>
        <color rgb="FFFFEF9C"/>
      </colorScale>
    </cfRule>
  </conditionalFormatting>
  <conditionalFormatting sqref="P739:Y754">
    <cfRule type="colorScale" priority="965">
      <colorScale>
        <cfvo type="num" val="0"/>
        <cfvo type="max" val="0"/>
        <color rgb="FFFF0000"/>
        <color rgb="FFFFEF9C"/>
      </colorScale>
    </cfRule>
  </conditionalFormatting>
  <conditionalFormatting sqref="P739:Y754">
    <cfRule type="colorScale" priority="963">
      <colorScale>
        <cfvo type="num" val="0"/>
        <cfvo type="max" val="0"/>
        <color rgb="FFFF0000"/>
        <color rgb="FFFFEF9C"/>
      </colorScale>
    </cfRule>
  </conditionalFormatting>
  <conditionalFormatting sqref="P739:Y754">
    <cfRule type="colorScale" priority="961">
      <colorScale>
        <cfvo type="num" val="0"/>
        <cfvo type="max" val="0"/>
        <color rgb="FFFF0000"/>
        <color rgb="FFFFEF9C"/>
      </colorScale>
    </cfRule>
  </conditionalFormatting>
  <conditionalFormatting sqref="P756:Y771">
    <cfRule type="colorScale" priority="959">
      <colorScale>
        <cfvo type="num" val="0"/>
        <cfvo type="max" val="0"/>
        <color rgb="FFFF0000"/>
        <color rgb="FFFFEF9C"/>
      </colorScale>
    </cfRule>
  </conditionalFormatting>
  <conditionalFormatting sqref="P756:Y771">
    <cfRule type="colorScale" priority="957">
      <colorScale>
        <cfvo type="num" val="0"/>
        <cfvo type="max" val="0"/>
        <color rgb="FFFF0000"/>
        <color rgb="FFFFEF9C"/>
      </colorScale>
    </cfRule>
  </conditionalFormatting>
  <conditionalFormatting sqref="P756:Y771">
    <cfRule type="colorScale" priority="955">
      <colorScale>
        <cfvo type="num" val="0"/>
        <cfvo type="max" val="0"/>
        <color rgb="FFFF0000"/>
        <color rgb="FFFFEF9C"/>
      </colorScale>
    </cfRule>
  </conditionalFormatting>
  <conditionalFormatting sqref="P756:Y771">
    <cfRule type="colorScale" priority="953">
      <colorScale>
        <cfvo type="num" val="0"/>
        <cfvo type="max" val="0"/>
        <color rgb="FFFF0000"/>
        <color rgb="FFFFEF9C"/>
      </colorScale>
    </cfRule>
  </conditionalFormatting>
  <conditionalFormatting sqref="P756:Y771">
    <cfRule type="colorScale" priority="951">
      <colorScale>
        <cfvo type="num" val="0"/>
        <cfvo type="max" val="0"/>
        <color rgb="FFFF0000"/>
        <color rgb="FFFFEF9C"/>
      </colorScale>
    </cfRule>
  </conditionalFormatting>
  <conditionalFormatting sqref="P756:Y771">
    <cfRule type="colorScale" priority="949">
      <colorScale>
        <cfvo type="num" val="0"/>
        <cfvo type="max" val="0"/>
        <color rgb="FFFF0000"/>
        <color rgb="FFFFEF9C"/>
      </colorScale>
    </cfRule>
  </conditionalFormatting>
  <conditionalFormatting sqref="P756:Y771">
    <cfRule type="colorScale" priority="947">
      <colorScale>
        <cfvo type="num" val="0"/>
        <cfvo type="max" val="0"/>
        <color rgb="FFFF0000"/>
        <color rgb="FFFFEF9C"/>
      </colorScale>
    </cfRule>
  </conditionalFormatting>
  <conditionalFormatting sqref="P756:Y771">
    <cfRule type="colorScale" priority="945">
      <colorScale>
        <cfvo type="num" val="0"/>
        <cfvo type="max" val="0"/>
        <color rgb="FFFF0000"/>
        <color rgb="FFFFEF9C"/>
      </colorScale>
    </cfRule>
  </conditionalFormatting>
  <conditionalFormatting sqref="P756:Y771">
    <cfRule type="colorScale" priority="943">
      <colorScale>
        <cfvo type="num" val="0"/>
        <cfvo type="max" val="0"/>
        <color rgb="FFFF0000"/>
        <color rgb="FFFFEF9C"/>
      </colorScale>
    </cfRule>
  </conditionalFormatting>
  <conditionalFormatting sqref="P756:Y771">
    <cfRule type="colorScale" priority="941">
      <colorScale>
        <cfvo type="num" val="0"/>
        <cfvo type="max" val="0"/>
        <color rgb="FFFF0000"/>
        <color rgb="FFFFEF9C"/>
      </colorScale>
    </cfRule>
  </conditionalFormatting>
  <conditionalFormatting sqref="P756:Y771">
    <cfRule type="colorScale" priority="939">
      <colorScale>
        <cfvo type="num" val="0"/>
        <cfvo type="max" val="0"/>
        <color rgb="FFFF0000"/>
        <color rgb="FFFFEF9C"/>
      </colorScale>
    </cfRule>
  </conditionalFormatting>
  <conditionalFormatting sqref="P756:Y771">
    <cfRule type="colorScale" priority="937">
      <colorScale>
        <cfvo type="num" val="0"/>
        <cfvo type="max" val="0"/>
        <color rgb="FFFF0000"/>
        <color rgb="FFFFEF9C"/>
      </colorScale>
    </cfRule>
  </conditionalFormatting>
  <conditionalFormatting sqref="P756:Y771">
    <cfRule type="colorScale" priority="935">
      <colorScale>
        <cfvo type="num" val="0"/>
        <cfvo type="max" val="0"/>
        <color rgb="FFFF0000"/>
        <color rgb="FFFFEF9C"/>
      </colorScale>
    </cfRule>
  </conditionalFormatting>
  <conditionalFormatting sqref="P756:Y771">
    <cfRule type="colorScale" priority="933">
      <colorScale>
        <cfvo type="num" val="0"/>
        <cfvo type="max" val="0"/>
        <color rgb="FFFF0000"/>
        <color rgb="FFFFEF9C"/>
      </colorScale>
    </cfRule>
  </conditionalFormatting>
  <conditionalFormatting sqref="P756:Y771">
    <cfRule type="colorScale" priority="931">
      <colorScale>
        <cfvo type="num" val="0"/>
        <cfvo type="max" val="0"/>
        <color rgb="FFFF0000"/>
        <color rgb="FFFFEF9C"/>
      </colorScale>
    </cfRule>
  </conditionalFormatting>
  <conditionalFormatting sqref="P756:Y771">
    <cfRule type="colorScale" priority="929">
      <colorScale>
        <cfvo type="num" val="0"/>
        <cfvo type="max" val="0"/>
        <color rgb="FFFF0000"/>
        <color rgb="FFFFEF9C"/>
      </colorScale>
    </cfRule>
  </conditionalFormatting>
  <conditionalFormatting sqref="P756:Y771">
    <cfRule type="colorScale" priority="927">
      <colorScale>
        <cfvo type="num" val="0"/>
        <cfvo type="max" val="0"/>
        <color rgb="FFFF0000"/>
        <color rgb="FFFFEF9C"/>
      </colorScale>
    </cfRule>
  </conditionalFormatting>
  <conditionalFormatting sqref="P756:Y771">
    <cfRule type="colorScale" priority="925">
      <colorScale>
        <cfvo type="num" val="0"/>
        <cfvo type="max" val="0"/>
        <color rgb="FFFF0000"/>
        <color rgb="FFFFEF9C"/>
      </colorScale>
    </cfRule>
  </conditionalFormatting>
  <conditionalFormatting sqref="P756:Y771">
    <cfRule type="colorScale" priority="923">
      <colorScale>
        <cfvo type="num" val="0"/>
        <cfvo type="max" val="0"/>
        <color rgb="FFFF0000"/>
        <color rgb="FFFFEF9C"/>
      </colorScale>
    </cfRule>
  </conditionalFormatting>
  <conditionalFormatting sqref="P756:Y771">
    <cfRule type="colorScale" priority="921">
      <colorScale>
        <cfvo type="num" val="0"/>
        <cfvo type="max" val="0"/>
        <color rgb="FFFF0000"/>
        <color rgb="FFFFEF9C"/>
      </colorScale>
    </cfRule>
  </conditionalFormatting>
  <conditionalFormatting sqref="P756:Y771">
    <cfRule type="colorScale" priority="919">
      <colorScale>
        <cfvo type="num" val="0"/>
        <cfvo type="max" val="0"/>
        <color rgb="FFFF0000"/>
        <color rgb="FFFFEF9C"/>
      </colorScale>
    </cfRule>
  </conditionalFormatting>
  <conditionalFormatting sqref="P773:Y788">
    <cfRule type="colorScale" priority="917">
      <colorScale>
        <cfvo type="num" val="0"/>
        <cfvo type="max" val="0"/>
        <color rgb="FFFF0000"/>
        <color rgb="FFFFEF9C"/>
      </colorScale>
    </cfRule>
  </conditionalFormatting>
  <conditionalFormatting sqref="P773:Y788">
    <cfRule type="colorScale" priority="915">
      <colorScale>
        <cfvo type="num" val="0"/>
        <cfvo type="max" val="0"/>
        <color rgb="FFFF0000"/>
        <color rgb="FFFFEF9C"/>
      </colorScale>
    </cfRule>
  </conditionalFormatting>
  <conditionalFormatting sqref="P773:Y788">
    <cfRule type="colorScale" priority="913">
      <colorScale>
        <cfvo type="num" val="0"/>
        <cfvo type="max" val="0"/>
        <color rgb="FFFF0000"/>
        <color rgb="FFFFEF9C"/>
      </colorScale>
    </cfRule>
  </conditionalFormatting>
  <conditionalFormatting sqref="P773:Y788">
    <cfRule type="colorScale" priority="911">
      <colorScale>
        <cfvo type="num" val="0"/>
        <cfvo type="max" val="0"/>
        <color rgb="FFFF0000"/>
        <color rgb="FFFFEF9C"/>
      </colorScale>
    </cfRule>
  </conditionalFormatting>
  <conditionalFormatting sqref="P773:Y788">
    <cfRule type="colorScale" priority="909">
      <colorScale>
        <cfvo type="num" val="0"/>
        <cfvo type="max" val="0"/>
        <color rgb="FFFF0000"/>
        <color rgb="FFFFEF9C"/>
      </colorScale>
    </cfRule>
  </conditionalFormatting>
  <conditionalFormatting sqref="P773:Y788">
    <cfRule type="colorScale" priority="907">
      <colorScale>
        <cfvo type="num" val="0"/>
        <cfvo type="max" val="0"/>
        <color rgb="FFFF0000"/>
        <color rgb="FFFFEF9C"/>
      </colorScale>
    </cfRule>
  </conditionalFormatting>
  <conditionalFormatting sqref="P773:Y788">
    <cfRule type="colorScale" priority="905">
      <colorScale>
        <cfvo type="num" val="0"/>
        <cfvo type="max" val="0"/>
        <color rgb="FFFF0000"/>
        <color rgb="FFFFEF9C"/>
      </colorScale>
    </cfRule>
  </conditionalFormatting>
  <conditionalFormatting sqref="P773:Y788">
    <cfRule type="colorScale" priority="903">
      <colorScale>
        <cfvo type="num" val="0"/>
        <cfvo type="max" val="0"/>
        <color rgb="FFFF0000"/>
        <color rgb="FFFFEF9C"/>
      </colorScale>
    </cfRule>
  </conditionalFormatting>
  <conditionalFormatting sqref="P773:Y788">
    <cfRule type="colorScale" priority="901">
      <colorScale>
        <cfvo type="num" val="0"/>
        <cfvo type="max" val="0"/>
        <color rgb="FFFF0000"/>
        <color rgb="FFFFEF9C"/>
      </colorScale>
    </cfRule>
  </conditionalFormatting>
  <conditionalFormatting sqref="P773:Y788">
    <cfRule type="colorScale" priority="899">
      <colorScale>
        <cfvo type="num" val="0"/>
        <cfvo type="max" val="0"/>
        <color rgb="FFFF0000"/>
        <color rgb="FFFFEF9C"/>
      </colorScale>
    </cfRule>
  </conditionalFormatting>
  <conditionalFormatting sqref="P773:Y788">
    <cfRule type="colorScale" priority="897">
      <colorScale>
        <cfvo type="num" val="0"/>
        <cfvo type="max" val="0"/>
        <color rgb="FFFF0000"/>
        <color rgb="FFFFEF9C"/>
      </colorScale>
    </cfRule>
  </conditionalFormatting>
  <conditionalFormatting sqref="P773:Y788">
    <cfRule type="colorScale" priority="895">
      <colorScale>
        <cfvo type="num" val="0"/>
        <cfvo type="max" val="0"/>
        <color rgb="FFFF0000"/>
        <color rgb="FFFFEF9C"/>
      </colorScale>
    </cfRule>
  </conditionalFormatting>
  <conditionalFormatting sqref="P773:Y788">
    <cfRule type="colorScale" priority="893">
      <colorScale>
        <cfvo type="num" val="0"/>
        <cfvo type="max" val="0"/>
        <color rgb="FFFF0000"/>
        <color rgb="FFFFEF9C"/>
      </colorScale>
    </cfRule>
  </conditionalFormatting>
  <conditionalFormatting sqref="P773:Y788">
    <cfRule type="colorScale" priority="891">
      <colorScale>
        <cfvo type="num" val="0"/>
        <cfvo type="max" val="0"/>
        <color rgb="FFFF0000"/>
        <color rgb="FFFFEF9C"/>
      </colorScale>
    </cfRule>
  </conditionalFormatting>
  <conditionalFormatting sqref="P773:Y788">
    <cfRule type="colorScale" priority="889">
      <colorScale>
        <cfvo type="num" val="0"/>
        <cfvo type="max" val="0"/>
        <color rgb="FFFF0000"/>
        <color rgb="FFFFEF9C"/>
      </colorScale>
    </cfRule>
  </conditionalFormatting>
  <conditionalFormatting sqref="P773:Y788">
    <cfRule type="colorScale" priority="887">
      <colorScale>
        <cfvo type="num" val="0"/>
        <cfvo type="max" val="0"/>
        <color rgb="FFFF0000"/>
        <color rgb="FFFFEF9C"/>
      </colorScale>
    </cfRule>
  </conditionalFormatting>
  <conditionalFormatting sqref="P773:Y788">
    <cfRule type="colorScale" priority="885">
      <colorScale>
        <cfvo type="num" val="0"/>
        <cfvo type="max" val="0"/>
        <color rgb="FFFF0000"/>
        <color rgb="FFFFEF9C"/>
      </colorScale>
    </cfRule>
  </conditionalFormatting>
  <conditionalFormatting sqref="P773:Y788">
    <cfRule type="colorScale" priority="883">
      <colorScale>
        <cfvo type="num" val="0"/>
        <cfvo type="max" val="0"/>
        <color rgb="FFFF0000"/>
        <color rgb="FFFFEF9C"/>
      </colorScale>
    </cfRule>
  </conditionalFormatting>
  <conditionalFormatting sqref="P773:Y788">
    <cfRule type="colorScale" priority="881">
      <colorScale>
        <cfvo type="num" val="0"/>
        <cfvo type="max" val="0"/>
        <color rgb="FFFF0000"/>
        <color rgb="FFFFEF9C"/>
      </colorScale>
    </cfRule>
  </conditionalFormatting>
  <conditionalFormatting sqref="P773:Y788">
    <cfRule type="colorScale" priority="879">
      <colorScale>
        <cfvo type="num" val="0"/>
        <cfvo type="max" val="0"/>
        <color rgb="FFFF0000"/>
        <color rgb="FFFFEF9C"/>
      </colorScale>
    </cfRule>
  </conditionalFormatting>
  <conditionalFormatting sqref="P773:Y788">
    <cfRule type="colorScale" priority="877">
      <colorScale>
        <cfvo type="num" val="0"/>
        <cfvo type="max" val="0"/>
        <color rgb="FFFF0000"/>
        <color rgb="FFFFEF9C"/>
      </colorScale>
    </cfRule>
  </conditionalFormatting>
  <conditionalFormatting sqref="P773:Y788">
    <cfRule type="colorScale" priority="875">
      <colorScale>
        <cfvo type="num" val="0"/>
        <cfvo type="max" val="0"/>
        <color rgb="FFFF0000"/>
        <color rgb="FFFFEF9C"/>
      </colorScale>
    </cfRule>
  </conditionalFormatting>
  <conditionalFormatting sqref="P790:Y805">
    <cfRule type="colorScale" priority="873">
      <colorScale>
        <cfvo type="num" val="0"/>
        <cfvo type="max" val="0"/>
        <color rgb="FFFF0000"/>
        <color rgb="FFFFEF9C"/>
      </colorScale>
    </cfRule>
  </conditionalFormatting>
  <conditionalFormatting sqref="P790:Y805">
    <cfRule type="colorScale" priority="871">
      <colorScale>
        <cfvo type="num" val="0"/>
        <cfvo type="max" val="0"/>
        <color rgb="FFFF0000"/>
        <color rgb="FFFFEF9C"/>
      </colorScale>
    </cfRule>
  </conditionalFormatting>
  <conditionalFormatting sqref="P790:Y805">
    <cfRule type="colorScale" priority="869">
      <colorScale>
        <cfvo type="num" val="0"/>
        <cfvo type="max" val="0"/>
        <color rgb="FFFF0000"/>
        <color rgb="FFFFEF9C"/>
      </colorScale>
    </cfRule>
  </conditionalFormatting>
  <conditionalFormatting sqref="P790:Y805">
    <cfRule type="colorScale" priority="867">
      <colorScale>
        <cfvo type="num" val="0"/>
        <cfvo type="max" val="0"/>
        <color rgb="FFFF0000"/>
        <color rgb="FFFFEF9C"/>
      </colorScale>
    </cfRule>
  </conditionalFormatting>
  <conditionalFormatting sqref="P790:Y805">
    <cfRule type="colorScale" priority="865">
      <colorScale>
        <cfvo type="num" val="0"/>
        <cfvo type="max" val="0"/>
        <color rgb="FFFF0000"/>
        <color rgb="FFFFEF9C"/>
      </colorScale>
    </cfRule>
  </conditionalFormatting>
  <conditionalFormatting sqref="P790:Y805">
    <cfRule type="colorScale" priority="863">
      <colorScale>
        <cfvo type="num" val="0"/>
        <cfvo type="max" val="0"/>
        <color rgb="FFFF0000"/>
        <color rgb="FFFFEF9C"/>
      </colorScale>
    </cfRule>
  </conditionalFormatting>
  <conditionalFormatting sqref="P790:Y805">
    <cfRule type="colorScale" priority="861">
      <colorScale>
        <cfvo type="num" val="0"/>
        <cfvo type="max" val="0"/>
        <color rgb="FFFF0000"/>
        <color rgb="FFFFEF9C"/>
      </colorScale>
    </cfRule>
  </conditionalFormatting>
  <conditionalFormatting sqref="P790:Y805">
    <cfRule type="colorScale" priority="859">
      <colorScale>
        <cfvo type="num" val="0"/>
        <cfvo type="max" val="0"/>
        <color rgb="FFFF0000"/>
        <color rgb="FFFFEF9C"/>
      </colorScale>
    </cfRule>
  </conditionalFormatting>
  <conditionalFormatting sqref="P790:Y805">
    <cfRule type="colorScale" priority="857">
      <colorScale>
        <cfvo type="num" val="0"/>
        <cfvo type="max" val="0"/>
        <color rgb="FFFF0000"/>
        <color rgb="FFFFEF9C"/>
      </colorScale>
    </cfRule>
  </conditionalFormatting>
  <conditionalFormatting sqref="P790:Y805">
    <cfRule type="colorScale" priority="855">
      <colorScale>
        <cfvo type="num" val="0"/>
        <cfvo type="max" val="0"/>
        <color rgb="FFFF0000"/>
        <color rgb="FFFFEF9C"/>
      </colorScale>
    </cfRule>
  </conditionalFormatting>
  <conditionalFormatting sqref="P790:Y805">
    <cfRule type="colorScale" priority="853">
      <colorScale>
        <cfvo type="num" val="0"/>
        <cfvo type="max" val="0"/>
        <color rgb="FFFF0000"/>
        <color rgb="FFFFEF9C"/>
      </colorScale>
    </cfRule>
  </conditionalFormatting>
  <conditionalFormatting sqref="P790:Y805">
    <cfRule type="colorScale" priority="851">
      <colorScale>
        <cfvo type="num" val="0"/>
        <cfvo type="max" val="0"/>
        <color rgb="FFFF0000"/>
        <color rgb="FFFFEF9C"/>
      </colorScale>
    </cfRule>
  </conditionalFormatting>
  <conditionalFormatting sqref="P790:Y805">
    <cfRule type="colorScale" priority="849">
      <colorScale>
        <cfvo type="num" val="0"/>
        <cfvo type="max" val="0"/>
        <color rgb="FFFF0000"/>
        <color rgb="FFFFEF9C"/>
      </colorScale>
    </cfRule>
  </conditionalFormatting>
  <conditionalFormatting sqref="P790:Y805">
    <cfRule type="colorScale" priority="847">
      <colorScale>
        <cfvo type="num" val="0"/>
        <cfvo type="max" val="0"/>
        <color rgb="FFFF0000"/>
        <color rgb="FFFFEF9C"/>
      </colorScale>
    </cfRule>
  </conditionalFormatting>
  <conditionalFormatting sqref="P790:Y805">
    <cfRule type="colorScale" priority="845">
      <colorScale>
        <cfvo type="num" val="0"/>
        <cfvo type="max" val="0"/>
        <color rgb="FFFF0000"/>
        <color rgb="FFFFEF9C"/>
      </colorScale>
    </cfRule>
  </conditionalFormatting>
  <conditionalFormatting sqref="P790:Y805">
    <cfRule type="colorScale" priority="843">
      <colorScale>
        <cfvo type="num" val="0"/>
        <cfvo type="max" val="0"/>
        <color rgb="FFFF0000"/>
        <color rgb="FFFFEF9C"/>
      </colorScale>
    </cfRule>
  </conditionalFormatting>
  <conditionalFormatting sqref="P790:Y805">
    <cfRule type="colorScale" priority="841">
      <colorScale>
        <cfvo type="num" val="0"/>
        <cfvo type="max" val="0"/>
        <color rgb="FFFF0000"/>
        <color rgb="FFFFEF9C"/>
      </colorScale>
    </cfRule>
  </conditionalFormatting>
  <conditionalFormatting sqref="P790:Y805">
    <cfRule type="colorScale" priority="839">
      <colorScale>
        <cfvo type="num" val="0"/>
        <cfvo type="max" val="0"/>
        <color rgb="FFFF0000"/>
        <color rgb="FFFFEF9C"/>
      </colorScale>
    </cfRule>
  </conditionalFormatting>
  <conditionalFormatting sqref="P790:Y805">
    <cfRule type="colorScale" priority="837">
      <colorScale>
        <cfvo type="num" val="0"/>
        <cfvo type="max" val="0"/>
        <color rgb="FFFF0000"/>
        <color rgb="FFFFEF9C"/>
      </colorScale>
    </cfRule>
  </conditionalFormatting>
  <conditionalFormatting sqref="P790:Y805">
    <cfRule type="colorScale" priority="835">
      <colorScale>
        <cfvo type="num" val="0"/>
        <cfvo type="max" val="0"/>
        <color rgb="FFFF0000"/>
        <color rgb="FFFFEF9C"/>
      </colorScale>
    </cfRule>
  </conditionalFormatting>
  <conditionalFormatting sqref="P790:Y805">
    <cfRule type="colorScale" priority="833">
      <colorScale>
        <cfvo type="num" val="0"/>
        <cfvo type="max" val="0"/>
        <color rgb="FFFF0000"/>
        <color rgb="FFFFEF9C"/>
      </colorScale>
    </cfRule>
  </conditionalFormatting>
  <conditionalFormatting sqref="P790:Y805">
    <cfRule type="colorScale" priority="831">
      <colorScale>
        <cfvo type="num" val="0"/>
        <cfvo type="max" val="0"/>
        <color rgb="FFFF0000"/>
        <color rgb="FFFFEF9C"/>
      </colorScale>
    </cfRule>
  </conditionalFormatting>
  <conditionalFormatting sqref="P790:Y805">
    <cfRule type="colorScale" priority="829">
      <colorScale>
        <cfvo type="num" val="0"/>
        <cfvo type="max" val="0"/>
        <color rgb="FFFF0000"/>
        <color rgb="FFFFEF9C"/>
      </colorScale>
    </cfRule>
  </conditionalFormatting>
  <conditionalFormatting sqref="P807:Y822">
    <cfRule type="colorScale" priority="827">
      <colorScale>
        <cfvo type="num" val="0"/>
        <cfvo type="max" val="0"/>
        <color rgb="FFFF0000"/>
        <color rgb="FFFFEF9C"/>
      </colorScale>
    </cfRule>
  </conditionalFormatting>
  <conditionalFormatting sqref="P807:Y822">
    <cfRule type="colorScale" priority="825">
      <colorScale>
        <cfvo type="num" val="0"/>
        <cfvo type="max" val="0"/>
        <color rgb="FFFF0000"/>
        <color rgb="FFFFEF9C"/>
      </colorScale>
    </cfRule>
  </conditionalFormatting>
  <conditionalFormatting sqref="P807:Y822">
    <cfRule type="colorScale" priority="823">
      <colorScale>
        <cfvo type="num" val="0"/>
        <cfvo type="max" val="0"/>
        <color rgb="FFFF0000"/>
        <color rgb="FFFFEF9C"/>
      </colorScale>
    </cfRule>
  </conditionalFormatting>
  <conditionalFormatting sqref="P807:Y822">
    <cfRule type="colorScale" priority="821">
      <colorScale>
        <cfvo type="num" val="0"/>
        <cfvo type="max" val="0"/>
        <color rgb="FFFF0000"/>
        <color rgb="FFFFEF9C"/>
      </colorScale>
    </cfRule>
  </conditionalFormatting>
  <conditionalFormatting sqref="P807:Y822">
    <cfRule type="colorScale" priority="819">
      <colorScale>
        <cfvo type="num" val="0"/>
        <cfvo type="max" val="0"/>
        <color rgb="FFFF0000"/>
        <color rgb="FFFFEF9C"/>
      </colorScale>
    </cfRule>
  </conditionalFormatting>
  <conditionalFormatting sqref="P807:Y822">
    <cfRule type="colorScale" priority="817">
      <colorScale>
        <cfvo type="num" val="0"/>
        <cfvo type="max" val="0"/>
        <color rgb="FFFF0000"/>
        <color rgb="FFFFEF9C"/>
      </colorScale>
    </cfRule>
  </conditionalFormatting>
  <conditionalFormatting sqref="P807:Y822">
    <cfRule type="colorScale" priority="815">
      <colorScale>
        <cfvo type="num" val="0"/>
        <cfvo type="max" val="0"/>
        <color rgb="FFFF0000"/>
        <color rgb="FFFFEF9C"/>
      </colorScale>
    </cfRule>
  </conditionalFormatting>
  <conditionalFormatting sqref="P807:Y822">
    <cfRule type="colorScale" priority="813">
      <colorScale>
        <cfvo type="num" val="0"/>
        <cfvo type="max" val="0"/>
        <color rgb="FFFF0000"/>
        <color rgb="FFFFEF9C"/>
      </colorScale>
    </cfRule>
  </conditionalFormatting>
  <conditionalFormatting sqref="P807:Y822">
    <cfRule type="colorScale" priority="811">
      <colorScale>
        <cfvo type="num" val="0"/>
        <cfvo type="max" val="0"/>
        <color rgb="FFFF0000"/>
        <color rgb="FFFFEF9C"/>
      </colorScale>
    </cfRule>
  </conditionalFormatting>
  <conditionalFormatting sqref="P807:Y822">
    <cfRule type="colorScale" priority="809">
      <colorScale>
        <cfvo type="num" val="0"/>
        <cfvo type="max" val="0"/>
        <color rgb="FFFF0000"/>
        <color rgb="FFFFEF9C"/>
      </colorScale>
    </cfRule>
  </conditionalFormatting>
  <conditionalFormatting sqref="P807:Y822">
    <cfRule type="colorScale" priority="807">
      <colorScale>
        <cfvo type="num" val="0"/>
        <cfvo type="max" val="0"/>
        <color rgb="FFFF0000"/>
        <color rgb="FFFFEF9C"/>
      </colorScale>
    </cfRule>
  </conditionalFormatting>
  <conditionalFormatting sqref="P807:Y822">
    <cfRule type="colorScale" priority="805">
      <colorScale>
        <cfvo type="num" val="0"/>
        <cfvo type="max" val="0"/>
        <color rgb="FFFF0000"/>
        <color rgb="FFFFEF9C"/>
      </colorScale>
    </cfRule>
  </conditionalFormatting>
  <conditionalFormatting sqref="P807:Y822">
    <cfRule type="colorScale" priority="803">
      <colorScale>
        <cfvo type="num" val="0"/>
        <cfvo type="max" val="0"/>
        <color rgb="FFFF0000"/>
        <color rgb="FFFFEF9C"/>
      </colorScale>
    </cfRule>
  </conditionalFormatting>
  <conditionalFormatting sqref="P807:Y822">
    <cfRule type="colorScale" priority="801">
      <colorScale>
        <cfvo type="num" val="0"/>
        <cfvo type="max" val="0"/>
        <color rgb="FFFF0000"/>
        <color rgb="FFFFEF9C"/>
      </colorScale>
    </cfRule>
  </conditionalFormatting>
  <conditionalFormatting sqref="P807:Y822">
    <cfRule type="colorScale" priority="799">
      <colorScale>
        <cfvo type="num" val="0"/>
        <cfvo type="max" val="0"/>
        <color rgb="FFFF0000"/>
        <color rgb="FFFFEF9C"/>
      </colorScale>
    </cfRule>
  </conditionalFormatting>
  <conditionalFormatting sqref="P807:Y822">
    <cfRule type="colorScale" priority="797">
      <colorScale>
        <cfvo type="num" val="0"/>
        <cfvo type="max" val="0"/>
        <color rgb="FFFF0000"/>
        <color rgb="FFFFEF9C"/>
      </colorScale>
    </cfRule>
  </conditionalFormatting>
  <conditionalFormatting sqref="P807:Y822">
    <cfRule type="colorScale" priority="795">
      <colorScale>
        <cfvo type="num" val="0"/>
        <cfvo type="max" val="0"/>
        <color rgb="FFFF0000"/>
        <color rgb="FFFFEF9C"/>
      </colorScale>
    </cfRule>
  </conditionalFormatting>
  <conditionalFormatting sqref="P807:Y822">
    <cfRule type="colorScale" priority="793">
      <colorScale>
        <cfvo type="num" val="0"/>
        <cfvo type="max" val="0"/>
        <color rgb="FFFF0000"/>
        <color rgb="FFFFEF9C"/>
      </colorScale>
    </cfRule>
  </conditionalFormatting>
  <conditionalFormatting sqref="P807:Y822">
    <cfRule type="colorScale" priority="791">
      <colorScale>
        <cfvo type="num" val="0"/>
        <cfvo type="max" val="0"/>
        <color rgb="FFFF0000"/>
        <color rgb="FFFFEF9C"/>
      </colorScale>
    </cfRule>
  </conditionalFormatting>
  <conditionalFormatting sqref="P807:Y822">
    <cfRule type="colorScale" priority="789">
      <colorScale>
        <cfvo type="num" val="0"/>
        <cfvo type="max" val="0"/>
        <color rgb="FFFF0000"/>
        <color rgb="FFFFEF9C"/>
      </colorScale>
    </cfRule>
  </conditionalFormatting>
  <conditionalFormatting sqref="P807:Y822">
    <cfRule type="colorScale" priority="787">
      <colorScale>
        <cfvo type="num" val="0"/>
        <cfvo type="max" val="0"/>
        <color rgb="FFFF0000"/>
        <color rgb="FFFFEF9C"/>
      </colorScale>
    </cfRule>
  </conditionalFormatting>
  <conditionalFormatting sqref="P807:Y822">
    <cfRule type="colorScale" priority="785">
      <colorScale>
        <cfvo type="num" val="0"/>
        <cfvo type="max" val="0"/>
        <color rgb="FFFF0000"/>
        <color rgb="FFFFEF9C"/>
      </colorScale>
    </cfRule>
  </conditionalFormatting>
  <conditionalFormatting sqref="P807:Y822">
    <cfRule type="colorScale" priority="783">
      <colorScale>
        <cfvo type="num" val="0"/>
        <cfvo type="max" val="0"/>
        <color rgb="FFFF0000"/>
        <color rgb="FFFFEF9C"/>
      </colorScale>
    </cfRule>
  </conditionalFormatting>
  <conditionalFormatting sqref="P807:Y822">
    <cfRule type="colorScale" priority="781">
      <colorScale>
        <cfvo type="num" val="0"/>
        <cfvo type="max" val="0"/>
        <color rgb="FFFF0000"/>
        <color rgb="FFFFEF9C"/>
      </colorScale>
    </cfRule>
  </conditionalFormatting>
  <conditionalFormatting sqref="P824:Y839">
    <cfRule type="colorScale" priority="779">
      <colorScale>
        <cfvo type="num" val="0"/>
        <cfvo type="max" val="0"/>
        <color rgb="FFFF0000"/>
        <color rgb="FFFFEF9C"/>
      </colorScale>
    </cfRule>
  </conditionalFormatting>
  <conditionalFormatting sqref="P824:Y839">
    <cfRule type="colorScale" priority="777">
      <colorScale>
        <cfvo type="num" val="0"/>
        <cfvo type="max" val="0"/>
        <color rgb="FFFF0000"/>
        <color rgb="FFFFEF9C"/>
      </colorScale>
    </cfRule>
  </conditionalFormatting>
  <conditionalFormatting sqref="P824:Y839">
    <cfRule type="colorScale" priority="775">
      <colorScale>
        <cfvo type="num" val="0"/>
        <cfvo type="max" val="0"/>
        <color rgb="FFFF0000"/>
        <color rgb="FFFFEF9C"/>
      </colorScale>
    </cfRule>
  </conditionalFormatting>
  <conditionalFormatting sqref="P824:Y839">
    <cfRule type="colorScale" priority="773">
      <colorScale>
        <cfvo type="num" val="0"/>
        <cfvo type="max" val="0"/>
        <color rgb="FFFF0000"/>
        <color rgb="FFFFEF9C"/>
      </colorScale>
    </cfRule>
  </conditionalFormatting>
  <conditionalFormatting sqref="P824:Y839">
    <cfRule type="colorScale" priority="771">
      <colorScale>
        <cfvo type="num" val="0"/>
        <cfvo type="max" val="0"/>
        <color rgb="FFFF0000"/>
        <color rgb="FFFFEF9C"/>
      </colorScale>
    </cfRule>
  </conditionalFormatting>
  <conditionalFormatting sqref="P824:Y839">
    <cfRule type="colorScale" priority="769">
      <colorScale>
        <cfvo type="num" val="0"/>
        <cfvo type="max" val="0"/>
        <color rgb="FFFF0000"/>
        <color rgb="FFFFEF9C"/>
      </colorScale>
    </cfRule>
  </conditionalFormatting>
  <conditionalFormatting sqref="P824:Y839">
    <cfRule type="colorScale" priority="767">
      <colorScale>
        <cfvo type="num" val="0"/>
        <cfvo type="max" val="0"/>
        <color rgb="FFFF0000"/>
        <color rgb="FFFFEF9C"/>
      </colorScale>
    </cfRule>
  </conditionalFormatting>
  <conditionalFormatting sqref="P824:Y839">
    <cfRule type="colorScale" priority="765">
      <colorScale>
        <cfvo type="num" val="0"/>
        <cfvo type="max" val="0"/>
        <color rgb="FFFF0000"/>
        <color rgb="FFFFEF9C"/>
      </colorScale>
    </cfRule>
  </conditionalFormatting>
  <conditionalFormatting sqref="P824:Y839">
    <cfRule type="colorScale" priority="763">
      <colorScale>
        <cfvo type="num" val="0"/>
        <cfvo type="max" val="0"/>
        <color rgb="FFFF0000"/>
        <color rgb="FFFFEF9C"/>
      </colorScale>
    </cfRule>
  </conditionalFormatting>
  <conditionalFormatting sqref="P824:Y839">
    <cfRule type="colorScale" priority="761">
      <colorScale>
        <cfvo type="num" val="0"/>
        <cfvo type="max" val="0"/>
        <color rgb="FFFF0000"/>
        <color rgb="FFFFEF9C"/>
      </colorScale>
    </cfRule>
  </conditionalFormatting>
  <conditionalFormatting sqref="P824:Y839">
    <cfRule type="colorScale" priority="759">
      <colorScale>
        <cfvo type="num" val="0"/>
        <cfvo type="max" val="0"/>
        <color rgb="FFFF0000"/>
        <color rgb="FFFFEF9C"/>
      </colorScale>
    </cfRule>
  </conditionalFormatting>
  <conditionalFormatting sqref="P824:Y839">
    <cfRule type="colorScale" priority="757">
      <colorScale>
        <cfvo type="num" val="0"/>
        <cfvo type="max" val="0"/>
        <color rgb="FFFF0000"/>
        <color rgb="FFFFEF9C"/>
      </colorScale>
    </cfRule>
  </conditionalFormatting>
  <conditionalFormatting sqref="P824:Y839">
    <cfRule type="colorScale" priority="755">
      <colorScale>
        <cfvo type="num" val="0"/>
        <cfvo type="max" val="0"/>
        <color rgb="FFFF0000"/>
        <color rgb="FFFFEF9C"/>
      </colorScale>
    </cfRule>
  </conditionalFormatting>
  <conditionalFormatting sqref="P824:Y839">
    <cfRule type="colorScale" priority="753">
      <colorScale>
        <cfvo type="num" val="0"/>
        <cfvo type="max" val="0"/>
        <color rgb="FFFF0000"/>
        <color rgb="FFFFEF9C"/>
      </colorScale>
    </cfRule>
  </conditionalFormatting>
  <conditionalFormatting sqref="P824:Y839">
    <cfRule type="colorScale" priority="751">
      <colorScale>
        <cfvo type="num" val="0"/>
        <cfvo type="max" val="0"/>
        <color rgb="FFFF0000"/>
        <color rgb="FFFFEF9C"/>
      </colorScale>
    </cfRule>
  </conditionalFormatting>
  <conditionalFormatting sqref="P824:Y839">
    <cfRule type="colorScale" priority="749">
      <colorScale>
        <cfvo type="num" val="0"/>
        <cfvo type="max" val="0"/>
        <color rgb="FFFF0000"/>
        <color rgb="FFFFEF9C"/>
      </colorScale>
    </cfRule>
  </conditionalFormatting>
  <conditionalFormatting sqref="P824:Y839">
    <cfRule type="colorScale" priority="747">
      <colorScale>
        <cfvo type="num" val="0"/>
        <cfvo type="max" val="0"/>
        <color rgb="FFFF0000"/>
        <color rgb="FFFFEF9C"/>
      </colorScale>
    </cfRule>
  </conditionalFormatting>
  <conditionalFormatting sqref="P824:Y839">
    <cfRule type="colorScale" priority="745">
      <colorScale>
        <cfvo type="num" val="0"/>
        <cfvo type="max" val="0"/>
        <color rgb="FFFF0000"/>
        <color rgb="FFFFEF9C"/>
      </colorScale>
    </cfRule>
  </conditionalFormatting>
  <conditionalFormatting sqref="P824:Y839">
    <cfRule type="colorScale" priority="743">
      <colorScale>
        <cfvo type="num" val="0"/>
        <cfvo type="max" val="0"/>
        <color rgb="FFFF0000"/>
        <color rgb="FFFFEF9C"/>
      </colorScale>
    </cfRule>
  </conditionalFormatting>
  <conditionalFormatting sqref="P824:Y839">
    <cfRule type="colorScale" priority="741">
      <colorScale>
        <cfvo type="num" val="0"/>
        <cfvo type="max" val="0"/>
        <color rgb="FFFF0000"/>
        <color rgb="FFFFEF9C"/>
      </colorScale>
    </cfRule>
  </conditionalFormatting>
  <conditionalFormatting sqref="P824:Y839">
    <cfRule type="colorScale" priority="739">
      <colorScale>
        <cfvo type="num" val="0"/>
        <cfvo type="max" val="0"/>
        <color rgb="FFFF0000"/>
        <color rgb="FFFFEF9C"/>
      </colorScale>
    </cfRule>
  </conditionalFormatting>
  <conditionalFormatting sqref="P824:Y839">
    <cfRule type="colorScale" priority="737">
      <colorScale>
        <cfvo type="num" val="0"/>
        <cfvo type="max" val="0"/>
        <color rgb="FFFF0000"/>
        <color rgb="FFFFEF9C"/>
      </colorScale>
    </cfRule>
  </conditionalFormatting>
  <conditionalFormatting sqref="P824:Y839">
    <cfRule type="colorScale" priority="735">
      <colorScale>
        <cfvo type="num" val="0"/>
        <cfvo type="max" val="0"/>
        <color rgb="FFFF0000"/>
        <color rgb="FFFFEF9C"/>
      </colorScale>
    </cfRule>
  </conditionalFormatting>
  <conditionalFormatting sqref="P824:Y839">
    <cfRule type="colorScale" priority="733">
      <colorScale>
        <cfvo type="num" val="0"/>
        <cfvo type="max" val="0"/>
        <color rgb="FFFF0000"/>
        <color rgb="FFFFEF9C"/>
      </colorScale>
    </cfRule>
  </conditionalFormatting>
  <conditionalFormatting sqref="P824:Y839">
    <cfRule type="colorScale" priority="731">
      <colorScale>
        <cfvo type="num" val="0"/>
        <cfvo type="max" val="0"/>
        <color rgb="FFFF0000"/>
        <color rgb="FFFFEF9C"/>
      </colorScale>
    </cfRule>
  </conditionalFormatting>
  <conditionalFormatting sqref="P841:Y856">
    <cfRule type="colorScale" priority="729">
      <colorScale>
        <cfvo type="num" val="0"/>
        <cfvo type="max" val="0"/>
        <color rgb="FFFF0000"/>
        <color rgb="FFFFEF9C"/>
      </colorScale>
    </cfRule>
  </conditionalFormatting>
  <conditionalFormatting sqref="P841:Y856">
    <cfRule type="colorScale" priority="727">
      <colorScale>
        <cfvo type="num" val="0"/>
        <cfvo type="max" val="0"/>
        <color rgb="FFFF0000"/>
        <color rgb="FFFFEF9C"/>
      </colorScale>
    </cfRule>
  </conditionalFormatting>
  <conditionalFormatting sqref="P841:Y856">
    <cfRule type="colorScale" priority="725">
      <colorScale>
        <cfvo type="num" val="0"/>
        <cfvo type="max" val="0"/>
        <color rgb="FFFF0000"/>
        <color rgb="FFFFEF9C"/>
      </colorScale>
    </cfRule>
  </conditionalFormatting>
  <conditionalFormatting sqref="P841:Y856">
    <cfRule type="colorScale" priority="723">
      <colorScale>
        <cfvo type="num" val="0"/>
        <cfvo type="max" val="0"/>
        <color rgb="FFFF0000"/>
        <color rgb="FFFFEF9C"/>
      </colorScale>
    </cfRule>
  </conditionalFormatting>
  <conditionalFormatting sqref="P841:Y856">
    <cfRule type="colorScale" priority="721">
      <colorScale>
        <cfvo type="num" val="0"/>
        <cfvo type="max" val="0"/>
        <color rgb="FFFF0000"/>
        <color rgb="FFFFEF9C"/>
      </colorScale>
    </cfRule>
  </conditionalFormatting>
  <conditionalFormatting sqref="P841:Y856">
    <cfRule type="colorScale" priority="719">
      <colorScale>
        <cfvo type="num" val="0"/>
        <cfvo type="max" val="0"/>
        <color rgb="FFFF0000"/>
        <color rgb="FFFFEF9C"/>
      </colorScale>
    </cfRule>
  </conditionalFormatting>
  <conditionalFormatting sqref="P841:Y856">
    <cfRule type="colorScale" priority="717">
      <colorScale>
        <cfvo type="num" val="0"/>
        <cfvo type="max" val="0"/>
        <color rgb="FFFF0000"/>
        <color rgb="FFFFEF9C"/>
      </colorScale>
    </cfRule>
  </conditionalFormatting>
  <conditionalFormatting sqref="P841:Y856">
    <cfRule type="colorScale" priority="715">
      <colorScale>
        <cfvo type="num" val="0"/>
        <cfvo type="max" val="0"/>
        <color rgb="FFFF0000"/>
        <color rgb="FFFFEF9C"/>
      </colorScale>
    </cfRule>
  </conditionalFormatting>
  <conditionalFormatting sqref="P841:Y856">
    <cfRule type="colorScale" priority="713">
      <colorScale>
        <cfvo type="num" val="0"/>
        <cfvo type="max" val="0"/>
        <color rgb="FFFF0000"/>
        <color rgb="FFFFEF9C"/>
      </colorScale>
    </cfRule>
  </conditionalFormatting>
  <conditionalFormatting sqref="P841:Y856">
    <cfRule type="colorScale" priority="711">
      <colorScale>
        <cfvo type="num" val="0"/>
        <cfvo type="max" val="0"/>
        <color rgb="FFFF0000"/>
        <color rgb="FFFFEF9C"/>
      </colorScale>
    </cfRule>
  </conditionalFormatting>
  <conditionalFormatting sqref="P841:Y856">
    <cfRule type="colorScale" priority="709">
      <colorScale>
        <cfvo type="num" val="0"/>
        <cfvo type="max" val="0"/>
        <color rgb="FFFF0000"/>
        <color rgb="FFFFEF9C"/>
      </colorScale>
    </cfRule>
  </conditionalFormatting>
  <conditionalFormatting sqref="P841:Y856">
    <cfRule type="colorScale" priority="707">
      <colorScale>
        <cfvo type="num" val="0"/>
        <cfvo type="max" val="0"/>
        <color rgb="FFFF0000"/>
        <color rgb="FFFFEF9C"/>
      </colorScale>
    </cfRule>
  </conditionalFormatting>
  <conditionalFormatting sqref="P841:Y856">
    <cfRule type="colorScale" priority="705">
      <colorScale>
        <cfvo type="num" val="0"/>
        <cfvo type="max" val="0"/>
        <color rgb="FFFF0000"/>
        <color rgb="FFFFEF9C"/>
      </colorScale>
    </cfRule>
  </conditionalFormatting>
  <conditionalFormatting sqref="P841:Y856">
    <cfRule type="colorScale" priority="703">
      <colorScale>
        <cfvo type="num" val="0"/>
        <cfvo type="max" val="0"/>
        <color rgb="FFFF0000"/>
        <color rgb="FFFFEF9C"/>
      </colorScale>
    </cfRule>
  </conditionalFormatting>
  <conditionalFormatting sqref="P841:Y856">
    <cfRule type="colorScale" priority="701">
      <colorScale>
        <cfvo type="num" val="0"/>
        <cfvo type="max" val="0"/>
        <color rgb="FFFF0000"/>
        <color rgb="FFFFEF9C"/>
      </colorScale>
    </cfRule>
  </conditionalFormatting>
  <conditionalFormatting sqref="P841:Y856">
    <cfRule type="colorScale" priority="699">
      <colorScale>
        <cfvo type="num" val="0"/>
        <cfvo type="max" val="0"/>
        <color rgb="FFFF0000"/>
        <color rgb="FFFFEF9C"/>
      </colorScale>
    </cfRule>
  </conditionalFormatting>
  <conditionalFormatting sqref="P841:Y856">
    <cfRule type="colorScale" priority="697">
      <colorScale>
        <cfvo type="num" val="0"/>
        <cfvo type="max" val="0"/>
        <color rgb="FFFF0000"/>
        <color rgb="FFFFEF9C"/>
      </colorScale>
    </cfRule>
  </conditionalFormatting>
  <conditionalFormatting sqref="P841:Y856">
    <cfRule type="colorScale" priority="695">
      <colorScale>
        <cfvo type="num" val="0"/>
        <cfvo type="max" val="0"/>
        <color rgb="FFFF0000"/>
        <color rgb="FFFFEF9C"/>
      </colorScale>
    </cfRule>
  </conditionalFormatting>
  <conditionalFormatting sqref="P841:Y856">
    <cfRule type="colorScale" priority="693">
      <colorScale>
        <cfvo type="num" val="0"/>
        <cfvo type="max" val="0"/>
        <color rgb="FFFF0000"/>
        <color rgb="FFFFEF9C"/>
      </colorScale>
    </cfRule>
  </conditionalFormatting>
  <conditionalFormatting sqref="P841:Y856">
    <cfRule type="colorScale" priority="691">
      <colorScale>
        <cfvo type="num" val="0"/>
        <cfvo type="max" val="0"/>
        <color rgb="FFFF0000"/>
        <color rgb="FFFFEF9C"/>
      </colorScale>
    </cfRule>
  </conditionalFormatting>
  <conditionalFormatting sqref="P841:Y856">
    <cfRule type="colorScale" priority="689">
      <colorScale>
        <cfvo type="num" val="0"/>
        <cfvo type="max" val="0"/>
        <color rgb="FFFF0000"/>
        <color rgb="FFFFEF9C"/>
      </colorScale>
    </cfRule>
  </conditionalFormatting>
  <conditionalFormatting sqref="P841:Y856">
    <cfRule type="colorScale" priority="687">
      <colorScale>
        <cfvo type="num" val="0"/>
        <cfvo type="max" val="0"/>
        <color rgb="FFFF0000"/>
        <color rgb="FFFFEF9C"/>
      </colorScale>
    </cfRule>
  </conditionalFormatting>
  <conditionalFormatting sqref="P841:Y856">
    <cfRule type="colorScale" priority="685">
      <colorScale>
        <cfvo type="num" val="0"/>
        <cfvo type="max" val="0"/>
        <color rgb="FFFF0000"/>
        <color rgb="FFFFEF9C"/>
      </colorScale>
    </cfRule>
  </conditionalFormatting>
  <conditionalFormatting sqref="P841:Y856">
    <cfRule type="colorScale" priority="683">
      <colorScale>
        <cfvo type="num" val="0"/>
        <cfvo type="max" val="0"/>
        <color rgb="FFFF0000"/>
        <color rgb="FFFFEF9C"/>
      </colorScale>
    </cfRule>
  </conditionalFormatting>
  <conditionalFormatting sqref="P841:Y856">
    <cfRule type="colorScale" priority="681">
      <colorScale>
        <cfvo type="num" val="0"/>
        <cfvo type="max" val="0"/>
        <color rgb="FFFF0000"/>
        <color rgb="FFFFEF9C"/>
      </colorScale>
    </cfRule>
  </conditionalFormatting>
  <conditionalFormatting sqref="P841:Y856">
    <cfRule type="colorScale" priority="679">
      <colorScale>
        <cfvo type="num" val="0"/>
        <cfvo type="max" val="0"/>
        <color rgb="FFFF0000"/>
        <color rgb="FFFFEF9C"/>
      </colorScale>
    </cfRule>
  </conditionalFormatting>
  <conditionalFormatting sqref="P858:Y873">
    <cfRule type="colorScale" priority="677">
      <colorScale>
        <cfvo type="num" val="0"/>
        <cfvo type="max" val="0"/>
        <color rgb="FFFF0000"/>
        <color rgb="FFFFEF9C"/>
      </colorScale>
    </cfRule>
  </conditionalFormatting>
  <conditionalFormatting sqref="P858:Y873">
    <cfRule type="colorScale" priority="675">
      <colorScale>
        <cfvo type="num" val="0"/>
        <cfvo type="max" val="0"/>
        <color rgb="FFFF0000"/>
        <color rgb="FFFFEF9C"/>
      </colorScale>
    </cfRule>
  </conditionalFormatting>
  <conditionalFormatting sqref="P858:Y873">
    <cfRule type="colorScale" priority="673">
      <colorScale>
        <cfvo type="num" val="0"/>
        <cfvo type="max" val="0"/>
        <color rgb="FFFF0000"/>
        <color rgb="FFFFEF9C"/>
      </colorScale>
    </cfRule>
  </conditionalFormatting>
  <conditionalFormatting sqref="P858:Y873">
    <cfRule type="colorScale" priority="671">
      <colorScale>
        <cfvo type="num" val="0"/>
        <cfvo type="max" val="0"/>
        <color rgb="FFFF0000"/>
        <color rgb="FFFFEF9C"/>
      </colorScale>
    </cfRule>
  </conditionalFormatting>
  <conditionalFormatting sqref="P858:Y873">
    <cfRule type="colorScale" priority="669">
      <colorScale>
        <cfvo type="num" val="0"/>
        <cfvo type="max" val="0"/>
        <color rgb="FFFF0000"/>
        <color rgb="FFFFEF9C"/>
      </colorScale>
    </cfRule>
  </conditionalFormatting>
  <conditionalFormatting sqref="P858:Y873">
    <cfRule type="colorScale" priority="667">
      <colorScale>
        <cfvo type="num" val="0"/>
        <cfvo type="max" val="0"/>
        <color rgb="FFFF0000"/>
        <color rgb="FFFFEF9C"/>
      </colorScale>
    </cfRule>
  </conditionalFormatting>
  <conditionalFormatting sqref="P858:Y873">
    <cfRule type="colorScale" priority="665">
      <colorScale>
        <cfvo type="num" val="0"/>
        <cfvo type="max" val="0"/>
        <color rgb="FFFF0000"/>
        <color rgb="FFFFEF9C"/>
      </colorScale>
    </cfRule>
  </conditionalFormatting>
  <conditionalFormatting sqref="P858:Y873">
    <cfRule type="colorScale" priority="663">
      <colorScale>
        <cfvo type="num" val="0"/>
        <cfvo type="max" val="0"/>
        <color rgb="FFFF0000"/>
        <color rgb="FFFFEF9C"/>
      </colorScale>
    </cfRule>
  </conditionalFormatting>
  <conditionalFormatting sqref="P858:Y873">
    <cfRule type="colorScale" priority="661">
      <colorScale>
        <cfvo type="num" val="0"/>
        <cfvo type="max" val="0"/>
        <color rgb="FFFF0000"/>
        <color rgb="FFFFEF9C"/>
      </colorScale>
    </cfRule>
  </conditionalFormatting>
  <conditionalFormatting sqref="P858:Y873">
    <cfRule type="colorScale" priority="659">
      <colorScale>
        <cfvo type="num" val="0"/>
        <cfvo type="max" val="0"/>
        <color rgb="FFFF0000"/>
        <color rgb="FFFFEF9C"/>
      </colorScale>
    </cfRule>
  </conditionalFormatting>
  <conditionalFormatting sqref="P858:Y873">
    <cfRule type="colorScale" priority="657">
      <colorScale>
        <cfvo type="num" val="0"/>
        <cfvo type="max" val="0"/>
        <color rgb="FFFF0000"/>
        <color rgb="FFFFEF9C"/>
      </colorScale>
    </cfRule>
  </conditionalFormatting>
  <conditionalFormatting sqref="P858:Y873">
    <cfRule type="colorScale" priority="655">
      <colorScale>
        <cfvo type="num" val="0"/>
        <cfvo type="max" val="0"/>
        <color rgb="FFFF0000"/>
        <color rgb="FFFFEF9C"/>
      </colorScale>
    </cfRule>
  </conditionalFormatting>
  <conditionalFormatting sqref="P858:Y873">
    <cfRule type="colorScale" priority="653">
      <colorScale>
        <cfvo type="num" val="0"/>
        <cfvo type="max" val="0"/>
        <color rgb="FFFF0000"/>
        <color rgb="FFFFEF9C"/>
      </colorScale>
    </cfRule>
  </conditionalFormatting>
  <conditionalFormatting sqref="P858:Y873">
    <cfRule type="colorScale" priority="651">
      <colorScale>
        <cfvo type="num" val="0"/>
        <cfvo type="max" val="0"/>
        <color rgb="FFFF0000"/>
        <color rgb="FFFFEF9C"/>
      </colorScale>
    </cfRule>
  </conditionalFormatting>
  <conditionalFormatting sqref="P858:Y873">
    <cfRule type="colorScale" priority="649">
      <colorScale>
        <cfvo type="num" val="0"/>
        <cfvo type="max" val="0"/>
        <color rgb="FFFF0000"/>
        <color rgb="FFFFEF9C"/>
      </colorScale>
    </cfRule>
  </conditionalFormatting>
  <conditionalFormatting sqref="P858:Y873">
    <cfRule type="colorScale" priority="647">
      <colorScale>
        <cfvo type="num" val="0"/>
        <cfvo type="max" val="0"/>
        <color rgb="FFFF0000"/>
        <color rgb="FFFFEF9C"/>
      </colorScale>
    </cfRule>
  </conditionalFormatting>
  <conditionalFormatting sqref="P858:Y873">
    <cfRule type="colorScale" priority="645">
      <colorScale>
        <cfvo type="num" val="0"/>
        <cfvo type="max" val="0"/>
        <color rgb="FFFF0000"/>
        <color rgb="FFFFEF9C"/>
      </colorScale>
    </cfRule>
  </conditionalFormatting>
  <conditionalFormatting sqref="P858:Y873">
    <cfRule type="colorScale" priority="643">
      <colorScale>
        <cfvo type="num" val="0"/>
        <cfvo type="max" val="0"/>
        <color rgb="FFFF0000"/>
        <color rgb="FFFFEF9C"/>
      </colorScale>
    </cfRule>
  </conditionalFormatting>
  <conditionalFormatting sqref="P858:Y873">
    <cfRule type="colorScale" priority="641">
      <colorScale>
        <cfvo type="num" val="0"/>
        <cfvo type="max" val="0"/>
        <color rgb="FFFF0000"/>
        <color rgb="FFFFEF9C"/>
      </colorScale>
    </cfRule>
  </conditionalFormatting>
  <conditionalFormatting sqref="P858:Y873">
    <cfRule type="colorScale" priority="639">
      <colorScale>
        <cfvo type="num" val="0"/>
        <cfvo type="max" val="0"/>
        <color rgb="FFFF0000"/>
        <color rgb="FFFFEF9C"/>
      </colorScale>
    </cfRule>
  </conditionalFormatting>
  <conditionalFormatting sqref="P858:Y873">
    <cfRule type="colorScale" priority="637">
      <colorScale>
        <cfvo type="num" val="0"/>
        <cfvo type="max" val="0"/>
        <color rgb="FFFF0000"/>
        <color rgb="FFFFEF9C"/>
      </colorScale>
    </cfRule>
  </conditionalFormatting>
  <conditionalFormatting sqref="P858:Y873">
    <cfRule type="colorScale" priority="635">
      <colorScale>
        <cfvo type="num" val="0"/>
        <cfvo type="max" val="0"/>
        <color rgb="FFFF0000"/>
        <color rgb="FFFFEF9C"/>
      </colorScale>
    </cfRule>
  </conditionalFormatting>
  <conditionalFormatting sqref="P858:Y873">
    <cfRule type="colorScale" priority="633">
      <colorScale>
        <cfvo type="num" val="0"/>
        <cfvo type="max" val="0"/>
        <color rgb="FFFF0000"/>
        <color rgb="FFFFEF9C"/>
      </colorScale>
    </cfRule>
  </conditionalFormatting>
  <conditionalFormatting sqref="P858:Y873">
    <cfRule type="colorScale" priority="631">
      <colorScale>
        <cfvo type="num" val="0"/>
        <cfvo type="max" val="0"/>
        <color rgb="FFFF0000"/>
        <color rgb="FFFFEF9C"/>
      </colorScale>
    </cfRule>
  </conditionalFormatting>
  <conditionalFormatting sqref="P858:Y873">
    <cfRule type="colorScale" priority="629">
      <colorScale>
        <cfvo type="num" val="0"/>
        <cfvo type="max" val="0"/>
        <color rgb="FFFF0000"/>
        <color rgb="FFFFEF9C"/>
      </colorScale>
    </cfRule>
  </conditionalFormatting>
  <conditionalFormatting sqref="P858:Y873">
    <cfRule type="colorScale" priority="627">
      <colorScale>
        <cfvo type="num" val="0"/>
        <cfvo type="max" val="0"/>
        <color rgb="FFFF0000"/>
        <color rgb="FFFFEF9C"/>
      </colorScale>
    </cfRule>
  </conditionalFormatting>
  <conditionalFormatting sqref="P858:Y873">
    <cfRule type="colorScale" priority="625">
      <colorScale>
        <cfvo type="num" val="0"/>
        <cfvo type="max" val="0"/>
        <color rgb="FFFF0000"/>
        <color rgb="FFFFEF9C"/>
      </colorScale>
    </cfRule>
  </conditionalFormatting>
  <conditionalFormatting sqref="P875:Y890">
    <cfRule type="colorScale" priority="623">
      <colorScale>
        <cfvo type="num" val="0"/>
        <cfvo type="max" val="0"/>
        <color rgb="FFFF0000"/>
        <color rgb="FFFFEF9C"/>
      </colorScale>
    </cfRule>
  </conditionalFormatting>
  <conditionalFormatting sqref="P875:Y890">
    <cfRule type="colorScale" priority="621">
      <colorScale>
        <cfvo type="num" val="0"/>
        <cfvo type="max" val="0"/>
        <color rgb="FFFF0000"/>
        <color rgb="FFFFEF9C"/>
      </colorScale>
    </cfRule>
  </conditionalFormatting>
  <conditionalFormatting sqref="P875:Y890">
    <cfRule type="colorScale" priority="619">
      <colorScale>
        <cfvo type="num" val="0"/>
        <cfvo type="max" val="0"/>
        <color rgb="FFFF0000"/>
        <color rgb="FFFFEF9C"/>
      </colorScale>
    </cfRule>
  </conditionalFormatting>
  <conditionalFormatting sqref="P875:Y890">
    <cfRule type="colorScale" priority="617">
      <colorScale>
        <cfvo type="num" val="0"/>
        <cfvo type="max" val="0"/>
        <color rgb="FFFF0000"/>
        <color rgb="FFFFEF9C"/>
      </colorScale>
    </cfRule>
  </conditionalFormatting>
  <conditionalFormatting sqref="P875:Y890">
    <cfRule type="colorScale" priority="615">
      <colorScale>
        <cfvo type="num" val="0"/>
        <cfvo type="max" val="0"/>
        <color rgb="FFFF0000"/>
        <color rgb="FFFFEF9C"/>
      </colorScale>
    </cfRule>
  </conditionalFormatting>
  <conditionalFormatting sqref="P875:Y890">
    <cfRule type="colorScale" priority="613">
      <colorScale>
        <cfvo type="num" val="0"/>
        <cfvo type="max" val="0"/>
        <color rgb="FFFF0000"/>
        <color rgb="FFFFEF9C"/>
      </colorScale>
    </cfRule>
  </conditionalFormatting>
  <conditionalFormatting sqref="P875:Y890">
    <cfRule type="colorScale" priority="611">
      <colorScale>
        <cfvo type="num" val="0"/>
        <cfvo type="max" val="0"/>
        <color rgb="FFFF0000"/>
        <color rgb="FFFFEF9C"/>
      </colorScale>
    </cfRule>
  </conditionalFormatting>
  <conditionalFormatting sqref="P875:Y890">
    <cfRule type="colorScale" priority="609">
      <colorScale>
        <cfvo type="num" val="0"/>
        <cfvo type="max" val="0"/>
        <color rgb="FFFF0000"/>
        <color rgb="FFFFEF9C"/>
      </colorScale>
    </cfRule>
  </conditionalFormatting>
  <conditionalFormatting sqref="P875:Y890">
    <cfRule type="colorScale" priority="607">
      <colorScale>
        <cfvo type="num" val="0"/>
        <cfvo type="max" val="0"/>
        <color rgb="FFFF0000"/>
        <color rgb="FFFFEF9C"/>
      </colorScale>
    </cfRule>
  </conditionalFormatting>
  <conditionalFormatting sqref="P875:Y890">
    <cfRule type="colorScale" priority="605">
      <colorScale>
        <cfvo type="num" val="0"/>
        <cfvo type="max" val="0"/>
        <color rgb="FFFF0000"/>
        <color rgb="FFFFEF9C"/>
      </colorScale>
    </cfRule>
  </conditionalFormatting>
  <conditionalFormatting sqref="P875:Y890">
    <cfRule type="colorScale" priority="603">
      <colorScale>
        <cfvo type="num" val="0"/>
        <cfvo type="max" val="0"/>
        <color rgb="FFFF0000"/>
        <color rgb="FFFFEF9C"/>
      </colorScale>
    </cfRule>
  </conditionalFormatting>
  <conditionalFormatting sqref="P875:Y890">
    <cfRule type="colorScale" priority="601">
      <colorScale>
        <cfvo type="num" val="0"/>
        <cfvo type="max" val="0"/>
        <color rgb="FFFF0000"/>
        <color rgb="FFFFEF9C"/>
      </colorScale>
    </cfRule>
  </conditionalFormatting>
  <conditionalFormatting sqref="P875:Y890">
    <cfRule type="colorScale" priority="599">
      <colorScale>
        <cfvo type="num" val="0"/>
        <cfvo type="max" val="0"/>
        <color rgb="FFFF0000"/>
        <color rgb="FFFFEF9C"/>
      </colorScale>
    </cfRule>
  </conditionalFormatting>
  <conditionalFormatting sqref="P875:Y890">
    <cfRule type="colorScale" priority="597">
      <colorScale>
        <cfvo type="num" val="0"/>
        <cfvo type="max" val="0"/>
        <color rgb="FFFF0000"/>
        <color rgb="FFFFEF9C"/>
      </colorScale>
    </cfRule>
  </conditionalFormatting>
  <conditionalFormatting sqref="P875:Y890">
    <cfRule type="colorScale" priority="595">
      <colorScale>
        <cfvo type="num" val="0"/>
        <cfvo type="max" val="0"/>
        <color rgb="FFFF0000"/>
        <color rgb="FFFFEF9C"/>
      </colorScale>
    </cfRule>
  </conditionalFormatting>
  <conditionalFormatting sqref="P875:Y890">
    <cfRule type="colorScale" priority="593">
      <colorScale>
        <cfvo type="num" val="0"/>
        <cfvo type="max" val="0"/>
        <color rgb="FFFF0000"/>
        <color rgb="FFFFEF9C"/>
      </colorScale>
    </cfRule>
  </conditionalFormatting>
  <conditionalFormatting sqref="P875:Y890">
    <cfRule type="colorScale" priority="591">
      <colorScale>
        <cfvo type="num" val="0"/>
        <cfvo type="max" val="0"/>
        <color rgb="FFFF0000"/>
        <color rgb="FFFFEF9C"/>
      </colorScale>
    </cfRule>
  </conditionalFormatting>
  <conditionalFormatting sqref="P875:Y890">
    <cfRule type="colorScale" priority="589">
      <colorScale>
        <cfvo type="num" val="0"/>
        <cfvo type="max" val="0"/>
        <color rgb="FFFF0000"/>
        <color rgb="FFFFEF9C"/>
      </colorScale>
    </cfRule>
  </conditionalFormatting>
  <conditionalFormatting sqref="P875:Y890">
    <cfRule type="colorScale" priority="587">
      <colorScale>
        <cfvo type="num" val="0"/>
        <cfvo type="max" val="0"/>
        <color rgb="FFFF0000"/>
        <color rgb="FFFFEF9C"/>
      </colorScale>
    </cfRule>
  </conditionalFormatting>
  <conditionalFormatting sqref="P875:Y890">
    <cfRule type="colorScale" priority="585">
      <colorScale>
        <cfvo type="num" val="0"/>
        <cfvo type="max" val="0"/>
        <color rgb="FFFF0000"/>
        <color rgb="FFFFEF9C"/>
      </colorScale>
    </cfRule>
  </conditionalFormatting>
  <conditionalFormatting sqref="P875:Y890">
    <cfRule type="colorScale" priority="583">
      <colorScale>
        <cfvo type="num" val="0"/>
        <cfvo type="max" val="0"/>
        <color rgb="FFFF0000"/>
        <color rgb="FFFFEF9C"/>
      </colorScale>
    </cfRule>
  </conditionalFormatting>
  <conditionalFormatting sqref="P875:Y890">
    <cfRule type="colorScale" priority="581">
      <colorScale>
        <cfvo type="num" val="0"/>
        <cfvo type="max" val="0"/>
        <color rgb="FFFF0000"/>
        <color rgb="FFFFEF9C"/>
      </colorScale>
    </cfRule>
  </conditionalFormatting>
  <conditionalFormatting sqref="P875:Y890">
    <cfRule type="colorScale" priority="579">
      <colorScale>
        <cfvo type="num" val="0"/>
        <cfvo type="max" val="0"/>
        <color rgb="FFFF0000"/>
        <color rgb="FFFFEF9C"/>
      </colorScale>
    </cfRule>
  </conditionalFormatting>
  <conditionalFormatting sqref="P875:Y890">
    <cfRule type="colorScale" priority="577">
      <colorScale>
        <cfvo type="num" val="0"/>
        <cfvo type="max" val="0"/>
        <color rgb="FFFF0000"/>
        <color rgb="FFFFEF9C"/>
      </colorScale>
    </cfRule>
  </conditionalFormatting>
  <conditionalFormatting sqref="P875:Y890">
    <cfRule type="colorScale" priority="575">
      <colorScale>
        <cfvo type="num" val="0"/>
        <cfvo type="max" val="0"/>
        <color rgb="FFFF0000"/>
        <color rgb="FFFFEF9C"/>
      </colorScale>
    </cfRule>
  </conditionalFormatting>
  <conditionalFormatting sqref="P875:Y890">
    <cfRule type="colorScale" priority="573">
      <colorScale>
        <cfvo type="num" val="0"/>
        <cfvo type="max" val="0"/>
        <color rgb="FFFF0000"/>
        <color rgb="FFFFEF9C"/>
      </colorScale>
    </cfRule>
  </conditionalFormatting>
  <conditionalFormatting sqref="P875:Y890">
    <cfRule type="colorScale" priority="571">
      <colorScale>
        <cfvo type="num" val="0"/>
        <cfvo type="max" val="0"/>
        <color rgb="FFFF0000"/>
        <color rgb="FFFFEF9C"/>
      </colorScale>
    </cfRule>
  </conditionalFormatting>
  <conditionalFormatting sqref="P875:Y890">
    <cfRule type="colorScale" priority="569">
      <colorScale>
        <cfvo type="num" val="0"/>
        <cfvo type="max" val="0"/>
        <color rgb="FFFF0000"/>
        <color rgb="FFFFEF9C"/>
      </colorScale>
    </cfRule>
  </conditionalFormatting>
  <conditionalFormatting sqref="P148:Y150">
    <cfRule type="colorScale" priority="563">
      <colorScale>
        <cfvo type="num" val="0"/>
        <cfvo type="max" val="0"/>
        <color rgb="FFFF0000"/>
        <color rgb="FFFFEF9C"/>
      </colorScale>
    </cfRule>
  </conditionalFormatting>
  <conditionalFormatting sqref="P167:Y167">
    <cfRule type="colorScale" priority="561">
      <colorScale>
        <cfvo type="num" val="0"/>
        <cfvo type="max" val="0"/>
        <color rgb="FFFF0000"/>
        <color rgb="FFFFEF9C"/>
      </colorScale>
    </cfRule>
  </conditionalFormatting>
  <conditionalFormatting sqref="P184:Y184">
    <cfRule type="colorScale" priority="559">
      <colorScale>
        <cfvo type="num" val="0"/>
        <cfvo type="max" val="0"/>
        <color rgb="FFFF0000"/>
        <color rgb="FFFFEF9C"/>
      </colorScale>
    </cfRule>
  </conditionalFormatting>
  <conditionalFormatting sqref="P201:Y201">
    <cfRule type="colorScale" priority="557">
      <colorScale>
        <cfvo type="num" val="0"/>
        <cfvo type="max" val="0"/>
        <color rgb="FFFF0000"/>
        <color rgb="FFFFEF9C"/>
      </colorScale>
    </cfRule>
  </conditionalFormatting>
  <conditionalFormatting sqref="P218:Y218">
    <cfRule type="colorScale" priority="555">
      <colorScale>
        <cfvo type="num" val="0"/>
        <cfvo type="max" val="0"/>
        <color rgb="FFFF0000"/>
        <color rgb="FFFFEF9C"/>
      </colorScale>
    </cfRule>
  </conditionalFormatting>
  <conditionalFormatting sqref="P235:Y235">
    <cfRule type="colorScale" priority="553">
      <colorScale>
        <cfvo type="num" val="0"/>
        <cfvo type="max" val="0"/>
        <color rgb="FFFF0000"/>
        <color rgb="FFFFEF9C"/>
      </colorScale>
    </cfRule>
  </conditionalFormatting>
  <conditionalFormatting sqref="P250:Y252">
    <cfRule type="colorScale" priority="551">
      <colorScale>
        <cfvo type="num" val="0"/>
        <cfvo type="max" val="0"/>
        <color rgb="FFFF0000"/>
        <color rgb="FFFFEF9C"/>
      </colorScale>
    </cfRule>
  </conditionalFormatting>
  <conditionalFormatting sqref="P269:Y269">
    <cfRule type="colorScale" priority="549">
      <colorScale>
        <cfvo type="num" val="0"/>
        <cfvo type="max" val="0"/>
        <color rgb="FFFF0000"/>
        <color rgb="FFFFEF9C"/>
      </colorScale>
    </cfRule>
  </conditionalFormatting>
  <conditionalFormatting sqref="P284:Y286">
    <cfRule type="colorScale" priority="547">
      <colorScale>
        <cfvo type="num" val="0"/>
        <cfvo type="max" val="0"/>
        <color rgb="FFFF0000"/>
        <color rgb="FFFFEF9C"/>
      </colorScale>
    </cfRule>
  </conditionalFormatting>
  <conditionalFormatting sqref="P303:Y303">
    <cfRule type="colorScale" priority="545">
      <colorScale>
        <cfvo type="num" val="0"/>
        <cfvo type="max" val="0"/>
        <color rgb="FFFF0000"/>
        <color rgb="FFFFEF9C"/>
      </colorScale>
    </cfRule>
  </conditionalFormatting>
  <conditionalFormatting sqref="P320:Y320">
    <cfRule type="colorScale" priority="543">
      <colorScale>
        <cfvo type="num" val="0"/>
        <cfvo type="max" val="0"/>
        <color rgb="FFFF0000"/>
        <color rgb="FFFFEF9C"/>
      </colorScale>
    </cfRule>
  </conditionalFormatting>
  <conditionalFormatting sqref="P335:Y337">
    <cfRule type="colorScale" priority="541">
      <colorScale>
        <cfvo type="num" val="0"/>
        <cfvo type="max" val="0"/>
        <color rgb="FFFF0000"/>
        <color rgb="FFFFEF9C"/>
      </colorScale>
    </cfRule>
  </conditionalFormatting>
  <conditionalFormatting sqref="P354:Y354">
    <cfRule type="colorScale" priority="539">
      <colorScale>
        <cfvo type="num" val="0"/>
        <cfvo type="max" val="0"/>
        <color rgb="FFFF0000"/>
        <color rgb="FFFFEF9C"/>
      </colorScale>
    </cfRule>
  </conditionalFormatting>
  <conditionalFormatting sqref="P371:Y371">
    <cfRule type="colorScale" priority="537">
      <colorScale>
        <cfvo type="num" val="0"/>
        <cfvo type="max" val="0"/>
        <color rgb="FFFF0000"/>
        <color rgb="FFFFEF9C"/>
      </colorScale>
    </cfRule>
  </conditionalFormatting>
  <conditionalFormatting sqref="P386:Y388">
    <cfRule type="colorScale" priority="535">
      <colorScale>
        <cfvo type="num" val="0"/>
        <cfvo type="max" val="0"/>
        <color rgb="FFFF0000"/>
        <color rgb="FFFFEF9C"/>
      </colorScale>
    </cfRule>
  </conditionalFormatting>
  <conditionalFormatting sqref="P403:Y405">
    <cfRule type="colorScale" priority="533">
      <colorScale>
        <cfvo type="num" val="0"/>
        <cfvo type="max" val="0"/>
        <color rgb="FFFF0000"/>
        <color rgb="FFFFEF9C"/>
      </colorScale>
    </cfRule>
  </conditionalFormatting>
  <conditionalFormatting sqref="P422:Y422">
    <cfRule type="colorScale" priority="531">
      <colorScale>
        <cfvo type="num" val="0"/>
        <cfvo type="max" val="0"/>
        <color rgb="FFFF0000"/>
        <color rgb="FFFFEF9C"/>
      </colorScale>
    </cfRule>
  </conditionalFormatting>
  <conditionalFormatting sqref="P439:Y439">
    <cfRule type="colorScale" priority="529">
      <colorScale>
        <cfvo type="num" val="0"/>
        <cfvo type="max" val="0"/>
        <color rgb="FFFF0000"/>
        <color rgb="FFFFEF9C"/>
      </colorScale>
    </cfRule>
  </conditionalFormatting>
  <conditionalFormatting sqref="P456:Y456">
    <cfRule type="colorScale" priority="527">
      <colorScale>
        <cfvo type="num" val="0"/>
        <cfvo type="max" val="0"/>
        <color rgb="FFFF0000"/>
        <color rgb="FFFFEF9C"/>
      </colorScale>
    </cfRule>
  </conditionalFormatting>
  <conditionalFormatting sqref="P473:Y473">
    <cfRule type="colorScale" priority="525">
      <colorScale>
        <cfvo type="num" val="0"/>
        <cfvo type="max" val="0"/>
        <color rgb="FFFF0000"/>
        <color rgb="FFFFEF9C"/>
      </colorScale>
    </cfRule>
  </conditionalFormatting>
  <conditionalFormatting sqref="P490:Y490">
    <cfRule type="colorScale" priority="523">
      <colorScale>
        <cfvo type="num" val="0"/>
        <cfvo type="max" val="0"/>
        <color rgb="FFFF0000"/>
        <color rgb="FFFFEF9C"/>
      </colorScale>
    </cfRule>
  </conditionalFormatting>
  <conditionalFormatting sqref="P507:Y507">
    <cfRule type="colorScale" priority="521">
      <colorScale>
        <cfvo type="num" val="0"/>
        <cfvo type="max" val="0"/>
        <color rgb="FFFF0000"/>
        <color rgb="FFFFEF9C"/>
      </colorScale>
    </cfRule>
  </conditionalFormatting>
  <conditionalFormatting sqref="P524:Y524">
    <cfRule type="colorScale" priority="519">
      <colorScale>
        <cfvo type="num" val="0"/>
        <cfvo type="max" val="0"/>
        <color rgb="FFFF0000"/>
        <color rgb="FFFFEF9C"/>
      </colorScale>
    </cfRule>
  </conditionalFormatting>
  <conditionalFormatting sqref="P539:Y539">
    <cfRule type="colorScale" priority="517">
      <colorScale>
        <cfvo type="num" val="0"/>
        <cfvo type="max" val="0"/>
        <color rgb="FFFF0000"/>
        <color rgb="FFFFEF9C"/>
      </colorScale>
    </cfRule>
  </conditionalFormatting>
  <conditionalFormatting sqref="P558:Y558">
    <cfRule type="colorScale" priority="515">
      <colorScale>
        <cfvo type="num" val="0"/>
        <cfvo type="max" val="0"/>
        <color rgb="FFFF0000"/>
        <color rgb="FFFFEF9C"/>
      </colorScale>
    </cfRule>
  </conditionalFormatting>
  <conditionalFormatting sqref="P575:Y575">
    <cfRule type="colorScale" priority="513">
      <colorScale>
        <cfvo type="num" val="0"/>
        <cfvo type="max" val="0"/>
        <color rgb="FFFF0000"/>
        <color rgb="FFFFEF9C"/>
      </colorScale>
    </cfRule>
  </conditionalFormatting>
  <conditionalFormatting sqref="P592:Y592">
    <cfRule type="colorScale" priority="511">
      <colorScale>
        <cfvo type="num" val="0"/>
        <cfvo type="max" val="0"/>
        <color rgb="FFFF0000"/>
        <color rgb="FFFFEF9C"/>
      </colorScale>
    </cfRule>
  </conditionalFormatting>
  <conditionalFormatting sqref="P609:Y609">
    <cfRule type="colorScale" priority="509">
      <colorScale>
        <cfvo type="num" val="0"/>
        <cfvo type="max" val="0"/>
        <color rgb="FFFF0000"/>
        <color rgb="FFFFEF9C"/>
      </colorScale>
    </cfRule>
  </conditionalFormatting>
  <conditionalFormatting sqref="P624:Y624">
    <cfRule type="colorScale" priority="507">
      <colorScale>
        <cfvo type="num" val="0"/>
        <cfvo type="max" val="0"/>
        <color rgb="FFFF0000"/>
        <color rgb="FFFFEF9C"/>
      </colorScale>
    </cfRule>
  </conditionalFormatting>
  <conditionalFormatting sqref="P641:Y643">
    <cfRule type="colorScale" priority="505">
      <colorScale>
        <cfvo type="num" val="0"/>
        <cfvo type="max" val="0"/>
        <color rgb="FFFF0000"/>
        <color rgb="FFFFEF9C"/>
      </colorScale>
    </cfRule>
  </conditionalFormatting>
  <conditionalFormatting sqref="P658:Y658">
    <cfRule type="colorScale" priority="503">
      <colorScale>
        <cfvo type="num" val="0"/>
        <cfvo type="max" val="0"/>
        <color rgb="FFFF0000"/>
        <color rgb="FFFFEF9C"/>
      </colorScale>
    </cfRule>
  </conditionalFormatting>
  <conditionalFormatting sqref="P675:Y677">
    <cfRule type="colorScale" priority="501">
      <colorScale>
        <cfvo type="num" val="0"/>
        <cfvo type="max" val="0"/>
        <color rgb="FFFF0000"/>
        <color rgb="FFFFEF9C"/>
      </colorScale>
    </cfRule>
  </conditionalFormatting>
  <conditionalFormatting sqref="P692:Y694">
    <cfRule type="colorScale" priority="499">
      <colorScale>
        <cfvo type="num" val="0"/>
        <cfvo type="max" val="0"/>
        <color rgb="FFFF0000"/>
        <color rgb="FFFFEF9C"/>
      </colorScale>
    </cfRule>
  </conditionalFormatting>
  <conditionalFormatting sqref="P709:Y711">
    <cfRule type="colorScale" priority="497">
      <colorScale>
        <cfvo type="num" val="0"/>
        <cfvo type="max" val="0"/>
        <color rgb="FFFF0000"/>
        <color rgb="FFFFEF9C"/>
      </colorScale>
    </cfRule>
  </conditionalFormatting>
  <conditionalFormatting sqref="P728:Y728">
    <cfRule type="colorScale" priority="495">
      <colorScale>
        <cfvo type="num" val="0"/>
        <cfvo type="max" val="0"/>
        <color rgb="FFFF0000"/>
        <color rgb="FFFFEF9C"/>
      </colorScale>
    </cfRule>
  </conditionalFormatting>
  <conditionalFormatting sqref="P743:Y743">
    <cfRule type="colorScale" priority="493">
      <colorScale>
        <cfvo type="num" val="0"/>
        <cfvo type="max" val="0"/>
        <color rgb="FFFF0000"/>
        <color rgb="FFFFEF9C"/>
      </colorScale>
    </cfRule>
  </conditionalFormatting>
  <conditionalFormatting sqref="P760:Y760">
    <cfRule type="colorScale" priority="491">
      <colorScale>
        <cfvo type="num" val="0"/>
        <cfvo type="max" val="0"/>
        <color rgb="FFFF0000"/>
        <color rgb="FFFFEF9C"/>
      </colorScale>
    </cfRule>
  </conditionalFormatting>
  <conditionalFormatting sqref="P779:Y779">
    <cfRule type="colorScale" priority="489">
      <colorScale>
        <cfvo type="num" val="0"/>
        <cfvo type="max" val="0"/>
        <color rgb="FFFF0000"/>
        <color rgb="FFFFEF9C"/>
      </colorScale>
    </cfRule>
  </conditionalFormatting>
  <conditionalFormatting sqref="P796:Y796">
    <cfRule type="colorScale" priority="487">
      <colorScale>
        <cfvo type="num" val="0"/>
        <cfvo type="max" val="0"/>
        <color rgb="FFFF0000"/>
        <color rgb="FFFFEF9C"/>
      </colorScale>
    </cfRule>
  </conditionalFormatting>
  <conditionalFormatting sqref="P813:Y813">
    <cfRule type="colorScale" priority="485">
      <colorScale>
        <cfvo type="num" val="0"/>
        <cfvo type="max" val="0"/>
        <color rgb="FFFF0000"/>
        <color rgb="FFFFEF9C"/>
      </colorScale>
    </cfRule>
  </conditionalFormatting>
  <conditionalFormatting sqref="P830:Y830">
    <cfRule type="colorScale" priority="483">
      <colorScale>
        <cfvo type="num" val="0"/>
        <cfvo type="max" val="0"/>
        <color rgb="FFFF0000"/>
        <color rgb="FFFFEF9C"/>
      </colorScale>
    </cfRule>
  </conditionalFormatting>
  <conditionalFormatting sqref="P847:Y847">
    <cfRule type="colorScale" priority="481">
      <colorScale>
        <cfvo type="num" val="0"/>
        <cfvo type="max" val="0"/>
        <color rgb="FFFF0000"/>
        <color rgb="FFFFEF9C"/>
      </colorScale>
    </cfRule>
  </conditionalFormatting>
  <conditionalFormatting sqref="P864:Y864">
    <cfRule type="colorScale" priority="479">
      <colorScale>
        <cfvo type="num" val="0"/>
        <cfvo type="max" val="0"/>
        <color rgb="FFFF0000"/>
        <color rgb="FFFFEF9C"/>
      </colorScale>
    </cfRule>
  </conditionalFormatting>
  <conditionalFormatting sqref="P881:Y881">
    <cfRule type="colorScale" priority="477">
      <colorScale>
        <cfvo type="num" val="0"/>
        <cfvo type="max" val="0"/>
        <color rgb="FFFF0000"/>
        <color rgb="FFFFEF9C"/>
      </colorScale>
    </cfRule>
  </conditionalFormatting>
  <conditionalFormatting sqref="P155:Y155">
    <cfRule type="colorScale" priority="472">
      <colorScale>
        <cfvo type="num" val="0"/>
        <cfvo type="max" val="0"/>
        <color rgb="FFFF0000"/>
        <color rgb="FFFFEF9C"/>
      </colorScale>
    </cfRule>
  </conditionalFormatting>
  <conditionalFormatting sqref="P172:Y172">
    <cfRule type="colorScale" priority="470">
      <colorScale>
        <cfvo type="num" val="0"/>
        <cfvo type="max" val="0"/>
        <color rgb="FFFF0000"/>
        <color rgb="FFFFEF9C"/>
      </colorScale>
    </cfRule>
  </conditionalFormatting>
  <conditionalFormatting sqref="P189:Y189">
    <cfRule type="colorScale" priority="468">
      <colorScale>
        <cfvo type="num" val="0"/>
        <cfvo type="max" val="0"/>
        <color rgb="FFFF0000"/>
        <color rgb="FFFFEF9C"/>
      </colorScale>
    </cfRule>
  </conditionalFormatting>
  <conditionalFormatting sqref="P206:Y206">
    <cfRule type="colorScale" priority="466">
      <colorScale>
        <cfvo type="num" val="0"/>
        <cfvo type="max" val="0"/>
        <color rgb="FFFF0000"/>
        <color rgb="FFFFEF9C"/>
      </colorScale>
    </cfRule>
  </conditionalFormatting>
  <conditionalFormatting sqref="P223:Y223">
    <cfRule type="colorScale" priority="464">
      <colorScale>
        <cfvo type="num" val="0"/>
        <cfvo type="max" val="0"/>
        <color rgb="FFFF0000"/>
        <color rgb="FFFFEF9C"/>
      </colorScale>
    </cfRule>
  </conditionalFormatting>
  <conditionalFormatting sqref="P240:Y240">
    <cfRule type="colorScale" priority="462">
      <colorScale>
        <cfvo type="num" val="0"/>
        <cfvo type="max" val="0"/>
        <color rgb="FFFF0000"/>
        <color rgb="FFFFEF9C"/>
      </colorScale>
    </cfRule>
  </conditionalFormatting>
  <conditionalFormatting sqref="P257:Y257">
    <cfRule type="colorScale" priority="460">
      <colorScale>
        <cfvo type="num" val="0"/>
        <cfvo type="max" val="0"/>
        <color rgb="FFFF0000"/>
        <color rgb="FFFFEF9C"/>
      </colorScale>
    </cfRule>
  </conditionalFormatting>
  <conditionalFormatting sqref="P274:Y274">
    <cfRule type="colorScale" priority="458">
      <colorScale>
        <cfvo type="num" val="0"/>
        <cfvo type="max" val="0"/>
        <color rgb="FFFF0000"/>
        <color rgb="FFFFEF9C"/>
      </colorScale>
    </cfRule>
  </conditionalFormatting>
  <conditionalFormatting sqref="P291:Y291">
    <cfRule type="colorScale" priority="456">
      <colorScale>
        <cfvo type="num" val="0"/>
        <cfvo type="max" val="0"/>
        <color rgb="FFFF0000"/>
        <color rgb="FFFFEF9C"/>
      </colorScale>
    </cfRule>
  </conditionalFormatting>
  <conditionalFormatting sqref="P308:Y308">
    <cfRule type="colorScale" priority="454">
      <colorScale>
        <cfvo type="num" val="0"/>
        <cfvo type="max" val="0"/>
        <color rgb="FFFF0000"/>
        <color rgb="FFFFEF9C"/>
      </colorScale>
    </cfRule>
  </conditionalFormatting>
  <conditionalFormatting sqref="P325:Y325">
    <cfRule type="colorScale" priority="452">
      <colorScale>
        <cfvo type="num" val="0"/>
        <cfvo type="max" val="0"/>
        <color rgb="FFFF0000"/>
        <color rgb="FFFFEF9C"/>
      </colorScale>
    </cfRule>
  </conditionalFormatting>
  <conditionalFormatting sqref="P342:Y342">
    <cfRule type="colorScale" priority="450">
      <colorScale>
        <cfvo type="num" val="0"/>
        <cfvo type="max" val="0"/>
        <color rgb="FFFF0000"/>
        <color rgb="FFFFEF9C"/>
      </colorScale>
    </cfRule>
  </conditionalFormatting>
  <conditionalFormatting sqref="P359:Y359">
    <cfRule type="colorScale" priority="448">
      <colorScale>
        <cfvo type="num" val="0"/>
        <cfvo type="max" val="0"/>
        <color rgb="FFFF0000"/>
        <color rgb="FFFFEF9C"/>
      </colorScale>
    </cfRule>
  </conditionalFormatting>
  <conditionalFormatting sqref="P376:Y376">
    <cfRule type="colorScale" priority="446">
      <colorScale>
        <cfvo type="num" val="0"/>
        <cfvo type="max" val="0"/>
        <color rgb="FFFF0000"/>
        <color rgb="FFFFEF9C"/>
      </colorScale>
    </cfRule>
  </conditionalFormatting>
  <conditionalFormatting sqref="P393:Y393">
    <cfRule type="colorScale" priority="444">
      <colorScale>
        <cfvo type="num" val="0"/>
        <cfvo type="max" val="0"/>
        <color rgb="FFFF0000"/>
        <color rgb="FFFFEF9C"/>
      </colorScale>
    </cfRule>
  </conditionalFormatting>
  <conditionalFormatting sqref="P410:Y410">
    <cfRule type="colorScale" priority="442">
      <colorScale>
        <cfvo type="num" val="0"/>
        <cfvo type="max" val="0"/>
        <color rgb="FFFF0000"/>
        <color rgb="FFFFEF9C"/>
      </colorScale>
    </cfRule>
  </conditionalFormatting>
  <conditionalFormatting sqref="P427:Y427">
    <cfRule type="colorScale" priority="440">
      <colorScale>
        <cfvo type="num" val="0"/>
        <cfvo type="max" val="0"/>
        <color rgb="FFFF0000"/>
        <color rgb="FFFFEF9C"/>
      </colorScale>
    </cfRule>
  </conditionalFormatting>
  <conditionalFormatting sqref="P444:Y444">
    <cfRule type="colorScale" priority="438">
      <colorScale>
        <cfvo type="num" val="0"/>
        <cfvo type="max" val="0"/>
        <color rgb="FFFF0000"/>
        <color rgb="FFFFEF9C"/>
      </colorScale>
    </cfRule>
  </conditionalFormatting>
  <conditionalFormatting sqref="P461:Y461">
    <cfRule type="colorScale" priority="436">
      <colorScale>
        <cfvo type="num" val="0"/>
        <cfvo type="max" val="0"/>
        <color rgb="FFFF0000"/>
        <color rgb="FFFFEF9C"/>
      </colorScale>
    </cfRule>
  </conditionalFormatting>
  <conditionalFormatting sqref="P478:Y478">
    <cfRule type="colorScale" priority="434">
      <colorScale>
        <cfvo type="num" val="0"/>
        <cfvo type="max" val="0"/>
        <color rgb="FFFF0000"/>
        <color rgb="FFFFEF9C"/>
      </colorScale>
    </cfRule>
  </conditionalFormatting>
  <conditionalFormatting sqref="P495:Y495">
    <cfRule type="colorScale" priority="432">
      <colorScale>
        <cfvo type="num" val="0"/>
        <cfvo type="max" val="0"/>
        <color rgb="FFFF0000"/>
        <color rgb="FFFFEF9C"/>
      </colorScale>
    </cfRule>
  </conditionalFormatting>
  <conditionalFormatting sqref="P512:Y512">
    <cfRule type="colorScale" priority="430">
      <colorScale>
        <cfvo type="num" val="0"/>
        <cfvo type="max" val="0"/>
        <color rgb="FFFF0000"/>
        <color rgb="FFFFEF9C"/>
      </colorScale>
    </cfRule>
  </conditionalFormatting>
  <conditionalFormatting sqref="P529:Y529">
    <cfRule type="colorScale" priority="428">
      <colorScale>
        <cfvo type="num" val="0"/>
        <cfvo type="max" val="0"/>
        <color rgb="FFFF0000"/>
        <color rgb="FFFFEF9C"/>
      </colorScale>
    </cfRule>
  </conditionalFormatting>
  <conditionalFormatting sqref="P546:Y546">
    <cfRule type="colorScale" priority="426">
      <colorScale>
        <cfvo type="num" val="0"/>
        <cfvo type="max" val="0"/>
        <color rgb="FFFF0000"/>
        <color rgb="FFFFEF9C"/>
      </colorScale>
    </cfRule>
  </conditionalFormatting>
  <conditionalFormatting sqref="P563:Y563">
    <cfRule type="colorScale" priority="424">
      <colorScale>
        <cfvo type="num" val="0"/>
        <cfvo type="max" val="0"/>
        <color rgb="FFFF0000"/>
        <color rgb="FFFFEF9C"/>
      </colorScale>
    </cfRule>
  </conditionalFormatting>
  <conditionalFormatting sqref="P580:Y580">
    <cfRule type="colorScale" priority="422">
      <colorScale>
        <cfvo type="num" val="0"/>
        <cfvo type="max" val="0"/>
        <color rgb="FFFF0000"/>
        <color rgb="FFFFEF9C"/>
      </colorScale>
    </cfRule>
  </conditionalFormatting>
  <conditionalFormatting sqref="P597:Y597">
    <cfRule type="colorScale" priority="420">
      <colorScale>
        <cfvo type="num" val="0"/>
        <cfvo type="max" val="0"/>
        <color rgb="FFFF0000"/>
        <color rgb="FFFFEF9C"/>
      </colorScale>
    </cfRule>
  </conditionalFormatting>
  <conditionalFormatting sqref="P614:Y614">
    <cfRule type="colorScale" priority="418">
      <colorScale>
        <cfvo type="num" val="0"/>
        <cfvo type="max" val="0"/>
        <color rgb="FFFF0000"/>
        <color rgb="FFFFEF9C"/>
      </colorScale>
    </cfRule>
  </conditionalFormatting>
  <conditionalFormatting sqref="P631:Y631">
    <cfRule type="colorScale" priority="416">
      <colorScale>
        <cfvo type="num" val="0"/>
        <cfvo type="max" val="0"/>
        <color rgb="FFFF0000"/>
        <color rgb="FFFFEF9C"/>
      </colorScale>
    </cfRule>
  </conditionalFormatting>
  <conditionalFormatting sqref="P648:Y648">
    <cfRule type="colorScale" priority="414">
      <colorScale>
        <cfvo type="num" val="0"/>
        <cfvo type="max" val="0"/>
        <color rgb="FFFF0000"/>
        <color rgb="FFFFEF9C"/>
      </colorScale>
    </cfRule>
  </conditionalFormatting>
  <conditionalFormatting sqref="P665:Y665">
    <cfRule type="colorScale" priority="412">
      <colorScale>
        <cfvo type="num" val="0"/>
        <cfvo type="max" val="0"/>
        <color rgb="FFFF0000"/>
        <color rgb="FFFFEF9C"/>
      </colorScale>
    </cfRule>
  </conditionalFormatting>
  <conditionalFormatting sqref="P682:Y682">
    <cfRule type="colorScale" priority="410">
      <colorScale>
        <cfvo type="num" val="0"/>
        <cfvo type="max" val="0"/>
        <color rgb="FFFF0000"/>
        <color rgb="FFFFEF9C"/>
      </colorScale>
    </cfRule>
  </conditionalFormatting>
  <conditionalFormatting sqref="P699:Y699">
    <cfRule type="colorScale" priority="408">
      <colorScale>
        <cfvo type="num" val="0"/>
        <cfvo type="max" val="0"/>
        <color rgb="FFFF0000"/>
        <color rgb="FFFFEF9C"/>
      </colorScale>
    </cfRule>
  </conditionalFormatting>
  <conditionalFormatting sqref="P716:Y716">
    <cfRule type="colorScale" priority="406">
      <colorScale>
        <cfvo type="num" val="0"/>
        <cfvo type="max" val="0"/>
        <color rgb="FFFF0000"/>
        <color rgb="FFFFEF9C"/>
      </colorScale>
    </cfRule>
  </conditionalFormatting>
  <conditionalFormatting sqref="P733:Y733">
    <cfRule type="colorScale" priority="404">
      <colorScale>
        <cfvo type="num" val="0"/>
        <cfvo type="max" val="0"/>
        <color rgb="FFFF0000"/>
        <color rgb="FFFFEF9C"/>
      </colorScale>
    </cfRule>
  </conditionalFormatting>
  <conditionalFormatting sqref="P750:Y750">
    <cfRule type="colorScale" priority="402">
      <colorScale>
        <cfvo type="num" val="0"/>
        <cfvo type="max" val="0"/>
        <color rgb="FFFF0000"/>
        <color rgb="FFFFEF9C"/>
      </colorScale>
    </cfRule>
  </conditionalFormatting>
  <conditionalFormatting sqref="P767:Y767">
    <cfRule type="colorScale" priority="400">
      <colorScale>
        <cfvo type="num" val="0"/>
        <cfvo type="max" val="0"/>
        <color rgb="FFFF0000"/>
        <color rgb="FFFFEF9C"/>
      </colorScale>
    </cfRule>
  </conditionalFormatting>
  <conditionalFormatting sqref="P784:Y784">
    <cfRule type="colorScale" priority="398">
      <colorScale>
        <cfvo type="num" val="0"/>
        <cfvo type="max" val="0"/>
        <color rgb="FFFF0000"/>
        <color rgb="FFFFEF9C"/>
      </colorScale>
    </cfRule>
  </conditionalFormatting>
  <conditionalFormatting sqref="P801:Y801">
    <cfRule type="colorScale" priority="396">
      <colorScale>
        <cfvo type="num" val="0"/>
        <cfvo type="max" val="0"/>
        <color rgb="FFFF0000"/>
        <color rgb="FFFFEF9C"/>
      </colorScale>
    </cfRule>
  </conditionalFormatting>
  <conditionalFormatting sqref="P818:Y818">
    <cfRule type="colorScale" priority="394">
      <colorScale>
        <cfvo type="num" val="0"/>
        <cfvo type="max" val="0"/>
        <color rgb="FFFF0000"/>
        <color rgb="FFFFEF9C"/>
      </colorScale>
    </cfRule>
  </conditionalFormatting>
  <conditionalFormatting sqref="P835:Y835">
    <cfRule type="colorScale" priority="392">
      <colorScale>
        <cfvo type="num" val="0"/>
        <cfvo type="max" val="0"/>
        <color rgb="FFFF0000"/>
        <color rgb="FFFFEF9C"/>
      </colorScale>
    </cfRule>
  </conditionalFormatting>
  <conditionalFormatting sqref="P852:Y852">
    <cfRule type="colorScale" priority="390">
      <colorScale>
        <cfvo type="num" val="0"/>
        <cfvo type="max" val="0"/>
        <color rgb="FFFF0000"/>
        <color rgb="FFFFEF9C"/>
      </colorScale>
    </cfRule>
  </conditionalFormatting>
  <conditionalFormatting sqref="P869:Y869">
    <cfRule type="colorScale" priority="388">
      <colorScale>
        <cfvo type="num" val="0"/>
        <cfvo type="max" val="0"/>
        <color rgb="FFFF0000"/>
        <color rgb="FFFFEF9C"/>
      </colorScale>
    </cfRule>
  </conditionalFormatting>
  <conditionalFormatting sqref="P886:Y886">
    <cfRule type="colorScale" priority="386">
      <colorScale>
        <cfvo type="num" val="0"/>
        <cfvo type="max" val="0"/>
        <color rgb="FFFF0000"/>
        <color rgb="FFFFEF9C"/>
      </colorScale>
    </cfRule>
  </conditionalFormatting>
  <conditionalFormatting sqref="P156:Y156">
    <cfRule type="colorScale" priority="382">
      <colorScale>
        <cfvo type="num" val="0"/>
        <cfvo type="max" val="0"/>
        <color rgb="FFFF0000"/>
        <color rgb="FFFFEF9C"/>
      </colorScale>
    </cfRule>
  </conditionalFormatting>
  <conditionalFormatting sqref="P173:Y173">
    <cfRule type="colorScale" priority="379">
      <colorScale>
        <cfvo type="num" val="0"/>
        <cfvo type="max" val="0"/>
        <color rgb="FFFF0000"/>
        <color rgb="FFFFEF9C"/>
      </colorScale>
    </cfRule>
  </conditionalFormatting>
  <conditionalFormatting sqref="P190:Y190">
    <cfRule type="colorScale" priority="377">
      <colorScale>
        <cfvo type="num" val="0"/>
        <cfvo type="max" val="0"/>
        <color rgb="FFFF0000"/>
        <color rgb="FFFFEF9C"/>
      </colorScale>
    </cfRule>
  </conditionalFormatting>
  <conditionalFormatting sqref="P207:Y207">
    <cfRule type="colorScale" priority="375">
      <colorScale>
        <cfvo type="num" val="0"/>
        <cfvo type="max" val="0"/>
        <color rgb="FFFF0000"/>
        <color rgb="FFFFEF9C"/>
      </colorScale>
    </cfRule>
  </conditionalFormatting>
  <conditionalFormatting sqref="P224:Y224">
    <cfRule type="colorScale" priority="373">
      <colorScale>
        <cfvo type="num" val="0"/>
        <cfvo type="max" val="0"/>
        <color rgb="FFFF0000"/>
        <color rgb="FFFFEF9C"/>
      </colorScale>
    </cfRule>
  </conditionalFormatting>
  <conditionalFormatting sqref="P241:Y241">
    <cfRule type="colorScale" priority="371">
      <colorScale>
        <cfvo type="num" val="0"/>
        <cfvo type="max" val="0"/>
        <color rgb="FFFF0000"/>
        <color rgb="FFFFEF9C"/>
      </colorScale>
    </cfRule>
  </conditionalFormatting>
  <conditionalFormatting sqref="P258:Y258">
    <cfRule type="colorScale" priority="369">
      <colorScale>
        <cfvo type="num" val="0"/>
        <cfvo type="max" val="0"/>
        <color rgb="FFFF0000"/>
        <color rgb="FFFFEF9C"/>
      </colorScale>
    </cfRule>
  </conditionalFormatting>
  <conditionalFormatting sqref="P275:Y275">
    <cfRule type="colorScale" priority="367">
      <colorScale>
        <cfvo type="num" val="0"/>
        <cfvo type="max" val="0"/>
        <color rgb="FFFF0000"/>
        <color rgb="FFFFEF9C"/>
      </colorScale>
    </cfRule>
  </conditionalFormatting>
  <conditionalFormatting sqref="P292:Y292">
    <cfRule type="colorScale" priority="365">
      <colorScale>
        <cfvo type="num" val="0"/>
        <cfvo type="max" val="0"/>
        <color rgb="FFFF0000"/>
        <color rgb="FFFFEF9C"/>
      </colorScale>
    </cfRule>
  </conditionalFormatting>
  <conditionalFormatting sqref="P309:Y309">
    <cfRule type="colorScale" priority="363">
      <colorScale>
        <cfvo type="num" val="0"/>
        <cfvo type="max" val="0"/>
        <color rgb="FFFF0000"/>
        <color rgb="FFFFEF9C"/>
      </colorScale>
    </cfRule>
  </conditionalFormatting>
  <conditionalFormatting sqref="P326:Y326">
    <cfRule type="colorScale" priority="361">
      <colorScale>
        <cfvo type="num" val="0"/>
        <cfvo type="max" val="0"/>
        <color rgb="FFFF0000"/>
        <color rgb="FFFFEF9C"/>
      </colorScale>
    </cfRule>
  </conditionalFormatting>
  <conditionalFormatting sqref="P343:Y343">
    <cfRule type="colorScale" priority="359">
      <colorScale>
        <cfvo type="num" val="0"/>
        <cfvo type="max" val="0"/>
        <color rgb="FFFF0000"/>
        <color rgb="FFFFEF9C"/>
      </colorScale>
    </cfRule>
  </conditionalFormatting>
  <conditionalFormatting sqref="P360:Y360">
    <cfRule type="colorScale" priority="357">
      <colorScale>
        <cfvo type="num" val="0"/>
        <cfvo type="max" val="0"/>
        <color rgb="FFFF0000"/>
        <color rgb="FFFFEF9C"/>
      </colorScale>
    </cfRule>
  </conditionalFormatting>
  <conditionalFormatting sqref="P377:Y377">
    <cfRule type="colorScale" priority="355">
      <colorScale>
        <cfvo type="num" val="0"/>
        <cfvo type="max" val="0"/>
        <color rgb="FFFF0000"/>
        <color rgb="FFFFEF9C"/>
      </colorScale>
    </cfRule>
  </conditionalFormatting>
  <conditionalFormatting sqref="P394:Y394">
    <cfRule type="colorScale" priority="353">
      <colorScale>
        <cfvo type="num" val="0"/>
        <cfvo type="max" val="0"/>
        <color rgb="FFFF0000"/>
        <color rgb="FFFFEF9C"/>
      </colorScale>
    </cfRule>
  </conditionalFormatting>
  <conditionalFormatting sqref="P411:Y411">
    <cfRule type="colorScale" priority="351">
      <colorScale>
        <cfvo type="num" val="0"/>
        <cfvo type="max" val="0"/>
        <color rgb="FFFF0000"/>
        <color rgb="FFFFEF9C"/>
      </colorScale>
    </cfRule>
  </conditionalFormatting>
  <conditionalFormatting sqref="P428:Y428">
    <cfRule type="colorScale" priority="349">
      <colorScale>
        <cfvo type="num" val="0"/>
        <cfvo type="max" val="0"/>
        <color rgb="FFFF0000"/>
        <color rgb="FFFFEF9C"/>
      </colorScale>
    </cfRule>
  </conditionalFormatting>
  <conditionalFormatting sqref="P445:Y445">
    <cfRule type="colorScale" priority="347">
      <colorScale>
        <cfvo type="num" val="0"/>
        <cfvo type="max" val="0"/>
        <color rgb="FFFF0000"/>
        <color rgb="FFFFEF9C"/>
      </colorScale>
    </cfRule>
  </conditionalFormatting>
  <conditionalFormatting sqref="P462:Y462">
    <cfRule type="colorScale" priority="345">
      <colorScale>
        <cfvo type="num" val="0"/>
        <cfvo type="max" val="0"/>
        <color rgb="FFFF0000"/>
        <color rgb="FFFFEF9C"/>
      </colorScale>
    </cfRule>
  </conditionalFormatting>
  <conditionalFormatting sqref="P479:Y479">
    <cfRule type="colorScale" priority="343">
      <colorScale>
        <cfvo type="num" val="0"/>
        <cfvo type="max" val="0"/>
        <color rgb="FFFF0000"/>
        <color rgb="FFFFEF9C"/>
      </colorScale>
    </cfRule>
  </conditionalFormatting>
  <conditionalFormatting sqref="P496:Y496">
    <cfRule type="colorScale" priority="341">
      <colorScale>
        <cfvo type="num" val="0"/>
        <cfvo type="max" val="0"/>
        <color rgb="FFFF0000"/>
        <color rgb="FFFFEF9C"/>
      </colorScale>
    </cfRule>
  </conditionalFormatting>
  <conditionalFormatting sqref="P513:Y513">
    <cfRule type="colorScale" priority="339">
      <colorScale>
        <cfvo type="num" val="0"/>
        <cfvo type="max" val="0"/>
        <color rgb="FFFF0000"/>
        <color rgb="FFFFEF9C"/>
      </colorScale>
    </cfRule>
  </conditionalFormatting>
  <conditionalFormatting sqref="P530:Y530">
    <cfRule type="colorScale" priority="337">
      <colorScale>
        <cfvo type="num" val="0"/>
        <cfvo type="max" val="0"/>
        <color rgb="FFFF0000"/>
        <color rgb="FFFFEF9C"/>
      </colorScale>
    </cfRule>
  </conditionalFormatting>
  <conditionalFormatting sqref="P547:Y547">
    <cfRule type="colorScale" priority="335">
      <colorScale>
        <cfvo type="num" val="0"/>
        <cfvo type="max" val="0"/>
        <color rgb="FFFF0000"/>
        <color rgb="FFFFEF9C"/>
      </colorScale>
    </cfRule>
  </conditionalFormatting>
  <conditionalFormatting sqref="P564:Y564">
    <cfRule type="colorScale" priority="333">
      <colorScale>
        <cfvo type="num" val="0"/>
        <cfvo type="max" val="0"/>
        <color rgb="FFFF0000"/>
        <color rgb="FFFFEF9C"/>
      </colorScale>
    </cfRule>
  </conditionalFormatting>
  <conditionalFormatting sqref="P581:Y581">
    <cfRule type="colorScale" priority="331">
      <colorScale>
        <cfvo type="num" val="0"/>
        <cfvo type="max" val="0"/>
        <color rgb="FFFF0000"/>
        <color rgb="FFFFEF9C"/>
      </colorScale>
    </cfRule>
  </conditionalFormatting>
  <conditionalFormatting sqref="P598:Y598">
    <cfRule type="colorScale" priority="329">
      <colorScale>
        <cfvo type="num" val="0"/>
        <cfvo type="max" val="0"/>
        <color rgb="FFFF0000"/>
        <color rgb="FFFFEF9C"/>
      </colorScale>
    </cfRule>
  </conditionalFormatting>
  <conditionalFormatting sqref="P615:Y615">
    <cfRule type="colorScale" priority="327">
      <colorScale>
        <cfvo type="num" val="0"/>
        <cfvo type="max" val="0"/>
        <color rgb="FFFF0000"/>
        <color rgb="FFFFEF9C"/>
      </colorScale>
    </cfRule>
  </conditionalFormatting>
  <conditionalFormatting sqref="P632:Y632">
    <cfRule type="colorScale" priority="325">
      <colorScale>
        <cfvo type="num" val="0"/>
        <cfvo type="max" val="0"/>
        <color rgb="FFFF0000"/>
        <color rgb="FFFFEF9C"/>
      </colorScale>
    </cfRule>
  </conditionalFormatting>
  <conditionalFormatting sqref="P649:Y649">
    <cfRule type="colorScale" priority="323">
      <colorScale>
        <cfvo type="num" val="0"/>
        <cfvo type="max" val="0"/>
        <color rgb="FFFF0000"/>
        <color rgb="FFFFEF9C"/>
      </colorScale>
    </cfRule>
  </conditionalFormatting>
  <conditionalFormatting sqref="P666:Y666">
    <cfRule type="colorScale" priority="321">
      <colorScale>
        <cfvo type="num" val="0"/>
        <cfvo type="max" val="0"/>
        <color rgb="FFFF0000"/>
        <color rgb="FFFFEF9C"/>
      </colorScale>
    </cfRule>
  </conditionalFormatting>
  <conditionalFormatting sqref="P683:Y683">
    <cfRule type="colorScale" priority="319">
      <colorScale>
        <cfvo type="num" val="0"/>
        <cfvo type="max" val="0"/>
        <color rgb="FFFF0000"/>
        <color rgb="FFFFEF9C"/>
      </colorScale>
    </cfRule>
  </conditionalFormatting>
  <conditionalFormatting sqref="P700:Y700">
    <cfRule type="colorScale" priority="317">
      <colorScale>
        <cfvo type="num" val="0"/>
        <cfvo type="max" val="0"/>
        <color rgb="FFFF0000"/>
        <color rgb="FFFFEF9C"/>
      </colorScale>
    </cfRule>
  </conditionalFormatting>
  <conditionalFormatting sqref="P717:Y717">
    <cfRule type="colorScale" priority="315">
      <colorScale>
        <cfvo type="num" val="0"/>
        <cfvo type="max" val="0"/>
        <color rgb="FFFF0000"/>
        <color rgb="FFFFEF9C"/>
      </colorScale>
    </cfRule>
  </conditionalFormatting>
  <conditionalFormatting sqref="P734:Y734">
    <cfRule type="colorScale" priority="313">
      <colorScale>
        <cfvo type="num" val="0"/>
        <cfvo type="max" val="0"/>
        <color rgb="FFFF0000"/>
        <color rgb="FFFFEF9C"/>
      </colorScale>
    </cfRule>
  </conditionalFormatting>
  <conditionalFormatting sqref="P751:Y751">
    <cfRule type="colorScale" priority="311">
      <colorScale>
        <cfvo type="num" val="0"/>
        <cfvo type="max" val="0"/>
        <color rgb="FFFF0000"/>
        <color rgb="FFFFEF9C"/>
      </colorScale>
    </cfRule>
  </conditionalFormatting>
  <conditionalFormatting sqref="P768:Y768">
    <cfRule type="colorScale" priority="309">
      <colorScale>
        <cfvo type="num" val="0"/>
        <cfvo type="max" val="0"/>
        <color rgb="FFFF0000"/>
        <color rgb="FFFFEF9C"/>
      </colorScale>
    </cfRule>
  </conditionalFormatting>
  <conditionalFormatting sqref="P785:Y785">
    <cfRule type="colorScale" priority="307">
      <colorScale>
        <cfvo type="num" val="0"/>
        <cfvo type="max" val="0"/>
        <color rgb="FFFF0000"/>
        <color rgb="FFFFEF9C"/>
      </colorScale>
    </cfRule>
  </conditionalFormatting>
  <conditionalFormatting sqref="P802:Y802">
    <cfRule type="colorScale" priority="305">
      <colorScale>
        <cfvo type="num" val="0"/>
        <cfvo type="max" val="0"/>
        <color rgb="FFFF0000"/>
        <color rgb="FFFFEF9C"/>
      </colorScale>
    </cfRule>
  </conditionalFormatting>
  <conditionalFormatting sqref="P819:Y819">
    <cfRule type="colorScale" priority="303">
      <colorScale>
        <cfvo type="num" val="0"/>
        <cfvo type="max" val="0"/>
        <color rgb="FFFF0000"/>
        <color rgb="FFFFEF9C"/>
      </colorScale>
    </cfRule>
  </conditionalFormatting>
  <conditionalFormatting sqref="P836:Y836">
    <cfRule type="colorScale" priority="301">
      <colorScale>
        <cfvo type="num" val="0"/>
        <cfvo type="max" val="0"/>
        <color rgb="FFFF0000"/>
        <color rgb="FFFFEF9C"/>
      </colorScale>
    </cfRule>
  </conditionalFormatting>
  <conditionalFormatting sqref="P853:Y853">
    <cfRule type="colorScale" priority="299">
      <colorScale>
        <cfvo type="num" val="0"/>
        <cfvo type="max" val="0"/>
        <color rgb="FFFF0000"/>
        <color rgb="FFFFEF9C"/>
      </colorScale>
    </cfRule>
  </conditionalFormatting>
  <conditionalFormatting sqref="P870:Y870">
    <cfRule type="colorScale" priority="297">
      <colorScale>
        <cfvo type="num" val="0"/>
        <cfvo type="max" val="0"/>
        <color rgb="FFFF0000"/>
        <color rgb="FFFFEF9C"/>
      </colorScale>
    </cfRule>
  </conditionalFormatting>
  <conditionalFormatting sqref="P887:Y887">
    <cfRule type="colorScale" priority="295">
      <colorScale>
        <cfvo type="num" val="0"/>
        <cfvo type="max" val="0"/>
        <color rgb="FFFF0000"/>
        <color rgb="FFFFEF9C"/>
      </colorScale>
    </cfRule>
  </conditionalFormatting>
  <conditionalFormatting sqref="B6:C6">
    <cfRule type="cellIs" dxfId="194" priority="294" operator="greaterThan">
      <formula>""""""</formula>
    </cfRule>
  </conditionalFormatting>
  <conditionalFormatting sqref="Z1:AA43 Z47:AA1048576">
    <cfRule type="cellIs" dxfId="193" priority="245" operator="equal">
      <formula>"F2"</formula>
    </cfRule>
  </conditionalFormatting>
  <conditionalFormatting sqref="C102 C104:D105 C93:D101">
    <cfRule type="cellIs" dxfId="192" priority="241" operator="greaterThan">
      <formula>""""""</formula>
    </cfRule>
  </conditionalFormatting>
  <conditionalFormatting sqref="C121 C122:D122 C110:D119">
    <cfRule type="cellIs" dxfId="191" priority="240" operator="greaterThan">
      <formula>""""""</formula>
    </cfRule>
  </conditionalFormatting>
  <conditionalFormatting sqref="C138 C139:D139 C127:D136">
    <cfRule type="cellIs" dxfId="190" priority="239" operator="greaterThan">
      <formula>""""""</formula>
    </cfRule>
  </conditionalFormatting>
  <conditionalFormatting sqref="C155 C156:D156 C144:D153">
    <cfRule type="cellIs" dxfId="189" priority="238" operator="greaterThan">
      <formula>""""""</formula>
    </cfRule>
  </conditionalFormatting>
  <conditionalFormatting sqref="C172 C173:D173 C161:D170">
    <cfRule type="cellIs" dxfId="188" priority="237" operator="greaterThan">
      <formula>""""""</formula>
    </cfRule>
  </conditionalFormatting>
  <conditionalFormatting sqref="C189 C190:D190 C178:D187">
    <cfRule type="cellIs" dxfId="187" priority="236" operator="greaterThan">
      <formula>""""""</formula>
    </cfRule>
  </conditionalFormatting>
  <conditionalFormatting sqref="C206 C207:D207 C195:D204">
    <cfRule type="cellIs" dxfId="186" priority="235" operator="greaterThan">
      <formula>""""""</formula>
    </cfRule>
  </conditionalFormatting>
  <conditionalFormatting sqref="C223 C224:D224 C212:D221">
    <cfRule type="cellIs" dxfId="185" priority="234" operator="greaterThan">
      <formula>""""""</formula>
    </cfRule>
  </conditionalFormatting>
  <conditionalFormatting sqref="C240 C241:D241 C229:D238">
    <cfRule type="cellIs" dxfId="184" priority="233" operator="greaterThan">
      <formula>""""""</formula>
    </cfRule>
  </conditionalFormatting>
  <conditionalFormatting sqref="C257 C258:D258 C246:D255">
    <cfRule type="cellIs" dxfId="183" priority="232" operator="greaterThan">
      <formula>""""""</formula>
    </cfRule>
  </conditionalFormatting>
  <conditionalFormatting sqref="C274 C275:D275 C263:D272">
    <cfRule type="cellIs" dxfId="182" priority="231" operator="greaterThan">
      <formula>""""""</formula>
    </cfRule>
  </conditionalFormatting>
  <conditionalFormatting sqref="C291 C292:D292 C280:D289">
    <cfRule type="cellIs" dxfId="181" priority="230" operator="greaterThan">
      <formula>""""""</formula>
    </cfRule>
  </conditionalFormatting>
  <conditionalFormatting sqref="C308 C309:D309 C297:D306">
    <cfRule type="cellIs" dxfId="180" priority="229" operator="greaterThan">
      <formula>""""""</formula>
    </cfRule>
  </conditionalFormatting>
  <conditionalFormatting sqref="C325 C326:D326 C314:D323">
    <cfRule type="cellIs" dxfId="179" priority="228" operator="greaterThan">
      <formula>""""""</formula>
    </cfRule>
  </conditionalFormatting>
  <conditionalFormatting sqref="C342 C343:D343 C331:D340">
    <cfRule type="cellIs" dxfId="178" priority="227" operator="greaterThan">
      <formula>""""""</formula>
    </cfRule>
  </conditionalFormatting>
  <conditionalFormatting sqref="C359 C360:D360 C348:D357">
    <cfRule type="cellIs" dxfId="177" priority="226" operator="greaterThan">
      <formula>""""""</formula>
    </cfRule>
  </conditionalFormatting>
  <conditionalFormatting sqref="C376 C377:D377 C365:D374">
    <cfRule type="cellIs" dxfId="176" priority="225" operator="greaterThan">
      <formula>""""""</formula>
    </cfRule>
  </conditionalFormatting>
  <conditionalFormatting sqref="C393 C394:D394 C382:D391">
    <cfRule type="cellIs" dxfId="175" priority="224" operator="greaterThan">
      <formula>""""""</formula>
    </cfRule>
  </conditionalFormatting>
  <conditionalFormatting sqref="C410 C411:D411 C399:D408">
    <cfRule type="cellIs" dxfId="174" priority="223" operator="greaterThan">
      <formula>""""""</formula>
    </cfRule>
  </conditionalFormatting>
  <conditionalFormatting sqref="C427 C428:D428 C416:D425">
    <cfRule type="cellIs" dxfId="173" priority="220" operator="greaterThan">
      <formula>""""""</formula>
    </cfRule>
  </conditionalFormatting>
  <conditionalFormatting sqref="C444 C445:D445 C433:D442">
    <cfRule type="cellIs" dxfId="172" priority="219" operator="greaterThan">
      <formula>""""""</formula>
    </cfRule>
  </conditionalFormatting>
  <conditionalFormatting sqref="C461 C462:D462 C450:D459">
    <cfRule type="cellIs" dxfId="171" priority="218" operator="greaterThan">
      <formula>""""""</formula>
    </cfRule>
  </conditionalFormatting>
  <conditionalFormatting sqref="C478 C479:D479 C467:D476">
    <cfRule type="cellIs" dxfId="170" priority="217" operator="greaterThan">
      <formula>""""""</formula>
    </cfRule>
  </conditionalFormatting>
  <conditionalFormatting sqref="C495 C496:D496 C484:D493">
    <cfRule type="cellIs" dxfId="169" priority="216" operator="greaterThan">
      <formula>""""""</formula>
    </cfRule>
  </conditionalFormatting>
  <conditionalFormatting sqref="C512 C513:D513 C501:D510">
    <cfRule type="cellIs" dxfId="168" priority="215" operator="greaterThan">
      <formula>""""""</formula>
    </cfRule>
  </conditionalFormatting>
  <conditionalFormatting sqref="C529 C530:D530 C518:D527">
    <cfRule type="cellIs" dxfId="167" priority="214" operator="greaterThan">
      <formula>""""""</formula>
    </cfRule>
  </conditionalFormatting>
  <conditionalFormatting sqref="C546 C547:D547 C535:D544">
    <cfRule type="cellIs" dxfId="166" priority="213" operator="greaterThan">
      <formula>""""""</formula>
    </cfRule>
  </conditionalFormatting>
  <conditionalFormatting sqref="C563 C564:D564 C552:D561">
    <cfRule type="cellIs" dxfId="165" priority="212" operator="greaterThan">
      <formula>""""""</formula>
    </cfRule>
  </conditionalFormatting>
  <conditionalFormatting sqref="C580 C581:D581 C569:D578">
    <cfRule type="cellIs" dxfId="164" priority="211" operator="greaterThan">
      <formula>""""""</formula>
    </cfRule>
  </conditionalFormatting>
  <conditionalFormatting sqref="C597 C598:D598 C586:D595">
    <cfRule type="cellIs" dxfId="163" priority="210" operator="greaterThan">
      <formula>""""""</formula>
    </cfRule>
  </conditionalFormatting>
  <conditionalFormatting sqref="C614 C615:D615 C603:D612">
    <cfRule type="cellIs" dxfId="162" priority="209" operator="greaterThan">
      <formula>""""""</formula>
    </cfRule>
  </conditionalFormatting>
  <conditionalFormatting sqref="C631 C632:D632 C620:D629">
    <cfRule type="cellIs" dxfId="161" priority="208" operator="greaterThan">
      <formula>""""""</formula>
    </cfRule>
  </conditionalFormatting>
  <conditionalFormatting sqref="C648 C649:D649 C637:D646">
    <cfRule type="cellIs" dxfId="160" priority="207" operator="greaterThan">
      <formula>""""""</formula>
    </cfRule>
  </conditionalFormatting>
  <conditionalFormatting sqref="C665 C666:D666 C654:D663">
    <cfRule type="cellIs" dxfId="159" priority="206" operator="greaterThan">
      <formula>""""""</formula>
    </cfRule>
  </conditionalFormatting>
  <conditionalFormatting sqref="D676:D677 C671:C680 D671:D672 C682:C683">
    <cfRule type="cellIs" dxfId="158" priority="205" operator="greaterThan">
      <formula>""""""</formula>
    </cfRule>
  </conditionalFormatting>
  <conditionalFormatting sqref="C699 C700:D700 C688:D697">
    <cfRule type="cellIs" dxfId="157" priority="204" operator="greaterThan">
      <formula>""""""</formula>
    </cfRule>
  </conditionalFormatting>
  <conditionalFormatting sqref="C716 C717:D717 C705:D714">
    <cfRule type="cellIs" dxfId="156" priority="203" operator="greaterThan">
      <formula>""""""</formula>
    </cfRule>
  </conditionalFormatting>
  <conditionalFormatting sqref="C733 C734:D734 C722:D731">
    <cfRule type="cellIs" dxfId="155" priority="202" operator="greaterThan">
      <formula>""""""</formula>
    </cfRule>
  </conditionalFormatting>
  <conditionalFormatting sqref="C750 C751:D751 C739:D748">
    <cfRule type="cellIs" dxfId="154" priority="201" operator="greaterThan">
      <formula>""""""</formula>
    </cfRule>
  </conditionalFormatting>
  <conditionalFormatting sqref="C767 C768:D768 C756:D765">
    <cfRule type="cellIs" dxfId="153" priority="200" operator="greaterThan">
      <formula>""""""</formula>
    </cfRule>
  </conditionalFormatting>
  <conditionalFormatting sqref="C784 C785:D785 C773:D782">
    <cfRule type="cellIs" dxfId="152" priority="199" operator="greaterThan">
      <formula>""""""</formula>
    </cfRule>
  </conditionalFormatting>
  <conditionalFormatting sqref="C801 C802:D802 C790:D799">
    <cfRule type="cellIs" dxfId="151" priority="198" operator="greaterThan">
      <formula>""""""</formula>
    </cfRule>
  </conditionalFormatting>
  <conditionalFormatting sqref="C818 C819:D819 C807:D816">
    <cfRule type="cellIs" dxfId="150" priority="196" operator="greaterThan">
      <formula>""""""</formula>
    </cfRule>
  </conditionalFormatting>
  <conditionalFormatting sqref="C835 C836:D836 C824:D833">
    <cfRule type="cellIs" dxfId="149" priority="195" operator="greaterThan">
      <formula>""""""</formula>
    </cfRule>
  </conditionalFormatting>
  <conditionalFormatting sqref="C852 C853:D853 C841:D850">
    <cfRule type="cellIs" dxfId="148" priority="194" operator="greaterThan">
      <formula>""""""</formula>
    </cfRule>
  </conditionalFormatting>
  <conditionalFormatting sqref="C869 C870:D870 C858:D867">
    <cfRule type="cellIs" dxfId="147" priority="193" operator="greaterThan">
      <formula>""""""</formula>
    </cfRule>
  </conditionalFormatting>
  <conditionalFormatting sqref="C886 C887:D887 C875:D884">
    <cfRule type="cellIs" dxfId="146" priority="192" operator="greaterThan">
      <formula>""""""</formula>
    </cfRule>
  </conditionalFormatting>
  <conditionalFormatting sqref="C45:D45">
    <cfRule type="cellIs" dxfId="145" priority="191" operator="greaterThan">
      <formula>""""""</formula>
    </cfRule>
  </conditionalFormatting>
  <conditionalFormatting sqref="P44:Y46">
    <cfRule type="colorScale" priority="190">
      <colorScale>
        <cfvo type="num" val="0"/>
        <cfvo type="max" val="0"/>
        <color rgb="FFFF0000"/>
        <color rgb="FFFFEF9C"/>
      </colorScale>
    </cfRule>
  </conditionalFormatting>
  <conditionalFormatting sqref="Z44:AA46">
    <cfRule type="cellIs" dxfId="144" priority="187" operator="equal">
      <formula>",0"</formula>
    </cfRule>
    <cfRule type="cellIs" dxfId="143" priority="188" operator="equal">
      <formula>"C0"</formula>
    </cfRule>
    <cfRule type="cellIs" dxfId="142" priority="189" operator="equal">
      <formula>"F0"</formula>
    </cfRule>
  </conditionalFormatting>
  <conditionalFormatting sqref="Z44:AA46">
    <cfRule type="cellIs" dxfId="141" priority="186" operator="equal">
      <formula>"F2"</formula>
    </cfRule>
  </conditionalFormatting>
  <conditionalFormatting sqref="C93:D102 C104:D105">
    <cfRule type="cellIs" dxfId="140" priority="185" operator="greaterThan">
      <formula>""""""</formula>
    </cfRule>
  </conditionalFormatting>
  <conditionalFormatting sqref="C110:D119 C121:D122">
    <cfRule type="cellIs" dxfId="139" priority="184" operator="greaterThan">
      <formula>""""""</formula>
    </cfRule>
  </conditionalFormatting>
  <conditionalFormatting sqref="C127:D136 C138:D139">
    <cfRule type="cellIs" dxfId="138" priority="183" operator="greaterThan">
      <formula>""""""</formula>
    </cfRule>
  </conditionalFormatting>
  <conditionalFormatting sqref="C144:D153 C155:D156">
    <cfRule type="cellIs" dxfId="137" priority="182" operator="greaterThan">
      <formula>""""""</formula>
    </cfRule>
  </conditionalFormatting>
  <conditionalFormatting sqref="P144:Y158">
    <cfRule type="colorScale" priority="181">
      <colorScale>
        <cfvo type="num" val="0"/>
        <cfvo type="max" val="0"/>
        <color rgb="FFFF0000"/>
        <color rgb="FFFFEF9C"/>
      </colorScale>
    </cfRule>
  </conditionalFormatting>
  <conditionalFormatting sqref="C161:D170 C172:D173">
    <cfRule type="cellIs" dxfId="136" priority="180" operator="greaterThan">
      <formula>""""""</formula>
    </cfRule>
  </conditionalFormatting>
  <conditionalFormatting sqref="P161:Y175">
    <cfRule type="colorScale" priority="179">
      <colorScale>
        <cfvo type="num" val="0"/>
        <cfvo type="max" val="0"/>
        <color rgb="FFFF0000"/>
        <color rgb="FFFFEF9C"/>
      </colorScale>
    </cfRule>
  </conditionalFormatting>
  <conditionalFormatting sqref="C178:D187 C189:D190">
    <cfRule type="cellIs" dxfId="135" priority="178" operator="greaterThan">
      <formula>""""""</formula>
    </cfRule>
  </conditionalFormatting>
  <conditionalFormatting sqref="P178:Y192">
    <cfRule type="colorScale" priority="177">
      <colorScale>
        <cfvo type="num" val="0"/>
        <cfvo type="max" val="0"/>
        <color rgb="FFFF0000"/>
        <color rgb="FFFFEF9C"/>
      </colorScale>
    </cfRule>
  </conditionalFormatting>
  <conditionalFormatting sqref="C195:D204 C206:D207">
    <cfRule type="cellIs" dxfId="134" priority="176" operator="greaterThan">
      <formula>""""""</formula>
    </cfRule>
  </conditionalFormatting>
  <conditionalFormatting sqref="P195:Y209">
    <cfRule type="colorScale" priority="175">
      <colorScale>
        <cfvo type="num" val="0"/>
        <cfvo type="max" val="0"/>
        <color rgb="FFFF0000"/>
        <color rgb="FFFFEF9C"/>
      </colorScale>
    </cfRule>
  </conditionalFormatting>
  <conditionalFormatting sqref="C212:D221 C223:D224">
    <cfRule type="cellIs" dxfId="133" priority="174" operator="greaterThan">
      <formula>""""""</formula>
    </cfRule>
  </conditionalFormatting>
  <conditionalFormatting sqref="P212:Y226">
    <cfRule type="colorScale" priority="173">
      <colorScale>
        <cfvo type="num" val="0"/>
        <cfvo type="max" val="0"/>
        <color rgb="FFFF0000"/>
        <color rgb="FFFFEF9C"/>
      </colorScale>
    </cfRule>
  </conditionalFormatting>
  <conditionalFormatting sqref="C229:D238 C240:D241">
    <cfRule type="cellIs" dxfId="132" priority="172" operator="greaterThan">
      <formula>""""""</formula>
    </cfRule>
  </conditionalFormatting>
  <conditionalFormatting sqref="P229:Y243">
    <cfRule type="colorScale" priority="171">
      <colorScale>
        <cfvo type="num" val="0"/>
        <cfvo type="max" val="0"/>
        <color rgb="FFFF0000"/>
        <color rgb="FFFFEF9C"/>
      </colorScale>
    </cfRule>
  </conditionalFormatting>
  <conditionalFormatting sqref="C246:D255 C257:D258">
    <cfRule type="cellIs" dxfId="131" priority="170" operator="greaterThan">
      <formula>""""""</formula>
    </cfRule>
  </conditionalFormatting>
  <conditionalFormatting sqref="P246:Y260">
    <cfRule type="colorScale" priority="169">
      <colorScale>
        <cfvo type="num" val="0"/>
        <cfvo type="max" val="0"/>
        <color rgb="FFFF0000"/>
        <color rgb="FFFFEF9C"/>
      </colorScale>
    </cfRule>
  </conditionalFormatting>
  <conditionalFormatting sqref="C263:D272 C274:D275">
    <cfRule type="cellIs" dxfId="130" priority="168" operator="greaterThan">
      <formula>""""""</formula>
    </cfRule>
  </conditionalFormatting>
  <conditionalFormatting sqref="P263:Y277">
    <cfRule type="colorScale" priority="167">
      <colorScale>
        <cfvo type="num" val="0"/>
        <cfvo type="max" val="0"/>
        <color rgb="FFFF0000"/>
        <color rgb="FFFFEF9C"/>
      </colorScale>
    </cfRule>
  </conditionalFormatting>
  <conditionalFormatting sqref="C280:D289 C291:D292">
    <cfRule type="cellIs" dxfId="129" priority="166" operator="greaterThan">
      <formula>""""""</formula>
    </cfRule>
  </conditionalFormatting>
  <conditionalFormatting sqref="P280:Y294">
    <cfRule type="colorScale" priority="165">
      <colorScale>
        <cfvo type="num" val="0"/>
        <cfvo type="max" val="0"/>
        <color rgb="FFFF0000"/>
        <color rgb="FFFFEF9C"/>
      </colorScale>
    </cfRule>
  </conditionalFormatting>
  <conditionalFormatting sqref="C297:D306 C308:D309">
    <cfRule type="cellIs" dxfId="128" priority="164" operator="greaterThan">
      <formula>""""""</formula>
    </cfRule>
  </conditionalFormatting>
  <conditionalFormatting sqref="P297:Y311">
    <cfRule type="colorScale" priority="163">
      <colorScale>
        <cfvo type="num" val="0"/>
        <cfvo type="max" val="0"/>
        <color rgb="FFFF0000"/>
        <color rgb="FFFFEF9C"/>
      </colorScale>
    </cfRule>
  </conditionalFormatting>
  <conditionalFormatting sqref="C314:D323 C325:D326">
    <cfRule type="cellIs" dxfId="127" priority="162" operator="greaterThan">
      <formula>""""""</formula>
    </cfRule>
  </conditionalFormatting>
  <conditionalFormatting sqref="P314:Y328">
    <cfRule type="colorScale" priority="161">
      <colorScale>
        <cfvo type="num" val="0"/>
        <cfvo type="max" val="0"/>
        <color rgb="FFFF0000"/>
        <color rgb="FFFFEF9C"/>
      </colorScale>
    </cfRule>
  </conditionalFormatting>
  <conditionalFormatting sqref="C331:D340 C342:D343">
    <cfRule type="cellIs" dxfId="126" priority="160" operator="greaterThan">
      <formula>""""""</formula>
    </cfRule>
  </conditionalFormatting>
  <conditionalFormatting sqref="P331:Y345">
    <cfRule type="colorScale" priority="159">
      <colorScale>
        <cfvo type="num" val="0"/>
        <cfvo type="max" val="0"/>
        <color rgb="FFFF0000"/>
        <color rgb="FFFFEF9C"/>
      </colorScale>
    </cfRule>
  </conditionalFormatting>
  <conditionalFormatting sqref="C348:D357 C359:D360">
    <cfRule type="cellIs" dxfId="125" priority="158" operator="greaterThan">
      <formula>""""""</formula>
    </cfRule>
  </conditionalFormatting>
  <conditionalFormatting sqref="P348:Y362">
    <cfRule type="colorScale" priority="157">
      <colorScale>
        <cfvo type="num" val="0"/>
        <cfvo type="max" val="0"/>
        <color rgb="FFFF0000"/>
        <color rgb="FFFFEF9C"/>
      </colorScale>
    </cfRule>
  </conditionalFormatting>
  <conditionalFormatting sqref="C365:D374 C376:D377">
    <cfRule type="cellIs" dxfId="124" priority="156" operator="greaterThan">
      <formula>""""""</formula>
    </cfRule>
  </conditionalFormatting>
  <conditionalFormatting sqref="P365:Y379">
    <cfRule type="colorScale" priority="155">
      <colorScale>
        <cfvo type="num" val="0"/>
        <cfvo type="max" val="0"/>
        <color rgb="FFFF0000"/>
        <color rgb="FFFFEF9C"/>
      </colorScale>
    </cfRule>
  </conditionalFormatting>
  <conditionalFormatting sqref="C382:D391 C393:D394">
    <cfRule type="cellIs" dxfId="123" priority="154" operator="greaterThan">
      <formula>""""""</formula>
    </cfRule>
  </conditionalFormatting>
  <conditionalFormatting sqref="P382:Y396">
    <cfRule type="colorScale" priority="153">
      <colorScale>
        <cfvo type="num" val="0"/>
        <cfvo type="max" val="0"/>
        <color rgb="FFFF0000"/>
        <color rgb="FFFFEF9C"/>
      </colorScale>
    </cfRule>
  </conditionalFormatting>
  <conditionalFormatting sqref="C399:D408 C410:D411">
    <cfRule type="cellIs" dxfId="122" priority="152" operator="greaterThan">
      <formula>""""""</formula>
    </cfRule>
  </conditionalFormatting>
  <conditionalFormatting sqref="P399:Y413">
    <cfRule type="colorScale" priority="151">
      <colorScale>
        <cfvo type="num" val="0"/>
        <cfvo type="max" val="0"/>
        <color rgb="FFFF0000"/>
        <color rgb="FFFFEF9C"/>
      </colorScale>
    </cfRule>
  </conditionalFormatting>
  <conditionalFormatting sqref="C416:D425 C427:D428">
    <cfRule type="cellIs" dxfId="121" priority="150" operator="greaterThan">
      <formula>""""""</formula>
    </cfRule>
  </conditionalFormatting>
  <conditionalFormatting sqref="P416:Y430">
    <cfRule type="colorScale" priority="149">
      <colorScale>
        <cfvo type="num" val="0"/>
        <cfvo type="max" val="0"/>
        <color rgb="FFFF0000"/>
        <color rgb="FFFFEF9C"/>
      </colorScale>
    </cfRule>
  </conditionalFormatting>
  <conditionalFormatting sqref="C433:D442 C444:D445">
    <cfRule type="cellIs" dxfId="120" priority="148" operator="greaterThan">
      <formula>""""""</formula>
    </cfRule>
  </conditionalFormatting>
  <conditionalFormatting sqref="P433:Y447">
    <cfRule type="colorScale" priority="147">
      <colorScale>
        <cfvo type="num" val="0"/>
        <cfvo type="max" val="0"/>
        <color rgb="FFFF0000"/>
        <color rgb="FFFFEF9C"/>
      </colorScale>
    </cfRule>
  </conditionalFormatting>
  <conditionalFormatting sqref="C450:D459 C461:D462">
    <cfRule type="cellIs" dxfId="119" priority="146" operator="greaterThan">
      <formula>""""""</formula>
    </cfRule>
  </conditionalFormatting>
  <conditionalFormatting sqref="P450:Y464">
    <cfRule type="colorScale" priority="145">
      <colorScale>
        <cfvo type="num" val="0"/>
        <cfvo type="max" val="0"/>
        <color rgb="FFFF0000"/>
        <color rgb="FFFFEF9C"/>
      </colorScale>
    </cfRule>
  </conditionalFormatting>
  <conditionalFormatting sqref="C467:D476 C478:D479">
    <cfRule type="cellIs" dxfId="118" priority="144" operator="greaterThan">
      <formula>""""""</formula>
    </cfRule>
  </conditionalFormatting>
  <conditionalFormatting sqref="P467:Y481">
    <cfRule type="colorScale" priority="143">
      <colorScale>
        <cfvo type="num" val="0"/>
        <cfvo type="max" val="0"/>
        <color rgb="FFFF0000"/>
        <color rgb="FFFFEF9C"/>
      </colorScale>
    </cfRule>
  </conditionalFormatting>
  <conditionalFormatting sqref="C484:D493 C495:D496">
    <cfRule type="cellIs" dxfId="117" priority="142" operator="greaterThan">
      <formula>""""""</formula>
    </cfRule>
  </conditionalFormatting>
  <conditionalFormatting sqref="P484:Y498">
    <cfRule type="colorScale" priority="141">
      <colorScale>
        <cfvo type="num" val="0"/>
        <cfvo type="max" val="0"/>
        <color rgb="FFFF0000"/>
        <color rgb="FFFFEF9C"/>
      </colorScale>
    </cfRule>
  </conditionalFormatting>
  <conditionalFormatting sqref="C501:D510 C512:D513">
    <cfRule type="cellIs" dxfId="116" priority="140" operator="greaterThan">
      <formula>""""""</formula>
    </cfRule>
  </conditionalFormatting>
  <conditionalFormatting sqref="P501:Y515">
    <cfRule type="colorScale" priority="139">
      <colorScale>
        <cfvo type="num" val="0"/>
        <cfvo type="max" val="0"/>
        <color rgb="FFFF0000"/>
        <color rgb="FFFFEF9C"/>
      </colorScale>
    </cfRule>
  </conditionalFormatting>
  <conditionalFormatting sqref="C518:D527 C529:D530">
    <cfRule type="cellIs" dxfId="115" priority="138" operator="greaterThan">
      <formula>""""""</formula>
    </cfRule>
  </conditionalFormatting>
  <conditionalFormatting sqref="P518:Y532">
    <cfRule type="colorScale" priority="137">
      <colorScale>
        <cfvo type="num" val="0"/>
        <cfvo type="max" val="0"/>
        <color rgb="FFFF0000"/>
        <color rgb="FFFFEF9C"/>
      </colorScale>
    </cfRule>
  </conditionalFormatting>
  <conditionalFormatting sqref="C535:D544 C546:D547">
    <cfRule type="cellIs" dxfId="114" priority="136" operator="greaterThan">
      <formula>""""""</formula>
    </cfRule>
  </conditionalFormatting>
  <conditionalFormatting sqref="P535:Y549">
    <cfRule type="colorScale" priority="135">
      <colorScale>
        <cfvo type="num" val="0"/>
        <cfvo type="max" val="0"/>
        <color rgb="FFFF0000"/>
        <color rgb="FFFFEF9C"/>
      </colorScale>
    </cfRule>
  </conditionalFormatting>
  <conditionalFormatting sqref="C552:D561 C563:D564">
    <cfRule type="cellIs" dxfId="113" priority="134" operator="greaterThan">
      <formula>""""""</formula>
    </cfRule>
  </conditionalFormatting>
  <conditionalFormatting sqref="P552:Y566">
    <cfRule type="colorScale" priority="133">
      <colorScale>
        <cfvo type="num" val="0"/>
        <cfvo type="max" val="0"/>
        <color rgb="FFFF0000"/>
        <color rgb="FFFFEF9C"/>
      </colorScale>
    </cfRule>
  </conditionalFormatting>
  <conditionalFormatting sqref="C569:D578 C580:D581">
    <cfRule type="cellIs" dxfId="112" priority="132" operator="greaterThan">
      <formula>""""""</formula>
    </cfRule>
  </conditionalFormatting>
  <conditionalFormatting sqref="P569:Y583">
    <cfRule type="colorScale" priority="131">
      <colorScale>
        <cfvo type="num" val="0"/>
        <cfvo type="max" val="0"/>
        <color rgb="FFFF0000"/>
        <color rgb="FFFFEF9C"/>
      </colorScale>
    </cfRule>
  </conditionalFormatting>
  <conditionalFormatting sqref="C586:D595 C597:D598">
    <cfRule type="cellIs" dxfId="111" priority="130" operator="greaterThan">
      <formula>""""""</formula>
    </cfRule>
  </conditionalFormatting>
  <conditionalFormatting sqref="P586:Y600">
    <cfRule type="colorScale" priority="129">
      <colorScale>
        <cfvo type="num" val="0"/>
        <cfvo type="max" val="0"/>
        <color rgb="FFFF0000"/>
        <color rgb="FFFFEF9C"/>
      </colorScale>
    </cfRule>
  </conditionalFormatting>
  <conditionalFormatting sqref="C603:D612 C614:D615">
    <cfRule type="cellIs" dxfId="110" priority="128" operator="greaterThan">
      <formula>""""""</formula>
    </cfRule>
  </conditionalFormatting>
  <conditionalFormatting sqref="P603:Y617">
    <cfRule type="colorScale" priority="127">
      <colorScale>
        <cfvo type="num" val="0"/>
        <cfvo type="max" val="0"/>
        <color rgb="FFFF0000"/>
        <color rgb="FFFFEF9C"/>
      </colorScale>
    </cfRule>
  </conditionalFormatting>
  <conditionalFormatting sqref="C620:D629 C631:D632">
    <cfRule type="cellIs" dxfId="109" priority="126" operator="greaterThan">
      <formula>""""""</formula>
    </cfRule>
  </conditionalFormatting>
  <conditionalFormatting sqref="P620:Y634">
    <cfRule type="colorScale" priority="125">
      <colorScale>
        <cfvo type="num" val="0"/>
        <cfvo type="max" val="0"/>
        <color rgb="FFFF0000"/>
        <color rgb="FFFFEF9C"/>
      </colorScale>
    </cfRule>
  </conditionalFormatting>
  <conditionalFormatting sqref="C637:D646 C648:D649">
    <cfRule type="cellIs" dxfId="108" priority="124" operator="greaterThan">
      <formula>""""""</formula>
    </cfRule>
  </conditionalFormatting>
  <conditionalFormatting sqref="P637:Y651">
    <cfRule type="colorScale" priority="123">
      <colorScale>
        <cfvo type="num" val="0"/>
        <cfvo type="max" val="0"/>
        <color rgb="FFFF0000"/>
        <color rgb="FFFFEF9C"/>
      </colorScale>
    </cfRule>
  </conditionalFormatting>
  <conditionalFormatting sqref="C654:D663 C665:D666">
    <cfRule type="cellIs" dxfId="107" priority="122" operator="greaterThan">
      <formula>""""""</formula>
    </cfRule>
  </conditionalFormatting>
  <conditionalFormatting sqref="P654:Y668">
    <cfRule type="colorScale" priority="121">
      <colorScale>
        <cfvo type="num" val="0"/>
        <cfvo type="max" val="0"/>
        <color rgb="FFFF0000"/>
        <color rgb="FFFFEF9C"/>
      </colorScale>
    </cfRule>
  </conditionalFormatting>
  <conditionalFormatting sqref="C671:D680 C682:D683">
    <cfRule type="cellIs" dxfId="106" priority="120" operator="greaterThan">
      <formula>""""""</formula>
    </cfRule>
  </conditionalFormatting>
  <conditionalFormatting sqref="P671:Y685">
    <cfRule type="colorScale" priority="119">
      <colorScale>
        <cfvo type="num" val="0"/>
        <cfvo type="max" val="0"/>
        <color rgb="FFFF0000"/>
        <color rgb="FFFFEF9C"/>
      </colorScale>
    </cfRule>
  </conditionalFormatting>
  <conditionalFormatting sqref="C688:D697 C699:D700">
    <cfRule type="cellIs" dxfId="105" priority="118" operator="greaterThan">
      <formula>""""""</formula>
    </cfRule>
  </conditionalFormatting>
  <conditionalFormatting sqref="P688:Y702">
    <cfRule type="colorScale" priority="117">
      <colorScale>
        <cfvo type="num" val="0"/>
        <cfvo type="max" val="0"/>
        <color rgb="FFFF0000"/>
        <color rgb="FFFFEF9C"/>
      </colorScale>
    </cfRule>
  </conditionalFormatting>
  <conditionalFormatting sqref="C705:D714 C716:D717">
    <cfRule type="cellIs" dxfId="104" priority="116" operator="greaterThan">
      <formula>""""""</formula>
    </cfRule>
  </conditionalFormatting>
  <conditionalFormatting sqref="P705:Y719">
    <cfRule type="colorScale" priority="115">
      <colorScale>
        <cfvo type="num" val="0"/>
        <cfvo type="max" val="0"/>
        <color rgb="FFFF0000"/>
        <color rgb="FFFFEF9C"/>
      </colorScale>
    </cfRule>
  </conditionalFormatting>
  <conditionalFormatting sqref="C722:D731 C733:D734">
    <cfRule type="cellIs" dxfId="103" priority="114" operator="greaterThan">
      <formula>""""""</formula>
    </cfRule>
  </conditionalFormatting>
  <conditionalFormatting sqref="P722:Y736">
    <cfRule type="colorScale" priority="113">
      <colorScale>
        <cfvo type="num" val="0"/>
        <cfvo type="max" val="0"/>
        <color rgb="FFFF0000"/>
        <color rgb="FFFFEF9C"/>
      </colorScale>
    </cfRule>
  </conditionalFormatting>
  <conditionalFormatting sqref="C739:D748 C750:D751">
    <cfRule type="cellIs" dxfId="102" priority="112" operator="greaterThan">
      <formula>""""""</formula>
    </cfRule>
  </conditionalFormatting>
  <conditionalFormatting sqref="P739:Y753">
    <cfRule type="colorScale" priority="111">
      <colorScale>
        <cfvo type="num" val="0"/>
        <cfvo type="max" val="0"/>
        <color rgb="FFFF0000"/>
        <color rgb="FFFFEF9C"/>
      </colorScale>
    </cfRule>
  </conditionalFormatting>
  <conditionalFormatting sqref="C756:D765 C767:D768">
    <cfRule type="cellIs" dxfId="101" priority="110" operator="greaterThan">
      <formula>""""""</formula>
    </cfRule>
  </conditionalFormatting>
  <conditionalFormatting sqref="P756:Y770">
    <cfRule type="colorScale" priority="109">
      <colorScale>
        <cfvo type="num" val="0"/>
        <cfvo type="max" val="0"/>
        <color rgb="FFFF0000"/>
        <color rgb="FFFFEF9C"/>
      </colorScale>
    </cfRule>
  </conditionalFormatting>
  <conditionalFormatting sqref="C773:D782 C784:D785">
    <cfRule type="cellIs" dxfId="100" priority="108" operator="greaterThan">
      <formula>""""""</formula>
    </cfRule>
  </conditionalFormatting>
  <conditionalFormatting sqref="P773:Y787">
    <cfRule type="colorScale" priority="107">
      <colorScale>
        <cfvo type="num" val="0"/>
        <cfvo type="max" val="0"/>
        <color rgb="FFFF0000"/>
        <color rgb="FFFFEF9C"/>
      </colorScale>
    </cfRule>
  </conditionalFormatting>
  <conditionalFormatting sqref="C790:D799 C801:D802">
    <cfRule type="cellIs" dxfId="99" priority="106" operator="greaterThan">
      <formula>""""""</formula>
    </cfRule>
  </conditionalFormatting>
  <conditionalFormatting sqref="P790:Y804">
    <cfRule type="colorScale" priority="105">
      <colorScale>
        <cfvo type="num" val="0"/>
        <cfvo type="max" val="0"/>
        <color rgb="FFFF0000"/>
        <color rgb="FFFFEF9C"/>
      </colorScale>
    </cfRule>
  </conditionalFormatting>
  <conditionalFormatting sqref="C807:D816 C818:D819">
    <cfRule type="cellIs" dxfId="98" priority="104" operator="greaterThan">
      <formula>""""""</formula>
    </cfRule>
  </conditionalFormatting>
  <conditionalFormatting sqref="P807:Y821">
    <cfRule type="colorScale" priority="103">
      <colorScale>
        <cfvo type="num" val="0"/>
        <cfvo type="max" val="0"/>
        <color rgb="FFFF0000"/>
        <color rgb="FFFFEF9C"/>
      </colorScale>
    </cfRule>
  </conditionalFormatting>
  <conditionalFormatting sqref="C824:D833 C835:D836">
    <cfRule type="cellIs" dxfId="97" priority="102" operator="greaterThan">
      <formula>""""""</formula>
    </cfRule>
  </conditionalFormatting>
  <conditionalFormatting sqref="P824:Y838">
    <cfRule type="colorScale" priority="101">
      <colorScale>
        <cfvo type="num" val="0"/>
        <cfvo type="max" val="0"/>
        <color rgb="FFFF0000"/>
        <color rgb="FFFFEF9C"/>
      </colorScale>
    </cfRule>
  </conditionalFormatting>
  <conditionalFormatting sqref="C841:D850 C852:D853">
    <cfRule type="cellIs" dxfId="96" priority="100" operator="greaterThan">
      <formula>""""""</formula>
    </cfRule>
  </conditionalFormatting>
  <conditionalFormatting sqref="P841:Y855">
    <cfRule type="colorScale" priority="99">
      <colorScale>
        <cfvo type="num" val="0"/>
        <cfvo type="max" val="0"/>
        <color rgb="FFFF0000"/>
        <color rgb="FFFFEF9C"/>
      </colorScale>
    </cfRule>
  </conditionalFormatting>
  <conditionalFormatting sqref="C858:D867 C869:D870">
    <cfRule type="cellIs" dxfId="95" priority="98" operator="greaterThan">
      <formula>""""""</formula>
    </cfRule>
  </conditionalFormatting>
  <conditionalFormatting sqref="P858:Y872">
    <cfRule type="colorScale" priority="97">
      <colorScale>
        <cfvo type="num" val="0"/>
        <cfvo type="max" val="0"/>
        <color rgb="FFFF0000"/>
        <color rgb="FFFFEF9C"/>
      </colorScale>
    </cfRule>
  </conditionalFormatting>
  <conditionalFormatting sqref="C875:D884 C886:D887">
    <cfRule type="cellIs" dxfId="94" priority="96" operator="greaterThan">
      <formula>""""""</formula>
    </cfRule>
  </conditionalFormatting>
  <conditionalFormatting sqref="P875:Y889">
    <cfRule type="colorScale" priority="95">
      <colorScale>
        <cfvo type="num" val="0"/>
        <cfvo type="max" val="0"/>
        <color rgb="FFFF0000"/>
        <color rgb="FFFFEF9C"/>
      </colorScale>
    </cfRule>
  </conditionalFormatting>
  <conditionalFormatting sqref="C106:D107">
    <cfRule type="cellIs" dxfId="93" priority="94" operator="greaterThan">
      <formula>""""""</formula>
    </cfRule>
  </conditionalFormatting>
  <conditionalFormatting sqref="C123:D124">
    <cfRule type="cellIs" dxfId="92" priority="93" operator="greaterThan">
      <formula>""""""</formula>
    </cfRule>
  </conditionalFormatting>
  <conditionalFormatting sqref="C140:D141">
    <cfRule type="cellIs" dxfId="91" priority="92" operator="greaterThan">
      <formula>""""""</formula>
    </cfRule>
  </conditionalFormatting>
  <conditionalFormatting sqref="C157:D158">
    <cfRule type="cellIs" dxfId="90" priority="91" operator="greaterThan">
      <formula>""""""</formula>
    </cfRule>
  </conditionalFormatting>
  <conditionalFormatting sqref="C174:D175">
    <cfRule type="cellIs" dxfId="89" priority="90" operator="greaterThan">
      <formula>""""""</formula>
    </cfRule>
  </conditionalFormatting>
  <conditionalFormatting sqref="C191:D192">
    <cfRule type="cellIs" dxfId="88" priority="89" operator="greaterThan">
      <formula>""""""</formula>
    </cfRule>
  </conditionalFormatting>
  <conditionalFormatting sqref="C208:D209">
    <cfRule type="cellIs" dxfId="87" priority="88" operator="greaterThan">
      <formula>""""""</formula>
    </cfRule>
  </conditionalFormatting>
  <conditionalFormatting sqref="C225:D226">
    <cfRule type="cellIs" dxfId="86" priority="87" operator="greaterThan">
      <formula>""""""</formula>
    </cfRule>
  </conditionalFormatting>
  <conditionalFormatting sqref="C242:D243">
    <cfRule type="cellIs" dxfId="85" priority="86" operator="greaterThan">
      <formula>""""""</formula>
    </cfRule>
  </conditionalFormatting>
  <conditionalFormatting sqref="C259:D260">
    <cfRule type="cellIs" dxfId="84" priority="85" operator="greaterThan">
      <formula>""""""</formula>
    </cfRule>
  </conditionalFormatting>
  <conditionalFormatting sqref="C276:D277">
    <cfRule type="cellIs" dxfId="83" priority="84" operator="greaterThan">
      <formula>""""""</formula>
    </cfRule>
  </conditionalFormatting>
  <conditionalFormatting sqref="C293:D294">
    <cfRule type="cellIs" dxfId="82" priority="83" operator="greaterThan">
      <formula>""""""</formula>
    </cfRule>
  </conditionalFormatting>
  <conditionalFormatting sqref="C310:D311">
    <cfRule type="cellIs" dxfId="81" priority="82" operator="greaterThan">
      <formula>""""""</formula>
    </cfRule>
  </conditionalFormatting>
  <conditionalFormatting sqref="C327:D328">
    <cfRule type="cellIs" dxfId="80" priority="81" operator="greaterThan">
      <formula>""""""</formula>
    </cfRule>
  </conditionalFormatting>
  <conditionalFormatting sqref="C344:D345">
    <cfRule type="cellIs" dxfId="79" priority="80" operator="greaterThan">
      <formula>""""""</formula>
    </cfRule>
  </conditionalFormatting>
  <conditionalFormatting sqref="C361:D362">
    <cfRule type="cellIs" dxfId="78" priority="79" operator="greaterThan">
      <formula>""""""</formula>
    </cfRule>
  </conditionalFormatting>
  <conditionalFormatting sqref="C378:D379">
    <cfRule type="cellIs" dxfId="77" priority="78" operator="greaterThan">
      <formula>""""""</formula>
    </cfRule>
  </conditionalFormatting>
  <conditionalFormatting sqref="C395:D396">
    <cfRule type="cellIs" dxfId="76" priority="77" operator="greaterThan">
      <formula>""""""</formula>
    </cfRule>
  </conditionalFormatting>
  <conditionalFormatting sqref="C412:D413">
    <cfRule type="cellIs" dxfId="75" priority="76" operator="greaterThan">
      <formula>""""""</formula>
    </cfRule>
  </conditionalFormatting>
  <conditionalFormatting sqref="C429:D430">
    <cfRule type="cellIs" dxfId="74" priority="75" operator="greaterThan">
      <formula>""""""</formula>
    </cfRule>
  </conditionalFormatting>
  <conditionalFormatting sqref="C446:D447">
    <cfRule type="cellIs" dxfId="73" priority="74" operator="greaterThan">
      <formula>""""""</formula>
    </cfRule>
  </conditionalFormatting>
  <conditionalFormatting sqref="C463:D464">
    <cfRule type="cellIs" dxfId="72" priority="73" operator="greaterThan">
      <formula>""""""</formula>
    </cfRule>
  </conditionalFormatting>
  <conditionalFormatting sqref="C480:D481">
    <cfRule type="cellIs" dxfId="71" priority="72" operator="greaterThan">
      <formula>""""""</formula>
    </cfRule>
  </conditionalFormatting>
  <conditionalFormatting sqref="C497:D498">
    <cfRule type="cellIs" dxfId="70" priority="71" operator="greaterThan">
      <formula>""""""</formula>
    </cfRule>
  </conditionalFormatting>
  <conditionalFormatting sqref="C514:D515">
    <cfRule type="cellIs" dxfId="69" priority="70" operator="greaterThan">
      <formula>""""""</formula>
    </cfRule>
  </conditionalFormatting>
  <conditionalFormatting sqref="C531:D532">
    <cfRule type="cellIs" dxfId="68" priority="69" operator="greaterThan">
      <formula>""""""</formula>
    </cfRule>
  </conditionalFormatting>
  <conditionalFormatting sqref="C548:D549">
    <cfRule type="cellIs" dxfId="67" priority="68" operator="greaterThan">
      <formula>""""""</formula>
    </cfRule>
  </conditionalFormatting>
  <conditionalFormatting sqref="C565:D566">
    <cfRule type="cellIs" dxfId="66" priority="67" operator="greaterThan">
      <formula>""""""</formula>
    </cfRule>
  </conditionalFormatting>
  <conditionalFormatting sqref="C582:D583">
    <cfRule type="cellIs" dxfId="65" priority="66" operator="greaterThan">
      <formula>""""""</formula>
    </cfRule>
  </conditionalFormatting>
  <conditionalFormatting sqref="C599:D600">
    <cfRule type="cellIs" dxfId="64" priority="65" operator="greaterThan">
      <formula>""""""</formula>
    </cfRule>
  </conditionalFormatting>
  <conditionalFormatting sqref="C616:D617">
    <cfRule type="cellIs" dxfId="63" priority="64" operator="greaterThan">
      <formula>""""""</formula>
    </cfRule>
  </conditionalFormatting>
  <conditionalFormatting sqref="C633:D634">
    <cfRule type="cellIs" dxfId="62" priority="63" operator="greaterThan">
      <formula>""""""</formula>
    </cfRule>
  </conditionalFormatting>
  <conditionalFormatting sqref="C650:D651">
    <cfRule type="cellIs" dxfId="61" priority="62" operator="greaterThan">
      <formula>""""""</formula>
    </cfRule>
  </conditionalFormatting>
  <conditionalFormatting sqref="C667:D668">
    <cfRule type="cellIs" dxfId="60" priority="61" operator="greaterThan">
      <formula>""""""</formula>
    </cfRule>
  </conditionalFormatting>
  <conditionalFormatting sqref="C684:D685">
    <cfRule type="cellIs" dxfId="59" priority="60" operator="greaterThan">
      <formula>""""""</formula>
    </cfRule>
  </conditionalFormatting>
  <conditionalFormatting sqref="C701:D702">
    <cfRule type="cellIs" dxfId="58" priority="59" operator="greaterThan">
      <formula>""""""</formula>
    </cfRule>
  </conditionalFormatting>
  <conditionalFormatting sqref="C718:D719">
    <cfRule type="cellIs" dxfId="57" priority="58" operator="greaterThan">
      <formula>""""""</formula>
    </cfRule>
  </conditionalFormatting>
  <conditionalFormatting sqref="C735:D736">
    <cfRule type="cellIs" dxfId="56" priority="57" operator="greaterThan">
      <formula>""""""</formula>
    </cfRule>
  </conditionalFormatting>
  <conditionalFormatting sqref="C752:D753">
    <cfRule type="cellIs" dxfId="55" priority="56" operator="greaterThan">
      <formula>""""""</formula>
    </cfRule>
  </conditionalFormatting>
  <conditionalFormatting sqref="C769:D770">
    <cfRule type="cellIs" dxfId="54" priority="55" operator="greaterThan">
      <formula>""""""</formula>
    </cfRule>
  </conditionalFormatting>
  <conditionalFormatting sqref="C786:D787">
    <cfRule type="cellIs" dxfId="53" priority="54" operator="greaterThan">
      <formula>""""""</formula>
    </cfRule>
  </conditionalFormatting>
  <conditionalFormatting sqref="C803:D804">
    <cfRule type="cellIs" dxfId="52" priority="53" operator="greaterThan">
      <formula>""""""</formula>
    </cfRule>
  </conditionalFormatting>
  <conditionalFormatting sqref="C820:D821">
    <cfRule type="cellIs" dxfId="51" priority="52" operator="greaterThan">
      <formula>""""""</formula>
    </cfRule>
  </conditionalFormatting>
  <conditionalFormatting sqref="C837:D838">
    <cfRule type="cellIs" dxfId="50" priority="51" operator="greaterThan">
      <formula>""""""</formula>
    </cfRule>
  </conditionalFormatting>
  <conditionalFormatting sqref="C854:D855">
    <cfRule type="cellIs" dxfId="49" priority="50" operator="greaterThan">
      <formula>""""""</formula>
    </cfRule>
  </conditionalFormatting>
  <conditionalFormatting sqref="C871:D872">
    <cfRule type="cellIs" dxfId="48" priority="49" operator="greaterThan">
      <formula>""""""</formula>
    </cfRule>
  </conditionalFormatting>
  <conditionalFormatting sqref="C888:D889">
    <cfRule type="cellIs" dxfId="47" priority="48" operator="greaterThan">
      <formula>""""""</formula>
    </cfRule>
  </conditionalFormatting>
  <conditionalFormatting sqref="C103">
    <cfRule type="cellIs" dxfId="46" priority="47" operator="greaterThan">
      <formula>""""""</formula>
    </cfRule>
  </conditionalFormatting>
  <conditionalFormatting sqref="C120">
    <cfRule type="cellIs" dxfId="45" priority="46" operator="greaterThan">
      <formula>""""""</formula>
    </cfRule>
  </conditionalFormatting>
  <conditionalFormatting sqref="C137">
    <cfRule type="cellIs" dxfId="44" priority="45" operator="greaterThan">
      <formula>""""""</formula>
    </cfRule>
  </conditionalFormatting>
  <conditionalFormatting sqref="C154">
    <cfRule type="cellIs" dxfId="43" priority="44" operator="greaterThan">
      <formula>""""""</formula>
    </cfRule>
  </conditionalFormatting>
  <conditionalFormatting sqref="C171">
    <cfRule type="cellIs" dxfId="42" priority="43" operator="greaterThan">
      <formula>""""""</formula>
    </cfRule>
  </conditionalFormatting>
  <conditionalFormatting sqref="C188">
    <cfRule type="cellIs" dxfId="41" priority="42" operator="greaterThan">
      <formula>""""""</formula>
    </cfRule>
  </conditionalFormatting>
  <conditionalFormatting sqref="C205">
    <cfRule type="cellIs" dxfId="40" priority="41" operator="greaterThan">
      <formula>""""""</formula>
    </cfRule>
  </conditionalFormatting>
  <conditionalFormatting sqref="C222">
    <cfRule type="cellIs" dxfId="39" priority="40" operator="greaterThan">
      <formula>""""""</formula>
    </cfRule>
  </conditionalFormatting>
  <conditionalFormatting sqref="C239">
    <cfRule type="cellIs" dxfId="38" priority="39" operator="greaterThan">
      <formula>""""""</formula>
    </cfRule>
  </conditionalFormatting>
  <conditionalFormatting sqref="C256">
    <cfRule type="cellIs" dxfId="37" priority="38" operator="greaterThan">
      <formula>""""""</formula>
    </cfRule>
  </conditionalFormatting>
  <conditionalFormatting sqref="C273">
    <cfRule type="cellIs" dxfId="36" priority="37" operator="greaterThan">
      <formula>""""""</formula>
    </cfRule>
  </conditionalFormatting>
  <conditionalFormatting sqref="C290">
    <cfRule type="cellIs" dxfId="35" priority="36" operator="greaterThan">
      <formula>""""""</formula>
    </cfRule>
  </conditionalFormatting>
  <conditionalFormatting sqref="C307">
    <cfRule type="cellIs" dxfId="34" priority="35" operator="greaterThan">
      <formula>""""""</formula>
    </cfRule>
  </conditionalFormatting>
  <conditionalFormatting sqref="C324">
    <cfRule type="cellIs" dxfId="33" priority="34" operator="greaterThan">
      <formula>""""""</formula>
    </cfRule>
  </conditionalFormatting>
  <conditionalFormatting sqref="C341">
    <cfRule type="cellIs" dxfId="32" priority="33" operator="greaterThan">
      <formula>""""""</formula>
    </cfRule>
  </conditionalFormatting>
  <conditionalFormatting sqref="C358">
    <cfRule type="cellIs" dxfId="31" priority="32" operator="greaterThan">
      <formula>""""""</formula>
    </cfRule>
  </conditionalFormatting>
  <conditionalFormatting sqref="C375">
    <cfRule type="cellIs" dxfId="30" priority="31" operator="greaterThan">
      <formula>""""""</formula>
    </cfRule>
  </conditionalFormatting>
  <conditionalFormatting sqref="C392">
    <cfRule type="cellIs" dxfId="29" priority="30" operator="greaterThan">
      <formula>""""""</formula>
    </cfRule>
  </conditionalFormatting>
  <conditionalFormatting sqref="C409">
    <cfRule type="cellIs" dxfId="28" priority="29" operator="greaterThan">
      <formula>""""""</formula>
    </cfRule>
  </conditionalFormatting>
  <conditionalFormatting sqref="C426">
    <cfRule type="cellIs" dxfId="27" priority="28" operator="greaterThan">
      <formula>""""""</formula>
    </cfRule>
  </conditionalFormatting>
  <conditionalFormatting sqref="C443">
    <cfRule type="cellIs" dxfId="26" priority="27" operator="greaterThan">
      <formula>""""""</formula>
    </cfRule>
  </conditionalFormatting>
  <conditionalFormatting sqref="C460">
    <cfRule type="cellIs" dxfId="25" priority="26" operator="greaterThan">
      <formula>""""""</formula>
    </cfRule>
  </conditionalFormatting>
  <conditionalFormatting sqref="C477">
    <cfRule type="cellIs" dxfId="24" priority="25" operator="greaterThan">
      <formula>""""""</formula>
    </cfRule>
  </conditionalFormatting>
  <conditionalFormatting sqref="C494">
    <cfRule type="cellIs" dxfId="23" priority="24" operator="greaterThan">
      <formula>""""""</formula>
    </cfRule>
  </conditionalFormatting>
  <conditionalFormatting sqref="C511">
    <cfRule type="cellIs" dxfId="22" priority="23" operator="greaterThan">
      <formula>""""""</formula>
    </cfRule>
  </conditionalFormatting>
  <conditionalFormatting sqref="C528">
    <cfRule type="cellIs" dxfId="21" priority="22" operator="greaterThan">
      <formula>""""""</formula>
    </cfRule>
  </conditionalFormatting>
  <conditionalFormatting sqref="C545">
    <cfRule type="cellIs" dxfId="20" priority="21" operator="greaterThan">
      <formula>""""""</formula>
    </cfRule>
  </conditionalFormatting>
  <conditionalFormatting sqref="C562">
    <cfRule type="cellIs" dxfId="19" priority="20" operator="greaterThan">
      <formula>""""""</formula>
    </cfRule>
  </conditionalFormatting>
  <conditionalFormatting sqref="C579">
    <cfRule type="cellIs" dxfId="18" priority="19" operator="greaterThan">
      <formula>""""""</formula>
    </cfRule>
  </conditionalFormatting>
  <conditionalFormatting sqref="C596">
    <cfRule type="cellIs" dxfId="17" priority="18" operator="greaterThan">
      <formula>""""""</formula>
    </cfRule>
  </conditionalFormatting>
  <conditionalFormatting sqref="C613">
    <cfRule type="cellIs" dxfId="16" priority="17" operator="greaterThan">
      <formula>""""""</formula>
    </cfRule>
  </conditionalFormatting>
  <conditionalFormatting sqref="C630">
    <cfRule type="cellIs" dxfId="15" priority="16" operator="greaterThan">
      <formula>""""""</formula>
    </cfRule>
  </conditionalFormatting>
  <conditionalFormatting sqref="C647">
    <cfRule type="cellIs" dxfId="14" priority="15" operator="greaterThan">
      <formula>""""""</formula>
    </cfRule>
  </conditionalFormatting>
  <conditionalFormatting sqref="C664">
    <cfRule type="cellIs" dxfId="13" priority="14" operator="greaterThan">
      <formula>""""""</formula>
    </cfRule>
  </conditionalFormatting>
  <conditionalFormatting sqref="C681">
    <cfRule type="cellIs" dxfId="12" priority="13" operator="greaterThan">
      <formula>""""""</formula>
    </cfRule>
  </conditionalFormatting>
  <conditionalFormatting sqref="C698">
    <cfRule type="cellIs" dxfId="11" priority="12" operator="greaterThan">
      <formula>""""""</formula>
    </cfRule>
  </conditionalFormatting>
  <conditionalFormatting sqref="C715">
    <cfRule type="cellIs" dxfId="10" priority="11" operator="greaterThan">
      <formula>""""""</formula>
    </cfRule>
  </conditionalFormatting>
  <conditionalFormatting sqref="C732">
    <cfRule type="cellIs" dxfId="9" priority="10" operator="greaterThan">
      <formula>""""""</formula>
    </cfRule>
  </conditionalFormatting>
  <conditionalFormatting sqref="C749">
    <cfRule type="cellIs" dxfId="8" priority="9" operator="greaterThan">
      <formula>""""""</formula>
    </cfRule>
  </conditionalFormatting>
  <conditionalFormatting sqref="C766">
    <cfRule type="cellIs" dxfId="7" priority="8" operator="greaterThan">
      <formula>""""""</formula>
    </cfRule>
  </conditionalFormatting>
  <conditionalFormatting sqref="C783">
    <cfRule type="cellIs" dxfId="6" priority="7" operator="greaterThan">
      <formula>""""""</formula>
    </cfRule>
  </conditionalFormatting>
  <conditionalFormatting sqref="C800">
    <cfRule type="cellIs" dxfId="5" priority="6" operator="greaterThan">
      <formula>""""""</formula>
    </cfRule>
  </conditionalFormatting>
  <conditionalFormatting sqref="C817">
    <cfRule type="cellIs" dxfId="4" priority="5" operator="greaterThan">
      <formula>""""""</formula>
    </cfRule>
  </conditionalFormatting>
  <conditionalFormatting sqref="C834">
    <cfRule type="cellIs" dxfId="3" priority="4" operator="greaterThan">
      <formula>""""""</formula>
    </cfRule>
  </conditionalFormatting>
  <conditionalFormatting sqref="C851">
    <cfRule type="cellIs" dxfId="2" priority="3" operator="greaterThan">
      <formula>""""""</formula>
    </cfRule>
  </conditionalFormatting>
  <conditionalFormatting sqref="C868">
    <cfRule type="cellIs" dxfId="1" priority="2" operator="greaterThan">
      <formula>""""""</formula>
    </cfRule>
  </conditionalFormatting>
  <conditionalFormatting sqref="C885">
    <cfRule type="cellIs" dxfId="0" priority="1" operator="greaterThan">
      <formula>""""""</formula>
    </cfRule>
  </conditionalFormatting>
  <hyperlinks>
    <hyperlink ref="A49:B49" location="'Survey Questionnaire'!A75" display="Architect 20+ Years Experience"/>
    <hyperlink ref="A50:B50" location="'Survey Questionnaire'!A90" display="Architect 15 - 19 Years Experience"/>
    <hyperlink ref="A51:B51" location="'Survey Questionnaire'!A105" display="Architect 10 - 14 Years Experience"/>
    <hyperlink ref="A52:B52" location="'Survey Questionnaire'!A120" display="Architect 06 - 09 Years Experience"/>
    <hyperlink ref="A53:B53" location="'Survey Questionnaire'!A135" display="Architect 02 - 05 Years Experience"/>
    <hyperlink ref="A54:B54" location="'Survey Questionnaire'!A150" display="Architect - Entry Level"/>
    <hyperlink ref="A55:B55" location="'Survey Questionnaire'!A165" display="Civil Engineer/Designer 20+ Years Experience"/>
    <hyperlink ref="A56:B56" location="'Survey Questionnaire'!A180" display="Civil Engineer/Designer 15 - 19 Years Experience"/>
    <hyperlink ref="A57:B57" location="'Survey Questionnaire'!A195" display="Civil Engineer/Designer 10 - 14 Years Experience"/>
    <hyperlink ref="A58:B58" location="'Survey Questionnaire'!A210" display="Civil Engineer/Designer 06 - 09 Years Experience"/>
    <hyperlink ref="A59:B59" location="'Survey Questionnaire'!A225" display="Civil Engineer/Designer 02 - 05 Years Experience"/>
    <hyperlink ref="A60:B60" location="'Survey Questionnaire'!A240" display="Civil Engineer/Designer - Entry Level"/>
    <hyperlink ref="A61:B61" location="'Survey Questionnaire'!A255" display="Electrical Engineer/Designer 20+ Years Experience"/>
    <hyperlink ref="A62:B62" location="'Survey Questionnaire'!A270" display="Electrical Engineer/Designer 15 - 19 Years Experience"/>
    <hyperlink ref="A63:B63" location="'Survey Questionnaire'!A285" display="Electrical Engineer/Designer 10 - 14 Years Experience"/>
    <hyperlink ref="A64:B64" location="'Survey Questionnaire'!A300" display="Electrical Engineer/Designer 06 - 09 Years Experience"/>
    <hyperlink ref="A65:B65" location="'Survey Questionnaire'!A315" display="Electrical Engineer/Designer 02 - 05 Years Experience"/>
    <hyperlink ref="A66:B66" location="'Survey Questionnaire'!A330" display="Electrical Engineer/Designer - Entry Level"/>
    <hyperlink ref="A67:B67" location="'Survey Questionnaire'!A345" display="Mechanical Engineer/Designer 20+ Years Experience"/>
    <hyperlink ref="A68:B68" location="'Survey Questionnaire'!A360" display="Mechanical Engineer/Designer 15 - 19 Years Experience"/>
    <hyperlink ref="A69:B69" location="'Survey Questionnaire'!A375" display="Mechanical Engineer/Designer 10 - 14 Years Experience"/>
    <hyperlink ref="A70:B70" location="'Survey Questionnaire'!A390" display="Mechanical Engineer/Designer 06 - 09 Years Experience"/>
    <hyperlink ref="A71:B71" location="'Survey Questionnaire'!A405" display="Mechanical Engineer/Designer 02 - 05 Years Experience"/>
    <hyperlink ref="A72:B72" location="'Survey Questionnaire'!A420" display="Mechanical Engineer/Designer - Entry Level"/>
    <hyperlink ref="C49:D49" location="'Survey Questionnaire'!A435" display="Structural Engineer/Designer 20+ Years Experience"/>
    <hyperlink ref="C50:D50" location="'Survey Questionnaire'!A450" display="Structural Engineer/Designer 15 - 19 Years Experience"/>
    <hyperlink ref="C51:D51" location="'Survey Questionnaire'!A465" display="Structural Engineer/Designer 10 - 14 Years Experience"/>
    <hyperlink ref="C52:D52" location="'Survey Questionnaire'!A480" display="Structural Engineer/Designer 06 - 09 Years Experience"/>
    <hyperlink ref="C53:D53" location="'Survey Questionnaire'!A495" display="Structural Engineer/Designer 02 - 05 Years Experience"/>
    <hyperlink ref="C54:D54" location="'Survey Questionnaire'!A510" display="Structural Engineer /Designer- Entry Level"/>
    <hyperlink ref="C55:D55" location="'Survey Questionnaire'!A525" display="Environmental Engineer/Scientist 20+ Years Experience"/>
    <hyperlink ref="C56:D56" location="'Survey Questionnaire'!A540" display="Environmental Engineer/Scientist 15 - 19 Years Experience"/>
    <hyperlink ref="C57:D57" location="'Survey Questionnaire'!A555" display="Environmental Engineer/Scientist 10 - 14 Years Experience"/>
    <hyperlink ref="C58:D58" location="'Survey Questionnaire'!A570" display="Environmental Engineer/Scientist 06 - 09 Years Experience"/>
    <hyperlink ref="C59:D59" location="'Survey Questionnaire'!A585" display="Environmental Engineer/Scientist 02 - 05 Years Experience"/>
    <hyperlink ref="C60:D60" location="'Survey Questionnaire'!A600" display="Environmental Engineer /Scientist- Entry Level"/>
    <hyperlink ref="C62:D62" location="'Survey Questionnaire'!A630" display="Other Engineer/Designer/Scientist 15 - 19 Years Experience"/>
    <hyperlink ref="C63:D63" location="'Survey Questionnaire'!A645" display="Other Engineer/Designer/Scientist 10 - 14 Years Experience"/>
    <hyperlink ref="C64:D64" location="'Survey Questionnaire'!A660" display="Other Engineer/Designer/Scientist 06 - 09 Years Experience"/>
    <hyperlink ref="C65:D65" location="'Survey Questionnaire'!A675" display="Other Engineer/Designer/Scientist 02 - 05 Years Experience"/>
    <hyperlink ref="C66:D66" location="'Survey Questionnaire'!A690" display="Other Engineer/Designer/Scientist - Entry Level"/>
    <hyperlink ref="C67:D67" location="'Survey Questionnaire'!A705" display="Senior CAD Technician/Drafter"/>
    <hyperlink ref="C68:D68" location="'Survey Questionnaire'!A720" display="CAD Technician/Drafter"/>
    <hyperlink ref="C69:D69" location="'Survey Questionnaire'!A735" display="Senior Clerical"/>
    <hyperlink ref="C70:D70" location="'Survey Questionnaire'!A750" display="Clerical"/>
    <hyperlink ref="C71:D71" location="'Survey Questionnaire'!A765" display="Marketing Coordinator"/>
    <hyperlink ref="C72:D72" location="'Survey Questionnaire'!A780" display="Proposal Coordinator"/>
    <hyperlink ref="C61:D61" location="'Survey Questionnaire'!A615" display="Other Engineer/Designer/Scientist 20+ Years Experience"/>
  </hyperlinks>
  <pageMargins left="0.7" right="0.7" top="0.75" bottom="0.75" header="0.3" footer="0.3"/>
  <pageSetup scale="59" orientation="portrait" r:id="rId1"/>
  <rowBreaks count="10" manualBreakCount="10">
    <brk id="72" max="16383" man="1"/>
    <brk id="159" max="16383" man="1"/>
    <brk id="244" max="16383" man="1"/>
    <brk id="329" max="16383" man="1"/>
    <brk id="414" max="16383" man="1"/>
    <brk id="499" max="16383" man="1"/>
    <brk id="584" max="16383" man="1"/>
    <brk id="669" max="16383" man="1"/>
    <brk id="754" max="16383" man="1"/>
    <brk id="839" max="16383" man="1"/>
  </rowBreaks>
  <colBreaks count="1" manualBreakCount="1">
    <brk id="6" max="1048575" man="1"/>
  </colBreaks>
  <drawing r:id="rId2"/>
  <legacyDrawing r:id="rId3"/>
</worksheet>
</file>

<file path=xl/worksheets/sheet4.xml><?xml version="1.0" encoding="utf-8"?>
<worksheet xmlns="http://schemas.openxmlformats.org/spreadsheetml/2006/main" xmlns:r="http://schemas.openxmlformats.org/officeDocument/2006/relationships">
  <sheetPr codeName="Sheet4">
    <tabColor rgb="FFFFC000"/>
  </sheetPr>
  <dimension ref="A1:G14"/>
  <sheetViews>
    <sheetView showGridLines="0" showRowColHeaders="0" zoomScaleNormal="100" workbookViewId="0">
      <selection activeCell="H9" sqref="H9"/>
    </sheetView>
  </sheetViews>
  <sheetFormatPr defaultRowHeight="12.75"/>
  <cols>
    <col min="1" max="1" width="26" customWidth="1"/>
    <col min="2" max="2" width="64.140625" customWidth="1"/>
    <col min="3" max="3" width="5.42578125" customWidth="1"/>
    <col min="4" max="4" width="4.28515625" customWidth="1"/>
    <col min="5" max="5" width="5.5703125" customWidth="1"/>
    <col min="6" max="6" width="8" style="26" customWidth="1"/>
  </cols>
  <sheetData>
    <row r="1" spans="1:7" ht="34.5" customHeight="1" thickBot="1">
      <c r="A1" s="530" t="s">
        <v>72</v>
      </c>
      <c r="B1" s="531"/>
      <c r="C1" s="531"/>
      <c r="D1" s="531"/>
      <c r="E1" s="531"/>
      <c r="F1" s="532"/>
      <c r="G1" s="9"/>
    </row>
    <row r="2" spans="1:7" ht="132.75" customHeight="1">
      <c r="A2" s="533" t="s">
        <v>271</v>
      </c>
      <c r="B2" s="534"/>
      <c r="C2" s="534"/>
      <c r="D2" s="534"/>
      <c r="E2" s="534"/>
      <c r="F2" s="535"/>
      <c r="G2" s="10"/>
    </row>
    <row r="3" spans="1:7" ht="8.25" customHeight="1">
      <c r="A3" s="11"/>
      <c r="B3" s="12"/>
      <c r="C3" s="12"/>
      <c r="D3" s="12"/>
      <c r="E3" s="12"/>
      <c r="F3" s="13"/>
      <c r="G3" s="10"/>
    </row>
    <row r="4" spans="1:7" ht="21" customHeight="1">
      <c r="A4" s="14" t="s">
        <v>73</v>
      </c>
      <c r="B4" s="34"/>
      <c r="C4" s="15"/>
      <c r="D4" s="16"/>
      <c r="E4" s="16"/>
      <c r="F4" s="17"/>
      <c r="G4" s="18"/>
    </row>
    <row r="5" spans="1:7" ht="21" customHeight="1">
      <c r="A5" s="14" t="s">
        <v>74</v>
      </c>
      <c r="B5" s="35"/>
      <c r="C5" s="15"/>
      <c r="D5" s="16"/>
      <c r="E5" s="16"/>
      <c r="F5" s="17"/>
      <c r="G5" s="18"/>
    </row>
    <row r="6" spans="1:7" ht="18.75" customHeight="1">
      <c r="A6" s="14" t="s">
        <v>75</v>
      </c>
      <c r="B6" s="35"/>
      <c r="C6" s="15"/>
      <c r="D6" s="16"/>
      <c r="E6" s="16"/>
      <c r="F6" s="17"/>
      <c r="G6" s="18"/>
    </row>
    <row r="7" spans="1:7" ht="20.25" customHeight="1">
      <c r="A7" s="14" t="s">
        <v>76</v>
      </c>
      <c r="B7" s="35"/>
      <c r="C7" s="15"/>
      <c r="D7" s="16"/>
      <c r="E7" s="16"/>
      <c r="F7" s="17"/>
      <c r="G7" s="18"/>
    </row>
    <row r="8" spans="1:7" ht="12.75" customHeight="1">
      <c r="A8" s="19"/>
      <c r="B8" s="20"/>
      <c r="C8" s="20"/>
      <c r="D8" s="16"/>
      <c r="E8" s="16"/>
      <c r="F8" s="17"/>
      <c r="G8" s="18"/>
    </row>
    <row r="9" spans="1:7" ht="13.5" thickBot="1">
      <c r="A9" s="21"/>
      <c r="B9" s="22"/>
      <c r="C9" s="22"/>
      <c r="D9" s="22"/>
      <c r="E9" s="22"/>
      <c r="F9" s="23"/>
      <c r="G9" s="18"/>
    </row>
    <row r="10" spans="1:7">
      <c r="B10" s="24"/>
      <c r="C10" s="24"/>
      <c r="D10" s="24"/>
      <c r="E10" s="24"/>
      <c r="F10" s="25"/>
      <c r="G10" s="24"/>
    </row>
    <row r="11" spans="1:7" ht="13.5" thickBot="1"/>
    <row r="12" spans="1:7" ht="34.5" customHeight="1">
      <c r="B12" s="536" t="s">
        <v>77</v>
      </c>
      <c r="C12" s="537"/>
      <c r="D12" s="537"/>
      <c r="E12" s="537"/>
      <c r="F12" s="538"/>
    </row>
    <row r="13" spans="1:7" ht="18" customHeight="1" thickBot="1">
      <c r="B13" s="539" t="s">
        <v>278</v>
      </c>
      <c r="C13" s="540"/>
      <c r="D13" s="540"/>
      <c r="E13" s="540"/>
      <c r="F13" s="541"/>
    </row>
    <row r="14" spans="1:7" ht="45" customHeight="1" thickBot="1">
      <c r="B14" s="542" t="s">
        <v>91</v>
      </c>
      <c r="C14" s="543"/>
      <c r="D14" s="543"/>
      <c r="E14" s="543"/>
      <c r="F14" s="544"/>
      <c r="G14" s="18"/>
    </row>
  </sheetData>
  <mergeCells count="5">
    <mergeCell ref="A1:F1"/>
    <mergeCell ref="A2:F2"/>
    <mergeCell ref="B12:F12"/>
    <mergeCell ref="B13:F13"/>
    <mergeCell ref="B14:F14"/>
  </mergeCells>
  <pageMargins left="0.7" right="0.7" top="0.75" bottom="0.75" header="0.3" footer="0.3"/>
  <pageSetup orientation="landscape" horizontalDpi="1200" verticalDpi="1200" r:id="rId1"/>
</worksheet>
</file>

<file path=xl/worksheets/sheet5.xml><?xml version="1.0" encoding="utf-8"?>
<worksheet xmlns="http://schemas.openxmlformats.org/spreadsheetml/2006/main" xmlns:r="http://schemas.openxmlformats.org/officeDocument/2006/relationships">
  <sheetPr codeName="Sheet5">
    <tabColor rgb="FFFF0000"/>
  </sheetPr>
  <dimension ref="A1:O40"/>
  <sheetViews>
    <sheetView showGridLines="0" showRowColHeaders="0" zoomScaleNormal="100" workbookViewId="0">
      <selection activeCell="B28" sqref="B28:J28"/>
    </sheetView>
  </sheetViews>
  <sheetFormatPr defaultColWidth="9.140625" defaultRowHeight="12.75"/>
  <cols>
    <col min="1" max="1" width="14.42578125" style="39" customWidth="1"/>
    <col min="2" max="10" width="9.140625" style="39"/>
    <col min="11" max="11" width="13.85546875" style="39" customWidth="1"/>
    <col min="12" max="12" width="10.42578125" style="39" customWidth="1"/>
    <col min="13" max="16384" width="9.140625" style="39"/>
  </cols>
  <sheetData>
    <row r="1" spans="1:15" s="84" customFormat="1" ht="45" customHeight="1" thickBot="1">
      <c r="A1" s="577" t="s">
        <v>78</v>
      </c>
      <c r="B1" s="578"/>
      <c r="C1" s="578"/>
      <c r="D1" s="578"/>
      <c r="E1" s="578"/>
      <c r="F1" s="578"/>
      <c r="G1" s="578"/>
      <c r="H1" s="578"/>
      <c r="I1" s="578"/>
      <c r="J1" s="578"/>
      <c r="K1" s="578"/>
      <c r="L1" s="578"/>
      <c r="M1" s="578"/>
      <c r="N1" s="578"/>
      <c r="O1" s="579"/>
    </row>
    <row r="2" spans="1:15" ht="42" customHeight="1" thickBot="1">
      <c r="A2" s="580" t="s">
        <v>272</v>
      </c>
      <c r="B2" s="581"/>
      <c r="C2" s="581"/>
      <c r="D2" s="581"/>
      <c r="E2" s="581"/>
      <c r="F2" s="581"/>
      <c r="G2" s="581"/>
      <c r="H2" s="581"/>
      <c r="I2" s="581"/>
      <c r="J2" s="581"/>
      <c r="K2" s="581"/>
      <c r="L2" s="581"/>
      <c r="M2" s="581"/>
      <c r="N2" s="581"/>
      <c r="O2" s="582"/>
    </row>
    <row r="3" spans="1:15" ht="69.75" customHeight="1">
      <c r="A3" s="583" t="s">
        <v>337</v>
      </c>
      <c r="B3" s="584"/>
      <c r="C3" s="584"/>
      <c r="D3" s="584"/>
      <c r="E3" s="584"/>
      <c r="F3" s="584"/>
      <c r="G3" s="584"/>
      <c r="H3" s="584"/>
      <c r="I3" s="584"/>
      <c r="J3" s="584"/>
      <c r="K3" s="584"/>
      <c r="L3" s="584"/>
      <c r="M3" s="584"/>
      <c r="N3" s="584"/>
      <c r="O3" s="585"/>
    </row>
    <row r="4" spans="1:15" ht="10.5" customHeight="1">
      <c r="A4" s="85"/>
      <c r="B4" s="86"/>
      <c r="C4" s="86"/>
      <c r="D4" s="86"/>
      <c r="E4" s="86"/>
      <c r="F4" s="86"/>
      <c r="G4" s="86"/>
      <c r="H4" s="86"/>
      <c r="I4" s="86"/>
      <c r="J4" s="86"/>
      <c r="K4" s="86"/>
      <c r="L4" s="86"/>
      <c r="M4" s="86"/>
      <c r="N4" s="86"/>
      <c r="O4" s="87"/>
    </row>
    <row r="5" spans="1:15" ht="87.75" customHeight="1">
      <c r="A5" s="586" t="s">
        <v>149</v>
      </c>
      <c r="B5" s="587"/>
      <c r="C5" s="587"/>
      <c r="D5" s="587"/>
      <c r="E5" s="587"/>
      <c r="F5" s="587"/>
      <c r="G5" s="587"/>
      <c r="H5" s="587"/>
      <c r="I5" s="587"/>
      <c r="J5" s="587"/>
      <c r="K5" s="587"/>
      <c r="L5" s="587"/>
      <c r="M5" s="587"/>
      <c r="N5" s="587"/>
      <c r="O5" s="588"/>
    </row>
    <row r="6" spans="1:15" ht="22.5" customHeight="1">
      <c r="A6" s="88" t="s">
        <v>79</v>
      </c>
      <c r="B6" s="89"/>
      <c r="C6" s="89"/>
      <c r="D6" s="89"/>
      <c r="E6" s="86"/>
      <c r="F6" s="86"/>
      <c r="G6" s="86"/>
      <c r="H6" s="86"/>
      <c r="I6" s="86"/>
      <c r="J6" s="86"/>
      <c r="K6" s="86"/>
      <c r="L6" s="86"/>
      <c r="M6" s="86"/>
      <c r="N6" s="86"/>
      <c r="O6" s="87"/>
    </row>
    <row r="7" spans="1:15" ht="15">
      <c r="A7" s="90" t="s">
        <v>150</v>
      </c>
      <c r="B7" s="91"/>
      <c r="C7" s="91"/>
      <c r="D7" s="91"/>
      <c r="E7" s="92"/>
      <c r="F7" s="92"/>
      <c r="G7" s="92"/>
      <c r="H7" s="92"/>
      <c r="I7" s="86"/>
      <c r="J7" s="86"/>
      <c r="K7" s="86"/>
      <c r="L7" s="86"/>
      <c r="M7" s="86"/>
      <c r="N7" s="86"/>
      <c r="O7" s="87"/>
    </row>
    <row r="8" spans="1:15" ht="15">
      <c r="A8" s="93" t="s">
        <v>1</v>
      </c>
      <c r="B8" s="94"/>
      <c r="C8" s="95"/>
      <c r="D8" s="91"/>
      <c r="E8" s="92"/>
      <c r="F8" s="92"/>
      <c r="G8" s="92"/>
      <c r="H8" s="92"/>
      <c r="I8" s="86"/>
      <c r="J8" s="86"/>
      <c r="K8" s="86"/>
      <c r="L8" s="86"/>
      <c r="M8" s="86"/>
      <c r="N8" s="86"/>
      <c r="O8" s="87"/>
    </row>
    <row r="9" spans="1:15" ht="15">
      <c r="A9" s="93" t="s">
        <v>2</v>
      </c>
      <c r="B9" s="94"/>
      <c r="C9" s="95"/>
      <c r="D9" s="91"/>
      <c r="E9" s="92"/>
      <c r="F9" s="92"/>
      <c r="G9" s="92"/>
      <c r="H9" s="92"/>
      <c r="I9" s="86"/>
      <c r="J9" s="86"/>
      <c r="K9" s="86"/>
      <c r="L9" s="86"/>
      <c r="M9" s="86"/>
      <c r="N9" s="86"/>
      <c r="O9" s="87"/>
    </row>
    <row r="10" spans="1:15" ht="15">
      <c r="A10" s="93" t="s">
        <v>3</v>
      </c>
      <c r="B10" s="94"/>
      <c r="C10" s="95"/>
      <c r="D10" s="91"/>
      <c r="E10" s="92"/>
      <c r="F10" s="92"/>
      <c r="G10" s="92"/>
      <c r="H10" s="92"/>
      <c r="I10" s="86"/>
      <c r="J10" s="86"/>
      <c r="K10" s="86"/>
      <c r="L10" s="86"/>
      <c r="M10" s="86"/>
      <c r="N10" s="86"/>
      <c r="O10" s="87"/>
    </row>
    <row r="11" spans="1:15" ht="15">
      <c r="A11" s="93" t="s">
        <v>64</v>
      </c>
      <c r="B11" s="94"/>
      <c r="C11" s="95"/>
      <c r="D11" s="91"/>
      <c r="E11" s="92"/>
      <c r="F11" s="92"/>
      <c r="G11" s="92"/>
      <c r="H11" s="92"/>
      <c r="I11" s="86"/>
      <c r="J11" s="86"/>
      <c r="K11" s="86"/>
      <c r="L11" s="86"/>
      <c r="M11" s="86"/>
      <c r="N11" s="86"/>
      <c r="O11" s="87"/>
    </row>
    <row r="12" spans="1:15" ht="15">
      <c r="A12" s="96" t="s">
        <v>80</v>
      </c>
      <c r="B12" s="97"/>
      <c r="C12" s="98"/>
      <c r="D12" s="99"/>
      <c r="E12" s="92"/>
      <c r="F12" s="92"/>
      <c r="G12" s="92"/>
      <c r="H12" s="92"/>
      <c r="I12" s="86"/>
      <c r="J12" s="86"/>
      <c r="K12" s="86"/>
      <c r="L12" s="86"/>
      <c r="M12" s="86"/>
      <c r="N12" s="86"/>
      <c r="O12" s="87"/>
    </row>
    <row r="13" spans="1:15" ht="15">
      <c r="A13" s="100"/>
      <c r="B13" s="101"/>
      <c r="C13" s="102"/>
      <c r="D13" s="86"/>
      <c r="E13" s="86"/>
      <c r="F13" s="86"/>
      <c r="G13" s="86"/>
      <c r="H13" s="86"/>
      <c r="I13" s="86"/>
      <c r="J13" s="86"/>
      <c r="K13" s="86"/>
      <c r="L13" s="86"/>
      <c r="M13" s="86"/>
      <c r="N13" s="86"/>
      <c r="O13" s="87"/>
    </row>
    <row r="14" spans="1:15" ht="15">
      <c r="A14" s="103" t="s">
        <v>151</v>
      </c>
      <c r="B14" s="101"/>
      <c r="C14" s="102"/>
      <c r="D14" s="86"/>
      <c r="E14" s="86"/>
      <c r="F14" s="86"/>
      <c r="G14" s="86"/>
      <c r="H14" s="86"/>
      <c r="I14" s="86"/>
      <c r="J14" s="86"/>
      <c r="K14" s="86"/>
      <c r="L14" s="86"/>
      <c r="M14" s="86"/>
      <c r="N14" s="86"/>
      <c r="O14" s="87"/>
    </row>
    <row r="15" spans="1:15" ht="15">
      <c r="A15" s="104"/>
      <c r="B15" s="101"/>
      <c r="C15" s="102"/>
      <c r="D15" s="86"/>
      <c r="E15" s="86"/>
      <c r="F15" s="86"/>
      <c r="G15" s="86"/>
      <c r="H15" s="86"/>
      <c r="I15" s="86"/>
      <c r="J15" s="86"/>
      <c r="K15" s="86"/>
      <c r="L15" s="86"/>
      <c r="M15" s="86"/>
      <c r="N15" s="86"/>
      <c r="O15" s="87"/>
    </row>
    <row r="16" spans="1:15" ht="11.25" customHeight="1" thickBot="1">
      <c r="A16" s="105"/>
      <c r="B16" s="106"/>
      <c r="C16" s="106"/>
      <c r="D16" s="106"/>
      <c r="E16" s="106"/>
      <c r="F16" s="106"/>
      <c r="G16" s="106"/>
      <c r="H16" s="106"/>
      <c r="I16" s="106"/>
      <c r="J16" s="106"/>
      <c r="K16" s="106"/>
      <c r="L16" s="106"/>
      <c r="M16" s="106"/>
      <c r="N16" s="106"/>
      <c r="O16" s="107"/>
    </row>
    <row r="17" spans="1:15" ht="11.25" customHeight="1" thickBot="1">
      <c r="A17" s="108"/>
      <c r="B17" s="109"/>
      <c r="C17" s="109"/>
      <c r="D17" s="109"/>
      <c r="E17" s="109"/>
      <c r="F17" s="109"/>
      <c r="G17" s="109"/>
      <c r="H17" s="109"/>
      <c r="I17" s="109"/>
      <c r="J17" s="109"/>
      <c r="K17" s="109"/>
      <c r="L17" s="109"/>
      <c r="M17" s="109"/>
      <c r="N17" s="109"/>
      <c r="O17" s="110"/>
    </row>
    <row r="18" spans="1:15" s="57" customFormat="1" ht="15.75" thickBot="1">
      <c r="A18" s="111" t="s">
        <v>348</v>
      </c>
      <c r="B18" s="112"/>
      <c r="C18" s="112"/>
      <c r="D18" s="112"/>
      <c r="E18" s="112"/>
      <c r="F18" s="112"/>
      <c r="G18" s="112"/>
      <c r="H18" s="112"/>
      <c r="I18" s="113"/>
      <c r="J18" s="113"/>
      <c r="K18" s="114"/>
      <c r="L18" s="113"/>
      <c r="M18" s="113"/>
      <c r="N18" s="113"/>
      <c r="O18" s="115"/>
    </row>
    <row r="19" spans="1:15" ht="15.75">
      <c r="A19" s="116"/>
      <c r="B19" s="113"/>
      <c r="C19" s="113"/>
      <c r="D19" s="113"/>
      <c r="E19" s="113"/>
      <c r="F19" s="113"/>
      <c r="G19" s="113"/>
      <c r="H19" s="113"/>
      <c r="I19" s="113"/>
      <c r="J19" s="113"/>
      <c r="K19" s="113"/>
      <c r="L19" s="113"/>
      <c r="M19" s="113"/>
      <c r="N19" s="113"/>
      <c r="O19" s="115"/>
    </row>
    <row r="20" spans="1:15" s="117" customFormat="1" ht="41.25" customHeight="1">
      <c r="A20" s="589" t="s">
        <v>273</v>
      </c>
      <c r="B20" s="590"/>
      <c r="C20" s="590"/>
      <c r="D20" s="590"/>
      <c r="E20" s="590"/>
      <c r="F20" s="590"/>
      <c r="G20" s="590"/>
      <c r="H20" s="590"/>
      <c r="I20" s="590"/>
      <c r="J20" s="590"/>
      <c r="K20" s="590"/>
      <c r="L20" s="590"/>
      <c r="M20" s="590"/>
      <c r="N20" s="590"/>
      <c r="O20" s="591"/>
    </row>
    <row r="21" spans="1:15" ht="16.5" customHeight="1">
      <c r="A21" s="118"/>
      <c r="B21" s="113" t="s">
        <v>274</v>
      </c>
      <c r="C21" s="113"/>
      <c r="D21" s="113"/>
      <c r="E21" s="113"/>
      <c r="F21" s="113"/>
      <c r="G21" s="113"/>
      <c r="H21" s="113"/>
      <c r="I21" s="113"/>
      <c r="J21" s="113"/>
      <c r="K21" s="119"/>
      <c r="L21" s="119"/>
      <c r="M21" s="119"/>
      <c r="N21" s="119"/>
      <c r="O21" s="120"/>
    </row>
    <row r="22" spans="1:15">
      <c r="A22" s="121"/>
      <c r="B22" s="113"/>
      <c r="C22" s="113"/>
      <c r="D22" s="113"/>
      <c r="E22" s="113"/>
      <c r="F22" s="113"/>
      <c r="G22" s="113"/>
      <c r="H22" s="113"/>
      <c r="I22" s="113"/>
      <c r="J22" s="113"/>
      <c r="K22" s="113"/>
      <c r="L22" s="113"/>
      <c r="M22" s="122"/>
      <c r="N22" s="113"/>
      <c r="O22" s="115"/>
    </row>
    <row r="23" spans="1:15">
      <c r="A23" s="121"/>
      <c r="B23" s="123" t="s">
        <v>152</v>
      </c>
      <c r="C23" s="113"/>
      <c r="D23" s="113"/>
      <c r="E23" s="113"/>
      <c r="F23" s="113"/>
      <c r="G23" s="113"/>
      <c r="H23" s="113"/>
      <c r="I23" s="113"/>
      <c r="J23" s="113"/>
      <c r="K23" s="113"/>
      <c r="L23" s="113"/>
      <c r="M23" s="113"/>
      <c r="N23" s="113"/>
      <c r="O23" s="115"/>
    </row>
    <row r="24" spans="1:15">
      <c r="A24" s="121"/>
      <c r="B24" s="123" t="s">
        <v>81</v>
      </c>
      <c r="C24" s="113"/>
      <c r="D24" s="113"/>
      <c r="E24" s="113"/>
      <c r="F24" s="113"/>
      <c r="G24" s="113"/>
      <c r="H24" s="113"/>
      <c r="I24" s="113"/>
      <c r="J24" s="113"/>
      <c r="K24" s="113"/>
      <c r="L24" s="113"/>
      <c r="M24" s="113"/>
      <c r="N24" s="113"/>
      <c r="O24" s="115"/>
    </row>
    <row r="25" spans="1:15" ht="13.5" thickBot="1">
      <c r="A25" s="124"/>
      <c r="B25" s="125"/>
      <c r="C25" s="125"/>
      <c r="D25" s="125"/>
      <c r="E25" s="125"/>
      <c r="F25" s="125"/>
      <c r="G25" s="125"/>
      <c r="H25" s="125"/>
      <c r="I25" s="125"/>
      <c r="J25" s="125"/>
      <c r="K25" s="125"/>
      <c r="L25" s="125"/>
      <c r="M25" s="125"/>
      <c r="N25" s="125"/>
      <c r="O25" s="126"/>
    </row>
    <row r="26" spans="1:15" ht="15">
      <c r="A26" s="127" t="s">
        <v>4</v>
      </c>
      <c r="B26" s="592"/>
      <c r="C26" s="593"/>
      <c r="D26" s="593"/>
      <c r="E26" s="593"/>
      <c r="F26" s="594"/>
      <c r="G26" s="128" t="s">
        <v>82</v>
      </c>
      <c r="H26" s="592"/>
      <c r="I26" s="593"/>
      <c r="J26" s="593"/>
      <c r="K26" s="129" t="s">
        <v>83</v>
      </c>
      <c r="L26" s="130"/>
      <c r="M26" s="131"/>
      <c r="N26" s="131"/>
      <c r="O26" s="132"/>
    </row>
    <row r="27" spans="1:15" ht="15.75" thickBot="1">
      <c r="A27" s="133" t="s">
        <v>50</v>
      </c>
      <c r="B27" s="554"/>
      <c r="C27" s="555"/>
      <c r="D27" s="555"/>
      <c r="E27" s="555"/>
      <c r="F27" s="555"/>
      <c r="G27" s="555"/>
      <c r="H27" s="555"/>
      <c r="I27" s="555"/>
      <c r="J27" s="555"/>
      <c r="K27" s="134"/>
      <c r="L27" s="595" t="s">
        <v>1</v>
      </c>
      <c r="M27" s="595"/>
      <c r="N27" s="595"/>
      <c r="O27" s="596"/>
    </row>
    <row r="28" spans="1:15" ht="15">
      <c r="A28" s="133" t="s">
        <v>5</v>
      </c>
      <c r="B28" s="554"/>
      <c r="C28" s="555"/>
      <c r="D28" s="555"/>
      <c r="E28" s="555"/>
      <c r="F28" s="555"/>
      <c r="G28" s="555"/>
      <c r="H28" s="555"/>
      <c r="I28" s="555"/>
      <c r="J28" s="555"/>
      <c r="K28" s="597" t="s">
        <v>7</v>
      </c>
      <c r="L28" s="598"/>
      <c r="M28" s="598"/>
      <c r="N28" s="598"/>
      <c r="O28" s="599"/>
    </row>
    <row r="29" spans="1:15" ht="15">
      <c r="A29" s="133" t="s">
        <v>6</v>
      </c>
      <c r="B29" s="554"/>
      <c r="C29" s="555"/>
      <c r="D29" s="555"/>
      <c r="E29" s="555"/>
      <c r="F29" s="555"/>
      <c r="G29" s="555"/>
      <c r="H29" s="555"/>
      <c r="I29" s="555"/>
      <c r="J29" s="555"/>
      <c r="K29" s="135" t="s">
        <v>92</v>
      </c>
      <c r="L29" s="136"/>
      <c r="M29" s="136"/>
      <c r="N29" s="136"/>
      <c r="O29" s="137"/>
    </row>
    <row r="30" spans="1:15" ht="15">
      <c r="A30" s="133" t="s">
        <v>8</v>
      </c>
      <c r="B30" s="554"/>
      <c r="C30" s="555"/>
      <c r="D30" s="555"/>
      <c r="E30" s="555"/>
      <c r="F30" s="555"/>
      <c r="G30" s="555"/>
      <c r="H30" s="555"/>
      <c r="I30" s="555"/>
      <c r="J30" s="555"/>
      <c r="K30" s="138" t="s">
        <v>10</v>
      </c>
      <c r="L30" s="574"/>
      <c r="M30" s="575"/>
      <c r="N30" s="575"/>
      <c r="O30" s="576"/>
    </row>
    <row r="31" spans="1:15" ht="15">
      <c r="A31" s="133" t="s">
        <v>9</v>
      </c>
      <c r="B31" s="554"/>
      <c r="C31" s="555"/>
      <c r="D31" s="555"/>
      <c r="E31" s="555"/>
      <c r="F31" s="555"/>
      <c r="G31" s="555"/>
      <c r="H31" s="555"/>
      <c r="I31" s="555"/>
      <c r="J31" s="555"/>
      <c r="K31" s="570" t="s">
        <v>20</v>
      </c>
      <c r="L31" s="571"/>
      <c r="M31" s="572"/>
      <c r="N31" s="572"/>
      <c r="O31" s="573"/>
    </row>
    <row r="32" spans="1:15" ht="15">
      <c r="A32" s="133" t="s">
        <v>11</v>
      </c>
      <c r="B32" s="554"/>
      <c r="C32" s="555"/>
      <c r="D32" s="555"/>
      <c r="E32" s="555"/>
      <c r="F32" s="555"/>
      <c r="G32" s="555"/>
      <c r="H32" s="555"/>
      <c r="I32" s="555"/>
      <c r="J32" s="555"/>
      <c r="K32" s="557" t="s">
        <v>12</v>
      </c>
      <c r="L32" s="558"/>
      <c r="M32" s="574"/>
      <c r="N32" s="575"/>
      <c r="O32" s="576"/>
    </row>
    <row r="33" spans="1:15" ht="15">
      <c r="A33" s="133" t="s">
        <v>13</v>
      </c>
      <c r="B33" s="554"/>
      <c r="C33" s="555"/>
      <c r="D33" s="555"/>
      <c r="E33" s="555"/>
      <c r="F33" s="556"/>
      <c r="G33" s="139" t="s">
        <v>14</v>
      </c>
      <c r="H33" s="554"/>
      <c r="I33" s="555"/>
      <c r="J33" s="555"/>
      <c r="K33" s="557" t="s">
        <v>15</v>
      </c>
      <c r="L33" s="558"/>
      <c r="M33" s="559"/>
      <c r="N33" s="560"/>
      <c r="O33" s="561"/>
    </row>
    <row r="34" spans="1:15" ht="15.75" thickBot="1">
      <c r="A34" s="140" t="s">
        <v>16</v>
      </c>
      <c r="B34" s="562"/>
      <c r="C34" s="563"/>
      <c r="D34" s="563"/>
      <c r="E34" s="563"/>
      <c r="F34" s="564"/>
      <c r="G34" s="141" t="s">
        <v>17</v>
      </c>
      <c r="H34" s="562"/>
      <c r="I34" s="563"/>
      <c r="J34" s="563"/>
      <c r="K34" s="565" t="s">
        <v>18</v>
      </c>
      <c r="L34" s="566"/>
      <c r="M34" s="567"/>
      <c r="N34" s="568"/>
      <c r="O34" s="569"/>
    </row>
    <row r="36" spans="1:15" ht="15">
      <c r="A36" s="142"/>
      <c r="M36" s="39" t="s">
        <v>19</v>
      </c>
      <c r="O36" s="143">
        <v>354028</v>
      </c>
    </row>
    <row r="37" spans="1:15" ht="15.75" thickBot="1">
      <c r="A37" s="142"/>
      <c r="O37" s="144"/>
    </row>
    <row r="38" spans="1:15" s="145" customFormat="1" ht="34.5" customHeight="1">
      <c r="A38" s="545" t="s">
        <v>84</v>
      </c>
      <c r="B38" s="546"/>
      <c r="C38" s="546"/>
      <c r="D38" s="546"/>
      <c r="E38" s="546"/>
      <c r="F38" s="546"/>
      <c r="G38" s="546"/>
      <c r="H38" s="546"/>
      <c r="I38" s="546"/>
      <c r="J38" s="546"/>
      <c r="K38" s="546"/>
      <c r="L38" s="546"/>
      <c r="M38" s="546"/>
      <c r="N38" s="546"/>
      <c r="O38" s="547"/>
    </row>
    <row r="39" spans="1:15" s="146" customFormat="1" ht="18" customHeight="1" thickBot="1">
      <c r="A39" s="548" t="s">
        <v>275</v>
      </c>
      <c r="B39" s="549"/>
      <c r="C39" s="549"/>
      <c r="D39" s="549"/>
      <c r="E39" s="549"/>
      <c r="F39" s="549"/>
      <c r="G39" s="549"/>
      <c r="H39" s="549"/>
      <c r="I39" s="549"/>
      <c r="J39" s="549"/>
      <c r="K39" s="549"/>
      <c r="L39" s="549"/>
      <c r="M39" s="549"/>
      <c r="N39" s="549"/>
      <c r="O39" s="550"/>
    </row>
    <row r="40" spans="1:15" s="48" customFormat="1" ht="42" customHeight="1" thickBot="1">
      <c r="A40" s="551" t="s">
        <v>153</v>
      </c>
      <c r="B40" s="552"/>
      <c r="C40" s="552"/>
      <c r="D40" s="552"/>
      <c r="E40" s="552"/>
      <c r="F40" s="552"/>
      <c r="G40" s="552"/>
      <c r="H40" s="552"/>
      <c r="I40" s="552"/>
      <c r="J40" s="552"/>
      <c r="K40" s="552"/>
      <c r="L40" s="552"/>
      <c r="M40" s="552"/>
      <c r="N40" s="552"/>
      <c r="O40" s="553"/>
    </row>
  </sheetData>
  <mergeCells count="31">
    <mergeCell ref="B30:J30"/>
    <mergeCell ref="L30:O30"/>
    <mergeCell ref="A1:O1"/>
    <mergeCell ref="A2:O2"/>
    <mergeCell ref="A3:O3"/>
    <mergeCell ref="A5:O5"/>
    <mergeCell ref="A20:O20"/>
    <mergeCell ref="B26:F26"/>
    <mergeCell ref="H26:J26"/>
    <mergeCell ref="B27:J27"/>
    <mergeCell ref="L27:O27"/>
    <mergeCell ref="B28:J28"/>
    <mergeCell ref="K28:O28"/>
    <mergeCell ref="B29:J29"/>
    <mergeCell ref="B31:J31"/>
    <mergeCell ref="K31:L31"/>
    <mergeCell ref="M31:O31"/>
    <mergeCell ref="B32:J32"/>
    <mergeCell ref="K32:L32"/>
    <mergeCell ref="M32:O32"/>
    <mergeCell ref="A38:O38"/>
    <mergeCell ref="A39:O39"/>
    <mergeCell ref="A40:O40"/>
    <mergeCell ref="B33:F33"/>
    <mergeCell ref="H33:J33"/>
    <mergeCell ref="K33:L33"/>
    <mergeCell ref="M33:O33"/>
    <mergeCell ref="B34:F34"/>
    <mergeCell ref="H34:J34"/>
    <mergeCell ref="K34:L34"/>
    <mergeCell ref="M34:O34"/>
  </mergeCells>
  <pageMargins left="0.7" right="0.7" top="0.75" bottom="0.75" header="0.3" footer="0.3"/>
  <pageSetup scale="80"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sheetPr codeName="Sheet6">
    <tabColor theme="7" tint="-0.249977111117893"/>
    <pageSetUpPr fitToPage="1"/>
  </sheetPr>
  <dimension ref="A1:V69"/>
  <sheetViews>
    <sheetView showGridLines="0" topLeftCell="B1" zoomScaleNormal="100" zoomScaleSheetLayoutView="100" workbookViewId="0">
      <selection activeCell="B51" sqref="B51:I51"/>
    </sheetView>
  </sheetViews>
  <sheetFormatPr defaultColWidth="9.140625" defaultRowHeight="15.75"/>
  <cols>
    <col min="1" max="1" width="8.28515625" style="192" customWidth="1"/>
    <col min="2" max="2" width="5.7109375" style="193" customWidth="1"/>
    <col min="3" max="3" width="23.42578125" style="194" customWidth="1"/>
    <col min="4" max="4" width="4.5703125" style="193" customWidth="1"/>
    <col min="5" max="5" width="27.5703125" style="194" customWidth="1"/>
    <col min="6" max="6" width="4.5703125" style="194" customWidth="1"/>
    <col min="7" max="7" width="31" style="152" customWidth="1"/>
    <col min="8" max="8" width="16.140625" style="152" customWidth="1"/>
    <col min="9" max="9" width="11" style="152" customWidth="1"/>
    <col min="10" max="10" width="5" style="147" customWidth="1"/>
    <col min="11" max="11" width="11" style="148" customWidth="1"/>
    <col min="12" max="12" width="3" style="149" customWidth="1"/>
    <col min="13" max="13" width="4.140625" style="150" customWidth="1"/>
    <col min="14" max="14" width="32.7109375" style="151" customWidth="1"/>
    <col min="15" max="15" width="5.5703125" style="151" customWidth="1"/>
    <col min="16" max="16" width="5.28515625" style="151" customWidth="1"/>
    <col min="17" max="17" width="9.140625" style="151"/>
    <col min="18" max="22" width="9.140625" style="152"/>
    <col min="23" max="16384" width="9.140625" style="151"/>
  </cols>
  <sheetData>
    <row r="1" spans="1:22" ht="60" customHeight="1" thickTop="1">
      <c r="A1" s="600" t="s">
        <v>276</v>
      </c>
      <c r="B1" s="601"/>
      <c r="C1" s="601"/>
      <c r="D1" s="601"/>
      <c r="E1" s="601"/>
      <c r="F1" s="601"/>
      <c r="G1" s="601"/>
      <c r="H1" s="601"/>
      <c r="I1" s="602"/>
    </row>
    <row r="2" spans="1:22" ht="131.44999999999999" customHeight="1" thickBot="1">
      <c r="A2" s="603" t="s">
        <v>165</v>
      </c>
      <c r="B2" s="604"/>
      <c r="C2" s="604"/>
      <c r="D2" s="604"/>
      <c r="E2" s="604"/>
      <c r="F2" s="604"/>
      <c r="G2" s="604"/>
      <c r="H2" s="604"/>
      <c r="I2" s="605"/>
    </row>
    <row r="3" spans="1:22" s="155" customFormat="1" ht="12" customHeight="1" thickTop="1" thickBot="1">
      <c r="A3" s="153"/>
      <c r="B3" s="154"/>
      <c r="C3" s="153"/>
      <c r="D3" s="154"/>
      <c r="E3" s="153"/>
      <c r="F3" s="153"/>
      <c r="J3" s="156"/>
      <c r="K3" s="157"/>
      <c r="L3" s="158"/>
      <c r="M3" s="159"/>
      <c r="R3" s="160"/>
      <c r="S3" s="160"/>
      <c r="T3" s="160"/>
      <c r="U3" s="160"/>
      <c r="V3" s="160"/>
    </row>
    <row r="4" spans="1:22" ht="20.25" thickTop="1" thickBot="1">
      <c r="A4" s="161" t="s">
        <v>187</v>
      </c>
      <c r="B4" s="162"/>
      <c r="C4" s="162"/>
      <c r="D4" s="162"/>
      <c r="E4" s="162"/>
      <c r="F4" s="162"/>
      <c r="G4" s="162"/>
      <c r="H4" s="162"/>
      <c r="I4" s="163"/>
    </row>
    <row r="5" spans="1:22" ht="36.75" customHeight="1" thickTop="1">
      <c r="A5" s="164" t="s">
        <v>29</v>
      </c>
      <c r="B5" s="606" t="s">
        <v>253</v>
      </c>
      <c r="C5" s="606"/>
      <c r="D5" s="606"/>
      <c r="E5" s="606"/>
      <c r="F5" s="606"/>
      <c r="G5" s="606"/>
      <c r="H5" s="606"/>
      <c r="I5" s="607"/>
    </row>
    <row r="6" spans="1:22" ht="36" customHeight="1">
      <c r="A6" s="165" t="s">
        <v>30</v>
      </c>
      <c r="B6" s="608" t="s">
        <v>199</v>
      </c>
      <c r="C6" s="608"/>
      <c r="D6" s="608"/>
      <c r="E6" s="608"/>
      <c r="F6" s="608"/>
      <c r="G6" s="608"/>
      <c r="H6" s="608"/>
      <c r="I6" s="609"/>
    </row>
    <row r="7" spans="1:22" ht="39.75" customHeight="1">
      <c r="A7" s="164" t="s">
        <v>32</v>
      </c>
      <c r="B7" s="606" t="s">
        <v>54</v>
      </c>
      <c r="C7" s="606"/>
      <c r="D7" s="606"/>
      <c r="E7" s="606"/>
      <c r="F7" s="606"/>
      <c r="G7" s="606"/>
      <c r="H7" s="606"/>
      <c r="I7" s="607"/>
    </row>
    <row r="8" spans="1:22" ht="55.5" customHeight="1">
      <c r="A8" s="166" t="s">
        <v>33</v>
      </c>
      <c r="B8" s="610" t="s">
        <v>166</v>
      </c>
      <c r="C8" s="611"/>
      <c r="D8" s="611"/>
      <c r="E8" s="611"/>
      <c r="F8" s="611"/>
      <c r="G8" s="611"/>
      <c r="H8" s="611"/>
      <c r="I8" s="612"/>
    </row>
    <row r="9" spans="1:22" s="168" customFormat="1" ht="23.25" customHeight="1">
      <c r="A9" s="167">
        <v>5</v>
      </c>
      <c r="B9" s="613" t="s">
        <v>234</v>
      </c>
      <c r="C9" s="614"/>
      <c r="D9" s="614"/>
      <c r="E9" s="614"/>
      <c r="F9" s="614"/>
      <c r="G9" s="614"/>
      <c r="H9" s="614"/>
      <c r="I9" s="615"/>
    </row>
    <row r="10" spans="1:22" s="168" customFormat="1" ht="18" customHeight="1">
      <c r="A10" s="169"/>
      <c r="B10" s="170">
        <v>1</v>
      </c>
      <c r="C10" s="618" t="s">
        <v>167</v>
      </c>
      <c r="D10" s="614"/>
      <c r="E10" s="614"/>
      <c r="F10" s="614"/>
      <c r="G10" s="614"/>
      <c r="H10" s="614"/>
      <c r="I10" s="615"/>
      <c r="J10" s="171"/>
      <c r="K10" s="171"/>
      <c r="L10" s="171"/>
      <c r="M10" s="171"/>
      <c r="N10" s="171"/>
      <c r="O10" s="171"/>
      <c r="P10" s="171"/>
      <c r="Q10" s="171"/>
    </row>
    <row r="11" spans="1:22" s="168" customFormat="1" ht="37.5" customHeight="1">
      <c r="A11" s="169"/>
      <c r="B11" s="170">
        <v>2</v>
      </c>
      <c r="C11" s="618" t="s">
        <v>201</v>
      </c>
      <c r="D11" s="614"/>
      <c r="E11" s="614"/>
      <c r="F11" s="614"/>
      <c r="G11" s="614"/>
      <c r="H11" s="614"/>
      <c r="I11" s="615"/>
      <c r="J11" s="171"/>
      <c r="K11" s="171"/>
      <c r="L11" s="171"/>
      <c r="M11" s="171"/>
      <c r="N11" s="171"/>
      <c r="O11" s="171"/>
      <c r="P11" s="171"/>
      <c r="Q11" s="171"/>
    </row>
    <row r="12" spans="1:22" s="168" customFormat="1" ht="36" customHeight="1">
      <c r="A12" s="169"/>
      <c r="B12" s="170">
        <v>3</v>
      </c>
      <c r="C12" s="619" t="s">
        <v>200</v>
      </c>
      <c r="D12" s="616"/>
      <c r="E12" s="616"/>
      <c r="F12" s="616"/>
      <c r="G12" s="616"/>
      <c r="H12" s="616"/>
      <c r="I12" s="620"/>
      <c r="J12" s="171"/>
      <c r="K12" s="171"/>
      <c r="L12" s="171"/>
      <c r="M12" s="171"/>
      <c r="N12" s="171"/>
      <c r="O12" s="171"/>
      <c r="P12" s="171"/>
      <c r="Q12" s="171"/>
    </row>
    <row r="13" spans="1:22" s="168" customFormat="1" ht="33.75" customHeight="1">
      <c r="A13" s="169"/>
      <c r="B13" s="170">
        <v>4</v>
      </c>
      <c r="C13" s="619" t="s">
        <v>168</v>
      </c>
      <c r="D13" s="616"/>
      <c r="E13" s="616"/>
      <c r="F13" s="616"/>
      <c r="G13" s="616"/>
      <c r="H13" s="616"/>
      <c r="I13" s="620"/>
      <c r="K13" s="171"/>
      <c r="L13" s="171"/>
      <c r="M13" s="171"/>
      <c r="N13" s="171"/>
      <c r="O13" s="171"/>
      <c r="P13" s="171"/>
      <c r="Q13" s="171"/>
    </row>
    <row r="14" spans="1:22" s="172" customFormat="1" ht="15.75" customHeight="1">
      <c r="A14" s="169"/>
      <c r="B14" s="170">
        <v>5</v>
      </c>
      <c r="C14" s="619" t="s">
        <v>169</v>
      </c>
      <c r="D14" s="616"/>
      <c r="E14" s="616"/>
      <c r="F14" s="616"/>
      <c r="G14" s="616"/>
      <c r="H14" s="616"/>
      <c r="I14" s="620"/>
      <c r="K14" s="173"/>
      <c r="L14" s="173"/>
      <c r="M14" s="173"/>
      <c r="N14" s="173"/>
      <c r="O14" s="173"/>
      <c r="P14" s="173"/>
      <c r="Q14" s="173"/>
    </row>
    <row r="15" spans="1:22" s="168" customFormat="1" ht="17.25" customHeight="1">
      <c r="A15" s="169"/>
      <c r="B15" s="170">
        <v>6</v>
      </c>
      <c r="C15" s="619" t="s">
        <v>170</v>
      </c>
      <c r="D15" s="616"/>
      <c r="E15" s="616"/>
      <c r="F15" s="616"/>
      <c r="G15" s="616"/>
      <c r="H15" s="616"/>
      <c r="I15" s="620"/>
      <c r="K15" s="171"/>
      <c r="L15" s="171"/>
      <c r="M15" s="171"/>
      <c r="N15" s="171"/>
      <c r="O15" s="171"/>
      <c r="P15" s="171"/>
      <c r="Q15" s="171"/>
    </row>
    <row r="16" spans="1:22" s="168" customFormat="1" ht="16.5" customHeight="1">
      <c r="A16" s="169"/>
      <c r="B16" s="170">
        <v>7</v>
      </c>
      <c r="C16" s="619" t="s">
        <v>171</v>
      </c>
      <c r="D16" s="616"/>
      <c r="E16" s="616"/>
      <c r="F16" s="616"/>
      <c r="G16" s="616"/>
      <c r="H16" s="616"/>
      <c r="I16" s="620"/>
      <c r="K16" s="171"/>
      <c r="L16" s="171"/>
      <c r="M16" s="171"/>
      <c r="N16" s="171"/>
      <c r="O16" s="171"/>
      <c r="P16" s="171"/>
      <c r="Q16" s="171"/>
    </row>
    <row r="17" spans="1:22" s="168" customFormat="1" ht="17.25" customHeight="1">
      <c r="A17" s="169"/>
      <c r="B17" s="170">
        <v>8</v>
      </c>
      <c r="C17" s="618" t="s">
        <v>320</v>
      </c>
      <c r="D17" s="614"/>
      <c r="E17" s="614"/>
      <c r="F17" s="614"/>
      <c r="G17" s="614"/>
      <c r="H17" s="614"/>
      <c r="I17" s="615"/>
      <c r="J17" s="171"/>
      <c r="K17" s="171"/>
      <c r="L17" s="171"/>
      <c r="M17" s="171"/>
      <c r="N17" s="171"/>
      <c r="O17" s="171"/>
      <c r="P17" s="171"/>
      <c r="Q17" s="171"/>
    </row>
    <row r="18" spans="1:22" s="168" customFormat="1" ht="21" customHeight="1">
      <c r="A18" s="169"/>
      <c r="B18" s="170">
        <v>9</v>
      </c>
      <c r="C18" s="619" t="s">
        <v>202</v>
      </c>
      <c r="D18" s="616"/>
      <c r="E18" s="616"/>
      <c r="F18" s="616"/>
      <c r="G18" s="616"/>
      <c r="H18" s="616"/>
      <c r="I18" s="620"/>
      <c r="K18" s="171"/>
      <c r="L18" s="171"/>
      <c r="M18" s="171"/>
      <c r="N18" s="171"/>
      <c r="O18" s="171"/>
      <c r="P18" s="171"/>
      <c r="Q18" s="171"/>
    </row>
    <row r="19" spans="1:22" ht="44.25" customHeight="1">
      <c r="A19" s="165" t="s">
        <v>154</v>
      </c>
      <c r="B19" s="608" t="s">
        <v>203</v>
      </c>
      <c r="C19" s="608"/>
      <c r="D19" s="608"/>
      <c r="E19" s="608"/>
      <c r="F19" s="608"/>
      <c r="G19" s="608"/>
      <c r="H19" s="608"/>
      <c r="I19" s="609"/>
    </row>
    <row r="20" spans="1:22" ht="42" customHeight="1">
      <c r="A20" s="165" t="s">
        <v>155</v>
      </c>
      <c r="B20" s="608" t="s">
        <v>204</v>
      </c>
      <c r="C20" s="608"/>
      <c r="D20" s="608"/>
      <c r="E20" s="608"/>
      <c r="F20" s="608"/>
      <c r="G20" s="608"/>
      <c r="H20" s="608"/>
      <c r="I20" s="609"/>
    </row>
    <row r="21" spans="1:22" ht="49.5" customHeight="1">
      <c r="A21" s="164" t="s">
        <v>31</v>
      </c>
      <c r="B21" s="616" t="s">
        <v>205</v>
      </c>
      <c r="C21" s="616"/>
      <c r="D21" s="616"/>
      <c r="E21" s="614"/>
      <c r="F21" s="614"/>
      <c r="G21" s="614"/>
      <c r="H21" s="614"/>
      <c r="I21" s="617"/>
    </row>
    <row r="22" spans="1:22" ht="40.5" customHeight="1">
      <c r="A22" s="331"/>
      <c r="B22" s="332"/>
      <c r="C22" s="621" t="s">
        <v>172</v>
      </c>
      <c r="D22" s="613"/>
      <c r="E22" s="613"/>
      <c r="F22" s="613"/>
      <c r="G22" s="613"/>
      <c r="H22" s="613"/>
      <c r="I22" s="333"/>
    </row>
    <row r="23" spans="1:22" ht="54.75" customHeight="1">
      <c r="A23" s="331"/>
      <c r="B23" s="332"/>
      <c r="C23" s="621" t="s">
        <v>173</v>
      </c>
      <c r="D23" s="613"/>
      <c r="E23" s="613"/>
      <c r="F23" s="613"/>
      <c r="G23" s="613"/>
      <c r="H23" s="613"/>
      <c r="I23" s="333"/>
    </row>
    <row r="24" spans="1:22" ht="56.25" customHeight="1">
      <c r="A24" s="331"/>
      <c r="B24" s="332"/>
      <c r="C24" s="621" t="s">
        <v>332</v>
      </c>
      <c r="D24" s="613"/>
      <c r="E24" s="613"/>
      <c r="F24" s="613"/>
      <c r="G24" s="613"/>
      <c r="H24" s="613"/>
      <c r="I24" s="333"/>
    </row>
    <row r="25" spans="1:22" ht="44.25" customHeight="1">
      <c r="A25" s="331"/>
      <c r="B25" s="332"/>
      <c r="C25" s="621" t="s">
        <v>174</v>
      </c>
      <c r="D25" s="616"/>
      <c r="E25" s="616"/>
      <c r="F25" s="616"/>
      <c r="G25" s="616"/>
      <c r="H25" s="616"/>
      <c r="I25" s="333"/>
    </row>
    <row r="26" spans="1:22" ht="23.25" customHeight="1">
      <c r="A26" s="331"/>
      <c r="B26" s="332"/>
      <c r="C26" s="621" t="s">
        <v>175</v>
      </c>
      <c r="D26" s="613"/>
      <c r="E26" s="613"/>
      <c r="F26" s="613"/>
      <c r="G26" s="613"/>
      <c r="H26" s="613"/>
      <c r="I26" s="333"/>
    </row>
    <row r="27" spans="1:22" s="179" customFormat="1" ht="58.5" customHeight="1">
      <c r="A27" s="334"/>
      <c r="B27" s="332"/>
      <c r="C27" s="621" t="s">
        <v>176</v>
      </c>
      <c r="D27" s="613"/>
      <c r="E27" s="613"/>
      <c r="F27" s="613"/>
      <c r="G27" s="613"/>
      <c r="H27" s="613"/>
      <c r="I27" s="335"/>
      <c r="J27" s="175"/>
      <c r="K27" s="176"/>
      <c r="L27" s="177"/>
      <c r="M27" s="178"/>
      <c r="R27" s="180"/>
      <c r="S27" s="180"/>
      <c r="T27" s="180"/>
      <c r="U27" s="180"/>
      <c r="V27" s="180"/>
    </row>
    <row r="28" spans="1:22" s="179" customFormat="1" ht="27" customHeight="1">
      <c r="A28" s="334"/>
      <c r="B28" s="332"/>
      <c r="C28" s="621" t="s">
        <v>177</v>
      </c>
      <c r="D28" s="613"/>
      <c r="E28" s="613"/>
      <c r="F28" s="613"/>
      <c r="G28" s="613"/>
      <c r="H28" s="613"/>
      <c r="I28" s="335"/>
      <c r="J28" s="175"/>
      <c r="K28" s="176"/>
      <c r="L28" s="177"/>
      <c r="M28" s="178"/>
      <c r="R28" s="180"/>
      <c r="S28" s="180"/>
      <c r="T28" s="180"/>
      <c r="U28" s="180"/>
      <c r="V28" s="180"/>
    </row>
    <row r="29" spans="1:22" s="179" customFormat="1" ht="38.25" customHeight="1">
      <c r="A29" s="334"/>
      <c r="B29" s="332"/>
      <c r="C29" s="621" t="s">
        <v>178</v>
      </c>
      <c r="D29" s="613"/>
      <c r="E29" s="613"/>
      <c r="F29" s="613"/>
      <c r="G29" s="613"/>
      <c r="H29" s="613"/>
      <c r="I29" s="335"/>
      <c r="J29" s="175"/>
      <c r="K29" s="176"/>
      <c r="L29" s="177"/>
      <c r="M29" s="178"/>
      <c r="R29" s="180"/>
      <c r="S29" s="180"/>
      <c r="T29" s="180"/>
      <c r="U29" s="180"/>
      <c r="V29" s="180"/>
    </row>
    <row r="30" spans="1:22" s="179" customFormat="1" ht="23.25" customHeight="1">
      <c r="A30" s="334"/>
      <c r="B30" s="332"/>
      <c r="C30" s="621" t="s">
        <v>179</v>
      </c>
      <c r="D30" s="613"/>
      <c r="E30" s="613"/>
      <c r="F30" s="613"/>
      <c r="G30" s="613"/>
      <c r="H30" s="613"/>
      <c r="I30" s="335"/>
      <c r="J30" s="175"/>
      <c r="K30" s="176"/>
      <c r="L30" s="177"/>
      <c r="M30" s="178"/>
      <c r="R30" s="180"/>
      <c r="S30" s="180"/>
      <c r="T30" s="180"/>
      <c r="U30" s="180"/>
      <c r="V30" s="180"/>
    </row>
    <row r="31" spans="1:22" s="179" customFormat="1" ht="27" customHeight="1">
      <c r="A31" s="334"/>
      <c r="B31" s="332"/>
      <c r="C31" s="621" t="s">
        <v>180</v>
      </c>
      <c r="D31" s="613"/>
      <c r="E31" s="613"/>
      <c r="F31" s="613"/>
      <c r="G31" s="613"/>
      <c r="H31" s="613"/>
      <c r="I31" s="335"/>
      <c r="J31" s="175"/>
      <c r="K31" s="176"/>
      <c r="L31" s="177"/>
      <c r="M31" s="178"/>
      <c r="R31" s="180"/>
      <c r="S31" s="180"/>
      <c r="T31" s="180"/>
      <c r="U31" s="180"/>
      <c r="V31" s="180"/>
    </row>
    <row r="32" spans="1:22" s="179" customFormat="1" ht="38.25" customHeight="1">
      <c r="A32" s="334"/>
      <c r="B32" s="332"/>
      <c r="C32" s="621" t="s">
        <v>181</v>
      </c>
      <c r="D32" s="613"/>
      <c r="E32" s="613"/>
      <c r="F32" s="613"/>
      <c r="G32" s="613"/>
      <c r="H32" s="613"/>
      <c r="I32" s="335"/>
      <c r="J32" s="175"/>
      <c r="K32" s="176"/>
      <c r="L32" s="177"/>
      <c r="M32" s="178"/>
      <c r="R32" s="180"/>
      <c r="S32" s="180"/>
      <c r="T32" s="180"/>
      <c r="U32" s="180"/>
      <c r="V32" s="180"/>
    </row>
    <row r="33" spans="1:22" ht="28.5" customHeight="1">
      <c r="A33" s="165" t="s">
        <v>329</v>
      </c>
      <c r="B33" s="627" t="s">
        <v>328</v>
      </c>
      <c r="C33" s="627"/>
      <c r="D33" s="627"/>
      <c r="E33" s="627"/>
      <c r="F33" s="627"/>
      <c r="G33" s="627"/>
      <c r="H33" s="627"/>
      <c r="I33" s="628"/>
    </row>
    <row r="34" spans="1:22" ht="31.5" customHeight="1" thickBot="1">
      <c r="A34" s="165" t="s">
        <v>330</v>
      </c>
      <c r="B34" s="625" t="s">
        <v>331</v>
      </c>
      <c r="C34" s="625"/>
      <c r="D34" s="625"/>
      <c r="E34" s="625"/>
      <c r="F34" s="625"/>
      <c r="G34" s="625"/>
      <c r="H34" s="625"/>
      <c r="I34" s="626"/>
    </row>
    <row r="35" spans="1:22" s="179" customFormat="1" ht="27" customHeight="1" thickTop="1" thickBot="1">
      <c r="A35" s="622" t="s">
        <v>188</v>
      </c>
      <c r="B35" s="623"/>
      <c r="C35" s="623"/>
      <c r="D35" s="623"/>
      <c r="E35" s="623"/>
      <c r="F35" s="623"/>
      <c r="G35" s="623"/>
      <c r="H35" s="623"/>
      <c r="I35" s="624"/>
      <c r="J35" s="175"/>
      <c r="K35" s="176"/>
      <c r="L35" s="177"/>
      <c r="M35" s="178"/>
      <c r="R35" s="180"/>
      <c r="S35" s="180"/>
      <c r="T35" s="180"/>
      <c r="U35" s="180"/>
      <c r="V35" s="180"/>
    </row>
    <row r="36" spans="1:22" s="179" customFormat="1" ht="111.75" customHeight="1" thickTop="1">
      <c r="A36" s="629" t="s">
        <v>258</v>
      </c>
      <c r="B36" s="630"/>
      <c r="C36" s="630"/>
      <c r="D36" s="630"/>
      <c r="E36" s="630"/>
      <c r="F36" s="630"/>
      <c r="G36" s="630"/>
      <c r="H36" s="630"/>
      <c r="I36" s="631"/>
      <c r="J36" s="175"/>
      <c r="K36" s="176"/>
      <c r="L36" s="177"/>
      <c r="M36" s="178"/>
      <c r="R36" s="180"/>
      <c r="S36" s="180"/>
      <c r="T36" s="180"/>
      <c r="U36" s="180"/>
      <c r="V36" s="180"/>
    </row>
    <row r="37" spans="1:22" s="179" customFormat="1" ht="45.75" customHeight="1">
      <c r="A37" s="632" t="s">
        <v>189</v>
      </c>
      <c r="B37" s="633"/>
      <c r="C37" s="633"/>
      <c r="D37" s="633"/>
      <c r="E37" s="633"/>
      <c r="F37" s="633"/>
      <c r="G37" s="633"/>
      <c r="H37" s="633"/>
      <c r="I37" s="634"/>
      <c r="J37" s="175"/>
      <c r="K37" s="176"/>
      <c r="L37" s="177"/>
      <c r="M37" s="178"/>
      <c r="R37" s="180"/>
      <c r="S37" s="180"/>
      <c r="T37" s="180"/>
      <c r="U37" s="180"/>
      <c r="V37" s="180"/>
    </row>
    <row r="38" spans="1:22" s="179" customFormat="1" ht="43.5" customHeight="1" thickBot="1">
      <c r="A38" s="635" t="s">
        <v>206</v>
      </c>
      <c r="B38" s="636"/>
      <c r="C38" s="636"/>
      <c r="D38" s="636"/>
      <c r="E38" s="636"/>
      <c r="F38" s="636"/>
      <c r="G38" s="636"/>
      <c r="H38" s="636"/>
      <c r="I38" s="637"/>
      <c r="J38" s="175"/>
      <c r="K38" s="176"/>
      <c r="L38" s="177"/>
      <c r="M38" s="178"/>
      <c r="R38" s="180"/>
      <c r="S38" s="180"/>
      <c r="T38" s="180"/>
      <c r="U38" s="180"/>
      <c r="V38" s="180"/>
    </row>
    <row r="39" spans="1:22" ht="36" customHeight="1" thickTop="1">
      <c r="A39" s="639" t="s">
        <v>340</v>
      </c>
      <c r="B39" s="640"/>
      <c r="C39" s="640"/>
      <c r="D39" s="640"/>
      <c r="E39" s="640"/>
      <c r="F39" s="640"/>
      <c r="G39" s="640"/>
      <c r="H39" s="640"/>
      <c r="I39" s="641"/>
    </row>
    <row r="40" spans="1:22" ht="51" customHeight="1">
      <c r="A40" s="181" t="s">
        <v>156</v>
      </c>
      <c r="B40" s="638" t="s">
        <v>254</v>
      </c>
      <c r="C40" s="608"/>
      <c r="D40" s="608"/>
      <c r="E40" s="608"/>
      <c r="F40" s="608"/>
      <c r="G40" s="608"/>
      <c r="H40" s="608"/>
      <c r="I40" s="609"/>
    </row>
    <row r="41" spans="1:22" ht="36" customHeight="1">
      <c r="A41" s="181" t="s">
        <v>157</v>
      </c>
      <c r="B41" s="638" t="s">
        <v>235</v>
      </c>
      <c r="C41" s="608"/>
      <c r="D41" s="608"/>
      <c r="E41" s="608"/>
      <c r="F41" s="608"/>
      <c r="G41" s="608"/>
      <c r="H41" s="608"/>
      <c r="I41" s="609"/>
    </row>
    <row r="42" spans="1:22" ht="50.25" customHeight="1">
      <c r="A42" s="181" t="s">
        <v>158</v>
      </c>
      <c r="B42" s="638" t="s">
        <v>315</v>
      </c>
      <c r="C42" s="638"/>
      <c r="D42" s="638"/>
      <c r="E42" s="638"/>
      <c r="F42" s="638"/>
      <c r="G42" s="638"/>
      <c r="H42" s="638"/>
      <c r="I42" s="642"/>
    </row>
    <row r="43" spans="1:22" ht="32.25" customHeight="1">
      <c r="A43" s="174" t="s">
        <v>159</v>
      </c>
      <c r="B43" s="638" t="s">
        <v>277</v>
      </c>
      <c r="C43" s="608"/>
      <c r="D43" s="608"/>
      <c r="E43" s="608"/>
      <c r="F43" s="608"/>
      <c r="G43" s="608"/>
      <c r="H43" s="608"/>
      <c r="I43" s="609"/>
    </row>
    <row r="44" spans="1:22" ht="36" customHeight="1">
      <c r="A44" s="181" t="s">
        <v>160</v>
      </c>
      <c r="B44" s="638" t="s">
        <v>255</v>
      </c>
      <c r="C44" s="608"/>
      <c r="D44" s="608"/>
      <c r="E44" s="608"/>
      <c r="F44" s="608"/>
      <c r="G44" s="608"/>
      <c r="H44" s="608"/>
      <c r="I44" s="609"/>
    </row>
    <row r="45" spans="1:22" ht="36" customHeight="1">
      <c r="A45" s="182" t="s">
        <v>161</v>
      </c>
      <c r="B45" s="638" t="s">
        <v>256</v>
      </c>
      <c r="C45" s="608"/>
      <c r="D45" s="608"/>
      <c r="E45" s="608"/>
      <c r="F45" s="608"/>
      <c r="G45" s="608"/>
      <c r="H45" s="608"/>
      <c r="I45" s="649"/>
    </row>
    <row r="46" spans="1:22" ht="20.25" customHeight="1">
      <c r="A46" s="181" t="s">
        <v>162</v>
      </c>
      <c r="B46" s="638" t="s">
        <v>182</v>
      </c>
      <c r="C46" s="608"/>
      <c r="D46" s="608"/>
      <c r="E46" s="608"/>
      <c r="F46" s="608"/>
      <c r="G46" s="608"/>
      <c r="H46" s="608"/>
      <c r="I46" s="609"/>
    </row>
    <row r="47" spans="1:22" ht="38.25" customHeight="1">
      <c r="A47" s="181" t="s">
        <v>163</v>
      </c>
      <c r="B47" s="638" t="s">
        <v>183</v>
      </c>
      <c r="C47" s="608"/>
      <c r="D47" s="608"/>
      <c r="E47" s="608"/>
      <c r="F47" s="608"/>
      <c r="G47" s="608"/>
      <c r="H47" s="608"/>
      <c r="I47" s="609"/>
    </row>
    <row r="48" spans="1:22" ht="39.75" customHeight="1">
      <c r="A48" s="181" t="s">
        <v>164</v>
      </c>
      <c r="B48" s="638" t="s">
        <v>184</v>
      </c>
      <c r="C48" s="608"/>
      <c r="D48" s="608"/>
      <c r="E48" s="608"/>
      <c r="F48" s="608"/>
      <c r="G48" s="608"/>
      <c r="H48" s="608"/>
      <c r="I48" s="609"/>
    </row>
    <row r="49" spans="1:22" s="190" customFormat="1" ht="37.5" customHeight="1">
      <c r="A49" s="181" t="s">
        <v>190</v>
      </c>
      <c r="B49" s="638" t="s">
        <v>185</v>
      </c>
      <c r="C49" s="608"/>
      <c r="D49" s="608"/>
      <c r="E49" s="608"/>
      <c r="F49" s="608"/>
      <c r="G49" s="608"/>
      <c r="H49" s="608"/>
      <c r="I49" s="609"/>
      <c r="J49" s="147"/>
      <c r="K49" s="148"/>
      <c r="L49" s="149"/>
      <c r="M49" s="189"/>
      <c r="R49" s="191"/>
      <c r="S49" s="191"/>
      <c r="T49" s="191"/>
      <c r="U49" s="191"/>
      <c r="V49" s="191"/>
    </row>
    <row r="50" spans="1:22" s="187" customFormat="1" ht="34.5" customHeight="1">
      <c r="A50" s="181" t="s">
        <v>191</v>
      </c>
      <c r="B50" s="638" t="s">
        <v>192</v>
      </c>
      <c r="C50" s="638"/>
      <c r="D50" s="638"/>
      <c r="E50" s="638"/>
      <c r="F50" s="638"/>
      <c r="G50" s="638"/>
      <c r="H50" s="638"/>
      <c r="I50" s="642"/>
      <c r="J50" s="183"/>
      <c r="K50" s="184"/>
      <c r="L50" s="185"/>
      <c r="M50" s="186"/>
      <c r="R50" s="188"/>
      <c r="S50" s="188"/>
      <c r="T50" s="188"/>
      <c r="U50" s="188"/>
      <c r="V50" s="188"/>
    </row>
    <row r="51" spans="1:22" s="187" customFormat="1" ht="37.5" customHeight="1">
      <c r="A51" s="181" t="s">
        <v>193</v>
      </c>
      <c r="B51" s="638" t="s">
        <v>186</v>
      </c>
      <c r="C51" s="608"/>
      <c r="D51" s="608"/>
      <c r="E51" s="608"/>
      <c r="F51" s="608"/>
      <c r="G51" s="608"/>
      <c r="H51" s="608"/>
      <c r="I51" s="609"/>
      <c r="J51" s="183"/>
      <c r="K51" s="184"/>
      <c r="L51" s="185"/>
      <c r="M51" s="186"/>
      <c r="R51" s="188"/>
      <c r="S51" s="188"/>
      <c r="T51" s="188"/>
      <c r="U51" s="188"/>
      <c r="V51" s="188"/>
    </row>
    <row r="52" spans="1:22" s="187" customFormat="1" ht="37.5" customHeight="1">
      <c r="A52" s="181" t="s">
        <v>194</v>
      </c>
      <c r="B52" s="638" t="s">
        <v>349</v>
      </c>
      <c r="C52" s="638"/>
      <c r="D52" s="638"/>
      <c r="E52" s="638"/>
      <c r="F52" s="638"/>
      <c r="G52" s="638"/>
      <c r="H52" s="638"/>
      <c r="I52" s="642"/>
      <c r="J52" s="183"/>
      <c r="K52" s="184"/>
      <c r="L52" s="185"/>
      <c r="M52" s="186"/>
      <c r="R52" s="188"/>
      <c r="S52" s="188"/>
      <c r="T52" s="188"/>
      <c r="U52" s="188"/>
      <c r="V52" s="188"/>
    </row>
    <row r="53" spans="1:22" ht="38.25" customHeight="1">
      <c r="A53" s="181" t="s">
        <v>318</v>
      </c>
      <c r="B53" s="638" t="s">
        <v>316</v>
      </c>
      <c r="C53" s="608"/>
      <c r="D53" s="608"/>
      <c r="E53" s="608"/>
      <c r="F53" s="608"/>
      <c r="G53" s="608"/>
      <c r="H53" s="608"/>
      <c r="I53" s="609"/>
    </row>
    <row r="54" spans="1:22" s="187" customFormat="1" ht="36" customHeight="1" thickBot="1">
      <c r="A54" s="181" t="s">
        <v>319</v>
      </c>
      <c r="B54" s="638" t="s">
        <v>317</v>
      </c>
      <c r="C54" s="608"/>
      <c r="D54" s="608"/>
      <c r="E54" s="608"/>
      <c r="F54" s="608"/>
      <c r="G54" s="608"/>
      <c r="H54" s="608"/>
      <c r="I54" s="609"/>
      <c r="J54" s="183"/>
      <c r="K54" s="184"/>
      <c r="L54" s="185"/>
      <c r="M54" s="186"/>
      <c r="R54" s="188"/>
      <c r="S54" s="188"/>
      <c r="T54" s="188"/>
      <c r="U54" s="188"/>
      <c r="V54" s="188"/>
    </row>
    <row r="55" spans="1:22" ht="37.5" customHeight="1" thickTop="1">
      <c r="A55" s="646" t="s">
        <v>69</v>
      </c>
      <c r="B55" s="647"/>
      <c r="C55" s="647"/>
      <c r="D55" s="647"/>
      <c r="E55" s="647"/>
      <c r="F55" s="647"/>
      <c r="G55" s="647"/>
      <c r="H55" s="647"/>
      <c r="I55" s="648"/>
    </row>
    <row r="56" spans="1:22" ht="36.75" customHeight="1" thickBot="1">
      <c r="A56" s="643" t="s">
        <v>71</v>
      </c>
      <c r="B56" s="644"/>
      <c r="C56" s="644"/>
      <c r="D56" s="644"/>
      <c r="E56" s="644"/>
      <c r="F56" s="644"/>
      <c r="G56" s="644"/>
      <c r="H56" s="644"/>
      <c r="I56" s="645"/>
    </row>
    <row r="57" spans="1:22" s="187" customFormat="1" ht="19.5" customHeight="1" thickTop="1">
      <c r="A57" s="192"/>
      <c r="B57" s="193"/>
      <c r="C57" s="194"/>
      <c r="D57" s="193"/>
      <c r="E57" s="194"/>
      <c r="F57" s="194"/>
      <c r="G57" s="152"/>
      <c r="H57" s="152"/>
      <c r="I57" s="152"/>
      <c r="J57" s="183"/>
      <c r="K57" s="184"/>
      <c r="L57" s="185"/>
      <c r="M57" s="186"/>
      <c r="R57" s="188"/>
      <c r="S57" s="188"/>
      <c r="T57" s="188"/>
      <c r="U57" s="188"/>
      <c r="V57" s="188"/>
    </row>
    <row r="58" spans="1:22" ht="39" customHeight="1"/>
    <row r="59" spans="1:22" s="187" customFormat="1" ht="24" customHeight="1">
      <c r="A59" s="192"/>
      <c r="B59" s="193"/>
      <c r="C59" s="194"/>
      <c r="D59" s="193"/>
      <c r="E59" s="194"/>
      <c r="F59" s="194"/>
      <c r="G59" s="152"/>
      <c r="H59" s="152"/>
      <c r="I59" s="152"/>
      <c r="J59" s="183"/>
      <c r="K59" s="184"/>
      <c r="L59" s="185"/>
      <c r="M59" s="186"/>
      <c r="R59" s="188"/>
      <c r="S59" s="188"/>
      <c r="T59" s="188"/>
      <c r="U59" s="188"/>
      <c r="V59" s="188"/>
    </row>
    <row r="60" spans="1:22" ht="37.5" customHeight="1"/>
    <row r="61" spans="1:22" s="187" customFormat="1" ht="19.5" customHeight="1">
      <c r="A61" s="192"/>
      <c r="B61" s="193"/>
      <c r="C61" s="194"/>
      <c r="D61" s="193"/>
      <c r="E61" s="194"/>
      <c r="F61" s="194"/>
      <c r="G61" s="152"/>
      <c r="H61" s="152"/>
      <c r="I61" s="152"/>
      <c r="J61" s="183"/>
      <c r="K61" s="184"/>
      <c r="L61" s="185"/>
      <c r="M61" s="186"/>
      <c r="R61" s="188"/>
      <c r="S61" s="188"/>
      <c r="T61" s="188"/>
      <c r="U61" s="188"/>
      <c r="V61" s="188"/>
    </row>
    <row r="62" spans="1:22" s="187" customFormat="1" ht="23.25" customHeight="1">
      <c r="A62" s="192"/>
      <c r="B62" s="193"/>
      <c r="C62" s="194"/>
      <c r="D62" s="193"/>
      <c r="E62" s="194"/>
      <c r="F62" s="194"/>
      <c r="G62" s="152"/>
      <c r="H62" s="152"/>
      <c r="I62" s="152"/>
      <c r="J62" s="183"/>
      <c r="K62" s="184"/>
      <c r="L62" s="185"/>
      <c r="M62" s="186"/>
      <c r="R62" s="188"/>
      <c r="S62" s="188"/>
      <c r="T62" s="188"/>
      <c r="U62" s="188"/>
      <c r="V62" s="188"/>
    </row>
    <row r="63" spans="1:22" ht="42" customHeight="1"/>
    <row r="64" spans="1:22" ht="51.75" customHeight="1"/>
    <row r="65" spans="1:13" ht="41.25" customHeight="1"/>
    <row r="66" spans="1:13" ht="38.25" customHeight="1"/>
    <row r="67" spans="1:13" ht="41.25" customHeight="1"/>
    <row r="68" spans="1:13" ht="30" customHeight="1"/>
    <row r="69" spans="1:13" s="199" customFormat="1" ht="27.75" customHeight="1">
      <c r="A69" s="192"/>
      <c r="B69" s="193"/>
      <c r="C69" s="194"/>
      <c r="D69" s="193"/>
      <c r="E69" s="194"/>
      <c r="F69" s="194"/>
      <c r="G69" s="152"/>
      <c r="H69" s="152"/>
      <c r="I69" s="152"/>
      <c r="J69" s="195"/>
      <c r="K69" s="196"/>
      <c r="L69" s="197"/>
      <c r="M69" s="198"/>
    </row>
  </sheetData>
  <mergeCells count="54">
    <mergeCell ref="A56:I56"/>
    <mergeCell ref="A55:I55"/>
    <mergeCell ref="B53:I53"/>
    <mergeCell ref="B54:I54"/>
    <mergeCell ref="B44:I44"/>
    <mergeCell ref="B45:I45"/>
    <mergeCell ref="B46:I46"/>
    <mergeCell ref="B47:I47"/>
    <mergeCell ref="B48:I48"/>
    <mergeCell ref="B50:I50"/>
    <mergeCell ref="B51:I51"/>
    <mergeCell ref="B49:I49"/>
    <mergeCell ref="B52:I52"/>
    <mergeCell ref="A36:I36"/>
    <mergeCell ref="A37:I37"/>
    <mergeCell ref="A38:I38"/>
    <mergeCell ref="B43:I43"/>
    <mergeCell ref="A39:I39"/>
    <mergeCell ref="B40:I40"/>
    <mergeCell ref="B41:I41"/>
    <mergeCell ref="B42:I42"/>
    <mergeCell ref="A35:I35"/>
    <mergeCell ref="C32:H32"/>
    <mergeCell ref="C27:H27"/>
    <mergeCell ref="C28:H28"/>
    <mergeCell ref="C29:H29"/>
    <mergeCell ref="C30:H30"/>
    <mergeCell ref="C31:H31"/>
    <mergeCell ref="B34:I34"/>
    <mergeCell ref="B33:I33"/>
    <mergeCell ref="C22:H22"/>
    <mergeCell ref="C23:H23"/>
    <mergeCell ref="C24:H24"/>
    <mergeCell ref="C25:H25"/>
    <mergeCell ref="C26:H26"/>
    <mergeCell ref="B8:I8"/>
    <mergeCell ref="B9:I9"/>
    <mergeCell ref="B19:I19"/>
    <mergeCell ref="B20:I20"/>
    <mergeCell ref="B21:I21"/>
    <mergeCell ref="C10:I10"/>
    <mergeCell ref="C11:I11"/>
    <mergeCell ref="C12:I12"/>
    <mergeCell ref="C13:I13"/>
    <mergeCell ref="C14:I14"/>
    <mergeCell ref="C15:I15"/>
    <mergeCell ref="C16:I16"/>
    <mergeCell ref="C18:I18"/>
    <mergeCell ref="C17:I17"/>
    <mergeCell ref="A1:I1"/>
    <mergeCell ref="A2:I2"/>
    <mergeCell ref="B5:I5"/>
    <mergeCell ref="B6:I6"/>
    <mergeCell ref="B7:I7"/>
  </mergeCells>
  <pageMargins left="0.75" right="0.75" top="0.55000000000000004" bottom="0.76" header="0.5" footer="0.5"/>
  <pageSetup scale="10" fitToHeight="7" orientation="portrait" horizontalDpi="300" verticalDpi="300" r:id="rId1"/>
  <headerFooter alignWithMargins="0">
    <oddFooter xml:space="preserve">&amp;L&amp;"Arial Rounded MT Bold,Bold"Copyright 2015 PSMJ Resources, Inc.&amp;C&amp;"Arial Rounded MT Bold,Bold"&amp;12&amp;P&amp;R&amp;"Arial Rounded MT Bold,Bold"For help call  (857) 255-3206 </oddFooter>
  </headerFooter>
  <rowBreaks count="2" manualBreakCount="2">
    <brk id="18" max="8" man="1"/>
    <brk id="42" max="16383" man="1"/>
  </rowBreaks>
</worksheet>
</file>

<file path=xl/worksheets/sheet7.xml><?xml version="1.0" encoding="utf-8"?>
<worksheet xmlns="http://schemas.openxmlformats.org/spreadsheetml/2006/main" xmlns:r="http://schemas.openxmlformats.org/officeDocument/2006/relationships">
  <sheetPr codeName="Sheet3">
    <tabColor rgb="FF92D050"/>
  </sheetPr>
  <dimension ref="A1:H19"/>
  <sheetViews>
    <sheetView showGridLines="0" zoomScaleNormal="100" workbookViewId="0">
      <selection activeCell="I15" sqref="I15"/>
    </sheetView>
  </sheetViews>
  <sheetFormatPr defaultColWidth="9.140625" defaultRowHeight="12.75"/>
  <cols>
    <col min="1" max="1" width="9.140625" style="4"/>
    <col min="2" max="2" width="19.7109375" style="1" customWidth="1"/>
    <col min="3" max="7" width="9.140625" style="1"/>
    <col min="8" max="8" width="15.28515625" style="1" customWidth="1"/>
    <col min="9" max="16384" width="9.140625" style="1"/>
  </cols>
  <sheetData>
    <row r="1" spans="1:8" s="7" customFormat="1" ht="18.75" thickBot="1">
      <c r="A1" s="650" t="s">
        <v>87</v>
      </c>
      <c r="B1" s="651"/>
      <c r="C1" s="651"/>
      <c r="D1" s="651"/>
      <c r="E1" s="651"/>
      <c r="F1" s="651"/>
      <c r="G1" s="651"/>
      <c r="H1" s="652"/>
    </row>
    <row r="2" spans="1:8" s="7" customFormat="1" ht="18.75" customHeight="1" thickTop="1">
      <c r="A2" s="27"/>
      <c r="B2" s="8"/>
      <c r="C2" s="8"/>
      <c r="D2" s="8"/>
      <c r="E2" s="8"/>
      <c r="F2" s="8"/>
      <c r="G2" s="8"/>
      <c r="H2" s="28"/>
    </row>
    <row r="3" spans="1:8" s="2" customFormat="1" ht="18.75" customHeight="1" thickBot="1">
      <c r="A3" s="30" t="s">
        <v>49</v>
      </c>
      <c r="B3" s="31" t="s">
        <v>51</v>
      </c>
      <c r="C3" s="653" t="s">
        <v>52</v>
      </c>
      <c r="D3" s="654"/>
      <c r="E3" s="654"/>
      <c r="F3" s="654"/>
      <c r="G3" s="654"/>
      <c r="H3" s="655"/>
    </row>
    <row r="4" spans="1:8" s="2" customFormat="1" ht="18.75" customHeight="1">
      <c r="A4" s="32">
        <v>1</v>
      </c>
      <c r="B4" s="257" t="s">
        <v>88</v>
      </c>
      <c r="C4" s="656" t="s">
        <v>89</v>
      </c>
      <c r="D4" s="656"/>
      <c r="E4" s="656"/>
      <c r="F4" s="656"/>
      <c r="G4" s="656"/>
      <c r="H4" s="657"/>
    </row>
    <row r="5" spans="1:8" s="3" customFormat="1" ht="18.75" customHeight="1">
      <c r="A5" s="32">
        <v>2</v>
      </c>
      <c r="B5" s="257" t="s">
        <v>35</v>
      </c>
      <c r="C5" s="656" t="s">
        <v>61</v>
      </c>
      <c r="D5" s="656"/>
      <c r="E5" s="656"/>
      <c r="F5" s="656"/>
      <c r="G5" s="656"/>
      <c r="H5" s="657"/>
    </row>
    <row r="6" spans="1:8" s="3" customFormat="1" ht="18.75" customHeight="1">
      <c r="A6" s="32">
        <v>3</v>
      </c>
      <c r="B6" s="257" t="s">
        <v>37</v>
      </c>
      <c r="C6" s="656" t="s">
        <v>48</v>
      </c>
      <c r="D6" s="656"/>
      <c r="E6" s="656"/>
      <c r="F6" s="656"/>
      <c r="G6" s="656"/>
      <c r="H6" s="657"/>
    </row>
    <row r="7" spans="1:8" s="3" customFormat="1" ht="18.75" customHeight="1">
      <c r="A7" s="32">
        <v>4</v>
      </c>
      <c r="B7" s="257" t="s">
        <v>40</v>
      </c>
      <c r="C7" s="656" t="s">
        <v>90</v>
      </c>
      <c r="D7" s="656"/>
      <c r="E7" s="656"/>
      <c r="F7" s="656"/>
      <c r="G7" s="656"/>
      <c r="H7" s="657"/>
    </row>
    <row r="8" spans="1:8" s="3" customFormat="1" ht="18.75" customHeight="1">
      <c r="A8" s="32">
        <v>5</v>
      </c>
      <c r="B8" s="257" t="s">
        <v>36</v>
      </c>
      <c r="C8" s="656" t="s">
        <v>22</v>
      </c>
      <c r="D8" s="656"/>
      <c r="E8" s="656"/>
      <c r="F8" s="656"/>
      <c r="G8" s="656"/>
      <c r="H8" s="657"/>
    </row>
    <row r="9" spans="1:8" s="3" customFormat="1" ht="18.75" customHeight="1">
      <c r="A9" s="32">
        <v>6</v>
      </c>
      <c r="B9" s="257" t="s">
        <v>38</v>
      </c>
      <c r="C9" s="656" t="s">
        <v>23</v>
      </c>
      <c r="D9" s="656"/>
      <c r="E9" s="656"/>
      <c r="F9" s="656"/>
      <c r="G9" s="656"/>
      <c r="H9" s="657"/>
    </row>
    <row r="10" spans="1:8" s="3" customFormat="1" ht="18" customHeight="1">
      <c r="A10" s="32">
        <v>7</v>
      </c>
      <c r="B10" s="257" t="s">
        <v>41</v>
      </c>
      <c r="C10" s="656" t="s">
        <v>24</v>
      </c>
      <c r="D10" s="656"/>
      <c r="E10" s="656"/>
      <c r="F10" s="656"/>
      <c r="G10" s="656"/>
      <c r="H10" s="657"/>
    </row>
    <row r="11" spans="1:8" s="3" customFormat="1" ht="18.75" customHeight="1">
      <c r="A11" s="256">
        <v>8</v>
      </c>
      <c r="B11" s="317" t="s">
        <v>333</v>
      </c>
      <c r="C11" s="660" t="s">
        <v>334</v>
      </c>
      <c r="D11" s="660"/>
      <c r="E11" s="660"/>
      <c r="F11" s="660"/>
      <c r="G11" s="660"/>
      <c r="H11" s="661"/>
    </row>
    <row r="12" spans="1:8" s="3" customFormat="1" ht="32.25" customHeight="1">
      <c r="A12" s="33">
        <v>9</v>
      </c>
      <c r="B12" s="29" t="s">
        <v>39</v>
      </c>
      <c r="C12" s="658" t="s">
        <v>249</v>
      </c>
      <c r="D12" s="658"/>
      <c r="E12" s="658"/>
      <c r="F12" s="658"/>
      <c r="G12" s="658"/>
      <c r="H12" s="659"/>
    </row>
    <row r="16" spans="1:8">
      <c r="G16" s="5"/>
    </row>
    <row r="19" spans="6:6">
      <c r="F19" s="6"/>
    </row>
  </sheetData>
  <mergeCells count="11">
    <mergeCell ref="C7:H7"/>
    <mergeCell ref="C8:H8"/>
    <mergeCell ref="C9:H9"/>
    <mergeCell ref="C12:H12"/>
    <mergeCell ref="C10:H10"/>
    <mergeCell ref="C11:H11"/>
    <mergeCell ref="A1:H1"/>
    <mergeCell ref="C3:H3"/>
    <mergeCell ref="C4:H4"/>
    <mergeCell ref="C5:H5"/>
    <mergeCell ref="C6:H6"/>
  </mergeCells>
  <phoneticPr fontId="0" type="noConversion"/>
  <pageMargins left="0.75" right="0.75" top="1" bottom="1" header="0.5" footer="0.5"/>
  <pageSetup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Quick Start Instructions</vt:lpstr>
      <vt:lpstr>Survey Questionnaire</vt:lpstr>
      <vt:lpstr>Hidden Sheet</vt:lpstr>
      <vt:lpstr>Benchmark Tool Contact</vt:lpstr>
      <vt:lpstr>Survey Report Order Form</vt:lpstr>
      <vt:lpstr>Full Instructions</vt:lpstr>
      <vt:lpstr>Region Codes</vt:lpstr>
      <vt:lpstr>'Benchmark Tool Contact'!Print_Area</vt:lpstr>
      <vt:lpstr>'Full Instructions'!Print_Area</vt:lpstr>
      <vt:lpstr>'Hidden Sheet'!Print_Area</vt:lpstr>
      <vt:lpstr>'Quick Start Instructions'!Print_Area</vt:lpstr>
      <vt:lpstr>'Region Codes'!Print_Area</vt:lpstr>
      <vt:lpstr>'Survey Report Order Form'!Print_Area</vt:lpstr>
      <vt:lpstr>'Full Instructions'!Print_Titles</vt:lpstr>
      <vt:lpstr>'Quick Start Instructions'!Print_Titles</vt:lpstr>
    </vt:vector>
  </TitlesOfParts>
  <Company>Priorities First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Carr</dc:creator>
  <cp:lastModifiedBy>Administrator</cp:lastModifiedBy>
  <cp:lastPrinted>2014-10-30T18:17:14Z</cp:lastPrinted>
  <dcterms:created xsi:type="dcterms:W3CDTF">2000-11-20T10:10:18Z</dcterms:created>
  <dcterms:modified xsi:type="dcterms:W3CDTF">2014-11-04T23:05:54Z</dcterms:modified>
</cp:coreProperties>
</file>