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5" yWindow="-15" windowWidth="16605" windowHeight="3750" tabRatio="956"/>
  </bookViews>
  <sheets>
    <sheet name="Quick Start Instructions" sheetId="7" r:id="rId1"/>
    <sheet name="Survey Questionnaire" sheetId="1" r:id="rId2"/>
    <sheet name="Benchmark Tool Contact" sheetId="8" r:id="rId3"/>
    <sheet name="Survey Report Order Form" sheetId="9" r:id="rId4"/>
    <sheet name="Full Instructions" sheetId="6" r:id="rId5"/>
    <sheet name="Region Codes" sheetId="3" r:id="rId6"/>
    <sheet name="Title Codes" sheetId="4" state="hidden" r:id="rId7"/>
  </sheets>
  <definedNames>
    <definedName name="OLE_LINK1" localSheetId="4">'Full Instructions'!#REF!</definedName>
    <definedName name="_xlnm.Print_Area" localSheetId="2">'Benchmark Tool Contact'!$A$1:$F$14</definedName>
    <definedName name="_xlnm.Print_Area" localSheetId="4">'Full Instructions'!$A$1:$I$80</definedName>
    <definedName name="_xlnm.Print_Area" localSheetId="0">'Quick Start Instructions'!$A$2:$I$36</definedName>
    <definedName name="_xlnm.Print_Area" localSheetId="5">'Region Codes'!$A$1:$H$13</definedName>
    <definedName name="_xlnm.Print_Area" localSheetId="1">'Survey Questionnaire'!$A$1:$I$780</definedName>
    <definedName name="_xlnm.Print_Area" localSheetId="3">'Survey Report Order Form'!$A$17:$O$40</definedName>
    <definedName name="_xlnm.Print_Area" localSheetId="6">'Title Codes'!$A$1:$B$21</definedName>
    <definedName name="_xlnm.Print_Titles" localSheetId="4">'Full Instructions'!$1:$1</definedName>
    <definedName name="_xlnm.Print_Titles" localSheetId="0">'Quick Start Instructions'!$2:$2</definedName>
    <definedName name="_xlnm.Print_Titles" localSheetId="1">'Survey Questionnaire'!$1:$3</definedName>
  </definedNames>
  <calcPr calcId="125725"/>
</workbook>
</file>

<file path=xl/calcChain.xml><?xml version="1.0" encoding="utf-8"?>
<calcChain xmlns="http://schemas.openxmlformats.org/spreadsheetml/2006/main">
  <c r="G764" i="1"/>
  <c r="G727"/>
  <c r="G690"/>
  <c r="G653"/>
  <c r="G616"/>
  <c r="G579"/>
  <c r="G542"/>
  <c r="G505"/>
  <c r="G468"/>
  <c r="G431"/>
  <c r="G394"/>
  <c r="G357"/>
  <c r="G320"/>
  <c r="G283"/>
  <c r="G246"/>
  <c r="G209"/>
  <c r="G172"/>
  <c r="G135"/>
  <c r="H765"/>
  <c r="G765" s="1"/>
  <c r="G763"/>
  <c r="G762"/>
  <c r="H728"/>
  <c r="G728" s="1"/>
  <c r="G726"/>
  <c r="G725"/>
  <c r="H691"/>
  <c r="G691" s="1"/>
  <c r="G689"/>
  <c r="G688"/>
  <c r="H654"/>
  <c r="G654" s="1"/>
  <c r="G652"/>
  <c r="G651"/>
  <c r="H617"/>
  <c r="G617" s="1"/>
  <c r="G615"/>
  <c r="G614"/>
  <c r="H580"/>
  <c r="G580" s="1"/>
  <c r="G578"/>
  <c r="G577"/>
  <c r="H543"/>
  <c r="G543" s="1"/>
  <c r="G541"/>
  <c r="G540"/>
  <c r="H506"/>
  <c r="G506" s="1"/>
  <c r="G504"/>
  <c r="G503"/>
  <c r="H469"/>
  <c r="G469" s="1"/>
  <c r="G467"/>
  <c r="G466"/>
  <c r="H432"/>
  <c r="G432" s="1"/>
  <c r="G430"/>
  <c r="G429"/>
  <c r="H395"/>
  <c r="G395" s="1"/>
  <c r="G393"/>
  <c r="G392"/>
  <c r="H358"/>
  <c r="G358" s="1"/>
  <c r="G356"/>
  <c r="G355"/>
  <c r="H321"/>
  <c r="G321" s="1"/>
  <c r="G319"/>
  <c r="G318"/>
  <c r="H284"/>
  <c r="G284" s="1"/>
  <c r="G282"/>
  <c r="G281"/>
  <c r="H247"/>
  <c r="G247" s="1"/>
  <c r="G245"/>
  <c r="G244"/>
  <c r="H210"/>
  <c r="G210" s="1"/>
  <c r="G208"/>
  <c r="G207"/>
  <c r="H173"/>
  <c r="G173" s="1"/>
  <c r="G171"/>
  <c r="G170"/>
  <c r="G134"/>
  <c r="H277" l="1"/>
  <c r="G277" s="1"/>
  <c r="G276"/>
  <c r="G275"/>
  <c r="G274"/>
  <c r="H240"/>
  <c r="G240" s="1"/>
  <c r="G239"/>
  <c r="G238"/>
  <c r="G237"/>
  <c r="H203"/>
  <c r="G203" s="1"/>
  <c r="G202"/>
  <c r="G201"/>
  <c r="G200"/>
  <c r="H136"/>
  <c r="G136" s="1"/>
  <c r="G133"/>
  <c r="Z777" l="1"/>
  <c r="Y777"/>
  <c r="X777"/>
  <c r="W777"/>
  <c r="V777"/>
  <c r="U777"/>
  <c r="T777"/>
  <c r="S777"/>
  <c r="R777"/>
  <c r="Q777"/>
  <c r="P777"/>
  <c r="K777"/>
  <c r="G777"/>
  <c r="M777" s="1"/>
  <c r="N777" s="1"/>
  <c r="Z776"/>
  <c r="Y776"/>
  <c r="X776"/>
  <c r="W776"/>
  <c r="V776"/>
  <c r="U776"/>
  <c r="T776"/>
  <c r="S776"/>
  <c r="R776"/>
  <c r="Q776"/>
  <c r="P776"/>
  <c r="K776"/>
  <c r="G776"/>
  <c r="M776" s="1"/>
  <c r="N776" s="1"/>
  <c r="Z775"/>
  <c r="Y775"/>
  <c r="X775"/>
  <c r="W775"/>
  <c r="V775"/>
  <c r="U775"/>
  <c r="T775"/>
  <c r="S775"/>
  <c r="R775"/>
  <c r="Q775"/>
  <c r="P775"/>
  <c r="K775"/>
  <c r="G775"/>
  <c r="M775" s="1"/>
  <c r="N775" s="1"/>
  <c r="Z774"/>
  <c r="Y774"/>
  <c r="X774"/>
  <c r="W774"/>
  <c r="V774"/>
  <c r="U774"/>
  <c r="T774"/>
  <c r="S774"/>
  <c r="R774"/>
  <c r="Q774"/>
  <c r="P774"/>
  <c r="K774"/>
  <c r="G774"/>
  <c r="M774" s="1"/>
  <c r="N774" s="1"/>
  <c r="Z773"/>
  <c r="Y773"/>
  <c r="X773"/>
  <c r="W773"/>
  <c r="V773"/>
  <c r="U773"/>
  <c r="T773"/>
  <c r="S773"/>
  <c r="R773"/>
  <c r="Q773"/>
  <c r="P773"/>
  <c r="Z772"/>
  <c r="Y772"/>
  <c r="X772"/>
  <c r="W772"/>
  <c r="V772"/>
  <c r="U772"/>
  <c r="T772"/>
  <c r="S772"/>
  <c r="R772"/>
  <c r="Q772"/>
  <c r="P772"/>
  <c r="K772"/>
  <c r="G772"/>
  <c r="M772" s="1"/>
  <c r="N772" s="1"/>
  <c r="Z771"/>
  <c r="Y771"/>
  <c r="X771"/>
  <c r="W771"/>
  <c r="V771"/>
  <c r="U771"/>
  <c r="T771"/>
  <c r="S771"/>
  <c r="R771"/>
  <c r="Q771"/>
  <c r="P771"/>
  <c r="K771"/>
  <c r="G771"/>
  <c r="M771" s="1"/>
  <c r="N771" s="1"/>
  <c r="Z770"/>
  <c r="Y770"/>
  <c r="X770"/>
  <c r="W770"/>
  <c r="V770"/>
  <c r="U770"/>
  <c r="T770"/>
  <c r="S770"/>
  <c r="R770"/>
  <c r="Q770"/>
  <c r="P770"/>
  <c r="K770"/>
  <c r="G770"/>
  <c r="M770" s="1"/>
  <c r="N770" s="1"/>
  <c r="Z769"/>
  <c r="Y769"/>
  <c r="X769"/>
  <c r="W769"/>
  <c r="V769"/>
  <c r="U769"/>
  <c r="T769"/>
  <c r="S769"/>
  <c r="R769"/>
  <c r="Q769"/>
  <c r="P769"/>
  <c r="K769"/>
  <c r="G769"/>
  <c r="M769" s="1"/>
  <c r="N769" s="1"/>
  <c r="Z768"/>
  <c r="Y768"/>
  <c r="X768"/>
  <c r="W768"/>
  <c r="V768"/>
  <c r="U768"/>
  <c r="T768"/>
  <c r="S768"/>
  <c r="R768"/>
  <c r="Q768"/>
  <c r="P768"/>
  <c r="K768"/>
  <c r="G768"/>
  <c r="M768" s="1"/>
  <c r="N768" s="1"/>
  <c r="Z767"/>
  <c r="Y767"/>
  <c r="X767"/>
  <c r="W767"/>
  <c r="V767"/>
  <c r="U767"/>
  <c r="T767"/>
  <c r="S767"/>
  <c r="R767"/>
  <c r="Q767"/>
  <c r="P767"/>
  <c r="K767"/>
  <c r="G767"/>
  <c r="M767" s="1"/>
  <c r="N767" s="1"/>
  <c r="Z766"/>
  <c r="Y766"/>
  <c r="X766"/>
  <c r="W766"/>
  <c r="V766"/>
  <c r="U766"/>
  <c r="T766"/>
  <c r="S766"/>
  <c r="R766"/>
  <c r="Q766"/>
  <c r="P766"/>
  <c r="K766"/>
  <c r="G766"/>
  <c r="M766" s="1"/>
  <c r="N766" s="1"/>
  <c r="Z765"/>
  <c r="Y765"/>
  <c r="X765"/>
  <c r="W765"/>
  <c r="V765"/>
  <c r="U765"/>
  <c r="T765"/>
  <c r="S765"/>
  <c r="R765"/>
  <c r="Q765"/>
  <c r="P765"/>
  <c r="I765"/>
  <c r="Z764"/>
  <c r="Y764"/>
  <c r="X764"/>
  <c r="W764"/>
  <c r="V764"/>
  <c r="U764"/>
  <c r="T764"/>
  <c r="S764"/>
  <c r="R764"/>
  <c r="Q764"/>
  <c r="P764"/>
  <c r="K764"/>
  <c r="M764"/>
  <c r="N764" s="1"/>
  <c r="Z763"/>
  <c r="Y763"/>
  <c r="X763"/>
  <c r="W763"/>
  <c r="V763"/>
  <c r="U763"/>
  <c r="T763"/>
  <c r="S763"/>
  <c r="R763"/>
  <c r="Q763"/>
  <c r="P763"/>
  <c r="K763"/>
  <c r="M763"/>
  <c r="N763" s="1"/>
  <c r="Z762"/>
  <c r="Y762"/>
  <c r="X762"/>
  <c r="W762"/>
  <c r="V762"/>
  <c r="U762"/>
  <c r="T762"/>
  <c r="S762"/>
  <c r="R762"/>
  <c r="Q762"/>
  <c r="P762"/>
  <c r="K762"/>
  <c r="M762"/>
  <c r="N762" s="1"/>
  <c r="Z761"/>
  <c r="Y761"/>
  <c r="X761"/>
  <c r="W761"/>
  <c r="V761"/>
  <c r="U761"/>
  <c r="T761"/>
  <c r="S761"/>
  <c r="R761"/>
  <c r="Q761"/>
  <c r="P761"/>
  <c r="H761"/>
  <c r="I761" s="1"/>
  <c r="G761"/>
  <c r="M761" s="1"/>
  <c r="N761" s="1"/>
  <c r="Z760"/>
  <c r="Y760"/>
  <c r="X760"/>
  <c r="W760"/>
  <c r="V760"/>
  <c r="U760"/>
  <c r="T760"/>
  <c r="S760"/>
  <c r="R760"/>
  <c r="Q760"/>
  <c r="P760"/>
  <c r="K760"/>
  <c r="G760"/>
  <c r="M760" s="1"/>
  <c r="N760" s="1"/>
  <c r="Z759"/>
  <c r="Y759"/>
  <c r="X759"/>
  <c r="W759"/>
  <c r="V759"/>
  <c r="U759"/>
  <c r="T759"/>
  <c r="S759"/>
  <c r="R759"/>
  <c r="Q759"/>
  <c r="P759"/>
  <c r="K759"/>
  <c r="G759"/>
  <c r="M759" s="1"/>
  <c r="N759" s="1"/>
  <c r="Z758"/>
  <c r="Y758"/>
  <c r="X758"/>
  <c r="W758"/>
  <c r="V758"/>
  <c r="U758"/>
  <c r="T758"/>
  <c r="S758"/>
  <c r="R758"/>
  <c r="Q758"/>
  <c r="P758"/>
  <c r="Z757"/>
  <c r="Y757"/>
  <c r="X757"/>
  <c r="W757"/>
  <c r="V757"/>
  <c r="U757"/>
  <c r="T757"/>
  <c r="S757"/>
  <c r="R757"/>
  <c r="Q757"/>
  <c r="P757"/>
  <c r="K757"/>
  <c r="G757"/>
  <c r="M757" s="1"/>
  <c r="N757" s="1"/>
  <c r="Z756"/>
  <c r="Y756"/>
  <c r="X756"/>
  <c r="W756"/>
  <c r="V756"/>
  <c r="U756"/>
  <c r="T756"/>
  <c r="S756"/>
  <c r="R756"/>
  <c r="Q756"/>
  <c r="P756"/>
  <c r="K756"/>
  <c r="G756"/>
  <c r="M756" s="1"/>
  <c r="N756" s="1"/>
  <c r="Z755"/>
  <c r="Y755"/>
  <c r="X755"/>
  <c r="W755"/>
  <c r="V755"/>
  <c r="U755"/>
  <c r="T755"/>
  <c r="S755"/>
  <c r="R755"/>
  <c r="Q755"/>
  <c r="P755"/>
  <c r="K755"/>
  <c r="G755"/>
  <c r="M755" s="1"/>
  <c r="N755" s="1"/>
  <c r="Z754"/>
  <c r="Y754"/>
  <c r="X754"/>
  <c r="W754"/>
  <c r="V754"/>
  <c r="U754"/>
  <c r="T754"/>
  <c r="S754"/>
  <c r="R754"/>
  <c r="Q754"/>
  <c r="P754"/>
  <c r="Z753"/>
  <c r="Y753"/>
  <c r="X753"/>
  <c r="W753"/>
  <c r="V753"/>
  <c r="U753"/>
  <c r="T753"/>
  <c r="S753"/>
  <c r="R753"/>
  <c r="Q753"/>
  <c r="P753"/>
  <c r="K753"/>
  <c r="G753"/>
  <c r="M753" s="1"/>
  <c r="N753" s="1"/>
  <c r="Z752"/>
  <c r="Y752"/>
  <c r="X752"/>
  <c r="W752"/>
  <c r="V752"/>
  <c r="U752"/>
  <c r="T752"/>
  <c r="S752"/>
  <c r="R752"/>
  <c r="Q752"/>
  <c r="P752"/>
  <c r="Z751"/>
  <c r="Y751"/>
  <c r="X751"/>
  <c r="W751"/>
  <c r="V751"/>
  <c r="U751"/>
  <c r="T751"/>
  <c r="S751"/>
  <c r="R751"/>
  <c r="Q751"/>
  <c r="P751"/>
  <c r="K751"/>
  <c r="G751"/>
  <c r="M751" s="1"/>
  <c r="N751" s="1"/>
  <c r="Z750"/>
  <c r="Y750"/>
  <c r="X750"/>
  <c r="W750"/>
  <c r="V750"/>
  <c r="U750"/>
  <c r="T750"/>
  <c r="S750"/>
  <c r="R750"/>
  <c r="Q750"/>
  <c r="P750"/>
  <c r="K750"/>
  <c r="G750"/>
  <c r="M750" s="1"/>
  <c r="N750" s="1"/>
  <c r="Z749"/>
  <c r="Y749"/>
  <c r="X749"/>
  <c r="W749"/>
  <c r="V749"/>
  <c r="U749"/>
  <c r="T749"/>
  <c r="S749"/>
  <c r="R749"/>
  <c r="Q749"/>
  <c r="P749"/>
  <c r="K749"/>
  <c r="G749"/>
  <c r="M749" s="1"/>
  <c r="N749" s="1"/>
  <c r="Z748"/>
  <c r="Y748"/>
  <c r="X748"/>
  <c r="W748"/>
  <c r="V748"/>
  <c r="U748"/>
  <c r="T748"/>
  <c r="S748"/>
  <c r="R748"/>
  <c r="Q748"/>
  <c r="P748"/>
  <c r="K748"/>
  <c r="G748"/>
  <c r="M748" s="1"/>
  <c r="N748" s="1"/>
  <c r="Z747"/>
  <c r="Y747"/>
  <c r="X747"/>
  <c r="W747"/>
  <c r="V747"/>
  <c r="U747"/>
  <c r="T747"/>
  <c r="S747"/>
  <c r="R747"/>
  <c r="Q747"/>
  <c r="P747"/>
  <c r="K747"/>
  <c r="G747"/>
  <c r="M747" s="1"/>
  <c r="N747" s="1"/>
  <c r="Z746"/>
  <c r="Y746"/>
  <c r="X746"/>
  <c r="W746"/>
  <c r="V746"/>
  <c r="U746"/>
  <c r="T746"/>
  <c r="S746"/>
  <c r="R746"/>
  <c r="Q746"/>
  <c r="P746"/>
  <c r="K746"/>
  <c r="G746"/>
  <c r="M746" s="1"/>
  <c r="N746" s="1"/>
  <c r="Z745"/>
  <c r="Y745"/>
  <c r="X745"/>
  <c r="W745"/>
  <c r="V745"/>
  <c r="U745"/>
  <c r="T745"/>
  <c r="S745"/>
  <c r="R745"/>
  <c r="Q745"/>
  <c r="P745"/>
  <c r="K745"/>
  <c r="G745"/>
  <c r="M745" s="1"/>
  <c r="N745" s="1"/>
  <c r="Z744"/>
  <c r="Y744"/>
  <c r="X744"/>
  <c r="W744"/>
  <c r="V744"/>
  <c r="U744"/>
  <c r="T744"/>
  <c r="S744"/>
  <c r="R744"/>
  <c r="Q744"/>
  <c r="P744"/>
  <c r="K744"/>
  <c r="G744"/>
  <c r="M744" s="1"/>
  <c r="N744" s="1"/>
  <c r="Z740"/>
  <c r="Y740"/>
  <c r="X740"/>
  <c r="W740"/>
  <c r="V740"/>
  <c r="U740"/>
  <c r="T740"/>
  <c r="S740"/>
  <c r="R740"/>
  <c r="Q740"/>
  <c r="P740"/>
  <c r="K740"/>
  <c r="G740"/>
  <c r="M740" s="1"/>
  <c r="N740" s="1"/>
  <c r="Z739"/>
  <c r="Y739"/>
  <c r="X739"/>
  <c r="W739"/>
  <c r="V739"/>
  <c r="U739"/>
  <c r="T739"/>
  <c r="S739"/>
  <c r="R739"/>
  <c r="Q739"/>
  <c r="P739"/>
  <c r="K739"/>
  <c r="G739"/>
  <c r="M739" s="1"/>
  <c r="N739" s="1"/>
  <c r="Z738"/>
  <c r="Y738"/>
  <c r="X738"/>
  <c r="W738"/>
  <c r="V738"/>
  <c r="U738"/>
  <c r="T738"/>
  <c r="S738"/>
  <c r="R738"/>
  <c r="Q738"/>
  <c r="P738"/>
  <c r="K738"/>
  <c r="G738"/>
  <c r="M738" s="1"/>
  <c r="N738" s="1"/>
  <c r="Z737"/>
  <c r="Y737"/>
  <c r="X737"/>
  <c r="W737"/>
  <c r="V737"/>
  <c r="U737"/>
  <c r="T737"/>
  <c r="S737"/>
  <c r="R737"/>
  <c r="Q737"/>
  <c r="P737"/>
  <c r="K737"/>
  <c r="G737"/>
  <c r="M737" s="1"/>
  <c r="N737" s="1"/>
  <c r="Z736"/>
  <c r="Y736"/>
  <c r="X736"/>
  <c r="W736"/>
  <c r="V736"/>
  <c r="U736"/>
  <c r="T736"/>
  <c r="S736"/>
  <c r="R736"/>
  <c r="Q736"/>
  <c r="P736"/>
  <c r="Z735"/>
  <c r="Y735"/>
  <c r="X735"/>
  <c r="W735"/>
  <c r="V735"/>
  <c r="U735"/>
  <c r="T735"/>
  <c r="S735"/>
  <c r="R735"/>
  <c r="Q735"/>
  <c r="P735"/>
  <c r="K735"/>
  <c r="G735"/>
  <c r="M735" s="1"/>
  <c r="N735" s="1"/>
  <c r="Z734"/>
  <c r="Y734"/>
  <c r="X734"/>
  <c r="W734"/>
  <c r="V734"/>
  <c r="U734"/>
  <c r="T734"/>
  <c r="S734"/>
  <c r="R734"/>
  <c r="Q734"/>
  <c r="P734"/>
  <c r="K734"/>
  <c r="G734"/>
  <c r="M734" s="1"/>
  <c r="N734" s="1"/>
  <c r="Z733"/>
  <c r="Y733"/>
  <c r="X733"/>
  <c r="W733"/>
  <c r="V733"/>
  <c r="U733"/>
  <c r="T733"/>
  <c r="S733"/>
  <c r="R733"/>
  <c r="Q733"/>
  <c r="P733"/>
  <c r="K733"/>
  <c r="G733"/>
  <c r="M733" s="1"/>
  <c r="N733" s="1"/>
  <c r="Z732"/>
  <c r="Y732"/>
  <c r="X732"/>
  <c r="W732"/>
  <c r="V732"/>
  <c r="U732"/>
  <c r="T732"/>
  <c r="S732"/>
  <c r="R732"/>
  <c r="Q732"/>
  <c r="P732"/>
  <c r="K732"/>
  <c r="G732"/>
  <c r="M732" s="1"/>
  <c r="N732" s="1"/>
  <c r="Z731"/>
  <c r="Y731"/>
  <c r="X731"/>
  <c r="W731"/>
  <c r="V731"/>
  <c r="U731"/>
  <c r="T731"/>
  <c r="S731"/>
  <c r="R731"/>
  <c r="Q731"/>
  <c r="P731"/>
  <c r="K731"/>
  <c r="G731"/>
  <c r="M731" s="1"/>
  <c r="N731" s="1"/>
  <c r="Z730"/>
  <c r="Y730"/>
  <c r="X730"/>
  <c r="W730"/>
  <c r="V730"/>
  <c r="U730"/>
  <c r="T730"/>
  <c r="S730"/>
  <c r="R730"/>
  <c r="Q730"/>
  <c r="P730"/>
  <c r="K730"/>
  <c r="G730"/>
  <c r="M730" s="1"/>
  <c r="N730" s="1"/>
  <c r="Z729"/>
  <c r="Y729"/>
  <c r="X729"/>
  <c r="W729"/>
  <c r="V729"/>
  <c r="U729"/>
  <c r="T729"/>
  <c r="S729"/>
  <c r="R729"/>
  <c r="Q729"/>
  <c r="P729"/>
  <c r="K729"/>
  <c r="G729"/>
  <c r="M729" s="1"/>
  <c r="N729" s="1"/>
  <c r="Z728"/>
  <c r="Y728"/>
  <c r="X728"/>
  <c r="W728"/>
  <c r="V728"/>
  <c r="U728"/>
  <c r="T728"/>
  <c r="S728"/>
  <c r="R728"/>
  <c r="Q728"/>
  <c r="P728"/>
  <c r="I728"/>
  <c r="Z727"/>
  <c r="Y727"/>
  <c r="X727"/>
  <c r="W727"/>
  <c r="V727"/>
  <c r="U727"/>
  <c r="T727"/>
  <c r="S727"/>
  <c r="R727"/>
  <c r="Q727"/>
  <c r="P727"/>
  <c r="K727"/>
  <c r="M727"/>
  <c r="N727" s="1"/>
  <c r="Z726"/>
  <c r="Y726"/>
  <c r="X726"/>
  <c r="W726"/>
  <c r="V726"/>
  <c r="U726"/>
  <c r="T726"/>
  <c r="S726"/>
  <c r="R726"/>
  <c r="Q726"/>
  <c r="P726"/>
  <c r="M726"/>
  <c r="N726" s="1"/>
  <c r="K726"/>
  <c r="Z725"/>
  <c r="Y725"/>
  <c r="X725"/>
  <c r="W725"/>
  <c r="V725"/>
  <c r="U725"/>
  <c r="T725"/>
  <c r="S725"/>
  <c r="R725"/>
  <c r="Q725"/>
  <c r="P725"/>
  <c r="K725"/>
  <c r="M725"/>
  <c r="N725" s="1"/>
  <c r="Z724"/>
  <c r="Y724"/>
  <c r="X724"/>
  <c r="W724"/>
  <c r="V724"/>
  <c r="U724"/>
  <c r="T724"/>
  <c r="S724"/>
  <c r="R724"/>
  <c r="Q724"/>
  <c r="P724"/>
  <c r="H724"/>
  <c r="I724" s="1"/>
  <c r="G724"/>
  <c r="M724" s="1"/>
  <c r="N724" s="1"/>
  <c r="Z723"/>
  <c r="Y723"/>
  <c r="X723"/>
  <c r="W723"/>
  <c r="V723"/>
  <c r="U723"/>
  <c r="T723"/>
  <c r="S723"/>
  <c r="R723"/>
  <c r="Q723"/>
  <c r="P723"/>
  <c r="K723"/>
  <c r="G723"/>
  <c r="M723" s="1"/>
  <c r="N723" s="1"/>
  <c r="Z722"/>
  <c r="Y722"/>
  <c r="X722"/>
  <c r="W722"/>
  <c r="V722"/>
  <c r="U722"/>
  <c r="T722"/>
  <c r="S722"/>
  <c r="R722"/>
  <c r="Q722"/>
  <c r="P722"/>
  <c r="K722"/>
  <c r="G722"/>
  <c r="M722" s="1"/>
  <c r="N722" s="1"/>
  <c r="Z721"/>
  <c r="Y721"/>
  <c r="X721"/>
  <c r="W721"/>
  <c r="V721"/>
  <c r="U721"/>
  <c r="T721"/>
  <c r="S721"/>
  <c r="R721"/>
  <c r="Q721"/>
  <c r="P721"/>
  <c r="Z720"/>
  <c r="Y720"/>
  <c r="X720"/>
  <c r="W720"/>
  <c r="V720"/>
  <c r="U720"/>
  <c r="T720"/>
  <c r="S720"/>
  <c r="R720"/>
  <c r="Q720"/>
  <c r="P720"/>
  <c r="K720"/>
  <c r="G720"/>
  <c r="M720" s="1"/>
  <c r="N720" s="1"/>
  <c r="Z719"/>
  <c r="Y719"/>
  <c r="X719"/>
  <c r="W719"/>
  <c r="V719"/>
  <c r="U719"/>
  <c r="T719"/>
  <c r="S719"/>
  <c r="R719"/>
  <c r="Q719"/>
  <c r="P719"/>
  <c r="K719"/>
  <c r="G719"/>
  <c r="M719" s="1"/>
  <c r="N719" s="1"/>
  <c r="Z718"/>
  <c r="Y718"/>
  <c r="X718"/>
  <c r="W718"/>
  <c r="V718"/>
  <c r="U718"/>
  <c r="T718"/>
  <c r="S718"/>
  <c r="R718"/>
  <c r="Q718"/>
  <c r="P718"/>
  <c r="K718"/>
  <c r="G718"/>
  <c r="M718" s="1"/>
  <c r="N718" s="1"/>
  <c r="Z717"/>
  <c r="Y717"/>
  <c r="X717"/>
  <c r="W717"/>
  <c r="V717"/>
  <c r="U717"/>
  <c r="T717"/>
  <c r="S717"/>
  <c r="R717"/>
  <c r="Q717"/>
  <c r="P717"/>
  <c r="Z716"/>
  <c r="Y716"/>
  <c r="X716"/>
  <c r="W716"/>
  <c r="V716"/>
  <c r="U716"/>
  <c r="T716"/>
  <c r="S716"/>
  <c r="R716"/>
  <c r="Q716"/>
  <c r="P716"/>
  <c r="K716"/>
  <c r="G716"/>
  <c r="M716" s="1"/>
  <c r="N716" s="1"/>
  <c r="Z715"/>
  <c r="Y715"/>
  <c r="X715"/>
  <c r="W715"/>
  <c r="V715"/>
  <c r="U715"/>
  <c r="T715"/>
  <c r="S715"/>
  <c r="R715"/>
  <c r="Q715"/>
  <c r="P715"/>
  <c r="Z714"/>
  <c r="Y714"/>
  <c r="X714"/>
  <c r="W714"/>
  <c r="V714"/>
  <c r="U714"/>
  <c r="T714"/>
  <c r="S714"/>
  <c r="R714"/>
  <c r="Q714"/>
  <c r="P714"/>
  <c r="K714"/>
  <c r="G714"/>
  <c r="M714" s="1"/>
  <c r="N714" s="1"/>
  <c r="Z713"/>
  <c r="Y713"/>
  <c r="X713"/>
  <c r="W713"/>
  <c r="V713"/>
  <c r="U713"/>
  <c r="T713"/>
  <c r="S713"/>
  <c r="R713"/>
  <c r="Q713"/>
  <c r="P713"/>
  <c r="K713"/>
  <c r="G713"/>
  <c r="M713" s="1"/>
  <c r="N713" s="1"/>
  <c r="Z712"/>
  <c r="Y712"/>
  <c r="X712"/>
  <c r="W712"/>
  <c r="V712"/>
  <c r="U712"/>
  <c r="T712"/>
  <c r="S712"/>
  <c r="R712"/>
  <c r="Q712"/>
  <c r="P712"/>
  <c r="K712"/>
  <c r="G712"/>
  <c r="M712" s="1"/>
  <c r="N712" s="1"/>
  <c r="Z711"/>
  <c r="Y711"/>
  <c r="X711"/>
  <c r="W711"/>
  <c r="V711"/>
  <c r="U711"/>
  <c r="T711"/>
  <c r="S711"/>
  <c r="R711"/>
  <c r="Q711"/>
  <c r="P711"/>
  <c r="K711"/>
  <c r="G711"/>
  <c r="M711" s="1"/>
  <c r="N711" s="1"/>
  <c r="Z710"/>
  <c r="Y710"/>
  <c r="X710"/>
  <c r="W710"/>
  <c r="V710"/>
  <c r="U710"/>
  <c r="T710"/>
  <c r="S710"/>
  <c r="R710"/>
  <c r="Q710"/>
  <c r="P710"/>
  <c r="K710"/>
  <c r="G710"/>
  <c r="M710" s="1"/>
  <c r="N710" s="1"/>
  <c r="Z709"/>
  <c r="Y709"/>
  <c r="X709"/>
  <c r="W709"/>
  <c r="V709"/>
  <c r="U709"/>
  <c r="T709"/>
  <c r="S709"/>
  <c r="R709"/>
  <c r="Q709"/>
  <c r="P709"/>
  <c r="K709"/>
  <c r="G709"/>
  <c r="M709" s="1"/>
  <c r="N709" s="1"/>
  <c r="Z708"/>
  <c r="Y708"/>
  <c r="X708"/>
  <c r="W708"/>
  <c r="V708"/>
  <c r="U708"/>
  <c r="T708"/>
  <c r="S708"/>
  <c r="R708"/>
  <c r="Q708"/>
  <c r="P708"/>
  <c r="K708"/>
  <c r="G708"/>
  <c r="M708" s="1"/>
  <c r="N708" s="1"/>
  <c r="Z707"/>
  <c r="Y707"/>
  <c r="X707"/>
  <c r="W707"/>
  <c r="V707"/>
  <c r="U707"/>
  <c r="T707"/>
  <c r="S707"/>
  <c r="R707"/>
  <c r="Q707"/>
  <c r="P707"/>
  <c r="K707"/>
  <c r="G707"/>
  <c r="M707" s="1"/>
  <c r="N707" s="1"/>
  <c r="Z703"/>
  <c r="Y703"/>
  <c r="X703"/>
  <c r="W703"/>
  <c r="V703"/>
  <c r="U703"/>
  <c r="T703"/>
  <c r="S703"/>
  <c r="R703"/>
  <c r="Q703"/>
  <c r="P703"/>
  <c r="K703"/>
  <c r="G703"/>
  <c r="M703" s="1"/>
  <c r="N703" s="1"/>
  <c r="Z702"/>
  <c r="Y702"/>
  <c r="X702"/>
  <c r="W702"/>
  <c r="V702"/>
  <c r="U702"/>
  <c r="T702"/>
  <c r="S702"/>
  <c r="R702"/>
  <c r="Q702"/>
  <c r="P702"/>
  <c r="K702"/>
  <c r="G702"/>
  <c r="M702" s="1"/>
  <c r="N702" s="1"/>
  <c r="Z701"/>
  <c r="Y701"/>
  <c r="X701"/>
  <c r="W701"/>
  <c r="V701"/>
  <c r="U701"/>
  <c r="T701"/>
  <c r="S701"/>
  <c r="R701"/>
  <c r="Q701"/>
  <c r="P701"/>
  <c r="K701"/>
  <c r="G701"/>
  <c r="M701" s="1"/>
  <c r="N701" s="1"/>
  <c r="Z700"/>
  <c r="Y700"/>
  <c r="X700"/>
  <c r="W700"/>
  <c r="V700"/>
  <c r="U700"/>
  <c r="T700"/>
  <c r="S700"/>
  <c r="R700"/>
  <c r="Q700"/>
  <c r="P700"/>
  <c r="K700"/>
  <c r="G700"/>
  <c r="M700" s="1"/>
  <c r="N700" s="1"/>
  <c r="Z699"/>
  <c r="Y699"/>
  <c r="X699"/>
  <c r="W699"/>
  <c r="V699"/>
  <c r="U699"/>
  <c r="T699"/>
  <c r="S699"/>
  <c r="R699"/>
  <c r="Q699"/>
  <c r="P699"/>
  <c r="Z698"/>
  <c r="Y698"/>
  <c r="X698"/>
  <c r="W698"/>
  <c r="V698"/>
  <c r="U698"/>
  <c r="T698"/>
  <c r="S698"/>
  <c r="R698"/>
  <c r="Q698"/>
  <c r="P698"/>
  <c r="K698"/>
  <c r="G698"/>
  <c r="M698" s="1"/>
  <c r="N698" s="1"/>
  <c r="Z697"/>
  <c r="Y697"/>
  <c r="X697"/>
  <c r="W697"/>
  <c r="V697"/>
  <c r="U697"/>
  <c r="T697"/>
  <c r="S697"/>
  <c r="R697"/>
  <c r="Q697"/>
  <c r="P697"/>
  <c r="K697"/>
  <c r="G697"/>
  <c r="M697" s="1"/>
  <c r="N697" s="1"/>
  <c r="Z696"/>
  <c r="Y696"/>
  <c r="X696"/>
  <c r="W696"/>
  <c r="V696"/>
  <c r="U696"/>
  <c r="T696"/>
  <c r="S696"/>
  <c r="R696"/>
  <c r="Q696"/>
  <c r="P696"/>
  <c r="K696"/>
  <c r="G696"/>
  <c r="M696" s="1"/>
  <c r="N696" s="1"/>
  <c r="Z695"/>
  <c r="Y695"/>
  <c r="X695"/>
  <c r="W695"/>
  <c r="V695"/>
  <c r="U695"/>
  <c r="T695"/>
  <c r="S695"/>
  <c r="R695"/>
  <c r="Q695"/>
  <c r="P695"/>
  <c r="K695"/>
  <c r="G695"/>
  <c r="M695" s="1"/>
  <c r="N695" s="1"/>
  <c r="Z694"/>
  <c r="Y694"/>
  <c r="X694"/>
  <c r="W694"/>
  <c r="V694"/>
  <c r="U694"/>
  <c r="T694"/>
  <c r="S694"/>
  <c r="R694"/>
  <c r="Q694"/>
  <c r="P694"/>
  <c r="K694"/>
  <c r="G694"/>
  <c r="M694" s="1"/>
  <c r="N694" s="1"/>
  <c r="Z693"/>
  <c r="Y693"/>
  <c r="X693"/>
  <c r="W693"/>
  <c r="V693"/>
  <c r="U693"/>
  <c r="T693"/>
  <c r="S693"/>
  <c r="R693"/>
  <c r="Q693"/>
  <c r="P693"/>
  <c r="K693"/>
  <c r="G693"/>
  <c r="M693" s="1"/>
  <c r="N693" s="1"/>
  <c r="Z692"/>
  <c r="Y692"/>
  <c r="X692"/>
  <c r="W692"/>
  <c r="V692"/>
  <c r="U692"/>
  <c r="T692"/>
  <c r="S692"/>
  <c r="R692"/>
  <c r="Q692"/>
  <c r="P692"/>
  <c r="K692"/>
  <c r="G692"/>
  <c r="M692" s="1"/>
  <c r="N692" s="1"/>
  <c r="Z691"/>
  <c r="Y691"/>
  <c r="X691"/>
  <c r="W691"/>
  <c r="V691"/>
  <c r="U691"/>
  <c r="T691"/>
  <c r="S691"/>
  <c r="R691"/>
  <c r="Q691"/>
  <c r="P691"/>
  <c r="I691"/>
  <c r="Z690"/>
  <c r="Y690"/>
  <c r="X690"/>
  <c r="W690"/>
  <c r="V690"/>
  <c r="U690"/>
  <c r="T690"/>
  <c r="S690"/>
  <c r="R690"/>
  <c r="Q690"/>
  <c r="P690"/>
  <c r="K690"/>
  <c r="M690"/>
  <c r="N690" s="1"/>
  <c r="Z689"/>
  <c r="Y689"/>
  <c r="X689"/>
  <c r="W689"/>
  <c r="V689"/>
  <c r="U689"/>
  <c r="T689"/>
  <c r="S689"/>
  <c r="R689"/>
  <c r="Q689"/>
  <c r="P689"/>
  <c r="K689"/>
  <c r="M689"/>
  <c r="N689" s="1"/>
  <c r="Z688"/>
  <c r="Y688"/>
  <c r="X688"/>
  <c r="W688"/>
  <c r="V688"/>
  <c r="U688"/>
  <c r="T688"/>
  <c r="S688"/>
  <c r="R688"/>
  <c r="Q688"/>
  <c r="P688"/>
  <c r="K688"/>
  <c r="M688"/>
  <c r="N688" s="1"/>
  <c r="Z687"/>
  <c r="Y687"/>
  <c r="X687"/>
  <c r="W687"/>
  <c r="V687"/>
  <c r="U687"/>
  <c r="T687"/>
  <c r="S687"/>
  <c r="R687"/>
  <c r="Q687"/>
  <c r="P687"/>
  <c r="H687"/>
  <c r="I687" s="1"/>
  <c r="G687"/>
  <c r="M687" s="1"/>
  <c r="N687" s="1"/>
  <c r="Z686"/>
  <c r="Y686"/>
  <c r="X686"/>
  <c r="W686"/>
  <c r="V686"/>
  <c r="U686"/>
  <c r="T686"/>
  <c r="S686"/>
  <c r="R686"/>
  <c r="Q686"/>
  <c r="P686"/>
  <c r="K686"/>
  <c r="G686"/>
  <c r="M686" s="1"/>
  <c r="N686" s="1"/>
  <c r="Z685"/>
  <c r="Y685"/>
  <c r="X685"/>
  <c r="W685"/>
  <c r="V685"/>
  <c r="U685"/>
  <c r="T685"/>
  <c r="S685"/>
  <c r="R685"/>
  <c r="Q685"/>
  <c r="P685"/>
  <c r="K685"/>
  <c r="G685"/>
  <c r="M685" s="1"/>
  <c r="N685" s="1"/>
  <c r="Z684"/>
  <c r="Y684"/>
  <c r="X684"/>
  <c r="W684"/>
  <c r="V684"/>
  <c r="U684"/>
  <c r="T684"/>
  <c r="S684"/>
  <c r="R684"/>
  <c r="Q684"/>
  <c r="P684"/>
  <c r="Z683"/>
  <c r="Y683"/>
  <c r="X683"/>
  <c r="W683"/>
  <c r="V683"/>
  <c r="U683"/>
  <c r="T683"/>
  <c r="S683"/>
  <c r="R683"/>
  <c r="Q683"/>
  <c r="P683"/>
  <c r="K683"/>
  <c r="G683"/>
  <c r="M683" s="1"/>
  <c r="N683" s="1"/>
  <c r="Z682"/>
  <c r="Y682"/>
  <c r="X682"/>
  <c r="W682"/>
  <c r="V682"/>
  <c r="U682"/>
  <c r="T682"/>
  <c r="S682"/>
  <c r="R682"/>
  <c r="Q682"/>
  <c r="P682"/>
  <c r="K682"/>
  <c r="G682"/>
  <c r="M682" s="1"/>
  <c r="N682" s="1"/>
  <c r="Z681"/>
  <c r="Y681"/>
  <c r="X681"/>
  <c r="W681"/>
  <c r="V681"/>
  <c r="U681"/>
  <c r="T681"/>
  <c r="S681"/>
  <c r="R681"/>
  <c r="Q681"/>
  <c r="P681"/>
  <c r="K681"/>
  <c r="G681"/>
  <c r="M681" s="1"/>
  <c r="N681" s="1"/>
  <c r="Z680"/>
  <c r="Y680"/>
  <c r="X680"/>
  <c r="W680"/>
  <c r="V680"/>
  <c r="U680"/>
  <c r="T680"/>
  <c r="S680"/>
  <c r="R680"/>
  <c r="Q680"/>
  <c r="P680"/>
  <c r="Z679"/>
  <c r="Y679"/>
  <c r="X679"/>
  <c r="W679"/>
  <c r="V679"/>
  <c r="U679"/>
  <c r="T679"/>
  <c r="S679"/>
  <c r="R679"/>
  <c r="Q679"/>
  <c r="P679"/>
  <c r="K679"/>
  <c r="G679"/>
  <c r="M679" s="1"/>
  <c r="N679" s="1"/>
  <c r="Z678"/>
  <c r="Y678"/>
  <c r="X678"/>
  <c r="W678"/>
  <c r="V678"/>
  <c r="U678"/>
  <c r="T678"/>
  <c r="S678"/>
  <c r="R678"/>
  <c r="Q678"/>
  <c r="P678"/>
  <c r="Z677"/>
  <c r="Y677"/>
  <c r="X677"/>
  <c r="W677"/>
  <c r="V677"/>
  <c r="U677"/>
  <c r="T677"/>
  <c r="S677"/>
  <c r="R677"/>
  <c r="Q677"/>
  <c r="P677"/>
  <c r="K677"/>
  <c r="G677"/>
  <c r="M677" s="1"/>
  <c r="N677" s="1"/>
  <c r="Z676"/>
  <c r="Y676"/>
  <c r="X676"/>
  <c r="W676"/>
  <c r="V676"/>
  <c r="U676"/>
  <c r="T676"/>
  <c r="S676"/>
  <c r="R676"/>
  <c r="Q676"/>
  <c r="P676"/>
  <c r="K676"/>
  <c r="G676"/>
  <c r="M676" s="1"/>
  <c r="N676" s="1"/>
  <c r="Z675"/>
  <c r="Y675"/>
  <c r="X675"/>
  <c r="W675"/>
  <c r="V675"/>
  <c r="U675"/>
  <c r="T675"/>
  <c r="S675"/>
  <c r="R675"/>
  <c r="Q675"/>
  <c r="P675"/>
  <c r="K675"/>
  <c r="G675"/>
  <c r="M675" s="1"/>
  <c r="N675" s="1"/>
  <c r="Z674"/>
  <c r="Y674"/>
  <c r="X674"/>
  <c r="W674"/>
  <c r="V674"/>
  <c r="U674"/>
  <c r="T674"/>
  <c r="S674"/>
  <c r="R674"/>
  <c r="Q674"/>
  <c r="P674"/>
  <c r="K674"/>
  <c r="G674"/>
  <c r="M674" s="1"/>
  <c r="N674" s="1"/>
  <c r="Z673"/>
  <c r="Y673"/>
  <c r="X673"/>
  <c r="W673"/>
  <c r="V673"/>
  <c r="U673"/>
  <c r="T673"/>
  <c r="S673"/>
  <c r="R673"/>
  <c r="Q673"/>
  <c r="P673"/>
  <c r="K673"/>
  <c r="G673"/>
  <c r="M673" s="1"/>
  <c r="N673" s="1"/>
  <c r="Z672"/>
  <c r="Y672"/>
  <c r="X672"/>
  <c r="W672"/>
  <c r="V672"/>
  <c r="U672"/>
  <c r="T672"/>
  <c r="S672"/>
  <c r="R672"/>
  <c r="Q672"/>
  <c r="P672"/>
  <c r="K672"/>
  <c r="G672"/>
  <c r="M672" s="1"/>
  <c r="N672" s="1"/>
  <c r="Z671"/>
  <c r="Y671"/>
  <c r="X671"/>
  <c r="W671"/>
  <c r="V671"/>
  <c r="U671"/>
  <c r="T671"/>
  <c r="S671"/>
  <c r="R671"/>
  <c r="Q671"/>
  <c r="P671"/>
  <c r="K671"/>
  <c r="G671"/>
  <c r="M671" s="1"/>
  <c r="N671" s="1"/>
  <c r="Z670"/>
  <c r="Y670"/>
  <c r="X670"/>
  <c r="W670"/>
  <c r="V670"/>
  <c r="U670"/>
  <c r="T670"/>
  <c r="S670"/>
  <c r="R670"/>
  <c r="Q670"/>
  <c r="P670"/>
  <c r="K670"/>
  <c r="G670"/>
  <c r="M670" s="1"/>
  <c r="N670" s="1"/>
  <c r="Z666"/>
  <c r="Y666"/>
  <c r="X666"/>
  <c r="W666"/>
  <c r="V666"/>
  <c r="U666"/>
  <c r="T666"/>
  <c r="S666"/>
  <c r="R666"/>
  <c r="Q666"/>
  <c r="P666"/>
  <c r="K666"/>
  <c r="G666"/>
  <c r="M666" s="1"/>
  <c r="N666" s="1"/>
  <c r="Z665"/>
  <c r="Y665"/>
  <c r="X665"/>
  <c r="W665"/>
  <c r="V665"/>
  <c r="U665"/>
  <c r="T665"/>
  <c r="S665"/>
  <c r="R665"/>
  <c r="Q665"/>
  <c r="P665"/>
  <c r="K665"/>
  <c r="G665"/>
  <c r="M665" s="1"/>
  <c r="N665" s="1"/>
  <c r="Z664"/>
  <c r="Y664"/>
  <c r="X664"/>
  <c r="W664"/>
  <c r="V664"/>
  <c r="U664"/>
  <c r="T664"/>
  <c r="S664"/>
  <c r="R664"/>
  <c r="Q664"/>
  <c r="P664"/>
  <c r="K664"/>
  <c r="G664"/>
  <c r="M664" s="1"/>
  <c r="N664" s="1"/>
  <c r="Z663"/>
  <c r="Y663"/>
  <c r="X663"/>
  <c r="W663"/>
  <c r="V663"/>
  <c r="U663"/>
  <c r="T663"/>
  <c r="S663"/>
  <c r="R663"/>
  <c r="Q663"/>
  <c r="P663"/>
  <c r="K663"/>
  <c r="G663"/>
  <c r="M663" s="1"/>
  <c r="N663" s="1"/>
  <c r="Z662"/>
  <c r="Y662"/>
  <c r="X662"/>
  <c r="W662"/>
  <c r="V662"/>
  <c r="U662"/>
  <c r="T662"/>
  <c r="S662"/>
  <c r="R662"/>
  <c r="Q662"/>
  <c r="P662"/>
  <c r="Z661"/>
  <c r="Y661"/>
  <c r="X661"/>
  <c r="W661"/>
  <c r="V661"/>
  <c r="U661"/>
  <c r="T661"/>
  <c r="S661"/>
  <c r="R661"/>
  <c r="Q661"/>
  <c r="P661"/>
  <c r="K661"/>
  <c r="G661"/>
  <c r="M661" s="1"/>
  <c r="N661" s="1"/>
  <c r="Z660"/>
  <c r="Y660"/>
  <c r="X660"/>
  <c r="W660"/>
  <c r="V660"/>
  <c r="U660"/>
  <c r="T660"/>
  <c r="S660"/>
  <c r="R660"/>
  <c r="Q660"/>
  <c r="P660"/>
  <c r="K660"/>
  <c r="G660"/>
  <c r="M660" s="1"/>
  <c r="N660" s="1"/>
  <c r="Z659"/>
  <c r="Y659"/>
  <c r="X659"/>
  <c r="W659"/>
  <c r="V659"/>
  <c r="U659"/>
  <c r="T659"/>
  <c r="S659"/>
  <c r="R659"/>
  <c r="Q659"/>
  <c r="P659"/>
  <c r="K659"/>
  <c r="G659"/>
  <c r="M659" s="1"/>
  <c r="N659" s="1"/>
  <c r="Z658"/>
  <c r="Y658"/>
  <c r="X658"/>
  <c r="W658"/>
  <c r="V658"/>
  <c r="U658"/>
  <c r="T658"/>
  <c r="S658"/>
  <c r="R658"/>
  <c r="Q658"/>
  <c r="P658"/>
  <c r="K658"/>
  <c r="G658"/>
  <c r="M658" s="1"/>
  <c r="N658" s="1"/>
  <c r="Z657"/>
  <c r="Y657"/>
  <c r="X657"/>
  <c r="W657"/>
  <c r="V657"/>
  <c r="U657"/>
  <c r="T657"/>
  <c r="S657"/>
  <c r="R657"/>
  <c r="Q657"/>
  <c r="P657"/>
  <c r="K657"/>
  <c r="G657"/>
  <c r="M657" s="1"/>
  <c r="N657" s="1"/>
  <c r="Z656"/>
  <c r="Y656"/>
  <c r="X656"/>
  <c r="W656"/>
  <c r="V656"/>
  <c r="U656"/>
  <c r="T656"/>
  <c r="S656"/>
  <c r="R656"/>
  <c r="Q656"/>
  <c r="P656"/>
  <c r="K656"/>
  <c r="G656"/>
  <c r="M656" s="1"/>
  <c r="N656" s="1"/>
  <c r="Z655"/>
  <c r="Y655"/>
  <c r="X655"/>
  <c r="W655"/>
  <c r="V655"/>
  <c r="U655"/>
  <c r="T655"/>
  <c r="S655"/>
  <c r="R655"/>
  <c r="Q655"/>
  <c r="P655"/>
  <c r="K655"/>
  <c r="G655"/>
  <c r="M655" s="1"/>
  <c r="N655" s="1"/>
  <c r="Z654"/>
  <c r="Y654"/>
  <c r="X654"/>
  <c r="W654"/>
  <c r="V654"/>
  <c r="U654"/>
  <c r="T654"/>
  <c r="S654"/>
  <c r="R654"/>
  <c r="Q654"/>
  <c r="P654"/>
  <c r="I654"/>
  <c r="Z653"/>
  <c r="Y653"/>
  <c r="X653"/>
  <c r="W653"/>
  <c r="V653"/>
  <c r="U653"/>
  <c r="T653"/>
  <c r="S653"/>
  <c r="R653"/>
  <c r="Q653"/>
  <c r="P653"/>
  <c r="M653"/>
  <c r="N653" s="1"/>
  <c r="K653"/>
  <c r="Z652"/>
  <c r="Y652"/>
  <c r="X652"/>
  <c r="W652"/>
  <c r="V652"/>
  <c r="U652"/>
  <c r="T652"/>
  <c r="S652"/>
  <c r="R652"/>
  <c r="Q652"/>
  <c r="P652"/>
  <c r="K652"/>
  <c r="M652"/>
  <c r="N652" s="1"/>
  <c r="Z651"/>
  <c r="Y651"/>
  <c r="X651"/>
  <c r="W651"/>
  <c r="V651"/>
  <c r="U651"/>
  <c r="T651"/>
  <c r="S651"/>
  <c r="R651"/>
  <c r="Q651"/>
  <c r="P651"/>
  <c r="K651"/>
  <c r="M651"/>
  <c r="N651" s="1"/>
  <c r="Z650"/>
  <c r="Y650"/>
  <c r="X650"/>
  <c r="W650"/>
  <c r="V650"/>
  <c r="U650"/>
  <c r="T650"/>
  <c r="S650"/>
  <c r="R650"/>
  <c r="Q650"/>
  <c r="P650"/>
  <c r="H650"/>
  <c r="I650" s="1"/>
  <c r="G650"/>
  <c r="M650" s="1"/>
  <c r="N650" s="1"/>
  <c r="Z649"/>
  <c r="Y649"/>
  <c r="X649"/>
  <c r="W649"/>
  <c r="V649"/>
  <c r="U649"/>
  <c r="T649"/>
  <c r="S649"/>
  <c r="R649"/>
  <c r="Q649"/>
  <c r="P649"/>
  <c r="K649"/>
  <c r="G649"/>
  <c r="M649" s="1"/>
  <c r="N649" s="1"/>
  <c r="Z648"/>
  <c r="Y648"/>
  <c r="X648"/>
  <c r="W648"/>
  <c r="V648"/>
  <c r="U648"/>
  <c r="T648"/>
  <c r="S648"/>
  <c r="R648"/>
  <c r="Q648"/>
  <c r="P648"/>
  <c r="K648"/>
  <c r="G648"/>
  <c r="M648" s="1"/>
  <c r="N648" s="1"/>
  <c r="Z647"/>
  <c r="Y647"/>
  <c r="X647"/>
  <c r="W647"/>
  <c r="V647"/>
  <c r="U647"/>
  <c r="T647"/>
  <c r="S647"/>
  <c r="R647"/>
  <c r="Q647"/>
  <c r="P647"/>
  <c r="Z646"/>
  <c r="Y646"/>
  <c r="X646"/>
  <c r="W646"/>
  <c r="V646"/>
  <c r="U646"/>
  <c r="T646"/>
  <c r="S646"/>
  <c r="R646"/>
  <c r="Q646"/>
  <c r="P646"/>
  <c r="K646"/>
  <c r="G646"/>
  <c r="M646" s="1"/>
  <c r="N646" s="1"/>
  <c r="Z645"/>
  <c r="Y645"/>
  <c r="X645"/>
  <c r="W645"/>
  <c r="V645"/>
  <c r="U645"/>
  <c r="T645"/>
  <c r="S645"/>
  <c r="R645"/>
  <c r="Q645"/>
  <c r="P645"/>
  <c r="K645"/>
  <c r="G645"/>
  <c r="M645" s="1"/>
  <c r="N645" s="1"/>
  <c r="Z644"/>
  <c r="Y644"/>
  <c r="X644"/>
  <c r="W644"/>
  <c r="V644"/>
  <c r="U644"/>
  <c r="T644"/>
  <c r="S644"/>
  <c r="R644"/>
  <c r="Q644"/>
  <c r="P644"/>
  <c r="K644"/>
  <c r="G644"/>
  <c r="M644" s="1"/>
  <c r="N644" s="1"/>
  <c r="Z643"/>
  <c r="Y643"/>
  <c r="X643"/>
  <c r="W643"/>
  <c r="V643"/>
  <c r="U643"/>
  <c r="T643"/>
  <c r="S643"/>
  <c r="R643"/>
  <c r="Q643"/>
  <c r="P643"/>
  <c r="Z642"/>
  <c r="Y642"/>
  <c r="X642"/>
  <c r="W642"/>
  <c r="V642"/>
  <c r="U642"/>
  <c r="T642"/>
  <c r="S642"/>
  <c r="R642"/>
  <c r="Q642"/>
  <c r="P642"/>
  <c r="K642"/>
  <c r="G642"/>
  <c r="M642" s="1"/>
  <c r="N642" s="1"/>
  <c r="Z641"/>
  <c r="Y641"/>
  <c r="X641"/>
  <c r="W641"/>
  <c r="V641"/>
  <c r="U641"/>
  <c r="T641"/>
  <c r="S641"/>
  <c r="R641"/>
  <c r="Q641"/>
  <c r="P641"/>
  <c r="Z640"/>
  <c r="Y640"/>
  <c r="X640"/>
  <c r="W640"/>
  <c r="V640"/>
  <c r="U640"/>
  <c r="T640"/>
  <c r="S640"/>
  <c r="R640"/>
  <c r="Q640"/>
  <c r="P640"/>
  <c r="K640"/>
  <c r="G640"/>
  <c r="M640" s="1"/>
  <c r="N640" s="1"/>
  <c r="Z639"/>
  <c r="Y639"/>
  <c r="X639"/>
  <c r="W639"/>
  <c r="V639"/>
  <c r="U639"/>
  <c r="T639"/>
  <c r="S639"/>
  <c r="R639"/>
  <c r="Q639"/>
  <c r="P639"/>
  <c r="K639"/>
  <c r="G639"/>
  <c r="M639" s="1"/>
  <c r="N639" s="1"/>
  <c r="Z638"/>
  <c r="Y638"/>
  <c r="X638"/>
  <c r="W638"/>
  <c r="V638"/>
  <c r="U638"/>
  <c r="T638"/>
  <c r="S638"/>
  <c r="R638"/>
  <c r="Q638"/>
  <c r="P638"/>
  <c r="K638"/>
  <c r="G638"/>
  <c r="M638" s="1"/>
  <c r="N638" s="1"/>
  <c r="Z637"/>
  <c r="Y637"/>
  <c r="X637"/>
  <c r="W637"/>
  <c r="V637"/>
  <c r="U637"/>
  <c r="T637"/>
  <c r="S637"/>
  <c r="R637"/>
  <c r="Q637"/>
  <c r="P637"/>
  <c r="K637"/>
  <c r="G637"/>
  <c r="M637" s="1"/>
  <c r="N637" s="1"/>
  <c r="Z636"/>
  <c r="Y636"/>
  <c r="X636"/>
  <c r="W636"/>
  <c r="V636"/>
  <c r="U636"/>
  <c r="T636"/>
  <c r="S636"/>
  <c r="R636"/>
  <c r="Q636"/>
  <c r="P636"/>
  <c r="K636"/>
  <c r="G636"/>
  <c r="M636" s="1"/>
  <c r="N636" s="1"/>
  <c r="Z635"/>
  <c r="Y635"/>
  <c r="X635"/>
  <c r="W635"/>
  <c r="V635"/>
  <c r="U635"/>
  <c r="T635"/>
  <c r="S635"/>
  <c r="R635"/>
  <c r="Q635"/>
  <c r="P635"/>
  <c r="K635"/>
  <c r="G635"/>
  <c r="M635" s="1"/>
  <c r="N635" s="1"/>
  <c r="Z634"/>
  <c r="Y634"/>
  <c r="X634"/>
  <c r="W634"/>
  <c r="V634"/>
  <c r="U634"/>
  <c r="T634"/>
  <c r="S634"/>
  <c r="R634"/>
  <c r="Q634"/>
  <c r="P634"/>
  <c r="K634"/>
  <c r="G634"/>
  <c r="M634" s="1"/>
  <c r="N634" s="1"/>
  <c r="Z633"/>
  <c r="Y633"/>
  <c r="X633"/>
  <c r="W633"/>
  <c r="V633"/>
  <c r="U633"/>
  <c r="T633"/>
  <c r="S633"/>
  <c r="R633"/>
  <c r="Q633"/>
  <c r="P633"/>
  <c r="K633"/>
  <c r="G633"/>
  <c r="M633" s="1"/>
  <c r="N633" s="1"/>
  <c r="Z629"/>
  <c r="Y629"/>
  <c r="X629"/>
  <c r="W629"/>
  <c r="V629"/>
  <c r="U629"/>
  <c r="T629"/>
  <c r="S629"/>
  <c r="R629"/>
  <c r="Q629"/>
  <c r="P629"/>
  <c r="K629"/>
  <c r="G629"/>
  <c r="M629" s="1"/>
  <c r="N629" s="1"/>
  <c r="Z628"/>
  <c r="Y628"/>
  <c r="X628"/>
  <c r="W628"/>
  <c r="V628"/>
  <c r="U628"/>
  <c r="T628"/>
  <c r="S628"/>
  <c r="R628"/>
  <c r="Q628"/>
  <c r="P628"/>
  <c r="K628"/>
  <c r="G628"/>
  <c r="M628" s="1"/>
  <c r="N628" s="1"/>
  <c r="Z627"/>
  <c r="Y627"/>
  <c r="X627"/>
  <c r="W627"/>
  <c r="V627"/>
  <c r="U627"/>
  <c r="T627"/>
  <c r="S627"/>
  <c r="R627"/>
  <c r="Q627"/>
  <c r="P627"/>
  <c r="K627"/>
  <c r="G627"/>
  <c r="M627" s="1"/>
  <c r="N627" s="1"/>
  <c r="Z626"/>
  <c r="Y626"/>
  <c r="X626"/>
  <c r="W626"/>
  <c r="V626"/>
  <c r="U626"/>
  <c r="T626"/>
  <c r="S626"/>
  <c r="R626"/>
  <c r="Q626"/>
  <c r="P626"/>
  <c r="K626"/>
  <c r="G626"/>
  <c r="M626" s="1"/>
  <c r="N626" s="1"/>
  <c r="Z625"/>
  <c r="Y625"/>
  <c r="X625"/>
  <c r="W625"/>
  <c r="V625"/>
  <c r="U625"/>
  <c r="T625"/>
  <c r="S625"/>
  <c r="R625"/>
  <c r="Q625"/>
  <c r="P625"/>
  <c r="Z624"/>
  <c r="Y624"/>
  <c r="X624"/>
  <c r="W624"/>
  <c r="V624"/>
  <c r="U624"/>
  <c r="T624"/>
  <c r="S624"/>
  <c r="R624"/>
  <c r="Q624"/>
  <c r="P624"/>
  <c r="K624"/>
  <c r="G624"/>
  <c r="M624" s="1"/>
  <c r="N624" s="1"/>
  <c r="Z623"/>
  <c r="Y623"/>
  <c r="X623"/>
  <c r="W623"/>
  <c r="V623"/>
  <c r="U623"/>
  <c r="T623"/>
  <c r="S623"/>
  <c r="R623"/>
  <c r="Q623"/>
  <c r="P623"/>
  <c r="K623"/>
  <c r="G623"/>
  <c r="M623" s="1"/>
  <c r="N623" s="1"/>
  <c r="Z622"/>
  <c r="Y622"/>
  <c r="X622"/>
  <c r="W622"/>
  <c r="V622"/>
  <c r="U622"/>
  <c r="T622"/>
  <c r="S622"/>
  <c r="R622"/>
  <c r="Q622"/>
  <c r="P622"/>
  <c r="K622"/>
  <c r="G622"/>
  <c r="M622" s="1"/>
  <c r="N622" s="1"/>
  <c r="Z621"/>
  <c r="Y621"/>
  <c r="X621"/>
  <c r="W621"/>
  <c r="V621"/>
  <c r="U621"/>
  <c r="T621"/>
  <c r="S621"/>
  <c r="R621"/>
  <c r="Q621"/>
  <c r="P621"/>
  <c r="K621"/>
  <c r="G621"/>
  <c r="M621" s="1"/>
  <c r="N621" s="1"/>
  <c r="Z620"/>
  <c r="Y620"/>
  <c r="X620"/>
  <c r="W620"/>
  <c r="V620"/>
  <c r="U620"/>
  <c r="T620"/>
  <c r="S620"/>
  <c r="R620"/>
  <c r="Q620"/>
  <c r="P620"/>
  <c r="K620"/>
  <c r="G620"/>
  <c r="M620" s="1"/>
  <c r="N620" s="1"/>
  <c r="Z619"/>
  <c r="Y619"/>
  <c r="X619"/>
  <c r="W619"/>
  <c r="V619"/>
  <c r="U619"/>
  <c r="T619"/>
  <c r="S619"/>
  <c r="R619"/>
  <c r="Q619"/>
  <c r="P619"/>
  <c r="K619"/>
  <c r="G619"/>
  <c r="M619" s="1"/>
  <c r="N619" s="1"/>
  <c r="Z618"/>
  <c r="Y618"/>
  <c r="X618"/>
  <c r="W618"/>
  <c r="V618"/>
  <c r="U618"/>
  <c r="T618"/>
  <c r="S618"/>
  <c r="R618"/>
  <c r="Q618"/>
  <c r="P618"/>
  <c r="K618"/>
  <c r="G618"/>
  <c r="M618" s="1"/>
  <c r="N618" s="1"/>
  <c r="Z617"/>
  <c r="Y617"/>
  <c r="X617"/>
  <c r="W617"/>
  <c r="V617"/>
  <c r="U617"/>
  <c r="T617"/>
  <c r="S617"/>
  <c r="R617"/>
  <c r="Q617"/>
  <c r="P617"/>
  <c r="I617"/>
  <c r="Z616"/>
  <c r="Y616"/>
  <c r="X616"/>
  <c r="W616"/>
  <c r="V616"/>
  <c r="U616"/>
  <c r="T616"/>
  <c r="S616"/>
  <c r="R616"/>
  <c r="Q616"/>
  <c r="P616"/>
  <c r="K616"/>
  <c r="M616"/>
  <c r="N616" s="1"/>
  <c r="Z615"/>
  <c r="Y615"/>
  <c r="X615"/>
  <c r="W615"/>
  <c r="V615"/>
  <c r="U615"/>
  <c r="T615"/>
  <c r="S615"/>
  <c r="R615"/>
  <c r="Q615"/>
  <c r="P615"/>
  <c r="M615"/>
  <c r="N615" s="1"/>
  <c r="K615"/>
  <c r="Z614"/>
  <c r="Y614"/>
  <c r="X614"/>
  <c r="W614"/>
  <c r="V614"/>
  <c r="U614"/>
  <c r="T614"/>
  <c r="S614"/>
  <c r="R614"/>
  <c r="Q614"/>
  <c r="P614"/>
  <c r="K614"/>
  <c r="M614"/>
  <c r="N614" s="1"/>
  <c r="Z613"/>
  <c r="Y613"/>
  <c r="X613"/>
  <c r="W613"/>
  <c r="V613"/>
  <c r="U613"/>
  <c r="T613"/>
  <c r="S613"/>
  <c r="R613"/>
  <c r="Q613"/>
  <c r="P613"/>
  <c r="H613"/>
  <c r="I613" s="1"/>
  <c r="G613"/>
  <c r="M613" s="1"/>
  <c r="N613" s="1"/>
  <c r="Z612"/>
  <c r="Y612"/>
  <c r="X612"/>
  <c r="W612"/>
  <c r="V612"/>
  <c r="U612"/>
  <c r="T612"/>
  <c r="S612"/>
  <c r="R612"/>
  <c r="Q612"/>
  <c r="P612"/>
  <c r="K612"/>
  <c r="G612"/>
  <c r="M612" s="1"/>
  <c r="N612" s="1"/>
  <c r="Z611"/>
  <c r="Y611"/>
  <c r="X611"/>
  <c r="W611"/>
  <c r="V611"/>
  <c r="U611"/>
  <c r="T611"/>
  <c r="S611"/>
  <c r="R611"/>
  <c r="Q611"/>
  <c r="P611"/>
  <c r="K611"/>
  <c r="G611"/>
  <c r="M611" s="1"/>
  <c r="N611" s="1"/>
  <c r="Z610"/>
  <c r="Y610"/>
  <c r="X610"/>
  <c r="W610"/>
  <c r="V610"/>
  <c r="U610"/>
  <c r="T610"/>
  <c r="S610"/>
  <c r="R610"/>
  <c r="Q610"/>
  <c r="P610"/>
  <c r="Z609"/>
  <c r="Y609"/>
  <c r="X609"/>
  <c r="W609"/>
  <c r="V609"/>
  <c r="U609"/>
  <c r="T609"/>
  <c r="S609"/>
  <c r="R609"/>
  <c r="Q609"/>
  <c r="P609"/>
  <c r="K609"/>
  <c r="G609"/>
  <c r="M609" s="1"/>
  <c r="N609" s="1"/>
  <c r="Z608"/>
  <c r="Y608"/>
  <c r="X608"/>
  <c r="W608"/>
  <c r="V608"/>
  <c r="U608"/>
  <c r="T608"/>
  <c r="S608"/>
  <c r="R608"/>
  <c r="Q608"/>
  <c r="P608"/>
  <c r="K608"/>
  <c r="G608"/>
  <c r="M608" s="1"/>
  <c r="N608" s="1"/>
  <c r="Z607"/>
  <c r="Y607"/>
  <c r="X607"/>
  <c r="W607"/>
  <c r="V607"/>
  <c r="U607"/>
  <c r="T607"/>
  <c r="S607"/>
  <c r="R607"/>
  <c r="Q607"/>
  <c r="P607"/>
  <c r="K607"/>
  <c r="G607"/>
  <c r="M607" s="1"/>
  <c r="N607" s="1"/>
  <c r="Z606"/>
  <c r="Y606"/>
  <c r="X606"/>
  <c r="W606"/>
  <c r="V606"/>
  <c r="U606"/>
  <c r="T606"/>
  <c r="S606"/>
  <c r="R606"/>
  <c r="Q606"/>
  <c r="P606"/>
  <c r="Z605"/>
  <c r="Y605"/>
  <c r="X605"/>
  <c r="W605"/>
  <c r="V605"/>
  <c r="U605"/>
  <c r="T605"/>
  <c r="S605"/>
  <c r="R605"/>
  <c r="Q605"/>
  <c r="P605"/>
  <c r="K605"/>
  <c r="G605"/>
  <c r="M605" s="1"/>
  <c r="N605" s="1"/>
  <c r="Z604"/>
  <c r="Y604"/>
  <c r="X604"/>
  <c r="W604"/>
  <c r="V604"/>
  <c r="U604"/>
  <c r="T604"/>
  <c r="S604"/>
  <c r="R604"/>
  <c r="Q604"/>
  <c r="P604"/>
  <c r="Z603"/>
  <c r="Y603"/>
  <c r="X603"/>
  <c r="W603"/>
  <c r="V603"/>
  <c r="U603"/>
  <c r="T603"/>
  <c r="S603"/>
  <c r="R603"/>
  <c r="Q603"/>
  <c r="P603"/>
  <c r="K603"/>
  <c r="G603"/>
  <c r="M603" s="1"/>
  <c r="N603" s="1"/>
  <c r="Z602"/>
  <c r="Y602"/>
  <c r="X602"/>
  <c r="W602"/>
  <c r="V602"/>
  <c r="U602"/>
  <c r="T602"/>
  <c r="S602"/>
  <c r="R602"/>
  <c r="Q602"/>
  <c r="P602"/>
  <c r="K602"/>
  <c r="G602"/>
  <c r="M602" s="1"/>
  <c r="N602" s="1"/>
  <c r="Z601"/>
  <c r="Y601"/>
  <c r="X601"/>
  <c r="W601"/>
  <c r="V601"/>
  <c r="U601"/>
  <c r="T601"/>
  <c r="S601"/>
  <c r="R601"/>
  <c r="Q601"/>
  <c r="P601"/>
  <c r="K601"/>
  <c r="G601"/>
  <c r="M601" s="1"/>
  <c r="N601" s="1"/>
  <c r="Z600"/>
  <c r="Y600"/>
  <c r="X600"/>
  <c r="W600"/>
  <c r="V600"/>
  <c r="U600"/>
  <c r="T600"/>
  <c r="S600"/>
  <c r="R600"/>
  <c r="Q600"/>
  <c r="P600"/>
  <c r="K600"/>
  <c r="G600"/>
  <c r="M600" s="1"/>
  <c r="N600" s="1"/>
  <c r="Z599"/>
  <c r="Y599"/>
  <c r="X599"/>
  <c r="W599"/>
  <c r="V599"/>
  <c r="U599"/>
  <c r="T599"/>
  <c r="S599"/>
  <c r="R599"/>
  <c r="Q599"/>
  <c r="P599"/>
  <c r="K599"/>
  <c r="G599"/>
  <c r="M599" s="1"/>
  <c r="N599" s="1"/>
  <c r="Z598"/>
  <c r="Y598"/>
  <c r="X598"/>
  <c r="W598"/>
  <c r="V598"/>
  <c r="U598"/>
  <c r="T598"/>
  <c r="S598"/>
  <c r="R598"/>
  <c r="Q598"/>
  <c r="P598"/>
  <c r="K598"/>
  <c r="G598"/>
  <c r="M598" s="1"/>
  <c r="N598" s="1"/>
  <c r="Z597"/>
  <c r="Y597"/>
  <c r="X597"/>
  <c r="W597"/>
  <c r="V597"/>
  <c r="U597"/>
  <c r="T597"/>
  <c r="S597"/>
  <c r="R597"/>
  <c r="Q597"/>
  <c r="P597"/>
  <c r="K597"/>
  <c r="G597"/>
  <c r="M597" s="1"/>
  <c r="N597" s="1"/>
  <c r="Z596"/>
  <c r="Y596"/>
  <c r="X596"/>
  <c r="W596"/>
  <c r="V596"/>
  <c r="U596"/>
  <c r="T596"/>
  <c r="S596"/>
  <c r="R596"/>
  <c r="Q596"/>
  <c r="P596"/>
  <c r="K596"/>
  <c r="G596"/>
  <c r="M596" s="1"/>
  <c r="N596" s="1"/>
  <c r="Z592"/>
  <c r="Y592"/>
  <c r="X592"/>
  <c r="W592"/>
  <c r="V592"/>
  <c r="U592"/>
  <c r="T592"/>
  <c r="S592"/>
  <c r="R592"/>
  <c r="Q592"/>
  <c r="P592"/>
  <c r="K592"/>
  <c r="G592"/>
  <c r="M592" s="1"/>
  <c r="N592" s="1"/>
  <c r="Z591"/>
  <c r="Y591"/>
  <c r="X591"/>
  <c r="W591"/>
  <c r="V591"/>
  <c r="U591"/>
  <c r="T591"/>
  <c r="S591"/>
  <c r="R591"/>
  <c r="Q591"/>
  <c r="P591"/>
  <c r="K591"/>
  <c r="G591"/>
  <c r="M591" s="1"/>
  <c r="N591" s="1"/>
  <c r="Z590"/>
  <c r="Y590"/>
  <c r="X590"/>
  <c r="W590"/>
  <c r="V590"/>
  <c r="U590"/>
  <c r="T590"/>
  <c r="S590"/>
  <c r="R590"/>
  <c r="Q590"/>
  <c r="P590"/>
  <c r="K590"/>
  <c r="G590"/>
  <c r="M590" s="1"/>
  <c r="N590" s="1"/>
  <c r="Z589"/>
  <c r="Y589"/>
  <c r="X589"/>
  <c r="W589"/>
  <c r="V589"/>
  <c r="U589"/>
  <c r="T589"/>
  <c r="S589"/>
  <c r="R589"/>
  <c r="Q589"/>
  <c r="P589"/>
  <c r="K589"/>
  <c r="G589"/>
  <c r="M589" s="1"/>
  <c r="N589" s="1"/>
  <c r="Z588"/>
  <c r="Y588"/>
  <c r="X588"/>
  <c r="W588"/>
  <c r="V588"/>
  <c r="U588"/>
  <c r="T588"/>
  <c r="S588"/>
  <c r="R588"/>
  <c r="Q588"/>
  <c r="P588"/>
  <c r="Z587"/>
  <c r="Y587"/>
  <c r="X587"/>
  <c r="W587"/>
  <c r="V587"/>
  <c r="U587"/>
  <c r="T587"/>
  <c r="S587"/>
  <c r="R587"/>
  <c r="Q587"/>
  <c r="P587"/>
  <c r="K587"/>
  <c r="G587"/>
  <c r="M587" s="1"/>
  <c r="N587" s="1"/>
  <c r="Z586"/>
  <c r="Y586"/>
  <c r="X586"/>
  <c r="W586"/>
  <c r="V586"/>
  <c r="U586"/>
  <c r="T586"/>
  <c r="S586"/>
  <c r="R586"/>
  <c r="Q586"/>
  <c r="P586"/>
  <c r="K586"/>
  <c r="G586"/>
  <c r="M586" s="1"/>
  <c r="N586" s="1"/>
  <c r="Z585"/>
  <c r="Y585"/>
  <c r="X585"/>
  <c r="W585"/>
  <c r="V585"/>
  <c r="U585"/>
  <c r="T585"/>
  <c r="S585"/>
  <c r="R585"/>
  <c r="Q585"/>
  <c r="P585"/>
  <c r="K585"/>
  <c r="G585"/>
  <c r="M585" s="1"/>
  <c r="N585" s="1"/>
  <c r="Z584"/>
  <c r="Y584"/>
  <c r="X584"/>
  <c r="W584"/>
  <c r="V584"/>
  <c r="U584"/>
  <c r="T584"/>
  <c r="S584"/>
  <c r="R584"/>
  <c r="Q584"/>
  <c r="P584"/>
  <c r="K584"/>
  <c r="G584"/>
  <c r="M584" s="1"/>
  <c r="N584" s="1"/>
  <c r="Z583"/>
  <c r="Y583"/>
  <c r="X583"/>
  <c r="W583"/>
  <c r="V583"/>
  <c r="U583"/>
  <c r="T583"/>
  <c r="S583"/>
  <c r="R583"/>
  <c r="Q583"/>
  <c r="P583"/>
  <c r="K583"/>
  <c r="G583"/>
  <c r="M583" s="1"/>
  <c r="N583" s="1"/>
  <c r="Z582"/>
  <c r="Y582"/>
  <c r="X582"/>
  <c r="W582"/>
  <c r="V582"/>
  <c r="U582"/>
  <c r="T582"/>
  <c r="S582"/>
  <c r="R582"/>
  <c r="Q582"/>
  <c r="P582"/>
  <c r="K582"/>
  <c r="G582"/>
  <c r="M582" s="1"/>
  <c r="N582" s="1"/>
  <c r="Z581"/>
  <c r="Y581"/>
  <c r="X581"/>
  <c r="W581"/>
  <c r="V581"/>
  <c r="U581"/>
  <c r="T581"/>
  <c r="S581"/>
  <c r="R581"/>
  <c r="Q581"/>
  <c r="P581"/>
  <c r="K581"/>
  <c r="G581"/>
  <c r="M581" s="1"/>
  <c r="N581" s="1"/>
  <c r="Z580"/>
  <c r="Y580"/>
  <c r="X580"/>
  <c r="W580"/>
  <c r="V580"/>
  <c r="U580"/>
  <c r="T580"/>
  <c r="S580"/>
  <c r="R580"/>
  <c r="Q580"/>
  <c r="P580"/>
  <c r="I580"/>
  <c r="Z579"/>
  <c r="Y579"/>
  <c r="X579"/>
  <c r="W579"/>
  <c r="V579"/>
  <c r="U579"/>
  <c r="T579"/>
  <c r="S579"/>
  <c r="R579"/>
  <c r="Q579"/>
  <c r="P579"/>
  <c r="M579"/>
  <c r="N579" s="1"/>
  <c r="K579"/>
  <c r="Z578"/>
  <c r="Y578"/>
  <c r="X578"/>
  <c r="W578"/>
  <c r="V578"/>
  <c r="U578"/>
  <c r="T578"/>
  <c r="S578"/>
  <c r="R578"/>
  <c r="Q578"/>
  <c r="P578"/>
  <c r="K578"/>
  <c r="M578"/>
  <c r="N578" s="1"/>
  <c r="Z577"/>
  <c r="Y577"/>
  <c r="X577"/>
  <c r="W577"/>
  <c r="V577"/>
  <c r="U577"/>
  <c r="T577"/>
  <c r="S577"/>
  <c r="R577"/>
  <c r="Q577"/>
  <c r="P577"/>
  <c r="K577"/>
  <c r="M577"/>
  <c r="N577" s="1"/>
  <c r="Z576"/>
  <c r="Y576"/>
  <c r="X576"/>
  <c r="W576"/>
  <c r="V576"/>
  <c r="U576"/>
  <c r="T576"/>
  <c r="S576"/>
  <c r="R576"/>
  <c r="Q576"/>
  <c r="P576"/>
  <c r="H576"/>
  <c r="I576" s="1"/>
  <c r="G576"/>
  <c r="M576" s="1"/>
  <c r="N576" s="1"/>
  <c r="Z575"/>
  <c r="Y575"/>
  <c r="X575"/>
  <c r="W575"/>
  <c r="V575"/>
  <c r="U575"/>
  <c r="T575"/>
  <c r="S575"/>
  <c r="R575"/>
  <c r="Q575"/>
  <c r="P575"/>
  <c r="K575"/>
  <c r="G575"/>
  <c r="M575" s="1"/>
  <c r="N575" s="1"/>
  <c r="Z574"/>
  <c r="Y574"/>
  <c r="X574"/>
  <c r="W574"/>
  <c r="V574"/>
  <c r="U574"/>
  <c r="T574"/>
  <c r="S574"/>
  <c r="R574"/>
  <c r="Q574"/>
  <c r="P574"/>
  <c r="K574"/>
  <c r="G574"/>
  <c r="M574" s="1"/>
  <c r="N574" s="1"/>
  <c r="Z573"/>
  <c r="Y573"/>
  <c r="X573"/>
  <c r="W573"/>
  <c r="V573"/>
  <c r="U573"/>
  <c r="T573"/>
  <c r="S573"/>
  <c r="R573"/>
  <c r="Q573"/>
  <c r="P573"/>
  <c r="Z572"/>
  <c r="Y572"/>
  <c r="X572"/>
  <c r="W572"/>
  <c r="V572"/>
  <c r="U572"/>
  <c r="T572"/>
  <c r="S572"/>
  <c r="R572"/>
  <c r="Q572"/>
  <c r="P572"/>
  <c r="K572"/>
  <c r="G572"/>
  <c r="M572" s="1"/>
  <c r="N572" s="1"/>
  <c r="Z571"/>
  <c r="Y571"/>
  <c r="X571"/>
  <c r="W571"/>
  <c r="V571"/>
  <c r="U571"/>
  <c r="T571"/>
  <c r="S571"/>
  <c r="R571"/>
  <c r="Q571"/>
  <c r="P571"/>
  <c r="K571"/>
  <c r="G571"/>
  <c r="M571" s="1"/>
  <c r="N571" s="1"/>
  <c r="Z570"/>
  <c r="Y570"/>
  <c r="X570"/>
  <c r="W570"/>
  <c r="V570"/>
  <c r="U570"/>
  <c r="T570"/>
  <c r="S570"/>
  <c r="R570"/>
  <c r="Q570"/>
  <c r="P570"/>
  <c r="K570"/>
  <c r="G570"/>
  <c r="M570" s="1"/>
  <c r="N570" s="1"/>
  <c r="Z569"/>
  <c r="Y569"/>
  <c r="X569"/>
  <c r="W569"/>
  <c r="V569"/>
  <c r="U569"/>
  <c r="T569"/>
  <c r="S569"/>
  <c r="R569"/>
  <c r="Q569"/>
  <c r="P569"/>
  <c r="Z568"/>
  <c r="Y568"/>
  <c r="X568"/>
  <c r="W568"/>
  <c r="V568"/>
  <c r="U568"/>
  <c r="T568"/>
  <c r="S568"/>
  <c r="R568"/>
  <c r="Q568"/>
  <c r="P568"/>
  <c r="K568"/>
  <c r="G568"/>
  <c r="M568" s="1"/>
  <c r="N568" s="1"/>
  <c r="Z567"/>
  <c r="Y567"/>
  <c r="X567"/>
  <c r="W567"/>
  <c r="V567"/>
  <c r="U567"/>
  <c r="T567"/>
  <c r="S567"/>
  <c r="R567"/>
  <c r="Q567"/>
  <c r="P567"/>
  <c r="Z566"/>
  <c r="Y566"/>
  <c r="X566"/>
  <c r="W566"/>
  <c r="V566"/>
  <c r="U566"/>
  <c r="T566"/>
  <c r="S566"/>
  <c r="R566"/>
  <c r="Q566"/>
  <c r="P566"/>
  <c r="K566"/>
  <c r="G566"/>
  <c r="M566" s="1"/>
  <c r="N566" s="1"/>
  <c r="Z565"/>
  <c r="Y565"/>
  <c r="X565"/>
  <c r="W565"/>
  <c r="V565"/>
  <c r="U565"/>
  <c r="T565"/>
  <c r="S565"/>
  <c r="R565"/>
  <c r="Q565"/>
  <c r="P565"/>
  <c r="K565"/>
  <c r="G565"/>
  <c r="M565" s="1"/>
  <c r="N565" s="1"/>
  <c r="Z564"/>
  <c r="Y564"/>
  <c r="X564"/>
  <c r="W564"/>
  <c r="V564"/>
  <c r="U564"/>
  <c r="T564"/>
  <c r="S564"/>
  <c r="R564"/>
  <c r="Q564"/>
  <c r="P564"/>
  <c r="K564"/>
  <c r="G564"/>
  <c r="M564" s="1"/>
  <c r="N564" s="1"/>
  <c r="Z563"/>
  <c r="Y563"/>
  <c r="X563"/>
  <c r="W563"/>
  <c r="V563"/>
  <c r="U563"/>
  <c r="T563"/>
  <c r="S563"/>
  <c r="R563"/>
  <c r="Q563"/>
  <c r="P563"/>
  <c r="K563"/>
  <c r="G563"/>
  <c r="M563" s="1"/>
  <c r="N563" s="1"/>
  <c r="Z562"/>
  <c r="Y562"/>
  <c r="X562"/>
  <c r="W562"/>
  <c r="V562"/>
  <c r="U562"/>
  <c r="T562"/>
  <c r="S562"/>
  <c r="R562"/>
  <c r="Q562"/>
  <c r="P562"/>
  <c r="K562"/>
  <c r="G562"/>
  <c r="M562" s="1"/>
  <c r="N562" s="1"/>
  <c r="Z561"/>
  <c r="Y561"/>
  <c r="X561"/>
  <c r="W561"/>
  <c r="V561"/>
  <c r="U561"/>
  <c r="T561"/>
  <c r="S561"/>
  <c r="R561"/>
  <c r="Q561"/>
  <c r="P561"/>
  <c r="K561"/>
  <c r="G561"/>
  <c r="M561" s="1"/>
  <c r="N561" s="1"/>
  <c r="Z560"/>
  <c r="Y560"/>
  <c r="X560"/>
  <c r="W560"/>
  <c r="V560"/>
  <c r="U560"/>
  <c r="T560"/>
  <c r="S560"/>
  <c r="R560"/>
  <c r="Q560"/>
  <c r="P560"/>
  <c r="K560"/>
  <c r="G560"/>
  <c r="M560" s="1"/>
  <c r="N560" s="1"/>
  <c r="Z559"/>
  <c r="Y559"/>
  <c r="X559"/>
  <c r="W559"/>
  <c r="V559"/>
  <c r="U559"/>
  <c r="T559"/>
  <c r="S559"/>
  <c r="R559"/>
  <c r="Q559"/>
  <c r="P559"/>
  <c r="K559"/>
  <c r="G559"/>
  <c r="M559" s="1"/>
  <c r="N559" s="1"/>
  <c r="Z555"/>
  <c r="Y555"/>
  <c r="X555"/>
  <c r="W555"/>
  <c r="V555"/>
  <c r="U555"/>
  <c r="T555"/>
  <c r="S555"/>
  <c r="R555"/>
  <c r="Q555"/>
  <c r="P555"/>
  <c r="K555"/>
  <c r="G555"/>
  <c r="M555" s="1"/>
  <c r="N555" s="1"/>
  <c r="Z554"/>
  <c r="Y554"/>
  <c r="X554"/>
  <c r="W554"/>
  <c r="V554"/>
  <c r="U554"/>
  <c r="T554"/>
  <c r="S554"/>
  <c r="R554"/>
  <c r="Q554"/>
  <c r="P554"/>
  <c r="K554"/>
  <c r="G554"/>
  <c r="M554" s="1"/>
  <c r="N554" s="1"/>
  <c r="Z553"/>
  <c r="Y553"/>
  <c r="X553"/>
  <c r="W553"/>
  <c r="V553"/>
  <c r="U553"/>
  <c r="T553"/>
  <c r="S553"/>
  <c r="R553"/>
  <c r="Q553"/>
  <c r="P553"/>
  <c r="K553"/>
  <c r="G553"/>
  <c r="M553" s="1"/>
  <c r="N553" s="1"/>
  <c r="Z552"/>
  <c r="Y552"/>
  <c r="X552"/>
  <c r="W552"/>
  <c r="V552"/>
  <c r="U552"/>
  <c r="T552"/>
  <c r="S552"/>
  <c r="R552"/>
  <c r="Q552"/>
  <c r="P552"/>
  <c r="K552"/>
  <c r="G552"/>
  <c r="M552" s="1"/>
  <c r="N552" s="1"/>
  <c r="Z551"/>
  <c r="Y551"/>
  <c r="X551"/>
  <c r="W551"/>
  <c r="V551"/>
  <c r="U551"/>
  <c r="T551"/>
  <c r="S551"/>
  <c r="R551"/>
  <c r="Q551"/>
  <c r="P551"/>
  <c r="Z550"/>
  <c r="Y550"/>
  <c r="X550"/>
  <c r="W550"/>
  <c r="V550"/>
  <c r="U550"/>
  <c r="T550"/>
  <c r="S550"/>
  <c r="R550"/>
  <c r="Q550"/>
  <c r="P550"/>
  <c r="K550"/>
  <c r="G550"/>
  <c r="M550" s="1"/>
  <c r="N550" s="1"/>
  <c r="Z549"/>
  <c r="Y549"/>
  <c r="X549"/>
  <c r="W549"/>
  <c r="V549"/>
  <c r="U549"/>
  <c r="T549"/>
  <c r="S549"/>
  <c r="R549"/>
  <c r="Q549"/>
  <c r="P549"/>
  <c r="K549"/>
  <c r="G549"/>
  <c r="M549" s="1"/>
  <c r="N549" s="1"/>
  <c r="Z548"/>
  <c r="Y548"/>
  <c r="X548"/>
  <c r="W548"/>
  <c r="V548"/>
  <c r="U548"/>
  <c r="T548"/>
  <c r="S548"/>
  <c r="R548"/>
  <c r="Q548"/>
  <c r="P548"/>
  <c r="K548"/>
  <c r="G548"/>
  <c r="M548" s="1"/>
  <c r="N548" s="1"/>
  <c r="Z547"/>
  <c r="Y547"/>
  <c r="X547"/>
  <c r="W547"/>
  <c r="V547"/>
  <c r="U547"/>
  <c r="T547"/>
  <c r="S547"/>
  <c r="R547"/>
  <c r="Q547"/>
  <c r="P547"/>
  <c r="K547"/>
  <c r="G547"/>
  <c r="M547" s="1"/>
  <c r="N547" s="1"/>
  <c r="Z546"/>
  <c r="Y546"/>
  <c r="X546"/>
  <c r="W546"/>
  <c r="V546"/>
  <c r="U546"/>
  <c r="T546"/>
  <c r="S546"/>
  <c r="R546"/>
  <c r="Q546"/>
  <c r="P546"/>
  <c r="K546"/>
  <c r="G546"/>
  <c r="M546" s="1"/>
  <c r="N546" s="1"/>
  <c r="Z545"/>
  <c r="Y545"/>
  <c r="X545"/>
  <c r="W545"/>
  <c r="V545"/>
  <c r="U545"/>
  <c r="T545"/>
  <c r="S545"/>
  <c r="R545"/>
  <c r="Q545"/>
  <c r="P545"/>
  <c r="K545"/>
  <c r="G545"/>
  <c r="M545" s="1"/>
  <c r="N545" s="1"/>
  <c r="Z544"/>
  <c r="Y544"/>
  <c r="X544"/>
  <c r="W544"/>
  <c r="V544"/>
  <c r="U544"/>
  <c r="T544"/>
  <c r="S544"/>
  <c r="R544"/>
  <c r="Q544"/>
  <c r="P544"/>
  <c r="K544"/>
  <c r="G544"/>
  <c r="M544" s="1"/>
  <c r="N544" s="1"/>
  <c r="Z543"/>
  <c r="Y543"/>
  <c r="X543"/>
  <c r="W543"/>
  <c r="V543"/>
  <c r="U543"/>
  <c r="T543"/>
  <c r="S543"/>
  <c r="R543"/>
  <c r="Q543"/>
  <c r="P543"/>
  <c r="I543"/>
  <c r="Z542"/>
  <c r="Y542"/>
  <c r="X542"/>
  <c r="W542"/>
  <c r="V542"/>
  <c r="U542"/>
  <c r="T542"/>
  <c r="S542"/>
  <c r="R542"/>
  <c r="Q542"/>
  <c r="P542"/>
  <c r="K542"/>
  <c r="M542"/>
  <c r="N542" s="1"/>
  <c r="Z541"/>
  <c r="Y541"/>
  <c r="X541"/>
  <c r="W541"/>
  <c r="V541"/>
  <c r="U541"/>
  <c r="T541"/>
  <c r="S541"/>
  <c r="R541"/>
  <c r="Q541"/>
  <c r="P541"/>
  <c r="K541"/>
  <c r="M541"/>
  <c r="N541" s="1"/>
  <c r="Z540"/>
  <c r="Y540"/>
  <c r="X540"/>
  <c r="W540"/>
  <c r="V540"/>
  <c r="U540"/>
  <c r="T540"/>
  <c r="S540"/>
  <c r="R540"/>
  <c r="Q540"/>
  <c r="P540"/>
  <c r="K540"/>
  <c r="M540"/>
  <c r="N540" s="1"/>
  <c r="Z539"/>
  <c r="Y539"/>
  <c r="X539"/>
  <c r="W539"/>
  <c r="V539"/>
  <c r="U539"/>
  <c r="T539"/>
  <c r="S539"/>
  <c r="R539"/>
  <c r="Q539"/>
  <c r="P539"/>
  <c r="H539"/>
  <c r="I539" s="1"/>
  <c r="G539"/>
  <c r="M539" s="1"/>
  <c r="N539" s="1"/>
  <c r="Z538"/>
  <c r="Y538"/>
  <c r="X538"/>
  <c r="W538"/>
  <c r="V538"/>
  <c r="U538"/>
  <c r="T538"/>
  <c r="S538"/>
  <c r="R538"/>
  <c r="Q538"/>
  <c r="P538"/>
  <c r="K538"/>
  <c r="G538"/>
  <c r="M538" s="1"/>
  <c r="N538" s="1"/>
  <c r="Z537"/>
  <c r="Y537"/>
  <c r="X537"/>
  <c r="W537"/>
  <c r="V537"/>
  <c r="U537"/>
  <c r="T537"/>
  <c r="S537"/>
  <c r="R537"/>
  <c r="Q537"/>
  <c r="P537"/>
  <c r="K537"/>
  <c r="G537"/>
  <c r="M537" s="1"/>
  <c r="N537" s="1"/>
  <c r="Z536"/>
  <c r="Y536"/>
  <c r="X536"/>
  <c r="W536"/>
  <c r="V536"/>
  <c r="U536"/>
  <c r="T536"/>
  <c r="S536"/>
  <c r="R536"/>
  <c r="Q536"/>
  <c r="P536"/>
  <c r="Z535"/>
  <c r="Y535"/>
  <c r="X535"/>
  <c r="W535"/>
  <c r="V535"/>
  <c r="U535"/>
  <c r="T535"/>
  <c r="S535"/>
  <c r="R535"/>
  <c r="Q535"/>
  <c r="P535"/>
  <c r="K535"/>
  <c r="G535"/>
  <c r="M535" s="1"/>
  <c r="N535" s="1"/>
  <c r="Z534"/>
  <c r="Y534"/>
  <c r="X534"/>
  <c r="W534"/>
  <c r="V534"/>
  <c r="U534"/>
  <c r="T534"/>
  <c r="S534"/>
  <c r="R534"/>
  <c r="Q534"/>
  <c r="P534"/>
  <c r="K534"/>
  <c r="G534"/>
  <c r="M534" s="1"/>
  <c r="N534" s="1"/>
  <c r="Z533"/>
  <c r="Y533"/>
  <c r="X533"/>
  <c r="W533"/>
  <c r="V533"/>
  <c r="U533"/>
  <c r="T533"/>
  <c r="S533"/>
  <c r="R533"/>
  <c r="Q533"/>
  <c r="P533"/>
  <c r="K533"/>
  <c r="G533"/>
  <c r="M533" s="1"/>
  <c r="N533" s="1"/>
  <c r="Z532"/>
  <c r="Y532"/>
  <c r="X532"/>
  <c r="W532"/>
  <c r="V532"/>
  <c r="U532"/>
  <c r="T532"/>
  <c r="S532"/>
  <c r="R532"/>
  <c r="Q532"/>
  <c r="P532"/>
  <c r="Z531"/>
  <c r="Y531"/>
  <c r="X531"/>
  <c r="W531"/>
  <c r="V531"/>
  <c r="U531"/>
  <c r="T531"/>
  <c r="S531"/>
  <c r="R531"/>
  <c r="Q531"/>
  <c r="P531"/>
  <c r="K531"/>
  <c r="G531"/>
  <c r="M531" s="1"/>
  <c r="N531" s="1"/>
  <c r="Z530"/>
  <c r="Y530"/>
  <c r="X530"/>
  <c r="W530"/>
  <c r="V530"/>
  <c r="U530"/>
  <c r="T530"/>
  <c r="S530"/>
  <c r="R530"/>
  <c r="Q530"/>
  <c r="P530"/>
  <c r="Z529"/>
  <c r="Y529"/>
  <c r="X529"/>
  <c r="W529"/>
  <c r="V529"/>
  <c r="U529"/>
  <c r="T529"/>
  <c r="S529"/>
  <c r="R529"/>
  <c r="Q529"/>
  <c r="P529"/>
  <c r="K529"/>
  <c r="G529"/>
  <c r="M529" s="1"/>
  <c r="N529" s="1"/>
  <c r="Z528"/>
  <c r="Y528"/>
  <c r="X528"/>
  <c r="W528"/>
  <c r="V528"/>
  <c r="U528"/>
  <c r="T528"/>
  <c r="S528"/>
  <c r="R528"/>
  <c r="Q528"/>
  <c r="P528"/>
  <c r="K528"/>
  <c r="G528"/>
  <c r="M528" s="1"/>
  <c r="N528" s="1"/>
  <c r="Z527"/>
  <c r="Y527"/>
  <c r="X527"/>
  <c r="W527"/>
  <c r="V527"/>
  <c r="U527"/>
  <c r="T527"/>
  <c r="S527"/>
  <c r="R527"/>
  <c r="Q527"/>
  <c r="P527"/>
  <c r="K527"/>
  <c r="G527"/>
  <c r="M527" s="1"/>
  <c r="N527" s="1"/>
  <c r="Z526"/>
  <c r="Y526"/>
  <c r="X526"/>
  <c r="W526"/>
  <c r="V526"/>
  <c r="U526"/>
  <c r="T526"/>
  <c r="S526"/>
  <c r="R526"/>
  <c r="Q526"/>
  <c r="P526"/>
  <c r="K526"/>
  <c r="G526"/>
  <c r="M526" s="1"/>
  <c r="N526" s="1"/>
  <c r="Z525"/>
  <c r="Y525"/>
  <c r="X525"/>
  <c r="W525"/>
  <c r="V525"/>
  <c r="U525"/>
  <c r="T525"/>
  <c r="S525"/>
  <c r="R525"/>
  <c r="Q525"/>
  <c r="P525"/>
  <c r="K525"/>
  <c r="G525"/>
  <c r="M525" s="1"/>
  <c r="N525" s="1"/>
  <c r="Z524"/>
  <c r="Y524"/>
  <c r="X524"/>
  <c r="W524"/>
  <c r="V524"/>
  <c r="U524"/>
  <c r="T524"/>
  <c r="S524"/>
  <c r="R524"/>
  <c r="Q524"/>
  <c r="P524"/>
  <c r="K524"/>
  <c r="G524"/>
  <c r="M524" s="1"/>
  <c r="N524" s="1"/>
  <c r="Z523"/>
  <c r="Y523"/>
  <c r="X523"/>
  <c r="W523"/>
  <c r="V523"/>
  <c r="U523"/>
  <c r="T523"/>
  <c r="S523"/>
  <c r="R523"/>
  <c r="Q523"/>
  <c r="P523"/>
  <c r="K523"/>
  <c r="G523"/>
  <c r="M523" s="1"/>
  <c r="N523" s="1"/>
  <c r="Z522"/>
  <c r="Y522"/>
  <c r="X522"/>
  <c r="W522"/>
  <c r="V522"/>
  <c r="U522"/>
  <c r="T522"/>
  <c r="S522"/>
  <c r="R522"/>
  <c r="Q522"/>
  <c r="P522"/>
  <c r="K522"/>
  <c r="G522"/>
  <c r="M522" s="1"/>
  <c r="N522" s="1"/>
  <c r="Z518"/>
  <c r="Y518"/>
  <c r="X518"/>
  <c r="W518"/>
  <c r="V518"/>
  <c r="U518"/>
  <c r="T518"/>
  <c r="S518"/>
  <c r="R518"/>
  <c r="Q518"/>
  <c r="P518"/>
  <c r="K518"/>
  <c r="G518"/>
  <c r="M518" s="1"/>
  <c r="N518" s="1"/>
  <c r="Z517"/>
  <c r="Y517"/>
  <c r="X517"/>
  <c r="W517"/>
  <c r="V517"/>
  <c r="U517"/>
  <c r="T517"/>
  <c r="S517"/>
  <c r="R517"/>
  <c r="Q517"/>
  <c r="P517"/>
  <c r="K517"/>
  <c r="G517"/>
  <c r="M517" s="1"/>
  <c r="N517" s="1"/>
  <c r="Z516"/>
  <c r="Y516"/>
  <c r="X516"/>
  <c r="W516"/>
  <c r="V516"/>
  <c r="U516"/>
  <c r="T516"/>
  <c r="S516"/>
  <c r="R516"/>
  <c r="Q516"/>
  <c r="P516"/>
  <c r="K516"/>
  <c r="G516"/>
  <c r="M516" s="1"/>
  <c r="N516" s="1"/>
  <c r="Z515"/>
  <c r="Y515"/>
  <c r="X515"/>
  <c r="W515"/>
  <c r="V515"/>
  <c r="U515"/>
  <c r="T515"/>
  <c r="S515"/>
  <c r="R515"/>
  <c r="Q515"/>
  <c r="P515"/>
  <c r="K515"/>
  <c r="G515"/>
  <c r="M515" s="1"/>
  <c r="N515" s="1"/>
  <c r="Z514"/>
  <c r="Y514"/>
  <c r="X514"/>
  <c r="W514"/>
  <c r="V514"/>
  <c r="U514"/>
  <c r="T514"/>
  <c r="S514"/>
  <c r="R514"/>
  <c r="Q514"/>
  <c r="P514"/>
  <c r="Z513"/>
  <c r="Y513"/>
  <c r="X513"/>
  <c r="W513"/>
  <c r="V513"/>
  <c r="U513"/>
  <c r="T513"/>
  <c r="S513"/>
  <c r="R513"/>
  <c r="Q513"/>
  <c r="P513"/>
  <c r="K513"/>
  <c r="G513"/>
  <c r="M513" s="1"/>
  <c r="N513" s="1"/>
  <c r="Z512"/>
  <c r="Y512"/>
  <c r="X512"/>
  <c r="W512"/>
  <c r="V512"/>
  <c r="U512"/>
  <c r="T512"/>
  <c r="S512"/>
  <c r="R512"/>
  <c r="Q512"/>
  <c r="P512"/>
  <c r="K512"/>
  <c r="G512"/>
  <c r="M512" s="1"/>
  <c r="N512" s="1"/>
  <c r="Z511"/>
  <c r="Y511"/>
  <c r="X511"/>
  <c r="W511"/>
  <c r="V511"/>
  <c r="U511"/>
  <c r="T511"/>
  <c r="S511"/>
  <c r="R511"/>
  <c r="Q511"/>
  <c r="P511"/>
  <c r="K511"/>
  <c r="G511"/>
  <c r="M511" s="1"/>
  <c r="N511" s="1"/>
  <c r="Z510"/>
  <c r="Y510"/>
  <c r="X510"/>
  <c r="W510"/>
  <c r="V510"/>
  <c r="U510"/>
  <c r="T510"/>
  <c r="S510"/>
  <c r="R510"/>
  <c r="Q510"/>
  <c r="P510"/>
  <c r="K510"/>
  <c r="G510"/>
  <c r="M510" s="1"/>
  <c r="N510" s="1"/>
  <c r="Z509"/>
  <c r="Y509"/>
  <c r="X509"/>
  <c r="W509"/>
  <c r="V509"/>
  <c r="U509"/>
  <c r="T509"/>
  <c r="S509"/>
  <c r="R509"/>
  <c r="Q509"/>
  <c r="P509"/>
  <c r="K509"/>
  <c r="G509"/>
  <c r="M509" s="1"/>
  <c r="N509" s="1"/>
  <c r="Z508"/>
  <c r="Y508"/>
  <c r="X508"/>
  <c r="W508"/>
  <c r="V508"/>
  <c r="U508"/>
  <c r="T508"/>
  <c r="S508"/>
  <c r="R508"/>
  <c r="Q508"/>
  <c r="P508"/>
  <c r="K508"/>
  <c r="G508"/>
  <c r="M508" s="1"/>
  <c r="N508" s="1"/>
  <c r="Z507"/>
  <c r="Y507"/>
  <c r="X507"/>
  <c r="W507"/>
  <c r="V507"/>
  <c r="U507"/>
  <c r="T507"/>
  <c r="S507"/>
  <c r="R507"/>
  <c r="Q507"/>
  <c r="P507"/>
  <c r="K507"/>
  <c r="G507"/>
  <c r="M507" s="1"/>
  <c r="N507" s="1"/>
  <c r="Z506"/>
  <c r="Y506"/>
  <c r="X506"/>
  <c r="W506"/>
  <c r="V506"/>
  <c r="U506"/>
  <c r="T506"/>
  <c r="S506"/>
  <c r="R506"/>
  <c r="Q506"/>
  <c r="P506"/>
  <c r="I506"/>
  <c r="Z505"/>
  <c r="Y505"/>
  <c r="X505"/>
  <c r="W505"/>
  <c r="V505"/>
  <c r="U505"/>
  <c r="T505"/>
  <c r="S505"/>
  <c r="R505"/>
  <c r="Q505"/>
  <c r="P505"/>
  <c r="K505"/>
  <c r="M505"/>
  <c r="N505" s="1"/>
  <c r="Z504"/>
  <c r="Y504"/>
  <c r="X504"/>
  <c r="W504"/>
  <c r="V504"/>
  <c r="U504"/>
  <c r="T504"/>
  <c r="S504"/>
  <c r="R504"/>
  <c r="Q504"/>
  <c r="P504"/>
  <c r="K504"/>
  <c r="M504"/>
  <c r="N504" s="1"/>
  <c r="Z503"/>
  <c r="Y503"/>
  <c r="X503"/>
  <c r="W503"/>
  <c r="V503"/>
  <c r="U503"/>
  <c r="T503"/>
  <c r="S503"/>
  <c r="R503"/>
  <c r="Q503"/>
  <c r="P503"/>
  <c r="M503"/>
  <c r="N503" s="1"/>
  <c r="K503"/>
  <c r="Z502"/>
  <c r="Y502"/>
  <c r="X502"/>
  <c r="W502"/>
  <c r="V502"/>
  <c r="U502"/>
  <c r="T502"/>
  <c r="S502"/>
  <c r="R502"/>
  <c r="Q502"/>
  <c r="P502"/>
  <c r="H502"/>
  <c r="I502" s="1"/>
  <c r="G502"/>
  <c r="M502" s="1"/>
  <c r="N502" s="1"/>
  <c r="Z501"/>
  <c r="Y501"/>
  <c r="X501"/>
  <c r="W501"/>
  <c r="V501"/>
  <c r="U501"/>
  <c r="T501"/>
  <c r="S501"/>
  <c r="R501"/>
  <c r="Q501"/>
  <c r="P501"/>
  <c r="K501"/>
  <c r="G501"/>
  <c r="M501" s="1"/>
  <c r="N501" s="1"/>
  <c r="Z500"/>
  <c r="Y500"/>
  <c r="X500"/>
  <c r="W500"/>
  <c r="V500"/>
  <c r="U500"/>
  <c r="T500"/>
  <c r="S500"/>
  <c r="R500"/>
  <c r="Q500"/>
  <c r="P500"/>
  <c r="K500"/>
  <c r="G500"/>
  <c r="M500" s="1"/>
  <c r="N500" s="1"/>
  <c r="Z499"/>
  <c r="Y499"/>
  <c r="X499"/>
  <c r="W499"/>
  <c r="V499"/>
  <c r="U499"/>
  <c r="T499"/>
  <c r="S499"/>
  <c r="R499"/>
  <c r="Q499"/>
  <c r="P499"/>
  <c r="Z498"/>
  <c r="Y498"/>
  <c r="X498"/>
  <c r="W498"/>
  <c r="V498"/>
  <c r="U498"/>
  <c r="T498"/>
  <c r="S498"/>
  <c r="R498"/>
  <c r="Q498"/>
  <c r="P498"/>
  <c r="K498"/>
  <c r="G498"/>
  <c r="M498" s="1"/>
  <c r="N498" s="1"/>
  <c r="Z497"/>
  <c r="Y497"/>
  <c r="X497"/>
  <c r="W497"/>
  <c r="V497"/>
  <c r="U497"/>
  <c r="T497"/>
  <c r="S497"/>
  <c r="R497"/>
  <c r="Q497"/>
  <c r="P497"/>
  <c r="K497"/>
  <c r="G497"/>
  <c r="M497" s="1"/>
  <c r="N497" s="1"/>
  <c r="Z496"/>
  <c r="Y496"/>
  <c r="X496"/>
  <c r="W496"/>
  <c r="V496"/>
  <c r="U496"/>
  <c r="T496"/>
  <c r="S496"/>
  <c r="R496"/>
  <c r="Q496"/>
  <c r="P496"/>
  <c r="K496"/>
  <c r="G496"/>
  <c r="M496" s="1"/>
  <c r="N496" s="1"/>
  <c r="Z495"/>
  <c r="Y495"/>
  <c r="X495"/>
  <c r="W495"/>
  <c r="V495"/>
  <c r="U495"/>
  <c r="T495"/>
  <c r="S495"/>
  <c r="R495"/>
  <c r="Q495"/>
  <c r="P495"/>
  <c r="Z494"/>
  <c r="Y494"/>
  <c r="X494"/>
  <c r="W494"/>
  <c r="V494"/>
  <c r="U494"/>
  <c r="T494"/>
  <c r="S494"/>
  <c r="R494"/>
  <c r="Q494"/>
  <c r="P494"/>
  <c r="K494"/>
  <c r="G494"/>
  <c r="M494" s="1"/>
  <c r="N494" s="1"/>
  <c r="Z493"/>
  <c r="Y493"/>
  <c r="X493"/>
  <c r="W493"/>
  <c r="V493"/>
  <c r="U493"/>
  <c r="T493"/>
  <c r="S493"/>
  <c r="R493"/>
  <c r="Q493"/>
  <c r="P493"/>
  <c r="Z492"/>
  <c r="Y492"/>
  <c r="X492"/>
  <c r="W492"/>
  <c r="V492"/>
  <c r="U492"/>
  <c r="T492"/>
  <c r="S492"/>
  <c r="R492"/>
  <c r="Q492"/>
  <c r="P492"/>
  <c r="K492"/>
  <c r="G492"/>
  <c r="M492" s="1"/>
  <c r="N492" s="1"/>
  <c r="Z491"/>
  <c r="Y491"/>
  <c r="X491"/>
  <c r="W491"/>
  <c r="V491"/>
  <c r="U491"/>
  <c r="T491"/>
  <c r="S491"/>
  <c r="R491"/>
  <c r="Q491"/>
  <c r="P491"/>
  <c r="K491"/>
  <c r="G491"/>
  <c r="M491" s="1"/>
  <c r="N491" s="1"/>
  <c r="Z490"/>
  <c r="Y490"/>
  <c r="X490"/>
  <c r="W490"/>
  <c r="V490"/>
  <c r="U490"/>
  <c r="T490"/>
  <c r="S490"/>
  <c r="R490"/>
  <c r="Q490"/>
  <c r="P490"/>
  <c r="K490"/>
  <c r="G490"/>
  <c r="M490" s="1"/>
  <c r="N490" s="1"/>
  <c r="Z489"/>
  <c r="Y489"/>
  <c r="X489"/>
  <c r="W489"/>
  <c r="V489"/>
  <c r="U489"/>
  <c r="T489"/>
  <c r="S489"/>
  <c r="R489"/>
  <c r="Q489"/>
  <c r="P489"/>
  <c r="K489"/>
  <c r="G489"/>
  <c r="M489" s="1"/>
  <c r="N489" s="1"/>
  <c r="Z488"/>
  <c r="Y488"/>
  <c r="X488"/>
  <c r="W488"/>
  <c r="V488"/>
  <c r="U488"/>
  <c r="T488"/>
  <c r="S488"/>
  <c r="R488"/>
  <c r="Q488"/>
  <c r="P488"/>
  <c r="K488"/>
  <c r="G488"/>
  <c r="M488" s="1"/>
  <c r="N488" s="1"/>
  <c r="Z487"/>
  <c r="Y487"/>
  <c r="X487"/>
  <c r="W487"/>
  <c r="V487"/>
  <c r="U487"/>
  <c r="T487"/>
  <c r="S487"/>
  <c r="R487"/>
  <c r="Q487"/>
  <c r="P487"/>
  <c r="K487"/>
  <c r="G487"/>
  <c r="M487" s="1"/>
  <c r="N487" s="1"/>
  <c r="Z486"/>
  <c r="Y486"/>
  <c r="X486"/>
  <c r="W486"/>
  <c r="V486"/>
  <c r="U486"/>
  <c r="T486"/>
  <c r="S486"/>
  <c r="R486"/>
  <c r="Q486"/>
  <c r="P486"/>
  <c r="K486"/>
  <c r="G486"/>
  <c r="M486" s="1"/>
  <c r="N486" s="1"/>
  <c r="Z485"/>
  <c r="Y485"/>
  <c r="X485"/>
  <c r="W485"/>
  <c r="V485"/>
  <c r="U485"/>
  <c r="T485"/>
  <c r="S485"/>
  <c r="R485"/>
  <c r="Q485"/>
  <c r="P485"/>
  <c r="K485"/>
  <c r="G485"/>
  <c r="M485" s="1"/>
  <c r="N485" s="1"/>
  <c r="Z481"/>
  <c r="Y481"/>
  <c r="X481"/>
  <c r="W481"/>
  <c r="V481"/>
  <c r="U481"/>
  <c r="T481"/>
  <c r="S481"/>
  <c r="R481"/>
  <c r="Q481"/>
  <c r="P481"/>
  <c r="K481"/>
  <c r="G481"/>
  <c r="M481" s="1"/>
  <c r="N481" s="1"/>
  <c r="Z480"/>
  <c r="Y480"/>
  <c r="X480"/>
  <c r="W480"/>
  <c r="V480"/>
  <c r="U480"/>
  <c r="T480"/>
  <c r="S480"/>
  <c r="R480"/>
  <c r="Q480"/>
  <c r="P480"/>
  <c r="K480"/>
  <c r="G480"/>
  <c r="M480" s="1"/>
  <c r="N480" s="1"/>
  <c r="Z479"/>
  <c r="Y479"/>
  <c r="X479"/>
  <c r="W479"/>
  <c r="V479"/>
  <c r="U479"/>
  <c r="T479"/>
  <c r="S479"/>
  <c r="R479"/>
  <c r="Q479"/>
  <c r="P479"/>
  <c r="K479"/>
  <c r="G479"/>
  <c r="M479" s="1"/>
  <c r="N479" s="1"/>
  <c r="Z478"/>
  <c r="Y478"/>
  <c r="X478"/>
  <c r="W478"/>
  <c r="V478"/>
  <c r="U478"/>
  <c r="T478"/>
  <c r="S478"/>
  <c r="R478"/>
  <c r="Q478"/>
  <c r="P478"/>
  <c r="K478"/>
  <c r="G478"/>
  <c r="M478" s="1"/>
  <c r="N478" s="1"/>
  <c r="Z477"/>
  <c r="Y477"/>
  <c r="X477"/>
  <c r="W477"/>
  <c r="V477"/>
  <c r="U477"/>
  <c r="T477"/>
  <c r="S477"/>
  <c r="R477"/>
  <c r="Q477"/>
  <c r="P477"/>
  <c r="Z476"/>
  <c r="Y476"/>
  <c r="X476"/>
  <c r="W476"/>
  <c r="V476"/>
  <c r="U476"/>
  <c r="T476"/>
  <c r="S476"/>
  <c r="R476"/>
  <c r="Q476"/>
  <c r="P476"/>
  <c r="K476"/>
  <c r="G476"/>
  <c r="M476" s="1"/>
  <c r="N476" s="1"/>
  <c r="Z475"/>
  <c r="Y475"/>
  <c r="X475"/>
  <c r="W475"/>
  <c r="V475"/>
  <c r="U475"/>
  <c r="T475"/>
  <c r="S475"/>
  <c r="R475"/>
  <c r="Q475"/>
  <c r="P475"/>
  <c r="K475"/>
  <c r="G475"/>
  <c r="M475" s="1"/>
  <c r="N475" s="1"/>
  <c r="Z474"/>
  <c r="Y474"/>
  <c r="X474"/>
  <c r="W474"/>
  <c r="V474"/>
  <c r="U474"/>
  <c r="T474"/>
  <c r="S474"/>
  <c r="R474"/>
  <c r="Q474"/>
  <c r="P474"/>
  <c r="K474"/>
  <c r="G474"/>
  <c r="M474" s="1"/>
  <c r="N474" s="1"/>
  <c r="Z473"/>
  <c r="Y473"/>
  <c r="X473"/>
  <c r="W473"/>
  <c r="V473"/>
  <c r="U473"/>
  <c r="T473"/>
  <c r="S473"/>
  <c r="R473"/>
  <c r="Q473"/>
  <c r="P473"/>
  <c r="K473"/>
  <c r="G473"/>
  <c r="M473" s="1"/>
  <c r="N473" s="1"/>
  <c r="Z472"/>
  <c r="Y472"/>
  <c r="X472"/>
  <c r="W472"/>
  <c r="V472"/>
  <c r="U472"/>
  <c r="T472"/>
  <c r="S472"/>
  <c r="R472"/>
  <c r="Q472"/>
  <c r="P472"/>
  <c r="K472"/>
  <c r="G472"/>
  <c r="M472" s="1"/>
  <c r="N472" s="1"/>
  <c r="Z471"/>
  <c r="Y471"/>
  <c r="X471"/>
  <c r="W471"/>
  <c r="V471"/>
  <c r="U471"/>
  <c r="T471"/>
  <c r="S471"/>
  <c r="R471"/>
  <c r="Q471"/>
  <c r="P471"/>
  <c r="K471"/>
  <c r="G471"/>
  <c r="M471" s="1"/>
  <c r="N471" s="1"/>
  <c r="Z470"/>
  <c r="Y470"/>
  <c r="X470"/>
  <c r="W470"/>
  <c r="V470"/>
  <c r="U470"/>
  <c r="T470"/>
  <c r="S470"/>
  <c r="R470"/>
  <c r="Q470"/>
  <c r="P470"/>
  <c r="K470"/>
  <c r="G470"/>
  <c r="M470" s="1"/>
  <c r="N470" s="1"/>
  <c r="Z469"/>
  <c r="Y469"/>
  <c r="X469"/>
  <c r="W469"/>
  <c r="V469"/>
  <c r="U469"/>
  <c r="T469"/>
  <c r="S469"/>
  <c r="R469"/>
  <c r="Q469"/>
  <c r="P469"/>
  <c r="I469"/>
  <c r="Z468"/>
  <c r="Y468"/>
  <c r="X468"/>
  <c r="W468"/>
  <c r="V468"/>
  <c r="U468"/>
  <c r="T468"/>
  <c r="S468"/>
  <c r="R468"/>
  <c r="Q468"/>
  <c r="P468"/>
  <c r="K468"/>
  <c r="M468"/>
  <c r="N468" s="1"/>
  <c r="Z467"/>
  <c r="Y467"/>
  <c r="X467"/>
  <c r="W467"/>
  <c r="V467"/>
  <c r="U467"/>
  <c r="T467"/>
  <c r="S467"/>
  <c r="R467"/>
  <c r="Q467"/>
  <c r="P467"/>
  <c r="K467"/>
  <c r="M467"/>
  <c r="N467" s="1"/>
  <c r="Z466"/>
  <c r="Y466"/>
  <c r="X466"/>
  <c r="W466"/>
  <c r="V466"/>
  <c r="U466"/>
  <c r="T466"/>
  <c r="S466"/>
  <c r="R466"/>
  <c r="Q466"/>
  <c r="P466"/>
  <c r="K466"/>
  <c r="M466"/>
  <c r="N466" s="1"/>
  <c r="Z465"/>
  <c r="Y465"/>
  <c r="X465"/>
  <c r="W465"/>
  <c r="V465"/>
  <c r="U465"/>
  <c r="T465"/>
  <c r="S465"/>
  <c r="R465"/>
  <c r="Q465"/>
  <c r="P465"/>
  <c r="H465"/>
  <c r="I465" s="1"/>
  <c r="G465"/>
  <c r="M465" s="1"/>
  <c r="N465" s="1"/>
  <c r="Z464"/>
  <c r="Y464"/>
  <c r="X464"/>
  <c r="W464"/>
  <c r="V464"/>
  <c r="U464"/>
  <c r="T464"/>
  <c r="S464"/>
  <c r="R464"/>
  <c r="Q464"/>
  <c r="P464"/>
  <c r="K464"/>
  <c r="G464"/>
  <c r="M464" s="1"/>
  <c r="N464" s="1"/>
  <c r="Z463"/>
  <c r="Y463"/>
  <c r="X463"/>
  <c r="W463"/>
  <c r="V463"/>
  <c r="U463"/>
  <c r="T463"/>
  <c r="S463"/>
  <c r="R463"/>
  <c r="Q463"/>
  <c r="P463"/>
  <c r="K463"/>
  <c r="G463"/>
  <c r="M463" s="1"/>
  <c r="N463" s="1"/>
  <c r="Z462"/>
  <c r="Y462"/>
  <c r="X462"/>
  <c r="W462"/>
  <c r="V462"/>
  <c r="U462"/>
  <c r="T462"/>
  <c r="S462"/>
  <c r="R462"/>
  <c r="Q462"/>
  <c r="P462"/>
  <c r="Z461"/>
  <c r="Y461"/>
  <c r="X461"/>
  <c r="W461"/>
  <c r="V461"/>
  <c r="U461"/>
  <c r="T461"/>
  <c r="S461"/>
  <c r="R461"/>
  <c r="Q461"/>
  <c r="P461"/>
  <c r="K461"/>
  <c r="G461"/>
  <c r="M461" s="1"/>
  <c r="N461" s="1"/>
  <c r="Z460"/>
  <c r="Y460"/>
  <c r="X460"/>
  <c r="W460"/>
  <c r="V460"/>
  <c r="U460"/>
  <c r="T460"/>
  <c r="S460"/>
  <c r="R460"/>
  <c r="Q460"/>
  <c r="P460"/>
  <c r="K460"/>
  <c r="G460"/>
  <c r="M460" s="1"/>
  <c r="N460" s="1"/>
  <c r="Z459"/>
  <c r="Y459"/>
  <c r="X459"/>
  <c r="W459"/>
  <c r="V459"/>
  <c r="U459"/>
  <c r="T459"/>
  <c r="S459"/>
  <c r="R459"/>
  <c r="Q459"/>
  <c r="P459"/>
  <c r="K459"/>
  <c r="G459"/>
  <c r="M459" s="1"/>
  <c r="N459" s="1"/>
  <c r="Z458"/>
  <c r="Y458"/>
  <c r="X458"/>
  <c r="W458"/>
  <c r="V458"/>
  <c r="U458"/>
  <c r="T458"/>
  <c r="S458"/>
  <c r="R458"/>
  <c r="Q458"/>
  <c r="P458"/>
  <c r="Z457"/>
  <c r="Y457"/>
  <c r="X457"/>
  <c r="W457"/>
  <c r="V457"/>
  <c r="U457"/>
  <c r="T457"/>
  <c r="S457"/>
  <c r="R457"/>
  <c r="Q457"/>
  <c r="P457"/>
  <c r="K457"/>
  <c r="G457"/>
  <c r="M457" s="1"/>
  <c r="N457" s="1"/>
  <c r="Z456"/>
  <c r="Y456"/>
  <c r="X456"/>
  <c r="W456"/>
  <c r="V456"/>
  <c r="U456"/>
  <c r="T456"/>
  <c r="S456"/>
  <c r="R456"/>
  <c r="Q456"/>
  <c r="P456"/>
  <c r="Z455"/>
  <c r="Y455"/>
  <c r="X455"/>
  <c r="W455"/>
  <c r="V455"/>
  <c r="U455"/>
  <c r="T455"/>
  <c r="S455"/>
  <c r="R455"/>
  <c r="Q455"/>
  <c r="P455"/>
  <c r="K455"/>
  <c r="G455"/>
  <c r="M455" s="1"/>
  <c r="N455" s="1"/>
  <c r="Z454"/>
  <c r="Y454"/>
  <c r="X454"/>
  <c r="W454"/>
  <c r="V454"/>
  <c r="U454"/>
  <c r="T454"/>
  <c r="S454"/>
  <c r="R454"/>
  <c r="Q454"/>
  <c r="P454"/>
  <c r="K454"/>
  <c r="G454"/>
  <c r="M454" s="1"/>
  <c r="N454" s="1"/>
  <c r="Z453"/>
  <c r="Y453"/>
  <c r="X453"/>
  <c r="W453"/>
  <c r="V453"/>
  <c r="U453"/>
  <c r="T453"/>
  <c r="S453"/>
  <c r="R453"/>
  <c r="Q453"/>
  <c r="P453"/>
  <c r="K453"/>
  <c r="G453"/>
  <c r="M453" s="1"/>
  <c r="N453" s="1"/>
  <c r="Z452"/>
  <c r="Y452"/>
  <c r="X452"/>
  <c r="W452"/>
  <c r="V452"/>
  <c r="U452"/>
  <c r="T452"/>
  <c r="S452"/>
  <c r="R452"/>
  <c r="Q452"/>
  <c r="P452"/>
  <c r="K452"/>
  <c r="G452"/>
  <c r="M452" s="1"/>
  <c r="N452" s="1"/>
  <c r="Z451"/>
  <c r="Y451"/>
  <c r="X451"/>
  <c r="W451"/>
  <c r="V451"/>
  <c r="U451"/>
  <c r="T451"/>
  <c r="S451"/>
  <c r="R451"/>
  <c r="Q451"/>
  <c r="P451"/>
  <c r="K451"/>
  <c r="G451"/>
  <c r="M451" s="1"/>
  <c r="N451" s="1"/>
  <c r="Z450"/>
  <c r="Y450"/>
  <c r="X450"/>
  <c r="W450"/>
  <c r="V450"/>
  <c r="U450"/>
  <c r="T450"/>
  <c r="S450"/>
  <c r="R450"/>
  <c r="Q450"/>
  <c r="P450"/>
  <c r="K450"/>
  <c r="G450"/>
  <c r="M450" s="1"/>
  <c r="N450" s="1"/>
  <c r="Z449"/>
  <c r="Y449"/>
  <c r="X449"/>
  <c r="W449"/>
  <c r="V449"/>
  <c r="U449"/>
  <c r="T449"/>
  <c r="S449"/>
  <c r="R449"/>
  <c r="Q449"/>
  <c r="P449"/>
  <c r="K449"/>
  <c r="G449"/>
  <c r="M449" s="1"/>
  <c r="N449" s="1"/>
  <c r="Z448"/>
  <c r="Y448"/>
  <c r="X448"/>
  <c r="W448"/>
  <c r="V448"/>
  <c r="U448"/>
  <c r="T448"/>
  <c r="S448"/>
  <c r="R448"/>
  <c r="Q448"/>
  <c r="P448"/>
  <c r="K448"/>
  <c r="G448"/>
  <c r="M448" s="1"/>
  <c r="N448" s="1"/>
  <c r="Z444"/>
  <c r="Y444"/>
  <c r="X444"/>
  <c r="W444"/>
  <c r="V444"/>
  <c r="U444"/>
  <c r="T444"/>
  <c r="S444"/>
  <c r="R444"/>
  <c r="Q444"/>
  <c r="P444"/>
  <c r="K444"/>
  <c r="G444"/>
  <c r="M444" s="1"/>
  <c r="N444" s="1"/>
  <c r="Z443"/>
  <c r="Y443"/>
  <c r="X443"/>
  <c r="W443"/>
  <c r="V443"/>
  <c r="U443"/>
  <c r="T443"/>
  <c r="S443"/>
  <c r="R443"/>
  <c r="Q443"/>
  <c r="P443"/>
  <c r="K443"/>
  <c r="G443"/>
  <c r="M443" s="1"/>
  <c r="N443" s="1"/>
  <c r="Z442"/>
  <c r="Y442"/>
  <c r="X442"/>
  <c r="W442"/>
  <c r="V442"/>
  <c r="U442"/>
  <c r="T442"/>
  <c r="S442"/>
  <c r="R442"/>
  <c r="Q442"/>
  <c r="P442"/>
  <c r="K442"/>
  <c r="G442"/>
  <c r="M442" s="1"/>
  <c r="N442" s="1"/>
  <c r="Z441"/>
  <c r="Y441"/>
  <c r="X441"/>
  <c r="W441"/>
  <c r="V441"/>
  <c r="U441"/>
  <c r="T441"/>
  <c r="S441"/>
  <c r="R441"/>
  <c r="Q441"/>
  <c r="P441"/>
  <c r="K441"/>
  <c r="G441"/>
  <c r="M441" s="1"/>
  <c r="N441" s="1"/>
  <c r="Z440"/>
  <c r="Y440"/>
  <c r="X440"/>
  <c r="W440"/>
  <c r="V440"/>
  <c r="U440"/>
  <c r="T440"/>
  <c r="S440"/>
  <c r="R440"/>
  <c r="Q440"/>
  <c r="P440"/>
  <c r="Z439"/>
  <c r="Y439"/>
  <c r="X439"/>
  <c r="W439"/>
  <c r="V439"/>
  <c r="U439"/>
  <c r="T439"/>
  <c r="S439"/>
  <c r="R439"/>
  <c r="Q439"/>
  <c r="P439"/>
  <c r="K439"/>
  <c r="G439"/>
  <c r="M439" s="1"/>
  <c r="N439" s="1"/>
  <c r="Z438"/>
  <c r="Y438"/>
  <c r="X438"/>
  <c r="W438"/>
  <c r="V438"/>
  <c r="U438"/>
  <c r="T438"/>
  <c r="S438"/>
  <c r="R438"/>
  <c r="Q438"/>
  <c r="P438"/>
  <c r="K438"/>
  <c r="G438"/>
  <c r="M438" s="1"/>
  <c r="N438" s="1"/>
  <c r="Z437"/>
  <c r="Y437"/>
  <c r="X437"/>
  <c r="W437"/>
  <c r="V437"/>
  <c r="U437"/>
  <c r="T437"/>
  <c r="S437"/>
  <c r="R437"/>
  <c r="Q437"/>
  <c r="P437"/>
  <c r="K437"/>
  <c r="G437"/>
  <c r="M437" s="1"/>
  <c r="N437" s="1"/>
  <c r="Z436"/>
  <c r="Y436"/>
  <c r="X436"/>
  <c r="W436"/>
  <c r="V436"/>
  <c r="U436"/>
  <c r="T436"/>
  <c r="S436"/>
  <c r="R436"/>
  <c r="Q436"/>
  <c r="P436"/>
  <c r="K436"/>
  <c r="G436"/>
  <c r="M436" s="1"/>
  <c r="N436" s="1"/>
  <c r="Z435"/>
  <c r="Y435"/>
  <c r="X435"/>
  <c r="W435"/>
  <c r="V435"/>
  <c r="U435"/>
  <c r="T435"/>
  <c r="S435"/>
  <c r="R435"/>
  <c r="Q435"/>
  <c r="P435"/>
  <c r="K435"/>
  <c r="G435"/>
  <c r="M435" s="1"/>
  <c r="N435" s="1"/>
  <c r="Z434"/>
  <c r="Y434"/>
  <c r="X434"/>
  <c r="W434"/>
  <c r="V434"/>
  <c r="U434"/>
  <c r="T434"/>
  <c r="S434"/>
  <c r="R434"/>
  <c r="Q434"/>
  <c r="P434"/>
  <c r="K434"/>
  <c r="G434"/>
  <c r="M434" s="1"/>
  <c r="N434" s="1"/>
  <c r="Z433"/>
  <c r="Y433"/>
  <c r="X433"/>
  <c r="W433"/>
  <c r="V433"/>
  <c r="U433"/>
  <c r="T433"/>
  <c r="S433"/>
  <c r="R433"/>
  <c r="Q433"/>
  <c r="P433"/>
  <c r="K433"/>
  <c r="G433"/>
  <c r="M433" s="1"/>
  <c r="N433" s="1"/>
  <c r="Z432"/>
  <c r="Y432"/>
  <c r="X432"/>
  <c r="W432"/>
  <c r="V432"/>
  <c r="U432"/>
  <c r="T432"/>
  <c r="S432"/>
  <c r="R432"/>
  <c r="Q432"/>
  <c r="P432"/>
  <c r="I432"/>
  <c r="Z431"/>
  <c r="Y431"/>
  <c r="X431"/>
  <c r="W431"/>
  <c r="V431"/>
  <c r="U431"/>
  <c r="T431"/>
  <c r="S431"/>
  <c r="R431"/>
  <c r="Q431"/>
  <c r="P431"/>
  <c r="K431"/>
  <c r="M431"/>
  <c r="N431" s="1"/>
  <c r="Z430"/>
  <c r="Y430"/>
  <c r="X430"/>
  <c r="W430"/>
  <c r="V430"/>
  <c r="U430"/>
  <c r="T430"/>
  <c r="S430"/>
  <c r="R430"/>
  <c r="Q430"/>
  <c r="P430"/>
  <c r="K430"/>
  <c r="M430"/>
  <c r="N430" s="1"/>
  <c r="Z429"/>
  <c r="Y429"/>
  <c r="X429"/>
  <c r="W429"/>
  <c r="V429"/>
  <c r="U429"/>
  <c r="T429"/>
  <c r="S429"/>
  <c r="R429"/>
  <c r="Q429"/>
  <c r="P429"/>
  <c r="K429"/>
  <c r="M429"/>
  <c r="N429" s="1"/>
  <c r="Z428"/>
  <c r="Y428"/>
  <c r="X428"/>
  <c r="W428"/>
  <c r="V428"/>
  <c r="U428"/>
  <c r="T428"/>
  <c r="S428"/>
  <c r="R428"/>
  <c r="Q428"/>
  <c r="P428"/>
  <c r="H428"/>
  <c r="I428" s="1"/>
  <c r="G428"/>
  <c r="M428" s="1"/>
  <c r="N428" s="1"/>
  <c r="Z427"/>
  <c r="Y427"/>
  <c r="X427"/>
  <c r="W427"/>
  <c r="V427"/>
  <c r="U427"/>
  <c r="T427"/>
  <c r="S427"/>
  <c r="R427"/>
  <c r="Q427"/>
  <c r="P427"/>
  <c r="K427"/>
  <c r="G427"/>
  <c r="M427" s="1"/>
  <c r="N427" s="1"/>
  <c r="Z426"/>
  <c r="Y426"/>
  <c r="X426"/>
  <c r="W426"/>
  <c r="V426"/>
  <c r="U426"/>
  <c r="T426"/>
  <c r="S426"/>
  <c r="R426"/>
  <c r="Q426"/>
  <c r="P426"/>
  <c r="K426"/>
  <c r="G426"/>
  <c r="M426" s="1"/>
  <c r="N426" s="1"/>
  <c r="Z425"/>
  <c r="Y425"/>
  <c r="X425"/>
  <c r="W425"/>
  <c r="V425"/>
  <c r="U425"/>
  <c r="T425"/>
  <c r="S425"/>
  <c r="R425"/>
  <c r="Q425"/>
  <c r="P425"/>
  <c r="Z424"/>
  <c r="Y424"/>
  <c r="X424"/>
  <c r="W424"/>
  <c r="V424"/>
  <c r="U424"/>
  <c r="T424"/>
  <c r="S424"/>
  <c r="R424"/>
  <c r="Q424"/>
  <c r="P424"/>
  <c r="K424"/>
  <c r="G424"/>
  <c r="M424" s="1"/>
  <c r="N424" s="1"/>
  <c r="Z423"/>
  <c r="Y423"/>
  <c r="X423"/>
  <c r="W423"/>
  <c r="V423"/>
  <c r="U423"/>
  <c r="T423"/>
  <c r="S423"/>
  <c r="R423"/>
  <c r="Q423"/>
  <c r="P423"/>
  <c r="K423"/>
  <c r="G423"/>
  <c r="M423" s="1"/>
  <c r="N423" s="1"/>
  <c r="Z422"/>
  <c r="Y422"/>
  <c r="X422"/>
  <c r="W422"/>
  <c r="V422"/>
  <c r="U422"/>
  <c r="T422"/>
  <c r="S422"/>
  <c r="R422"/>
  <c r="Q422"/>
  <c r="P422"/>
  <c r="K422"/>
  <c r="G422"/>
  <c r="M422" s="1"/>
  <c r="N422" s="1"/>
  <c r="Z421"/>
  <c r="Y421"/>
  <c r="X421"/>
  <c r="W421"/>
  <c r="V421"/>
  <c r="U421"/>
  <c r="T421"/>
  <c r="S421"/>
  <c r="R421"/>
  <c r="Q421"/>
  <c r="P421"/>
  <c r="Z420"/>
  <c r="Y420"/>
  <c r="X420"/>
  <c r="W420"/>
  <c r="V420"/>
  <c r="U420"/>
  <c r="T420"/>
  <c r="S420"/>
  <c r="R420"/>
  <c r="Q420"/>
  <c r="P420"/>
  <c r="K420"/>
  <c r="G420"/>
  <c r="M420" s="1"/>
  <c r="N420" s="1"/>
  <c r="Z419"/>
  <c r="Y419"/>
  <c r="X419"/>
  <c r="W419"/>
  <c r="V419"/>
  <c r="U419"/>
  <c r="T419"/>
  <c r="S419"/>
  <c r="R419"/>
  <c r="Q419"/>
  <c r="P419"/>
  <c r="Z418"/>
  <c r="Y418"/>
  <c r="X418"/>
  <c r="W418"/>
  <c r="V418"/>
  <c r="U418"/>
  <c r="T418"/>
  <c r="S418"/>
  <c r="R418"/>
  <c r="Q418"/>
  <c r="P418"/>
  <c r="K418"/>
  <c r="G418"/>
  <c r="M418" s="1"/>
  <c r="N418" s="1"/>
  <c r="Z417"/>
  <c r="Y417"/>
  <c r="X417"/>
  <c r="W417"/>
  <c r="V417"/>
  <c r="U417"/>
  <c r="T417"/>
  <c r="S417"/>
  <c r="R417"/>
  <c r="Q417"/>
  <c r="P417"/>
  <c r="K417"/>
  <c r="G417"/>
  <c r="M417" s="1"/>
  <c r="N417" s="1"/>
  <c r="Z416"/>
  <c r="Y416"/>
  <c r="X416"/>
  <c r="W416"/>
  <c r="V416"/>
  <c r="U416"/>
  <c r="T416"/>
  <c r="S416"/>
  <c r="R416"/>
  <c r="Q416"/>
  <c r="P416"/>
  <c r="K416"/>
  <c r="G416"/>
  <c r="M416" s="1"/>
  <c r="N416" s="1"/>
  <c r="Z415"/>
  <c r="Y415"/>
  <c r="X415"/>
  <c r="W415"/>
  <c r="V415"/>
  <c r="U415"/>
  <c r="T415"/>
  <c r="S415"/>
  <c r="R415"/>
  <c r="Q415"/>
  <c r="P415"/>
  <c r="K415"/>
  <c r="G415"/>
  <c r="M415" s="1"/>
  <c r="N415" s="1"/>
  <c r="Z414"/>
  <c r="Y414"/>
  <c r="X414"/>
  <c r="W414"/>
  <c r="V414"/>
  <c r="U414"/>
  <c r="T414"/>
  <c r="S414"/>
  <c r="R414"/>
  <c r="Q414"/>
  <c r="P414"/>
  <c r="K414"/>
  <c r="G414"/>
  <c r="M414" s="1"/>
  <c r="N414" s="1"/>
  <c r="Z413"/>
  <c r="Y413"/>
  <c r="X413"/>
  <c r="W413"/>
  <c r="V413"/>
  <c r="U413"/>
  <c r="T413"/>
  <c r="S413"/>
  <c r="R413"/>
  <c r="Q413"/>
  <c r="P413"/>
  <c r="K413"/>
  <c r="G413"/>
  <c r="M413" s="1"/>
  <c r="N413" s="1"/>
  <c r="Z412"/>
  <c r="Y412"/>
  <c r="X412"/>
  <c r="W412"/>
  <c r="V412"/>
  <c r="U412"/>
  <c r="T412"/>
  <c r="S412"/>
  <c r="R412"/>
  <c r="Q412"/>
  <c r="P412"/>
  <c r="K412"/>
  <c r="G412"/>
  <c r="M412" s="1"/>
  <c r="N412" s="1"/>
  <c r="Z411"/>
  <c r="Y411"/>
  <c r="X411"/>
  <c r="W411"/>
  <c r="V411"/>
  <c r="U411"/>
  <c r="T411"/>
  <c r="S411"/>
  <c r="R411"/>
  <c r="Q411"/>
  <c r="P411"/>
  <c r="K411"/>
  <c r="G411"/>
  <c r="M411" s="1"/>
  <c r="N411" s="1"/>
  <c r="Z407"/>
  <c r="Y407"/>
  <c r="X407"/>
  <c r="W407"/>
  <c r="V407"/>
  <c r="U407"/>
  <c r="T407"/>
  <c r="S407"/>
  <c r="R407"/>
  <c r="Q407"/>
  <c r="P407"/>
  <c r="K407"/>
  <c r="G407"/>
  <c r="M407" s="1"/>
  <c r="N407" s="1"/>
  <c r="Z406"/>
  <c r="Y406"/>
  <c r="X406"/>
  <c r="W406"/>
  <c r="V406"/>
  <c r="U406"/>
  <c r="T406"/>
  <c r="S406"/>
  <c r="R406"/>
  <c r="Q406"/>
  <c r="P406"/>
  <c r="K406"/>
  <c r="G406"/>
  <c r="M406" s="1"/>
  <c r="N406" s="1"/>
  <c r="Z405"/>
  <c r="Y405"/>
  <c r="X405"/>
  <c r="W405"/>
  <c r="V405"/>
  <c r="U405"/>
  <c r="T405"/>
  <c r="S405"/>
  <c r="R405"/>
  <c r="Q405"/>
  <c r="P405"/>
  <c r="K405"/>
  <c r="G405"/>
  <c r="M405" s="1"/>
  <c r="N405" s="1"/>
  <c r="Z404"/>
  <c r="Y404"/>
  <c r="X404"/>
  <c r="W404"/>
  <c r="V404"/>
  <c r="U404"/>
  <c r="T404"/>
  <c r="S404"/>
  <c r="R404"/>
  <c r="Q404"/>
  <c r="P404"/>
  <c r="K404"/>
  <c r="G404"/>
  <c r="M404" s="1"/>
  <c r="N404" s="1"/>
  <c r="Z403"/>
  <c r="Y403"/>
  <c r="X403"/>
  <c r="W403"/>
  <c r="V403"/>
  <c r="U403"/>
  <c r="T403"/>
  <c r="S403"/>
  <c r="R403"/>
  <c r="Q403"/>
  <c r="P403"/>
  <c r="Z402"/>
  <c r="Y402"/>
  <c r="X402"/>
  <c r="W402"/>
  <c r="V402"/>
  <c r="U402"/>
  <c r="T402"/>
  <c r="S402"/>
  <c r="R402"/>
  <c r="Q402"/>
  <c r="P402"/>
  <c r="K402"/>
  <c r="G402"/>
  <c r="M402" s="1"/>
  <c r="N402" s="1"/>
  <c r="Z401"/>
  <c r="Y401"/>
  <c r="X401"/>
  <c r="W401"/>
  <c r="V401"/>
  <c r="U401"/>
  <c r="T401"/>
  <c r="S401"/>
  <c r="R401"/>
  <c r="Q401"/>
  <c r="P401"/>
  <c r="K401"/>
  <c r="G401"/>
  <c r="M401" s="1"/>
  <c r="N401" s="1"/>
  <c r="Z400"/>
  <c r="Y400"/>
  <c r="X400"/>
  <c r="W400"/>
  <c r="V400"/>
  <c r="U400"/>
  <c r="T400"/>
  <c r="S400"/>
  <c r="R400"/>
  <c r="Q400"/>
  <c r="P400"/>
  <c r="K400"/>
  <c r="G400"/>
  <c r="M400" s="1"/>
  <c r="N400" s="1"/>
  <c r="Z399"/>
  <c r="Y399"/>
  <c r="X399"/>
  <c r="W399"/>
  <c r="V399"/>
  <c r="U399"/>
  <c r="T399"/>
  <c r="S399"/>
  <c r="R399"/>
  <c r="Q399"/>
  <c r="P399"/>
  <c r="K399"/>
  <c r="G399"/>
  <c r="M399" s="1"/>
  <c r="N399" s="1"/>
  <c r="Z398"/>
  <c r="Y398"/>
  <c r="X398"/>
  <c r="W398"/>
  <c r="V398"/>
  <c r="U398"/>
  <c r="T398"/>
  <c r="S398"/>
  <c r="R398"/>
  <c r="Q398"/>
  <c r="P398"/>
  <c r="K398"/>
  <c r="G398"/>
  <c r="M398" s="1"/>
  <c r="N398" s="1"/>
  <c r="Z397"/>
  <c r="Y397"/>
  <c r="X397"/>
  <c r="W397"/>
  <c r="V397"/>
  <c r="U397"/>
  <c r="T397"/>
  <c r="S397"/>
  <c r="R397"/>
  <c r="Q397"/>
  <c r="P397"/>
  <c r="K397"/>
  <c r="G397"/>
  <c r="M397" s="1"/>
  <c r="N397" s="1"/>
  <c r="Z396"/>
  <c r="Y396"/>
  <c r="X396"/>
  <c r="W396"/>
  <c r="V396"/>
  <c r="U396"/>
  <c r="T396"/>
  <c r="S396"/>
  <c r="R396"/>
  <c r="Q396"/>
  <c r="P396"/>
  <c r="K396"/>
  <c r="G396"/>
  <c r="M396" s="1"/>
  <c r="N396" s="1"/>
  <c r="Z395"/>
  <c r="Y395"/>
  <c r="X395"/>
  <c r="W395"/>
  <c r="V395"/>
  <c r="U395"/>
  <c r="T395"/>
  <c r="S395"/>
  <c r="R395"/>
  <c r="Q395"/>
  <c r="P395"/>
  <c r="I395"/>
  <c r="Z394"/>
  <c r="Y394"/>
  <c r="X394"/>
  <c r="W394"/>
  <c r="V394"/>
  <c r="U394"/>
  <c r="T394"/>
  <c r="S394"/>
  <c r="R394"/>
  <c r="Q394"/>
  <c r="P394"/>
  <c r="K394"/>
  <c r="M394"/>
  <c r="N394" s="1"/>
  <c r="Z393"/>
  <c r="Y393"/>
  <c r="X393"/>
  <c r="W393"/>
  <c r="V393"/>
  <c r="U393"/>
  <c r="T393"/>
  <c r="S393"/>
  <c r="R393"/>
  <c r="Q393"/>
  <c r="P393"/>
  <c r="K393"/>
  <c r="M393"/>
  <c r="N393" s="1"/>
  <c r="Z392"/>
  <c r="Y392"/>
  <c r="X392"/>
  <c r="W392"/>
  <c r="V392"/>
  <c r="U392"/>
  <c r="T392"/>
  <c r="S392"/>
  <c r="R392"/>
  <c r="Q392"/>
  <c r="P392"/>
  <c r="M392"/>
  <c r="N392" s="1"/>
  <c r="K392"/>
  <c r="Z391"/>
  <c r="Y391"/>
  <c r="X391"/>
  <c r="W391"/>
  <c r="V391"/>
  <c r="U391"/>
  <c r="T391"/>
  <c r="S391"/>
  <c r="R391"/>
  <c r="Q391"/>
  <c r="P391"/>
  <c r="H391"/>
  <c r="I391" s="1"/>
  <c r="G391"/>
  <c r="M391" s="1"/>
  <c r="N391" s="1"/>
  <c r="Z390"/>
  <c r="Y390"/>
  <c r="X390"/>
  <c r="W390"/>
  <c r="V390"/>
  <c r="U390"/>
  <c r="T390"/>
  <c r="S390"/>
  <c r="R390"/>
  <c r="Q390"/>
  <c r="P390"/>
  <c r="K390"/>
  <c r="G390"/>
  <c r="M390" s="1"/>
  <c r="N390" s="1"/>
  <c r="Z389"/>
  <c r="Y389"/>
  <c r="X389"/>
  <c r="W389"/>
  <c r="V389"/>
  <c r="U389"/>
  <c r="T389"/>
  <c r="S389"/>
  <c r="R389"/>
  <c r="Q389"/>
  <c r="P389"/>
  <c r="K389"/>
  <c r="G389"/>
  <c r="M389" s="1"/>
  <c r="N389" s="1"/>
  <c r="Z388"/>
  <c r="Y388"/>
  <c r="X388"/>
  <c r="W388"/>
  <c r="V388"/>
  <c r="U388"/>
  <c r="T388"/>
  <c r="S388"/>
  <c r="R388"/>
  <c r="Q388"/>
  <c r="P388"/>
  <c r="Z387"/>
  <c r="Y387"/>
  <c r="X387"/>
  <c r="W387"/>
  <c r="V387"/>
  <c r="U387"/>
  <c r="T387"/>
  <c r="S387"/>
  <c r="R387"/>
  <c r="Q387"/>
  <c r="P387"/>
  <c r="K387"/>
  <c r="G387"/>
  <c r="M387" s="1"/>
  <c r="N387" s="1"/>
  <c r="Z386"/>
  <c r="Y386"/>
  <c r="X386"/>
  <c r="W386"/>
  <c r="V386"/>
  <c r="U386"/>
  <c r="T386"/>
  <c r="S386"/>
  <c r="R386"/>
  <c r="Q386"/>
  <c r="P386"/>
  <c r="K386"/>
  <c r="G386"/>
  <c r="M386" s="1"/>
  <c r="N386" s="1"/>
  <c r="Z385"/>
  <c r="Y385"/>
  <c r="X385"/>
  <c r="W385"/>
  <c r="V385"/>
  <c r="U385"/>
  <c r="T385"/>
  <c r="S385"/>
  <c r="R385"/>
  <c r="Q385"/>
  <c r="P385"/>
  <c r="K385"/>
  <c r="G385"/>
  <c r="M385" s="1"/>
  <c r="N385" s="1"/>
  <c r="Z384"/>
  <c r="Y384"/>
  <c r="X384"/>
  <c r="W384"/>
  <c r="V384"/>
  <c r="U384"/>
  <c r="T384"/>
  <c r="S384"/>
  <c r="R384"/>
  <c r="Q384"/>
  <c r="P384"/>
  <c r="Z383"/>
  <c r="Y383"/>
  <c r="X383"/>
  <c r="W383"/>
  <c r="V383"/>
  <c r="U383"/>
  <c r="T383"/>
  <c r="S383"/>
  <c r="R383"/>
  <c r="Q383"/>
  <c r="P383"/>
  <c r="K383"/>
  <c r="G383"/>
  <c r="M383" s="1"/>
  <c r="N383" s="1"/>
  <c r="Z382"/>
  <c r="Y382"/>
  <c r="X382"/>
  <c r="W382"/>
  <c r="V382"/>
  <c r="U382"/>
  <c r="T382"/>
  <c r="S382"/>
  <c r="R382"/>
  <c r="Q382"/>
  <c r="P382"/>
  <c r="Z381"/>
  <c r="Y381"/>
  <c r="X381"/>
  <c r="W381"/>
  <c r="V381"/>
  <c r="U381"/>
  <c r="T381"/>
  <c r="S381"/>
  <c r="R381"/>
  <c r="Q381"/>
  <c r="P381"/>
  <c r="K381"/>
  <c r="G381"/>
  <c r="M381" s="1"/>
  <c r="N381" s="1"/>
  <c r="Z380"/>
  <c r="Y380"/>
  <c r="X380"/>
  <c r="W380"/>
  <c r="V380"/>
  <c r="U380"/>
  <c r="T380"/>
  <c r="S380"/>
  <c r="R380"/>
  <c r="Q380"/>
  <c r="P380"/>
  <c r="K380"/>
  <c r="G380"/>
  <c r="M380" s="1"/>
  <c r="N380" s="1"/>
  <c r="Z379"/>
  <c r="Y379"/>
  <c r="X379"/>
  <c r="W379"/>
  <c r="V379"/>
  <c r="U379"/>
  <c r="T379"/>
  <c r="S379"/>
  <c r="R379"/>
  <c r="Q379"/>
  <c r="P379"/>
  <c r="K379"/>
  <c r="G379"/>
  <c r="M379" s="1"/>
  <c r="N379" s="1"/>
  <c r="Z378"/>
  <c r="Y378"/>
  <c r="X378"/>
  <c r="W378"/>
  <c r="V378"/>
  <c r="U378"/>
  <c r="T378"/>
  <c r="S378"/>
  <c r="R378"/>
  <c r="Q378"/>
  <c r="P378"/>
  <c r="K378"/>
  <c r="G378"/>
  <c r="M378" s="1"/>
  <c r="N378" s="1"/>
  <c r="Z377"/>
  <c r="Y377"/>
  <c r="X377"/>
  <c r="W377"/>
  <c r="V377"/>
  <c r="U377"/>
  <c r="T377"/>
  <c r="S377"/>
  <c r="R377"/>
  <c r="Q377"/>
  <c r="P377"/>
  <c r="K377"/>
  <c r="G377"/>
  <c r="M377" s="1"/>
  <c r="N377" s="1"/>
  <c r="Z376"/>
  <c r="Y376"/>
  <c r="X376"/>
  <c r="W376"/>
  <c r="V376"/>
  <c r="U376"/>
  <c r="T376"/>
  <c r="S376"/>
  <c r="R376"/>
  <c r="Q376"/>
  <c r="P376"/>
  <c r="K376"/>
  <c r="G376"/>
  <c r="M376" s="1"/>
  <c r="N376" s="1"/>
  <c r="Z375"/>
  <c r="Y375"/>
  <c r="X375"/>
  <c r="W375"/>
  <c r="V375"/>
  <c r="U375"/>
  <c r="T375"/>
  <c r="S375"/>
  <c r="R375"/>
  <c r="Q375"/>
  <c r="P375"/>
  <c r="K375"/>
  <c r="G375"/>
  <c r="M375" s="1"/>
  <c r="N375" s="1"/>
  <c r="Z374"/>
  <c r="Y374"/>
  <c r="X374"/>
  <c r="W374"/>
  <c r="V374"/>
  <c r="U374"/>
  <c r="T374"/>
  <c r="S374"/>
  <c r="R374"/>
  <c r="Q374"/>
  <c r="P374"/>
  <c r="K374"/>
  <c r="G374"/>
  <c r="M374" s="1"/>
  <c r="N374" s="1"/>
  <c r="Z370"/>
  <c r="Y370"/>
  <c r="X370"/>
  <c r="W370"/>
  <c r="V370"/>
  <c r="U370"/>
  <c r="T370"/>
  <c r="S370"/>
  <c r="R370"/>
  <c r="Q370"/>
  <c r="P370"/>
  <c r="K370"/>
  <c r="G370"/>
  <c r="M370" s="1"/>
  <c r="N370" s="1"/>
  <c r="Z369"/>
  <c r="Y369"/>
  <c r="X369"/>
  <c r="W369"/>
  <c r="V369"/>
  <c r="U369"/>
  <c r="T369"/>
  <c r="S369"/>
  <c r="R369"/>
  <c r="Q369"/>
  <c r="P369"/>
  <c r="K369"/>
  <c r="G369"/>
  <c r="M369" s="1"/>
  <c r="N369" s="1"/>
  <c r="Z368"/>
  <c r="Y368"/>
  <c r="X368"/>
  <c r="W368"/>
  <c r="V368"/>
  <c r="U368"/>
  <c r="T368"/>
  <c r="S368"/>
  <c r="R368"/>
  <c r="Q368"/>
  <c r="P368"/>
  <c r="K368"/>
  <c r="G368"/>
  <c r="M368" s="1"/>
  <c r="N368" s="1"/>
  <c r="Z367"/>
  <c r="Y367"/>
  <c r="X367"/>
  <c r="W367"/>
  <c r="V367"/>
  <c r="U367"/>
  <c r="T367"/>
  <c r="S367"/>
  <c r="R367"/>
  <c r="Q367"/>
  <c r="P367"/>
  <c r="K367"/>
  <c r="G367"/>
  <c r="M367" s="1"/>
  <c r="N367" s="1"/>
  <c r="Z366"/>
  <c r="Y366"/>
  <c r="X366"/>
  <c r="W366"/>
  <c r="V366"/>
  <c r="U366"/>
  <c r="T366"/>
  <c r="S366"/>
  <c r="R366"/>
  <c r="Q366"/>
  <c r="P366"/>
  <c r="Z365"/>
  <c r="Y365"/>
  <c r="X365"/>
  <c r="W365"/>
  <c r="V365"/>
  <c r="U365"/>
  <c r="T365"/>
  <c r="S365"/>
  <c r="R365"/>
  <c r="Q365"/>
  <c r="P365"/>
  <c r="K365"/>
  <c r="G365"/>
  <c r="M365" s="1"/>
  <c r="N365" s="1"/>
  <c r="Z364"/>
  <c r="Y364"/>
  <c r="X364"/>
  <c r="W364"/>
  <c r="V364"/>
  <c r="U364"/>
  <c r="T364"/>
  <c r="S364"/>
  <c r="R364"/>
  <c r="Q364"/>
  <c r="P364"/>
  <c r="K364"/>
  <c r="G364"/>
  <c r="M364" s="1"/>
  <c r="N364" s="1"/>
  <c r="Z363"/>
  <c r="Y363"/>
  <c r="X363"/>
  <c r="W363"/>
  <c r="V363"/>
  <c r="U363"/>
  <c r="T363"/>
  <c r="S363"/>
  <c r="R363"/>
  <c r="Q363"/>
  <c r="P363"/>
  <c r="K363"/>
  <c r="G363"/>
  <c r="M363" s="1"/>
  <c r="N363" s="1"/>
  <c r="Z362"/>
  <c r="Y362"/>
  <c r="X362"/>
  <c r="W362"/>
  <c r="V362"/>
  <c r="U362"/>
  <c r="T362"/>
  <c r="S362"/>
  <c r="R362"/>
  <c r="Q362"/>
  <c r="P362"/>
  <c r="K362"/>
  <c r="G362"/>
  <c r="M362" s="1"/>
  <c r="N362" s="1"/>
  <c r="Z361"/>
  <c r="Y361"/>
  <c r="X361"/>
  <c r="W361"/>
  <c r="V361"/>
  <c r="U361"/>
  <c r="T361"/>
  <c r="S361"/>
  <c r="R361"/>
  <c r="Q361"/>
  <c r="P361"/>
  <c r="K361"/>
  <c r="G361"/>
  <c r="M361" s="1"/>
  <c r="N361" s="1"/>
  <c r="Z360"/>
  <c r="Y360"/>
  <c r="X360"/>
  <c r="W360"/>
  <c r="V360"/>
  <c r="U360"/>
  <c r="T360"/>
  <c r="S360"/>
  <c r="R360"/>
  <c r="Q360"/>
  <c r="P360"/>
  <c r="K360"/>
  <c r="G360"/>
  <c r="M360" s="1"/>
  <c r="N360" s="1"/>
  <c r="Z359"/>
  <c r="Y359"/>
  <c r="X359"/>
  <c r="W359"/>
  <c r="V359"/>
  <c r="U359"/>
  <c r="T359"/>
  <c r="S359"/>
  <c r="R359"/>
  <c r="Q359"/>
  <c r="P359"/>
  <c r="K359"/>
  <c r="G359"/>
  <c r="M359" s="1"/>
  <c r="N359" s="1"/>
  <c r="Z358"/>
  <c r="Y358"/>
  <c r="X358"/>
  <c r="W358"/>
  <c r="V358"/>
  <c r="U358"/>
  <c r="T358"/>
  <c r="S358"/>
  <c r="R358"/>
  <c r="Q358"/>
  <c r="P358"/>
  <c r="I358"/>
  <c r="Z357"/>
  <c r="Y357"/>
  <c r="X357"/>
  <c r="W357"/>
  <c r="V357"/>
  <c r="U357"/>
  <c r="T357"/>
  <c r="S357"/>
  <c r="R357"/>
  <c r="Q357"/>
  <c r="P357"/>
  <c r="K357"/>
  <c r="M357"/>
  <c r="N357" s="1"/>
  <c r="Z356"/>
  <c r="Y356"/>
  <c r="X356"/>
  <c r="W356"/>
  <c r="V356"/>
  <c r="U356"/>
  <c r="T356"/>
  <c r="S356"/>
  <c r="R356"/>
  <c r="Q356"/>
  <c r="P356"/>
  <c r="M356"/>
  <c r="N356" s="1"/>
  <c r="K356"/>
  <c r="Z355"/>
  <c r="Y355"/>
  <c r="X355"/>
  <c r="W355"/>
  <c r="V355"/>
  <c r="U355"/>
  <c r="T355"/>
  <c r="S355"/>
  <c r="R355"/>
  <c r="Q355"/>
  <c r="P355"/>
  <c r="K355"/>
  <c r="M355"/>
  <c r="N355" s="1"/>
  <c r="Z354"/>
  <c r="Y354"/>
  <c r="X354"/>
  <c r="W354"/>
  <c r="V354"/>
  <c r="U354"/>
  <c r="T354"/>
  <c r="S354"/>
  <c r="R354"/>
  <c r="Q354"/>
  <c r="P354"/>
  <c r="H354"/>
  <c r="I354" s="1"/>
  <c r="G354"/>
  <c r="M354" s="1"/>
  <c r="N354" s="1"/>
  <c r="Z353"/>
  <c r="Y353"/>
  <c r="X353"/>
  <c r="W353"/>
  <c r="V353"/>
  <c r="U353"/>
  <c r="T353"/>
  <c r="S353"/>
  <c r="R353"/>
  <c r="Q353"/>
  <c r="P353"/>
  <c r="K353"/>
  <c r="G353"/>
  <c r="M353" s="1"/>
  <c r="N353" s="1"/>
  <c r="Z352"/>
  <c r="Y352"/>
  <c r="X352"/>
  <c r="W352"/>
  <c r="V352"/>
  <c r="U352"/>
  <c r="T352"/>
  <c r="S352"/>
  <c r="R352"/>
  <c r="Q352"/>
  <c r="P352"/>
  <c r="K352"/>
  <c r="G352"/>
  <c r="M352" s="1"/>
  <c r="N352" s="1"/>
  <c r="Z351"/>
  <c r="Y351"/>
  <c r="X351"/>
  <c r="W351"/>
  <c r="V351"/>
  <c r="U351"/>
  <c r="T351"/>
  <c r="S351"/>
  <c r="R351"/>
  <c r="Q351"/>
  <c r="P351"/>
  <c r="Z350"/>
  <c r="Y350"/>
  <c r="X350"/>
  <c r="W350"/>
  <c r="V350"/>
  <c r="U350"/>
  <c r="T350"/>
  <c r="S350"/>
  <c r="R350"/>
  <c r="Q350"/>
  <c r="P350"/>
  <c r="K350"/>
  <c r="G350"/>
  <c r="M350" s="1"/>
  <c r="N350" s="1"/>
  <c r="Z349"/>
  <c r="Y349"/>
  <c r="X349"/>
  <c r="W349"/>
  <c r="V349"/>
  <c r="U349"/>
  <c r="T349"/>
  <c r="S349"/>
  <c r="R349"/>
  <c r="Q349"/>
  <c r="P349"/>
  <c r="K349"/>
  <c r="G349"/>
  <c r="M349" s="1"/>
  <c r="N349" s="1"/>
  <c r="Z348"/>
  <c r="Y348"/>
  <c r="X348"/>
  <c r="W348"/>
  <c r="V348"/>
  <c r="U348"/>
  <c r="T348"/>
  <c r="S348"/>
  <c r="R348"/>
  <c r="Q348"/>
  <c r="P348"/>
  <c r="K348"/>
  <c r="G348"/>
  <c r="M348" s="1"/>
  <c r="N348" s="1"/>
  <c r="Z347"/>
  <c r="Y347"/>
  <c r="X347"/>
  <c r="W347"/>
  <c r="V347"/>
  <c r="U347"/>
  <c r="T347"/>
  <c r="S347"/>
  <c r="R347"/>
  <c r="Q347"/>
  <c r="P347"/>
  <c r="Z346"/>
  <c r="Y346"/>
  <c r="X346"/>
  <c r="W346"/>
  <c r="V346"/>
  <c r="U346"/>
  <c r="T346"/>
  <c r="S346"/>
  <c r="R346"/>
  <c r="Q346"/>
  <c r="P346"/>
  <c r="K346"/>
  <c r="G346"/>
  <c r="M346" s="1"/>
  <c r="N346" s="1"/>
  <c r="Z345"/>
  <c r="Y345"/>
  <c r="X345"/>
  <c r="W345"/>
  <c r="V345"/>
  <c r="U345"/>
  <c r="T345"/>
  <c r="S345"/>
  <c r="R345"/>
  <c r="Q345"/>
  <c r="P345"/>
  <c r="Z344"/>
  <c r="Y344"/>
  <c r="X344"/>
  <c r="W344"/>
  <c r="V344"/>
  <c r="U344"/>
  <c r="T344"/>
  <c r="S344"/>
  <c r="R344"/>
  <c r="Q344"/>
  <c r="P344"/>
  <c r="K344"/>
  <c r="G344"/>
  <c r="M344" s="1"/>
  <c r="N344" s="1"/>
  <c r="Z343"/>
  <c r="Y343"/>
  <c r="X343"/>
  <c r="W343"/>
  <c r="V343"/>
  <c r="U343"/>
  <c r="T343"/>
  <c r="S343"/>
  <c r="R343"/>
  <c r="Q343"/>
  <c r="P343"/>
  <c r="K343"/>
  <c r="G343"/>
  <c r="M343" s="1"/>
  <c r="N343" s="1"/>
  <c r="Z342"/>
  <c r="Y342"/>
  <c r="X342"/>
  <c r="W342"/>
  <c r="V342"/>
  <c r="U342"/>
  <c r="T342"/>
  <c r="S342"/>
  <c r="R342"/>
  <c r="Q342"/>
  <c r="P342"/>
  <c r="K342"/>
  <c r="G342"/>
  <c r="M342" s="1"/>
  <c r="N342" s="1"/>
  <c r="Z341"/>
  <c r="Y341"/>
  <c r="X341"/>
  <c r="W341"/>
  <c r="V341"/>
  <c r="U341"/>
  <c r="T341"/>
  <c r="S341"/>
  <c r="R341"/>
  <c r="Q341"/>
  <c r="P341"/>
  <c r="K341"/>
  <c r="G341"/>
  <c r="M341" s="1"/>
  <c r="N341" s="1"/>
  <c r="Z340"/>
  <c r="Y340"/>
  <c r="X340"/>
  <c r="W340"/>
  <c r="V340"/>
  <c r="U340"/>
  <c r="T340"/>
  <c r="S340"/>
  <c r="R340"/>
  <c r="Q340"/>
  <c r="P340"/>
  <c r="K340"/>
  <c r="G340"/>
  <c r="M340" s="1"/>
  <c r="N340" s="1"/>
  <c r="Z339"/>
  <c r="Y339"/>
  <c r="X339"/>
  <c r="W339"/>
  <c r="V339"/>
  <c r="U339"/>
  <c r="T339"/>
  <c r="S339"/>
  <c r="R339"/>
  <c r="Q339"/>
  <c r="P339"/>
  <c r="K339"/>
  <c r="G339"/>
  <c r="M339" s="1"/>
  <c r="N339" s="1"/>
  <c r="Z338"/>
  <c r="Y338"/>
  <c r="X338"/>
  <c r="W338"/>
  <c r="V338"/>
  <c r="U338"/>
  <c r="T338"/>
  <c r="S338"/>
  <c r="R338"/>
  <c r="Q338"/>
  <c r="P338"/>
  <c r="K338"/>
  <c r="G338"/>
  <c r="M338" s="1"/>
  <c r="N338" s="1"/>
  <c r="Z337"/>
  <c r="Y337"/>
  <c r="X337"/>
  <c r="W337"/>
  <c r="V337"/>
  <c r="U337"/>
  <c r="T337"/>
  <c r="S337"/>
  <c r="R337"/>
  <c r="Q337"/>
  <c r="P337"/>
  <c r="K337"/>
  <c r="G337"/>
  <c r="M337" s="1"/>
  <c r="N337" s="1"/>
  <c r="Z333"/>
  <c r="Y333"/>
  <c r="X333"/>
  <c r="W333"/>
  <c r="V333"/>
  <c r="U333"/>
  <c r="T333"/>
  <c r="S333"/>
  <c r="R333"/>
  <c r="Q333"/>
  <c r="P333"/>
  <c r="K333"/>
  <c r="G333"/>
  <c r="M333" s="1"/>
  <c r="N333" s="1"/>
  <c r="Z332"/>
  <c r="Y332"/>
  <c r="X332"/>
  <c r="W332"/>
  <c r="V332"/>
  <c r="U332"/>
  <c r="T332"/>
  <c r="S332"/>
  <c r="R332"/>
  <c r="Q332"/>
  <c r="P332"/>
  <c r="K332"/>
  <c r="G332"/>
  <c r="M332" s="1"/>
  <c r="N332" s="1"/>
  <c r="Z331"/>
  <c r="Y331"/>
  <c r="X331"/>
  <c r="W331"/>
  <c r="V331"/>
  <c r="U331"/>
  <c r="T331"/>
  <c r="S331"/>
  <c r="R331"/>
  <c r="Q331"/>
  <c r="P331"/>
  <c r="K331"/>
  <c r="G331"/>
  <c r="M331" s="1"/>
  <c r="N331" s="1"/>
  <c r="Z330"/>
  <c r="Y330"/>
  <c r="X330"/>
  <c r="W330"/>
  <c r="V330"/>
  <c r="U330"/>
  <c r="T330"/>
  <c r="S330"/>
  <c r="R330"/>
  <c r="Q330"/>
  <c r="P330"/>
  <c r="K330"/>
  <c r="G330"/>
  <c r="M330" s="1"/>
  <c r="N330" s="1"/>
  <c r="Z329"/>
  <c r="Y329"/>
  <c r="X329"/>
  <c r="W329"/>
  <c r="V329"/>
  <c r="U329"/>
  <c r="T329"/>
  <c r="S329"/>
  <c r="R329"/>
  <c r="Q329"/>
  <c r="P329"/>
  <c r="Z328"/>
  <c r="Y328"/>
  <c r="X328"/>
  <c r="W328"/>
  <c r="V328"/>
  <c r="U328"/>
  <c r="T328"/>
  <c r="S328"/>
  <c r="R328"/>
  <c r="Q328"/>
  <c r="P328"/>
  <c r="K328"/>
  <c r="G328"/>
  <c r="M328" s="1"/>
  <c r="N328" s="1"/>
  <c r="Z327"/>
  <c r="Y327"/>
  <c r="X327"/>
  <c r="W327"/>
  <c r="V327"/>
  <c r="U327"/>
  <c r="T327"/>
  <c r="S327"/>
  <c r="R327"/>
  <c r="Q327"/>
  <c r="P327"/>
  <c r="K327"/>
  <c r="G327"/>
  <c r="M327" s="1"/>
  <c r="N327" s="1"/>
  <c r="Z326"/>
  <c r="Y326"/>
  <c r="X326"/>
  <c r="W326"/>
  <c r="V326"/>
  <c r="U326"/>
  <c r="T326"/>
  <c r="S326"/>
  <c r="R326"/>
  <c r="Q326"/>
  <c r="P326"/>
  <c r="K326"/>
  <c r="G326"/>
  <c r="M326" s="1"/>
  <c r="N326" s="1"/>
  <c r="Z325"/>
  <c r="Y325"/>
  <c r="X325"/>
  <c r="W325"/>
  <c r="V325"/>
  <c r="U325"/>
  <c r="T325"/>
  <c r="S325"/>
  <c r="R325"/>
  <c r="Q325"/>
  <c r="P325"/>
  <c r="K325"/>
  <c r="G325"/>
  <c r="M325" s="1"/>
  <c r="N325" s="1"/>
  <c r="Z324"/>
  <c r="Y324"/>
  <c r="X324"/>
  <c r="W324"/>
  <c r="V324"/>
  <c r="U324"/>
  <c r="T324"/>
  <c r="S324"/>
  <c r="R324"/>
  <c r="Q324"/>
  <c r="P324"/>
  <c r="K324"/>
  <c r="G324"/>
  <c r="M324" s="1"/>
  <c r="N324" s="1"/>
  <c r="Z323"/>
  <c r="Y323"/>
  <c r="X323"/>
  <c r="W323"/>
  <c r="V323"/>
  <c r="U323"/>
  <c r="T323"/>
  <c r="S323"/>
  <c r="R323"/>
  <c r="Q323"/>
  <c r="P323"/>
  <c r="K323"/>
  <c r="G323"/>
  <c r="M323" s="1"/>
  <c r="N323" s="1"/>
  <c r="Z322"/>
  <c r="Y322"/>
  <c r="X322"/>
  <c r="W322"/>
  <c r="V322"/>
  <c r="U322"/>
  <c r="T322"/>
  <c r="S322"/>
  <c r="R322"/>
  <c r="Q322"/>
  <c r="P322"/>
  <c r="K322"/>
  <c r="G322"/>
  <c r="M322" s="1"/>
  <c r="N322" s="1"/>
  <c r="Z321"/>
  <c r="Y321"/>
  <c r="X321"/>
  <c r="W321"/>
  <c r="V321"/>
  <c r="U321"/>
  <c r="T321"/>
  <c r="S321"/>
  <c r="R321"/>
  <c r="Q321"/>
  <c r="P321"/>
  <c r="I321"/>
  <c r="Z320"/>
  <c r="Y320"/>
  <c r="X320"/>
  <c r="W320"/>
  <c r="V320"/>
  <c r="U320"/>
  <c r="T320"/>
  <c r="S320"/>
  <c r="R320"/>
  <c r="Q320"/>
  <c r="P320"/>
  <c r="K320"/>
  <c r="M320"/>
  <c r="N320" s="1"/>
  <c r="Z319"/>
  <c r="Y319"/>
  <c r="X319"/>
  <c r="W319"/>
  <c r="V319"/>
  <c r="U319"/>
  <c r="T319"/>
  <c r="S319"/>
  <c r="R319"/>
  <c r="Q319"/>
  <c r="P319"/>
  <c r="K319"/>
  <c r="M319"/>
  <c r="N319" s="1"/>
  <c r="Z318"/>
  <c r="Y318"/>
  <c r="X318"/>
  <c r="W318"/>
  <c r="V318"/>
  <c r="U318"/>
  <c r="T318"/>
  <c r="S318"/>
  <c r="R318"/>
  <c r="Q318"/>
  <c r="P318"/>
  <c r="K318"/>
  <c r="M318"/>
  <c r="N318" s="1"/>
  <c r="Z317"/>
  <c r="Y317"/>
  <c r="X317"/>
  <c r="W317"/>
  <c r="V317"/>
  <c r="U317"/>
  <c r="T317"/>
  <c r="S317"/>
  <c r="R317"/>
  <c r="Q317"/>
  <c r="P317"/>
  <c r="H317"/>
  <c r="I317" s="1"/>
  <c r="G317"/>
  <c r="M317" s="1"/>
  <c r="N317" s="1"/>
  <c r="Z316"/>
  <c r="Y316"/>
  <c r="X316"/>
  <c r="W316"/>
  <c r="V316"/>
  <c r="U316"/>
  <c r="T316"/>
  <c r="S316"/>
  <c r="R316"/>
  <c r="Q316"/>
  <c r="P316"/>
  <c r="K316"/>
  <c r="G316"/>
  <c r="M316" s="1"/>
  <c r="N316" s="1"/>
  <c r="Z315"/>
  <c r="Y315"/>
  <c r="X315"/>
  <c r="W315"/>
  <c r="V315"/>
  <c r="U315"/>
  <c r="T315"/>
  <c r="S315"/>
  <c r="R315"/>
  <c r="Q315"/>
  <c r="P315"/>
  <c r="K315"/>
  <c r="G315"/>
  <c r="M315" s="1"/>
  <c r="N315" s="1"/>
  <c r="Z314"/>
  <c r="Y314"/>
  <c r="X314"/>
  <c r="W314"/>
  <c r="V314"/>
  <c r="U314"/>
  <c r="T314"/>
  <c r="S314"/>
  <c r="R314"/>
  <c r="Q314"/>
  <c r="P314"/>
  <c r="Z313"/>
  <c r="Y313"/>
  <c r="X313"/>
  <c r="W313"/>
  <c r="V313"/>
  <c r="U313"/>
  <c r="T313"/>
  <c r="S313"/>
  <c r="R313"/>
  <c r="Q313"/>
  <c r="P313"/>
  <c r="K313"/>
  <c r="G313"/>
  <c r="M313" s="1"/>
  <c r="N313" s="1"/>
  <c r="Z312"/>
  <c r="Y312"/>
  <c r="X312"/>
  <c r="W312"/>
  <c r="V312"/>
  <c r="U312"/>
  <c r="T312"/>
  <c r="S312"/>
  <c r="R312"/>
  <c r="Q312"/>
  <c r="P312"/>
  <c r="K312"/>
  <c r="G312"/>
  <c r="M312" s="1"/>
  <c r="N312" s="1"/>
  <c r="Z311"/>
  <c r="Y311"/>
  <c r="X311"/>
  <c r="W311"/>
  <c r="V311"/>
  <c r="U311"/>
  <c r="T311"/>
  <c r="S311"/>
  <c r="R311"/>
  <c r="Q311"/>
  <c r="P311"/>
  <c r="K311"/>
  <c r="G311"/>
  <c r="M311" s="1"/>
  <c r="N311" s="1"/>
  <c r="Z310"/>
  <c r="Y310"/>
  <c r="X310"/>
  <c r="W310"/>
  <c r="V310"/>
  <c r="U310"/>
  <c r="T310"/>
  <c r="S310"/>
  <c r="R310"/>
  <c r="Q310"/>
  <c r="P310"/>
  <c r="Z309"/>
  <c r="Y309"/>
  <c r="X309"/>
  <c r="W309"/>
  <c r="V309"/>
  <c r="U309"/>
  <c r="T309"/>
  <c r="S309"/>
  <c r="R309"/>
  <c r="Q309"/>
  <c r="P309"/>
  <c r="K309"/>
  <c r="G309"/>
  <c r="M309" s="1"/>
  <c r="N309" s="1"/>
  <c r="Z308"/>
  <c r="Y308"/>
  <c r="X308"/>
  <c r="W308"/>
  <c r="V308"/>
  <c r="U308"/>
  <c r="T308"/>
  <c r="S308"/>
  <c r="R308"/>
  <c r="Q308"/>
  <c r="P308"/>
  <c r="Z307"/>
  <c r="Y307"/>
  <c r="X307"/>
  <c r="W307"/>
  <c r="V307"/>
  <c r="U307"/>
  <c r="T307"/>
  <c r="S307"/>
  <c r="R307"/>
  <c r="Q307"/>
  <c r="P307"/>
  <c r="K307"/>
  <c r="G307"/>
  <c r="M307" s="1"/>
  <c r="N307" s="1"/>
  <c r="Z306"/>
  <c r="Y306"/>
  <c r="X306"/>
  <c r="W306"/>
  <c r="V306"/>
  <c r="U306"/>
  <c r="T306"/>
  <c r="S306"/>
  <c r="R306"/>
  <c r="Q306"/>
  <c r="P306"/>
  <c r="K306"/>
  <c r="G306"/>
  <c r="M306" s="1"/>
  <c r="N306" s="1"/>
  <c r="Z305"/>
  <c r="Y305"/>
  <c r="X305"/>
  <c r="W305"/>
  <c r="V305"/>
  <c r="U305"/>
  <c r="T305"/>
  <c r="S305"/>
  <c r="R305"/>
  <c r="Q305"/>
  <c r="P305"/>
  <c r="K305"/>
  <c r="G305"/>
  <c r="M305" s="1"/>
  <c r="N305" s="1"/>
  <c r="Z304"/>
  <c r="Y304"/>
  <c r="X304"/>
  <c r="W304"/>
  <c r="V304"/>
  <c r="U304"/>
  <c r="T304"/>
  <c r="S304"/>
  <c r="R304"/>
  <c r="Q304"/>
  <c r="P304"/>
  <c r="K304"/>
  <c r="G304"/>
  <c r="M304" s="1"/>
  <c r="N304" s="1"/>
  <c r="Z303"/>
  <c r="Y303"/>
  <c r="X303"/>
  <c r="W303"/>
  <c r="V303"/>
  <c r="U303"/>
  <c r="T303"/>
  <c r="S303"/>
  <c r="R303"/>
  <c r="Q303"/>
  <c r="P303"/>
  <c r="K303"/>
  <c r="G303"/>
  <c r="M303" s="1"/>
  <c r="N303" s="1"/>
  <c r="Z302"/>
  <c r="Y302"/>
  <c r="X302"/>
  <c r="W302"/>
  <c r="V302"/>
  <c r="U302"/>
  <c r="T302"/>
  <c r="S302"/>
  <c r="R302"/>
  <c r="Q302"/>
  <c r="P302"/>
  <c r="K302"/>
  <c r="G302"/>
  <c r="M302" s="1"/>
  <c r="N302" s="1"/>
  <c r="Z301"/>
  <c r="Y301"/>
  <c r="X301"/>
  <c r="W301"/>
  <c r="V301"/>
  <c r="U301"/>
  <c r="T301"/>
  <c r="S301"/>
  <c r="R301"/>
  <c r="Q301"/>
  <c r="P301"/>
  <c r="K301"/>
  <c r="G301"/>
  <c r="M301" s="1"/>
  <c r="N301" s="1"/>
  <c r="Z300"/>
  <c r="Y300"/>
  <c r="X300"/>
  <c r="W300"/>
  <c r="V300"/>
  <c r="U300"/>
  <c r="T300"/>
  <c r="S300"/>
  <c r="R300"/>
  <c r="Q300"/>
  <c r="P300"/>
  <c r="K300"/>
  <c r="G300"/>
  <c r="M300" s="1"/>
  <c r="N300" s="1"/>
  <c r="Z296"/>
  <c r="Y296"/>
  <c r="X296"/>
  <c r="W296"/>
  <c r="V296"/>
  <c r="U296"/>
  <c r="T296"/>
  <c r="S296"/>
  <c r="R296"/>
  <c r="Q296"/>
  <c r="P296"/>
  <c r="K296"/>
  <c r="G296"/>
  <c r="M296" s="1"/>
  <c r="N296" s="1"/>
  <c r="Z295"/>
  <c r="Y295"/>
  <c r="X295"/>
  <c r="W295"/>
  <c r="V295"/>
  <c r="U295"/>
  <c r="T295"/>
  <c r="S295"/>
  <c r="R295"/>
  <c r="Q295"/>
  <c r="P295"/>
  <c r="K295"/>
  <c r="G295"/>
  <c r="M295" s="1"/>
  <c r="N295" s="1"/>
  <c r="Z294"/>
  <c r="Y294"/>
  <c r="X294"/>
  <c r="W294"/>
  <c r="V294"/>
  <c r="U294"/>
  <c r="T294"/>
  <c r="S294"/>
  <c r="R294"/>
  <c r="Q294"/>
  <c r="P294"/>
  <c r="K294"/>
  <c r="G294"/>
  <c r="M294" s="1"/>
  <c r="N294" s="1"/>
  <c r="Z293"/>
  <c r="Y293"/>
  <c r="X293"/>
  <c r="W293"/>
  <c r="V293"/>
  <c r="U293"/>
  <c r="T293"/>
  <c r="S293"/>
  <c r="R293"/>
  <c r="Q293"/>
  <c r="P293"/>
  <c r="K293"/>
  <c r="G293"/>
  <c r="M293" s="1"/>
  <c r="N293" s="1"/>
  <c r="Z292"/>
  <c r="Y292"/>
  <c r="X292"/>
  <c r="W292"/>
  <c r="V292"/>
  <c r="U292"/>
  <c r="T292"/>
  <c r="S292"/>
  <c r="R292"/>
  <c r="Q292"/>
  <c r="P292"/>
  <c r="Z291"/>
  <c r="Y291"/>
  <c r="X291"/>
  <c r="W291"/>
  <c r="V291"/>
  <c r="U291"/>
  <c r="T291"/>
  <c r="S291"/>
  <c r="R291"/>
  <c r="Q291"/>
  <c r="P291"/>
  <c r="K291"/>
  <c r="G291"/>
  <c r="M291" s="1"/>
  <c r="N291" s="1"/>
  <c r="Z290"/>
  <c r="Y290"/>
  <c r="X290"/>
  <c r="W290"/>
  <c r="V290"/>
  <c r="U290"/>
  <c r="T290"/>
  <c r="S290"/>
  <c r="R290"/>
  <c r="Q290"/>
  <c r="P290"/>
  <c r="K290"/>
  <c r="G290"/>
  <c r="M290" s="1"/>
  <c r="N290" s="1"/>
  <c r="Z289"/>
  <c r="Y289"/>
  <c r="X289"/>
  <c r="W289"/>
  <c r="V289"/>
  <c r="U289"/>
  <c r="T289"/>
  <c r="S289"/>
  <c r="R289"/>
  <c r="Q289"/>
  <c r="P289"/>
  <c r="K289"/>
  <c r="G289"/>
  <c r="M289" s="1"/>
  <c r="N289" s="1"/>
  <c r="Z288"/>
  <c r="Y288"/>
  <c r="X288"/>
  <c r="W288"/>
  <c r="V288"/>
  <c r="U288"/>
  <c r="T288"/>
  <c r="S288"/>
  <c r="R288"/>
  <c r="Q288"/>
  <c r="P288"/>
  <c r="K288"/>
  <c r="G288"/>
  <c r="M288" s="1"/>
  <c r="N288" s="1"/>
  <c r="Z287"/>
  <c r="Y287"/>
  <c r="X287"/>
  <c r="W287"/>
  <c r="V287"/>
  <c r="U287"/>
  <c r="T287"/>
  <c r="S287"/>
  <c r="R287"/>
  <c r="Q287"/>
  <c r="P287"/>
  <c r="K287"/>
  <c r="G287"/>
  <c r="M287" s="1"/>
  <c r="N287" s="1"/>
  <c r="Z286"/>
  <c r="Y286"/>
  <c r="X286"/>
  <c r="W286"/>
  <c r="V286"/>
  <c r="U286"/>
  <c r="T286"/>
  <c r="S286"/>
  <c r="R286"/>
  <c r="Q286"/>
  <c r="P286"/>
  <c r="K286"/>
  <c r="G286"/>
  <c r="M286" s="1"/>
  <c r="N286" s="1"/>
  <c r="Z285"/>
  <c r="Y285"/>
  <c r="X285"/>
  <c r="W285"/>
  <c r="V285"/>
  <c r="U285"/>
  <c r="T285"/>
  <c r="S285"/>
  <c r="R285"/>
  <c r="Q285"/>
  <c r="P285"/>
  <c r="K285"/>
  <c r="G285"/>
  <c r="M285" s="1"/>
  <c r="N285" s="1"/>
  <c r="Z284"/>
  <c r="Y284"/>
  <c r="X284"/>
  <c r="W284"/>
  <c r="V284"/>
  <c r="U284"/>
  <c r="T284"/>
  <c r="S284"/>
  <c r="R284"/>
  <c r="Q284"/>
  <c r="P284"/>
  <c r="I284"/>
  <c r="Z283"/>
  <c r="Y283"/>
  <c r="X283"/>
  <c r="W283"/>
  <c r="V283"/>
  <c r="U283"/>
  <c r="T283"/>
  <c r="S283"/>
  <c r="R283"/>
  <c r="Q283"/>
  <c r="P283"/>
  <c r="K283"/>
  <c r="M283"/>
  <c r="N283" s="1"/>
  <c r="Z282"/>
  <c r="Y282"/>
  <c r="X282"/>
  <c r="W282"/>
  <c r="V282"/>
  <c r="U282"/>
  <c r="T282"/>
  <c r="S282"/>
  <c r="R282"/>
  <c r="Q282"/>
  <c r="P282"/>
  <c r="M282"/>
  <c r="N282" s="1"/>
  <c r="K282"/>
  <c r="Z281"/>
  <c r="Y281"/>
  <c r="X281"/>
  <c r="W281"/>
  <c r="V281"/>
  <c r="U281"/>
  <c r="T281"/>
  <c r="S281"/>
  <c r="R281"/>
  <c r="Q281"/>
  <c r="P281"/>
  <c r="K281"/>
  <c r="M281"/>
  <c r="N281" s="1"/>
  <c r="Z280"/>
  <c r="Y280"/>
  <c r="X280"/>
  <c r="W280"/>
  <c r="V280"/>
  <c r="U280"/>
  <c r="T280"/>
  <c r="S280"/>
  <c r="R280"/>
  <c r="Q280"/>
  <c r="P280"/>
  <c r="H280"/>
  <c r="I280" s="1"/>
  <c r="G280"/>
  <c r="M280" s="1"/>
  <c r="N280" s="1"/>
  <c r="Z279"/>
  <c r="Y279"/>
  <c r="X279"/>
  <c r="W279"/>
  <c r="V279"/>
  <c r="U279"/>
  <c r="T279"/>
  <c r="S279"/>
  <c r="R279"/>
  <c r="Q279"/>
  <c r="P279"/>
  <c r="K279"/>
  <c r="G279"/>
  <c r="M279" s="1"/>
  <c r="N279" s="1"/>
  <c r="Z278"/>
  <c r="Y278"/>
  <c r="X278"/>
  <c r="W278"/>
  <c r="V278"/>
  <c r="U278"/>
  <c r="T278"/>
  <c r="S278"/>
  <c r="R278"/>
  <c r="Q278"/>
  <c r="P278"/>
  <c r="K278"/>
  <c r="G278"/>
  <c r="M278" s="1"/>
  <c r="N278" s="1"/>
  <c r="Z277"/>
  <c r="Y277"/>
  <c r="X277"/>
  <c r="W277"/>
  <c r="V277"/>
  <c r="U277"/>
  <c r="T277"/>
  <c r="S277"/>
  <c r="R277"/>
  <c r="Q277"/>
  <c r="P277"/>
  <c r="Z276"/>
  <c r="Y276"/>
  <c r="X276"/>
  <c r="W276"/>
  <c r="V276"/>
  <c r="U276"/>
  <c r="T276"/>
  <c r="S276"/>
  <c r="R276"/>
  <c r="Q276"/>
  <c r="P276"/>
  <c r="K276"/>
  <c r="M276"/>
  <c r="N276" s="1"/>
  <c r="Z275"/>
  <c r="Y275"/>
  <c r="X275"/>
  <c r="W275"/>
  <c r="V275"/>
  <c r="U275"/>
  <c r="T275"/>
  <c r="S275"/>
  <c r="R275"/>
  <c r="Q275"/>
  <c r="P275"/>
  <c r="K275"/>
  <c r="M275"/>
  <c r="N275" s="1"/>
  <c r="Z274"/>
  <c r="Y274"/>
  <c r="X274"/>
  <c r="W274"/>
  <c r="V274"/>
  <c r="U274"/>
  <c r="T274"/>
  <c r="S274"/>
  <c r="R274"/>
  <c r="Q274"/>
  <c r="P274"/>
  <c r="K274"/>
  <c r="M274"/>
  <c r="N274" s="1"/>
  <c r="Z273"/>
  <c r="Y273"/>
  <c r="X273"/>
  <c r="W273"/>
  <c r="V273"/>
  <c r="U273"/>
  <c r="T273"/>
  <c r="S273"/>
  <c r="R273"/>
  <c r="Q273"/>
  <c r="P273"/>
  <c r="Z272"/>
  <c r="Y272"/>
  <c r="X272"/>
  <c r="W272"/>
  <c r="V272"/>
  <c r="U272"/>
  <c r="T272"/>
  <c r="S272"/>
  <c r="R272"/>
  <c r="Q272"/>
  <c r="P272"/>
  <c r="K272"/>
  <c r="G272"/>
  <c r="M272" s="1"/>
  <c r="N272" s="1"/>
  <c r="Z271"/>
  <c r="Y271"/>
  <c r="X271"/>
  <c r="W271"/>
  <c r="V271"/>
  <c r="U271"/>
  <c r="T271"/>
  <c r="S271"/>
  <c r="R271"/>
  <c r="Q271"/>
  <c r="P271"/>
  <c r="Z270"/>
  <c r="Y270"/>
  <c r="X270"/>
  <c r="W270"/>
  <c r="V270"/>
  <c r="U270"/>
  <c r="T270"/>
  <c r="S270"/>
  <c r="R270"/>
  <c r="Q270"/>
  <c r="P270"/>
  <c r="K270"/>
  <c r="G270"/>
  <c r="M270" s="1"/>
  <c r="N270" s="1"/>
  <c r="Z269"/>
  <c r="Y269"/>
  <c r="X269"/>
  <c r="W269"/>
  <c r="V269"/>
  <c r="U269"/>
  <c r="T269"/>
  <c r="S269"/>
  <c r="R269"/>
  <c r="Q269"/>
  <c r="P269"/>
  <c r="K269"/>
  <c r="G269"/>
  <c r="M269" s="1"/>
  <c r="N269" s="1"/>
  <c r="Z268"/>
  <c r="Y268"/>
  <c r="X268"/>
  <c r="W268"/>
  <c r="V268"/>
  <c r="U268"/>
  <c r="T268"/>
  <c r="S268"/>
  <c r="R268"/>
  <c r="Q268"/>
  <c r="P268"/>
  <c r="K268"/>
  <c r="G268"/>
  <c r="M268" s="1"/>
  <c r="N268" s="1"/>
  <c r="Z267"/>
  <c r="Y267"/>
  <c r="X267"/>
  <c r="W267"/>
  <c r="V267"/>
  <c r="U267"/>
  <c r="T267"/>
  <c r="S267"/>
  <c r="R267"/>
  <c r="Q267"/>
  <c r="P267"/>
  <c r="K267"/>
  <c r="G267"/>
  <c r="M267" s="1"/>
  <c r="N267" s="1"/>
  <c r="Z266"/>
  <c r="Y266"/>
  <c r="X266"/>
  <c r="W266"/>
  <c r="V266"/>
  <c r="U266"/>
  <c r="T266"/>
  <c r="S266"/>
  <c r="R266"/>
  <c r="Q266"/>
  <c r="P266"/>
  <c r="K266"/>
  <c r="G266"/>
  <c r="M266" s="1"/>
  <c r="N266" s="1"/>
  <c r="Z265"/>
  <c r="Y265"/>
  <c r="X265"/>
  <c r="W265"/>
  <c r="V265"/>
  <c r="U265"/>
  <c r="T265"/>
  <c r="S265"/>
  <c r="R265"/>
  <c r="Q265"/>
  <c r="P265"/>
  <c r="K265"/>
  <c r="G265"/>
  <c r="M265" s="1"/>
  <c r="N265" s="1"/>
  <c r="Z264"/>
  <c r="Y264"/>
  <c r="X264"/>
  <c r="W264"/>
  <c r="V264"/>
  <c r="U264"/>
  <c r="T264"/>
  <c r="S264"/>
  <c r="R264"/>
  <c r="Q264"/>
  <c r="P264"/>
  <c r="K264"/>
  <c r="G264"/>
  <c r="M264" s="1"/>
  <c r="N264" s="1"/>
  <c r="Z263"/>
  <c r="Y263"/>
  <c r="X263"/>
  <c r="W263"/>
  <c r="V263"/>
  <c r="U263"/>
  <c r="T263"/>
  <c r="S263"/>
  <c r="R263"/>
  <c r="Q263"/>
  <c r="P263"/>
  <c r="K263"/>
  <c r="G263"/>
  <c r="M263" s="1"/>
  <c r="N263" s="1"/>
  <c r="Z259"/>
  <c r="Y259"/>
  <c r="X259"/>
  <c r="W259"/>
  <c r="V259"/>
  <c r="U259"/>
  <c r="T259"/>
  <c r="S259"/>
  <c r="R259"/>
  <c r="Q259"/>
  <c r="P259"/>
  <c r="K259"/>
  <c r="G259"/>
  <c r="M259" s="1"/>
  <c r="N259" s="1"/>
  <c r="Z258"/>
  <c r="Y258"/>
  <c r="X258"/>
  <c r="W258"/>
  <c r="V258"/>
  <c r="U258"/>
  <c r="T258"/>
  <c r="S258"/>
  <c r="R258"/>
  <c r="Q258"/>
  <c r="P258"/>
  <c r="K258"/>
  <c r="G258"/>
  <c r="M258" s="1"/>
  <c r="N258" s="1"/>
  <c r="Z257"/>
  <c r="Y257"/>
  <c r="X257"/>
  <c r="W257"/>
  <c r="V257"/>
  <c r="U257"/>
  <c r="T257"/>
  <c r="S257"/>
  <c r="R257"/>
  <c r="Q257"/>
  <c r="P257"/>
  <c r="K257"/>
  <c r="G257"/>
  <c r="M257" s="1"/>
  <c r="N257" s="1"/>
  <c r="Z256"/>
  <c r="Y256"/>
  <c r="X256"/>
  <c r="W256"/>
  <c r="V256"/>
  <c r="U256"/>
  <c r="T256"/>
  <c r="S256"/>
  <c r="R256"/>
  <c r="Q256"/>
  <c r="P256"/>
  <c r="K256"/>
  <c r="G256"/>
  <c r="M256" s="1"/>
  <c r="N256" s="1"/>
  <c r="Z255"/>
  <c r="Y255"/>
  <c r="X255"/>
  <c r="W255"/>
  <c r="V255"/>
  <c r="U255"/>
  <c r="T255"/>
  <c r="S255"/>
  <c r="R255"/>
  <c r="Q255"/>
  <c r="P255"/>
  <c r="Z254"/>
  <c r="Y254"/>
  <c r="X254"/>
  <c r="W254"/>
  <c r="V254"/>
  <c r="U254"/>
  <c r="T254"/>
  <c r="S254"/>
  <c r="R254"/>
  <c r="Q254"/>
  <c r="P254"/>
  <c r="K254"/>
  <c r="G254"/>
  <c r="M254" s="1"/>
  <c r="N254" s="1"/>
  <c r="Z253"/>
  <c r="Y253"/>
  <c r="X253"/>
  <c r="W253"/>
  <c r="V253"/>
  <c r="U253"/>
  <c r="T253"/>
  <c r="S253"/>
  <c r="R253"/>
  <c r="Q253"/>
  <c r="P253"/>
  <c r="K253"/>
  <c r="G253"/>
  <c r="M253" s="1"/>
  <c r="N253" s="1"/>
  <c r="Z252"/>
  <c r="Y252"/>
  <c r="X252"/>
  <c r="W252"/>
  <c r="V252"/>
  <c r="U252"/>
  <c r="T252"/>
  <c r="S252"/>
  <c r="R252"/>
  <c r="Q252"/>
  <c r="P252"/>
  <c r="K252"/>
  <c r="G252"/>
  <c r="M252" s="1"/>
  <c r="N252" s="1"/>
  <c r="Z251"/>
  <c r="Y251"/>
  <c r="X251"/>
  <c r="W251"/>
  <c r="V251"/>
  <c r="U251"/>
  <c r="T251"/>
  <c r="S251"/>
  <c r="R251"/>
  <c r="Q251"/>
  <c r="P251"/>
  <c r="K251"/>
  <c r="G251"/>
  <c r="M251" s="1"/>
  <c r="N251" s="1"/>
  <c r="Z250"/>
  <c r="Y250"/>
  <c r="X250"/>
  <c r="W250"/>
  <c r="V250"/>
  <c r="U250"/>
  <c r="T250"/>
  <c r="S250"/>
  <c r="R250"/>
  <c r="Q250"/>
  <c r="P250"/>
  <c r="K250"/>
  <c r="G250"/>
  <c r="M250" s="1"/>
  <c r="N250" s="1"/>
  <c r="Z249"/>
  <c r="Y249"/>
  <c r="X249"/>
  <c r="W249"/>
  <c r="V249"/>
  <c r="U249"/>
  <c r="T249"/>
  <c r="S249"/>
  <c r="R249"/>
  <c r="Q249"/>
  <c r="P249"/>
  <c r="K249"/>
  <c r="G249"/>
  <c r="M249" s="1"/>
  <c r="N249" s="1"/>
  <c r="Z248"/>
  <c r="Y248"/>
  <c r="X248"/>
  <c r="W248"/>
  <c r="V248"/>
  <c r="U248"/>
  <c r="T248"/>
  <c r="S248"/>
  <c r="R248"/>
  <c r="Q248"/>
  <c r="P248"/>
  <c r="K248"/>
  <c r="G248"/>
  <c r="M248" s="1"/>
  <c r="N248" s="1"/>
  <c r="Z247"/>
  <c r="Y247"/>
  <c r="X247"/>
  <c r="W247"/>
  <c r="V247"/>
  <c r="U247"/>
  <c r="T247"/>
  <c r="S247"/>
  <c r="R247"/>
  <c r="Q247"/>
  <c r="P247"/>
  <c r="I247"/>
  <c r="Z246"/>
  <c r="Y246"/>
  <c r="X246"/>
  <c r="W246"/>
  <c r="V246"/>
  <c r="U246"/>
  <c r="T246"/>
  <c r="S246"/>
  <c r="R246"/>
  <c r="Q246"/>
  <c r="P246"/>
  <c r="K246"/>
  <c r="M246"/>
  <c r="N246" s="1"/>
  <c r="Z245"/>
  <c r="Y245"/>
  <c r="X245"/>
  <c r="W245"/>
  <c r="V245"/>
  <c r="U245"/>
  <c r="T245"/>
  <c r="S245"/>
  <c r="R245"/>
  <c r="Q245"/>
  <c r="P245"/>
  <c r="K245"/>
  <c r="M245"/>
  <c r="N245" s="1"/>
  <c r="Z244"/>
  <c r="Y244"/>
  <c r="X244"/>
  <c r="W244"/>
  <c r="V244"/>
  <c r="U244"/>
  <c r="T244"/>
  <c r="S244"/>
  <c r="R244"/>
  <c r="Q244"/>
  <c r="P244"/>
  <c r="K244"/>
  <c r="M244"/>
  <c r="N244" s="1"/>
  <c r="Z243"/>
  <c r="Y243"/>
  <c r="X243"/>
  <c r="W243"/>
  <c r="V243"/>
  <c r="U243"/>
  <c r="T243"/>
  <c r="S243"/>
  <c r="R243"/>
  <c r="Q243"/>
  <c r="P243"/>
  <c r="H243"/>
  <c r="I243" s="1"/>
  <c r="G243"/>
  <c r="M243" s="1"/>
  <c r="N243" s="1"/>
  <c r="Z242"/>
  <c r="Y242"/>
  <c r="X242"/>
  <c r="W242"/>
  <c r="V242"/>
  <c r="U242"/>
  <c r="T242"/>
  <c r="S242"/>
  <c r="R242"/>
  <c r="Q242"/>
  <c r="P242"/>
  <c r="K242"/>
  <c r="G242"/>
  <c r="M242" s="1"/>
  <c r="N242" s="1"/>
  <c r="Z241"/>
  <c r="Y241"/>
  <c r="X241"/>
  <c r="W241"/>
  <c r="V241"/>
  <c r="U241"/>
  <c r="T241"/>
  <c r="S241"/>
  <c r="R241"/>
  <c r="Q241"/>
  <c r="P241"/>
  <c r="K241"/>
  <c r="G241"/>
  <c r="M241" s="1"/>
  <c r="N241" s="1"/>
  <c r="Z240"/>
  <c r="Y240"/>
  <c r="X240"/>
  <c r="W240"/>
  <c r="V240"/>
  <c r="U240"/>
  <c r="T240"/>
  <c r="S240"/>
  <c r="R240"/>
  <c r="Q240"/>
  <c r="P240"/>
  <c r="Z239"/>
  <c r="Y239"/>
  <c r="X239"/>
  <c r="W239"/>
  <c r="V239"/>
  <c r="U239"/>
  <c r="T239"/>
  <c r="S239"/>
  <c r="R239"/>
  <c r="Q239"/>
  <c r="P239"/>
  <c r="K239"/>
  <c r="M239"/>
  <c r="N239" s="1"/>
  <c r="Z238"/>
  <c r="Y238"/>
  <c r="X238"/>
  <c r="W238"/>
  <c r="V238"/>
  <c r="U238"/>
  <c r="T238"/>
  <c r="S238"/>
  <c r="R238"/>
  <c r="Q238"/>
  <c r="P238"/>
  <c r="K238"/>
  <c r="M238"/>
  <c r="N238" s="1"/>
  <c r="Z237"/>
  <c r="Y237"/>
  <c r="X237"/>
  <c r="W237"/>
  <c r="V237"/>
  <c r="U237"/>
  <c r="T237"/>
  <c r="S237"/>
  <c r="R237"/>
  <c r="Q237"/>
  <c r="P237"/>
  <c r="K237"/>
  <c r="M237"/>
  <c r="N237" s="1"/>
  <c r="Z236"/>
  <c r="Y236"/>
  <c r="X236"/>
  <c r="W236"/>
  <c r="V236"/>
  <c r="U236"/>
  <c r="T236"/>
  <c r="S236"/>
  <c r="R236"/>
  <c r="Q236"/>
  <c r="P236"/>
  <c r="Z235"/>
  <c r="Y235"/>
  <c r="X235"/>
  <c r="W235"/>
  <c r="V235"/>
  <c r="U235"/>
  <c r="T235"/>
  <c r="S235"/>
  <c r="R235"/>
  <c r="Q235"/>
  <c r="P235"/>
  <c r="K235"/>
  <c r="G235"/>
  <c r="M235" s="1"/>
  <c r="N235" s="1"/>
  <c r="Z234"/>
  <c r="Y234"/>
  <c r="X234"/>
  <c r="W234"/>
  <c r="V234"/>
  <c r="U234"/>
  <c r="T234"/>
  <c r="S234"/>
  <c r="R234"/>
  <c r="Q234"/>
  <c r="P234"/>
  <c r="Z233"/>
  <c r="Y233"/>
  <c r="X233"/>
  <c r="W233"/>
  <c r="V233"/>
  <c r="U233"/>
  <c r="T233"/>
  <c r="S233"/>
  <c r="R233"/>
  <c r="Q233"/>
  <c r="P233"/>
  <c r="K233"/>
  <c r="G233"/>
  <c r="M233" s="1"/>
  <c r="N233" s="1"/>
  <c r="Z232"/>
  <c r="Y232"/>
  <c r="X232"/>
  <c r="W232"/>
  <c r="V232"/>
  <c r="U232"/>
  <c r="T232"/>
  <c r="S232"/>
  <c r="R232"/>
  <c r="Q232"/>
  <c r="P232"/>
  <c r="K232"/>
  <c r="G232"/>
  <c r="M232" s="1"/>
  <c r="N232" s="1"/>
  <c r="Z231"/>
  <c r="Y231"/>
  <c r="X231"/>
  <c r="W231"/>
  <c r="V231"/>
  <c r="U231"/>
  <c r="T231"/>
  <c r="S231"/>
  <c r="R231"/>
  <c r="Q231"/>
  <c r="P231"/>
  <c r="K231"/>
  <c r="G231"/>
  <c r="M231" s="1"/>
  <c r="N231" s="1"/>
  <c r="Z230"/>
  <c r="Y230"/>
  <c r="X230"/>
  <c r="W230"/>
  <c r="V230"/>
  <c r="U230"/>
  <c r="T230"/>
  <c r="S230"/>
  <c r="R230"/>
  <c r="Q230"/>
  <c r="P230"/>
  <c r="K230"/>
  <c r="G230"/>
  <c r="M230" s="1"/>
  <c r="N230" s="1"/>
  <c r="Z229"/>
  <c r="Y229"/>
  <c r="X229"/>
  <c r="W229"/>
  <c r="V229"/>
  <c r="U229"/>
  <c r="T229"/>
  <c r="S229"/>
  <c r="R229"/>
  <c r="Q229"/>
  <c r="P229"/>
  <c r="K229"/>
  <c r="G229"/>
  <c r="M229" s="1"/>
  <c r="N229" s="1"/>
  <c r="Z228"/>
  <c r="Y228"/>
  <c r="X228"/>
  <c r="W228"/>
  <c r="V228"/>
  <c r="U228"/>
  <c r="T228"/>
  <c r="S228"/>
  <c r="R228"/>
  <c r="Q228"/>
  <c r="P228"/>
  <c r="K228"/>
  <c r="G228"/>
  <c r="M228" s="1"/>
  <c r="N228" s="1"/>
  <c r="Z227"/>
  <c r="Y227"/>
  <c r="X227"/>
  <c r="W227"/>
  <c r="V227"/>
  <c r="U227"/>
  <c r="T227"/>
  <c r="S227"/>
  <c r="R227"/>
  <c r="Q227"/>
  <c r="P227"/>
  <c r="K227"/>
  <c r="G227"/>
  <c r="M227" s="1"/>
  <c r="N227" s="1"/>
  <c r="Z226"/>
  <c r="Y226"/>
  <c r="X226"/>
  <c r="W226"/>
  <c r="V226"/>
  <c r="U226"/>
  <c r="T226"/>
  <c r="S226"/>
  <c r="R226"/>
  <c r="Q226"/>
  <c r="P226"/>
  <c r="K226"/>
  <c r="G226"/>
  <c r="M226" s="1"/>
  <c r="N226" s="1"/>
  <c r="Z222"/>
  <c r="Y222"/>
  <c r="X222"/>
  <c r="W222"/>
  <c r="V222"/>
  <c r="U222"/>
  <c r="T222"/>
  <c r="S222"/>
  <c r="R222"/>
  <c r="Q222"/>
  <c r="P222"/>
  <c r="K222"/>
  <c r="G222"/>
  <c r="M222" s="1"/>
  <c r="N222" s="1"/>
  <c r="Z221"/>
  <c r="Y221"/>
  <c r="X221"/>
  <c r="W221"/>
  <c r="V221"/>
  <c r="U221"/>
  <c r="T221"/>
  <c r="S221"/>
  <c r="R221"/>
  <c r="Q221"/>
  <c r="P221"/>
  <c r="K221"/>
  <c r="G221"/>
  <c r="M221" s="1"/>
  <c r="N221" s="1"/>
  <c r="Z220"/>
  <c r="Y220"/>
  <c r="X220"/>
  <c r="W220"/>
  <c r="V220"/>
  <c r="U220"/>
  <c r="T220"/>
  <c r="S220"/>
  <c r="R220"/>
  <c r="Q220"/>
  <c r="P220"/>
  <c r="K220"/>
  <c r="G220"/>
  <c r="M220" s="1"/>
  <c r="N220" s="1"/>
  <c r="Z219"/>
  <c r="Y219"/>
  <c r="X219"/>
  <c r="W219"/>
  <c r="V219"/>
  <c r="U219"/>
  <c r="T219"/>
  <c r="S219"/>
  <c r="R219"/>
  <c r="Q219"/>
  <c r="P219"/>
  <c r="K219"/>
  <c r="G219"/>
  <c r="M219" s="1"/>
  <c r="N219" s="1"/>
  <c r="Z218"/>
  <c r="Y218"/>
  <c r="X218"/>
  <c r="W218"/>
  <c r="V218"/>
  <c r="U218"/>
  <c r="T218"/>
  <c r="S218"/>
  <c r="R218"/>
  <c r="Q218"/>
  <c r="P218"/>
  <c r="Z217"/>
  <c r="Y217"/>
  <c r="X217"/>
  <c r="W217"/>
  <c r="V217"/>
  <c r="U217"/>
  <c r="T217"/>
  <c r="S217"/>
  <c r="R217"/>
  <c r="Q217"/>
  <c r="P217"/>
  <c r="K217"/>
  <c r="G217"/>
  <c r="M217" s="1"/>
  <c r="N217" s="1"/>
  <c r="Z216"/>
  <c r="Y216"/>
  <c r="X216"/>
  <c r="W216"/>
  <c r="V216"/>
  <c r="U216"/>
  <c r="T216"/>
  <c r="S216"/>
  <c r="R216"/>
  <c r="Q216"/>
  <c r="P216"/>
  <c r="K216"/>
  <c r="G216"/>
  <c r="M216" s="1"/>
  <c r="N216" s="1"/>
  <c r="Z215"/>
  <c r="Y215"/>
  <c r="X215"/>
  <c r="W215"/>
  <c r="V215"/>
  <c r="U215"/>
  <c r="T215"/>
  <c r="S215"/>
  <c r="R215"/>
  <c r="Q215"/>
  <c r="P215"/>
  <c r="K215"/>
  <c r="G215"/>
  <c r="M215" s="1"/>
  <c r="N215" s="1"/>
  <c r="Z214"/>
  <c r="Y214"/>
  <c r="X214"/>
  <c r="W214"/>
  <c r="V214"/>
  <c r="U214"/>
  <c r="T214"/>
  <c r="S214"/>
  <c r="R214"/>
  <c r="Q214"/>
  <c r="P214"/>
  <c r="K214"/>
  <c r="G214"/>
  <c r="M214" s="1"/>
  <c r="N214" s="1"/>
  <c r="Z213"/>
  <c r="Y213"/>
  <c r="X213"/>
  <c r="W213"/>
  <c r="V213"/>
  <c r="U213"/>
  <c r="T213"/>
  <c r="S213"/>
  <c r="R213"/>
  <c r="Q213"/>
  <c r="P213"/>
  <c r="K213"/>
  <c r="G213"/>
  <c r="M213" s="1"/>
  <c r="N213" s="1"/>
  <c r="Z212"/>
  <c r="Y212"/>
  <c r="X212"/>
  <c r="W212"/>
  <c r="V212"/>
  <c r="U212"/>
  <c r="T212"/>
  <c r="S212"/>
  <c r="R212"/>
  <c r="Q212"/>
  <c r="P212"/>
  <c r="K212"/>
  <c r="G212"/>
  <c r="M212" s="1"/>
  <c r="N212" s="1"/>
  <c r="Z211"/>
  <c r="Y211"/>
  <c r="X211"/>
  <c r="W211"/>
  <c r="V211"/>
  <c r="U211"/>
  <c r="T211"/>
  <c r="S211"/>
  <c r="R211"/>
  <c r="Q211"/>
  <c r="P211"/>
  <c r="K211"/>
  <c r="G211"/>
  <c r="M211" s="1"/>
  <c r="N211" s="1"/>
  <c r="Z210"/>
  <c r="Y210"/>
  <c r="X210"/>
  <c r="W210"/>
  <c r="V210"/>
  <c r="U210"/>
  <c r="T210"/>
  <c r="S210"/>
  <c r="R210"/>
  <c r="Q210"/>
  <c r="P210"/>
  <c r="I210"/>
  <c r="Z209"/>
  <c r="Y209"/>
  <c r="X209"/>
  <c r="W209"/>
  <c r="V209"/>
  <c r="U209"/>
  <c r="T209"/>
  <c r="S209"/>
  <c r="R209"/>
  <c r="Q209"/>
  <c r="P209"/>
  <c r="M209"/>
  <c r="N209" s="1"/>
  <c r="K209"/>
  <c r="Z208"/>
  <c r="Y208"/>
  <c r="X208"/>
  <c r="W208"/>
  <c r="V208"/>
  <c r="U208"/>
  <c r="T208"/>
  <c r="S208"/>
  <c r="R208"/>
  <c r="Q208"/>
  <c r="P208"/>
  <c r="K208"/>
  <c r="M208"/>
  <c r="N208" s="1"/>
  <c r="Z207"/>
  <c r="Y207"/>
  <c r="X207"/>
  <c r="W207"/>
  <c r="V207"/>
  <c r="U207"/>
  <c r="T207"/>
  <c r="S207"/>
  <c r="R207"/>
  <c r="Q207"/>
  <c r="P207"/>
  <c r="K207"/>
  <c r="M207"/>
  <c r="N207" s="1"/>
  <c r="Z206"/>
  <c r="Y206"/>
  <c r="X206"/>
  <c r="W206"/>
  <c r="V206"/>
  <c r="U206"/>
  <c r="T206"/>
  <c r="S206"/>
  <c r="R206"/>
  <c r="Q206"/>
  <c r="P206"/>
  <c r="H206"/>
  <c r="I206" s="1"/>
  <c r="G206"/>
  <c r="M206" s="1"/>
  <c r="N206" s="1"/>
  <c r="Z205"/>
  <c r="Y205"/>
  <c r="X205"/>
  <c r="W205"/>
  <c r="V205"/>
  <c r="U205"/>
  <c r="T205"/>
  <c r="S205"/>
  <c r="R205"/>
  <c r="Q205"/>
  <c r="P205"/>
  <c r="K205"/>
  <c r="G205"/>
  <c r="M205" s="1"/>
  <c r="N205" s="1"/>
  <c r="Z204"/>
  <c r="Y204"/>
  <c r="X204"/>
  <c r="W204"/>
  <c r="V204"/>
  <c r="U204"/>
  <c r="T204"/>
  <c r="S204"/>
  <c r="R204"/>
  <c r="Q204"/>
  <c r="P204"/>
  <c r="K204"/>
  <c r="G204"/>
  <c r="M204" s="1"/>
  <c r="N204" s="1"/>
  <c r="Z203"/>
  <c r="Y203"/>
  <c r="X203"/>
  <c r="W203"/>
  <c r="V203"/>
  <c r="U203"/>
  <c r="T203"/>
  <c r="S203"/>
  <c r="R203"/>
  <c r="Q203"/>
  <c r="P203"/>
  <c r="Z202"/>
  <c r="Y202"/>
  <c r="X202"/>
  <c r="W202"/>
  <c r="V202"/>
  <c r="U202"/>
  <c r="T202"/>
  <c r="S202"/>
  <c r="R202"/>
  <c r="Q202"/>
  <c r="P202"/>
  <c r="K202"/>
  <c r="M202"/>
  <c r="N202" s="1"/>
  <c r="Z201"/>
  <c r="Y201"/>
  <c r="X201"/>
  <c r="W201"/>
  <c r="V201"/>
  <c r="U201"/>
  <c r="T201"/>
  <c r="S201"/>
  <c r="R201"/>
  <c r="Q201"/>
  <c r="P201"/>
  <c r="M201"/>
  <c r="N201" s="1"/>
  <c r="K201"/>
  <c r="Z200"/>
  <c r="Y200"/>
  <c r="X200"/>
  <c r="W200"/>
  <c r="V200"/>
  <c r="U200"/>
  <c r="T200"/>
  <c r="S200"/>
  <c r="R200"/>
  <c r="Q200"/>
  <c r="P200"/>
  <c r="K200"/>
  <c r="M200"/>
  <c r="N200" s="1"/>
  <c r="Z199"/>
  <c r="Y199"/>
  <c r="X199"/>
  <c r="W199"/>
  <c r="V199"/>
  <c r="U199"/>
  <c r="T199"/>
  <c r="S199"/>
  <c r="R199"/>
  <c r="Q199"/>
  <c r="P199"/>
  <c r="Z198"/>
  <c r="Y198"/>
  <c r="X198"/>
  <c r="W198"/>
  <c r="V198"/>
  <c r="U198"/>
  <c r="T198"/>
  <c r="S198"/>
  <c r="R198"/>
  <c r="Q198"/>
  <c r="P198"/>
  <c r="K198"/>
  <c r="G198"/>
  <c r="M198" s="1"/>
  <c r="N198" s="1"/>
  <c r="Z197"/>
  <c r="Y197"/>
  <c r="X197"/>
  <c r="W197"/>
  <c r="V197"/>
  <c r="U197"/>
  <c r="T197"/>
  <c r="S197"/>
  <c r="R197"/>
  <c r="Q197"/>
  <c r="P197"/>
  <c r="Z196"/>
  <c r="Y196"/>
  <c r="X196"/>
  <c r="W196"/>
  <c r="V196"/>
  <c r="U196"/>
  <c r="T196"/>
  <c r="S196"/>
  <c r="R196"/>
  <c r="Q196"/>
  <c r="P196"/>
  <c r="K196"/>
  <c r="G196"/>
  <c r="M196" s="1"/>
  <c r="N196" s="1"/>
  <c r="Z195"/>
  <c r="Y195"/>
  <c r="X195"/>
  <c r="W195"/>
  <c r="V195"/>
  <c r="U195"/>
  <c r="T195"/>
  <c r="S195"/>
  <c r="R195"/>
  <c r="Q195"/>
  <c r="P195"/>
  <c r="K195"/>
  <c r="G195"/>
  <c r="M195" s="1"/>
  <c r="N195" s="1"/>
  <c r="Z194"/>
  <c r="Y194"/>
  <c r="X194"/>
  <c r="W194"/>
  <c r="V194"/>
  <c r="U194"/>
  <c r="T194"/>
  <c r="S194"/>
  <c r="R194"/>
  <c r="Q194"/>
  <c r="P194"/>
  <c r="K194"/>
  <c r="G194"/>
  <c r="M194" s="1"/>
  <c r="N194" s="1"/>
  <c r="Z193"/>
  <c r="Y193"/>
  <c r="X193"/>
  <c r="W193"/>
  <c r="V193"/>
  <c r="U193"/>
  <c r="T193"/>
  <c r="S193"/>
  <c r="R193"/>
  <c r="Q193"/>
  <c r="P193"/>
  <c r="K193"/>
  <c r="G193"/>
  <c r="M193" s="1"/>
  <c r="N193" s="1"/>
  <c r="Z192"/>
  <c r="Y192"/>
  <c r="X192"/>
  <c r="W192"/>
  <c r="V192"/>
  <c r="U192"/>
  <c r="T192"/>
  <c r="S192"/>
  <c r="R192"/>
  <c r="Q192"/>
  <c r="P192"/>
  <c r="K192"/>
  <c r="G192"/>
  <c r="M192" s="1"/>
  <c r="N192" s="1"/>
  <c r="Z191"/>
  <c r="Y191"/>
  <c r="X191"/>
  <c r="W191"/>
  <c r="V191"/>
  <c r="U191"/>
  <c r="T191"/>
  <c r="S191"/>
  <c r="R191"/>
  <c r="Q191"/>
  <c r="P191"/>
  <c r="K191"/>
  <c r="G191"/>
  <c r="M191" s="1"/>
  <c r="N191" s="1"/>
  <c r="Z190"/>
  <c r="Y190"/>
  <c r="X190"/>
  <c r="W190"/>
  <c r="V190"/>
  <c r="U190"/>
  <c r="T190"/>
  <c r="S190"/>
  <c r="R190"/>
  <c r="Q190"/>
  <c r="P190"/>
  <c r="K190"/>
  <c r="G190"/>
  <c r="M190" s="1"/>
  <c r="N190" s="1"/>
  <c r="Z189"/>
  <c r="Y189"/>
  <c r="X189"/>
  <c r="W189"/>
  <c r="V189"/>
  <c r="U189"/>
  <c r="T189"/>
  <c r="S189"/>
  <c r="R189"/>
  <c r="Q189"/>
  <c r="P189"/>
  <c r="K189"/>
  <c r="G189"/>
  <c r="M189" s="1"/>
  <c r="N189" s="1"/>
  <c r="Z185"/>
  <c r="Y185"/>
  <c r="X185"/>
  <c r="W185"/>
  <c r="V185"/>
  <c r="U185"/>
  <c r="T185"/>
  <c r="S185"/>
  <c r="R185"/>
  <c r="Q185"/>
  <c r="P185"/>
  <c r="K185"/>
  <c r="G185"/>
  <c r="M185" s="1"/>
  <c r="N185" s="1"/>
  <c r="Z184"/>
  <c r="Y184"/>
  <c r="X184"/>
  <c r="W184"/>
  <c r="V184"/>
  <c r="U184"/>
  <c r="T184"/>
  <c r="S184"/>
  <c r="R184"/>
  <c r="Q184"/>
  <c r="P184"/>
  <c r="K184"/>
  <c r="G184"/>
  <c r="M184" s="1"/>
  <c r="N184" s="1"/>
  <c r="Z183"/>
  <c r="Y183"/>
  <c r="X183"/>
  <c r="W183"/>
  <c r="V183"/>
  <c r="U183"/>
  <c r="T183"/>
  <c r="S183"/>
  <c r="R183"/>
  <c r="Q183"/>
  <c r="P183"/>
  <c r="K183"/>
  <c r="G183"/>
  <c r="M183" s="1"/>
  <c r="N183" s="1"/>
  <c r="Z182"/>
  <c r="Y182"/>
  <c r="X182"/>
  <c r="W182"/>
  <c r="V182"/>
  <c r="U182"/>
  <c r="T182"/>
  <c r="S182"/>
  <c r="R182"/>
  <c r="Q182"/>
  <c r="P182"/>
  <c r="K182"/>
  <c r="G182"/>
  <c r="M182" s="1"/>
  <c r="N182" s="1"/>
  <c r="Z181"/>
  <c r="Y181"/>
  <c r="X181"/>
  <c r="W181"/>
  <c r="V181"/>
  <c r="U181"/>
  <c r="T181"/>
  <c r="S181"/>
  <c r="R181"/>
  <c r="Q181"/>
  <c r="P181"/>
  <c r="Z180"/>
  <c r="Y180"/>
  <c r="X180"/>
  <c r="W180"/>
  <c r="V180"/>
  <c r="U180"/>
  <c r="T180"/>
  <c r="S180"/>
  <c r="R180"/>
  <c r="Q180"/>
  <c r="P180"/>
  <c r="K180"/>
  <c r="G180"/>
  <c r="M180" s="1"/>
  <c r="N180" s="1"/>
  <c r="Z179"/>
  <c r="Y179"/>
  <c r="X179"/>
  <c r="W179"/>
  <c r="V179"/>
  <c r="U179"/>
  <c r="T179"/>
  <c r="S179"/>
  <c r="R179"/>
  <c r="Q179"/>
  <c r="P179"/>
  <c r="K179"/>
  <c r="G179"/>
  <c r="M179" s="1"/>
  <c r="N179" s="1"/>
  <c r="Z178"/>
  <c r="Y178"/>
  <c r="X178"/>
  <c r="W178"/>
  <c r="V178"/>
  <c r="U178"/>
  <c r="T178"/>
  <c r="S178"/>
  <c r="R178"/>
  <c r="Q178"/>
  <c r="P178"/>
  <c r="K178"/>
  <c r="G178"/>
  <c r="M178" s="1"/>
  <c r="N178" s="1"/>
  <c r="Z177"/>
  <c r="Y177"/>
  <c r="X177"/>
  <c r="W177"/>
  <c r="V177"/>
  <c r="U177"/>
  <c r="T177"/>
  <c r="S177"/>
  <c r="R177"/>
  <c r="Q177"/>
  <c r="P177"/>
  <c r="K177"/>
  <c r="G177"/>
  <c r="M177" s="1"/>
  <c r="N177" s="1"/>
  <c r="Z176"/>
  <c r="Y176"/>
  <c r="X176"/>
  <c r="W176"/>
  <c r="V176"/>
  <c r="U176"/>
  <c r="T176"/>
  <c r="S176"/>
  <c r="R176"/>
  <c r="Q176"/>
  <c r="P176"/>
  <c r="K176"/>
  <c r="G176"/>
  <c r="M176" s="1"/>
  <c r="N176" s="1"/>
  <c r="Z175"/>
  <c r="Y175"/>
  <c r="X175"/>
  <c r="W175"/>
  <c r="V175"/>
  <c r="U175"/>
  <c r="T175"/>
  <c r="S175"/>
  <c r="R175"/>
  <c r="Q175"/>
  <c r="P175"/>
  <c r="K175"/>
  <c r="G175"/>
  <c r="M175" s="1"/>
  <c r="N175" s="1"/>
  <c r="Z174"/>
  <c r="Y174"/>
  <c r="X174"/>
  <c r="W174"/>
  <c r="V174"/>
  <c r="U174"/>
  <c r="T174"/>
  <c r="S174"/>
  <c r="R174"/>
  <c r="Q174"/>
  <c r="P174"/>
  <c r="K174"/>
  <c r="G174"/>
  <c r="M174" s="1"/>
  <c r="N174" s="1"/>
  <c r="Z173"/>
  <c r="Y173"/>
  <c r="X173"/>
  <c r="W173"/>
  <c r="V173"/>
  <c r="U173"/>
  <c r="T173"/>
  <c r="S173"/>
  <c r="R173"/>
  <c r="Q173"/>
  <c r="P173"/>
  <c r="I173"/>
  <c r="Z172"/>
  <c r="Y172"/>
  <c r="X172"/>
  <c r="W172"/>
  <c r="V172"/>
  <c r="U172"/>
  <c r="T172"/>
  <c r="S172"/>
  <c r="R172"/>
  <c r="Q172"/>
  <c r="P172"/>
  <c r="K172"/>
  <c r="M172"/>
  <c r="N172" s="1"/>
  <c r="Z171"/>
  <c r="Y171"/>
  <c r="X171"/>
  <c r="W171"/>
  <c r="V171"/>
  <c r="U171"/>
  <c r="T171"/>
  <c r="S171"/>
  <c r="R171"/>
  <c r="Q171"/>
  <c r="P171"/>
  <c r="K171"/>
  <c r="M171"/>
  <c r="N171" s="1"/>
  <c r="Z170"/>
  <c r="Y170"/>
  <c r="X170"/>
  <c r="W170"/>
  <c r="V170"/>
  <c r="U170"/>
  <c r="T170"/>
  <c r="S170"/>
  <c r="R170"/>
  <c r="Q170"/>
  <c r="P170"/>
  <c r="K170"/>
  <c r="M170"/>
  <c r="N170" s="1"/>
  <c r="Z169"/>
  <c r="Y169"/>
  <c r="X169"/>
  <c r="W169"/>
  <c r="V169"/>
  <c r="U169"/>
  <c r="T169"/>
  <c r="S169"/>
  <c r="R169"/>
  <c r="Q169"/>
  <c r="P169"/>
  <c r="H169"/>
  <c r="G169"/>
  <c r="M169" s="1"/>
  <c r="N169" s="1"/>
  <c r="Z168"/>
  <c r="Y168"/>
  <c r="X168"/>
  <c r="W168"/>
  <c r="V168"/>
  <c r="U168"/>
  <c r="T168"/>
  <c r="S168"/>
  <c r="R168"/>
  <c r="Q168"/>
  <c r="P168"/>
  <c r="K168"/>
  <c r="G168"/>
  <c r="M168" s="1"/>
  <c r="N168" s="1"/>
  <c r="Z167"/>
  <c r="Y167"/>
  <c r="X167"/>
  <c r="W167"/>
  <c r="V167"/>
  <c r="U167"/>
  <c r="T167"/>
  <c r="S167"/>
  <c r="R167"/>
  <c r="Q167"/>
  <c r="P167"/>
  <c r="K167"/>
  <c r="G167"/>
  <c r="M167" s="1"/>
  <c r="N167" s="1"/>
  <c r="Z166"/>
  <c r="Y166"/>
  <c r="X166"/>
  <c r="W166"/>
  <c r="V166"/>
  <c r="U166"/>
  <c r="T166"/>
  <c r="S166"/>
  <c r="R166"/>
  <c r="Q166"/>
  <c r="P166"/>
  <c r="Z165"/>
  <c r="Y165"/>
  <c r="X165"/>
  <c r="W165"/>
  <c r="V165"/>
  <c r="U165"/>
  <c r="T165"/>
  <c r="S165"/>
  <c r="R165"/>
  <c r="Q165"/>
  <c r="P165"/>
  <c r="K165"/>
  <c r="G165"/>
  <c r="M165" s="1"/>
  <c r="N165" s="1"/>
  <c r="Z164"/>
  <c r="Y164"/>
  <c r="X164"/>
  <c r="W164"/>
  <c r="V164"/>
  <c r="U164"/>
  <c r="T164"/>
  <c r="S164"/>
  <c r="R164"/>
  <c r="Q164"/>
  <c r="P164"/>
  <c r="K164"/>
  <c r="G164"/>
  <c r="M164" s="1"/>
  <c r="N164" s="1"/>
  <c r="Z163"/>
  <c r="Y163"/>
  <c r="X163"/>
  <c r="W163"/>
  <c r="V163"/>
  <c r="U163"/>
  <c r="T163"/>
  <c r="S163"/>
  <c r="R163"/>
  <c r="Q163"/>
  <c r="P163"/>
  <c r="K163"/>
  <c r="G163"/>
  <c r="M163" s="1"/>
  <c r="N163" s="1"/>
  <c r="Z162"/>
  <c r="Y162"/>
  <c r="X162"/>
  <c r="W162"/>
  <c r="V162"/>
  <c r="U162"/>
  <c r="T162"/>
  <c r="S162"/>
  <c r="R162"/>
  <c r="Q162"/>
  <c r="P162"/>
  <c r="Z161"/>
  <c r="Y161"/>
  <c r="X161"/>
  <c r="W161"/>
  <c r="V161"/>
  <c r="U161"/>
  <c r="T161"/>
  <c r="S161"/>
  <c r="R161"/>
  <c r="Q161"/>
  <c r="P161"/>
  <c r="K161"/>
  <c r="G161"/>
  <c r="M161" s="1"/>
  <c r="N161" s="1"/>
  <c r="Z160"/>
  <c r="Y160"/>
  <c r="X160"/>
  <c r="W160"/>
  <c r="V160"/>
  <c r="U160"/>
  <c r="T160"/>
  <c r="S160"/>
  <c r="R160"/>
  <c r="Q160"/>
  <c r="P160"/>
  <c r="Z159"/>
  <c r="Y159"/>
  <c r="X159"/>
  <c r="W159"/>
  <c r="V159"/>
  <c r="U159"/>
  <c r="T159"/>
  <c r="S159"/>
  <c r="R159"/>
  <c r="Q159"/>
  <c r="P159"/>
  <c r="K159"/>
  <c r="G159"/>
  <c r="M159" s="1"/>
  <c r="N159" s="1"/>
  <c r="Z158"/>
  <c r="Y158"/>
  <c r="X158"/>
  <c r="W158"/>
  <c r="V158"/>
  <c r="U158"/>
  <c r="T158"/>
  <c r="S158"/>
  <c r="R158"/>
  <c r="Q158"/>
  <c r="P158"/>
  <c r="K158"/>
  <c r="G158"/>
  <c r="M158" s="1"/>
  <c r="N158" s="1"/>
  <c r="Z157"/>
  <c r="Y157"/>
  <c r="X157"/>
  <c r="W157"/>
  <c r="V157"/>
  <c r="U157"/>
  <c r="T157"/>
  <c r="S157"/>
  <c r="R157"/>
  <c r="Q157"/>
  <c r="P157"/>
  <c r="K157"/>
  <c r="G157"/>
  <c r="M157" s="1"/>
  <c r="N157" s="1"/>
  <c r="Z156"/>
  <c r="Y156"/>
  <c r="X156"/>
  <c r="W156"/>
  <c r="V156"/>
  <c r="U156"/>
  <c r="T156"/>
  <c r="S156"/>
  <c r="R156"/>
  <c r="Q156"/>
  <c r="P156"/>
  <c r="K156"/>
  <c r="G156"/>
  <c r="M156" s="1"/>
  <c r="N156" s="1"/>
  <c r="Z155"/>
  <c r="Y155"/>
  <c r="X155"/>
  <c r="W155"/>
  <c r="V155"/>
  <c r="U155"/>
  <c r="T155"/>
  <c r="S155"/>
  <c r="R155"/>
  <c r="Q155"/>
  <c r="P155"/>
  <c r="K155"/>
  <c r="G155"/>
  <c r="M155" s="1"/>
  <c r="N155" s="1"/>
  <c r="Z154"/>
  <c r="Y154"/>
  <c r="X154"/>
  <c r="W154"/>
  <c r="V154"/>
  <c r="U154"/>
  <c r="T154"/>
  <c r="S154"/>
  <c r="R154"/>
  <c r="Q154"/>
  <c r="P154"/>
  <c r="K154"/>
  <c r="G154"/>
  <c r="M154" s="1"/>
  <c r="N154" s="1"/>
  <c r="Z153"/>
  <c r="Y153"/>
  <c r="X153"/>
  <c r="W153"/>
  <c r="V153"/>
  <c r="U153"/>
  <c r="T153"/>
  <c r="S153"/>
  <c r="R153"/>
  <c r="Q153"/>
  <c r="P153"/>
  <c r="K153"/>
  <c r="G153"/>
  <c r="M153" s="1"/>
  <c r="N153" s="1"/>
  <c r="Z152"/>
  <c r="Y152"/>
  <c r="X152"/>
  <c r="W152"/>
  <c r="V152"/>
  <c r="U152"/>
  <c r="T152"/>
  <c r="S152"/>
  <c r="R152"/>
  <c r="Q152"/>
  <c r="P152"/>
  <c r="K152"/>
  <c r="G152"/>
  <c r="M152" s="1"/>
  <c r="N152" s="1"/>
  <c r="P223"/>
  <c r="Q223"/>
  <c r="R223"/>
  <c r="S223"/>
  <c r="T223"/>
  <c r="U223"/>
  <c r="V223"/>
  <c r="W223"/>
  <c r="X223"/>
  <c r="Y223"/>
  <c r="Z223"/>
  <c r="P224"/>
  <c r="Q224"/>
  <c r="R224"/>
  <c r="S224"/>
  <c r="T224"/>
  <c r="U224"/>
  <c r="V224"/>
  <c r="W224"/>
  <c r="X224"/>
  <c r="Y224"/>
  <c r="Z224"/>
  <c r="P225"/>
  <c r="Q225"/>
  <c r="R225"/>
  <c r="S225"/>
  <c r="T225"/>
  <c r="U225"/>
  <c r="V225"/>
  <c r="W225"/>
  <c r="X225"/>
  <c r="Y225"/>
  <c r="Z225"/>
  <c r="K224" l="1"/>
  <c r="I169"/>
  <c r="K150"/>
  <c r="Z133"/>
  <c r="Y133"/>
  <c r="X133"/>
  <c r="W133"/>
  <c r="V133"/>
  <c r="U133"/>
  <c r="T133"/>
  <c r="S133"/>
  <c r="R133"/>
  <c r="Q133"/>
  <c r="P133"/>
  <c r="K133"/>
  <c r="M133"/>
  <c r="N133" s="1"/>
  <c r="K145" l="1"/>
  <c r="K131"/>
  <c r="K130"/>
  <c r="K128"/>
  <c r="K124"/>
  <c r="K111"/>
  <c r="K109"/>
  <c r="K108"/>
  <c r="K107"/>
  <c r="K106"/>
  <c r="K105"/>
  <c r="K104"/>
  <c r="K103"/>
  <c r="K102"/>
  <c r="K101"/>
  <c r="K100"/>
  <c r="K99"/>
  <c r="K98"/>
  <c r="K97"/>
  <c r="K96"/>
  <c r="K95"/>
  <c r="K89"/>
  <c r="K88"/>
  <c r="K87"/>
  <c r="K86"/>
  <c r="K85"/>
  <c r="K84"/>
  <c r="K83"/>
  <c r="K82"/>
  <c r="K81"/>
  <c r="K80"/>
  <c r="K79"/>
  <c r="G6"/>
  <c r="M6" s="1"/>
  <c r="N6" s="1"/>
  <c r="Z743"/>
  <c r="Z742"/>
  <c r="Z741"/>
  <c r="Z706"/>
  <c r="Z705"/>
  <c r="Z704"/>
  <c r="Z669"/>
  <c r="Z668"/>
  <c r="Z667"/>
  <c r="Z632"/>
  <c r="Z631"/>
  <c r="Z630"/>
  <c r="Z595"/>
  <c r="Z594"/>
  <c r="Z593"/>
  <c r="Z558"/>
  <c r="Z557"/>
  <c r="Z556"/>
  <c r="Z521"/>
  <c r="Z520"/>
  <c r="Z519"/>
  <c r="Z484"/>
  <c r="Z483"/>
  <c r="Z482"/>
  <c r="Z447"/>
  <c r="Z446"/>
  <c r="Z445"/>
  <c r="Z410"/>
  <c r="Z409"/>
  <c r="Z408"/>
  <c r="Z373"/>
  <c r="Z372"/>
  <c r="Z371"/>
  <c r="Z336"/>
  <c r="Z335"/>
  <c r="Z334"/>
  <c r="Z299"/>
  <c r="Z298"/>
  <c r="Z297"/>
  <c r="Z262"/>
  <c r="Z261"/>
  <c r="Z260"/>
  <c r="Z188"/>
  <c r="Z187"/>
  <c r="Z186"/>
  <c r="Z151"/>
  <c r="Z150"/>
  <c r="Z149"/>
  <c r="Z148"/>
  <c r="Z147"/>
  <c r="Z146"/>
  <c r="Z145"/>
  <c r="Z144"/>
  <c r="Z143"/>
  <c r="Z142"/>
  <c r="Z141"/>
  <c r="Z140"/>
  <c r="Z139"/>
  <c r="Z138"/>
  <c r="Z137"/>
  <c r="Z136"/>
  <c r="Z135"/>
  <c r="Z134"/>
  <c r="Z132"/>
  <c r="Z131"/>
  <c r="Z130"/>
  <c r="Z129"/>
  <c r="Z128"/>
  <c r="Z127"/>
  <c r="Z126"/>
  <c r="Z125"/>
  <c r="Z124"/>
  <c r="Z123"/>
  <c r="Z122"/>
  <c r="Z121"/>
  <c r="Z120"/>
  <c r="Z119"/>
  <c r="Z118"/>
  <c r="Z117"/>
  <c r="Z116"/>
  <c r="Z115"/>
  <c r="Z114"/>
  <c r="Z113"/>
  <c r="Z112"/>
  <c r="Z111"/>
  <c r="Z110"/>
  <c r="Z109"/>
  <c r="Z108"/>
  <c r="Z107"/>
  <c r="Z106"/>
  <c r="Z105"/>
  <c r="Z104"/>
  <c r="Z103"/>
  <c r="Z102"/>
  <c r="Z101"/>
  <c r="Z100"/>
  <c r="Z99"/>
  <c r="Z98"/>
  <c r="Z97"/>
  <c r="Z96"/>
  <c r="Z95"/>
  <c r="Z94"/>
  <c r="Z93"/>
  <c r="Z92"/>
  <c r="Z91"/>
  <c r="Z90"/>
  <c r="Z89"/>
  <c r="Z88"/>
  <c r="Z87"/>
  <c r="Z86"/>
  <c r="Z85"/>
  <c r="Z84"/>
  <c r="Z83"/>
  <c r="Z82"/>
  <c r="Z81"/>
  <c r="Z80"/>
  <c r="Z79"/>
  <c r="Z78"/>
  <c r="Z77"/>
  <c r="Z76"/>
  <c r="Z75"/>
  <c r="Z74"/>
  <c r="Z73"/>
  <c r="Z72"/>
  <c r="Z71"/>
  <c r="Z70"/>
  <c r="Z69"/>
  <c r="Z68"/>
  <c r="Z67"/>
  <c r="Z66"/>
  <c r="Z65"/>
  <c r="Z64"/>
  <c r="Z63"/>
  <c r="Z62"/>
  <c r="Z61"/>
  <c r="Z60"/>
  <c r="Z59"/>
  <c r="Z58"/>
  <c r="Z57"/>
  <c r="Z56"/>
  <c r="Z55"/>
  <c r="Z54"/>
  <c r="Z53"/>
  <c r="Z52"/>
  <c r="Z51"/>
  <c r="Z50"/>
  <c r="Z49"/>
  <c r="Z48"/>
  <c r="Z47"/>
  <c r="Z46"/>
  <c r="Z45"/>
  <c r="Z44"/>
  <c r="Z43"/>
  <c r="Z42"/>
  <c r="Z41"/>
  <c r="Z40"/>
  <c r="Z39"/>
  <c r="Z38"/>
  <c r="Z37"/>
  <c r="Z36"/>
  <c r="Z35"/>
  <c r="Z34"/>
  <c r="Z33"/>
  <c r="Z32"/>
  <c r="Z31"/>
  <c r="Z30"/>
  <c r="Z29"/>
  <c r="Z28"/>
  <c r="Z27"/>
  <c r="Z26"/>
  <c r="Z25"/>
  <c r="Z24"/>
  <c r="Z23"/>
  <c r="Z22"/>
  <c r="Z21"/>
  <c r="Z20"/>
  <c r="Z19"/>
  <c r="Z18"/>
  <c r="Z17"/>
  <c r="Z16"/>
  <c r="Z15"/>
  <c r="Z14"/>
  <c r="Z13"/>
  <c r="Z12"/>
  <c r="Z11"/>
  <c r="Z10"/>
  <c r="Z9"/>
  <c r="Z8"/>
  <c r="Z7"/>
  <c r="Z6"/>
  <c r="Z5"/>
  <c r="Z4"/>
  <c r="Z3"/>
  <c r="Y743"/>
  <c r="X743"/>
  <c r="W743"/>
  <c r="V743"/>
  <c r="U743"/>
  <c r="T743"/>
  <c r="S743"/>
  <c r="R743"/>
  <c r="Q743"/>
  <c r="P743"/>
  <c r="Y742"/>
  <c r="X742"/>
  <c r="W742"/>
  <c r="V742"/>
  <c r="U742"/>
  <c r="T742"/>
  <c r="S742"/>
  <c r="R742"/>
  <c r="Q742"/>
  <c r="P742"/>
  <c r="Y741"/>
  <c r="X741"/>
  <c r="W741"/>
  <c r="V741"/>
  <c r="U741"/>
  <c r="T741"/>
  <c r="S741"/>
  <c r="R741"/>
  <c r="Q741"/>
  <c r="P741"/>
  <c r="Y706"/>
  <c r="X706"/>
  <c r="W706"/>
  <c r="V706"/>
  <c r="U706"/>
  <c r="T706"/>
  <c r="S706"/>
  <c r="R706"/>
  <c r="Q706"/>
  <c r="P706"/>
  <c r="Y705"/>
  <c r="X705"/>
  <c r="W705"/>
  <c r="V705"/>
  <c r="U705"/>
  <c r="T705"/>
  <c r="S705"/>
  <c r="R705"/>
  <c r="Q705"/>
  <c r="P705"/>
  <c r="Y704"/>
  <c r="X704"/>
  <c r="W704"/>
  <c r="V704"/>
  <c r="U704"/>
  <c r="T704"/>
  <c r="S704"/>
  <c r="R704"/>
  <c r="Q704"/>
  <c r="P704"/>
  <c r="Y669"/>
  <c r="X669"/>
  <c r="W669"/>
  <c r="V669"/>
  <c r="U669"/>
  <c r="T669"/>
  <c r="S669"/>
  <c r="R669"/>
  <c r="Q669"/>
  <c r="P669"/>
  <c r="Y668"/>
  <c r="X668"/>
  <c r="W668"/>
  <c r="V668"/>
  <c r="U668"/>
  <c r="T668"/>
  <c r="S668"/>
  <c r="R668"/>
  <c r="Q668"/>
  <c r="P668"/>
  <c r="Y667"/>
  <c r="X667"/>
  <c r="W667"/>
  <c r="V667"/>
  <c r="U667"/>
  <c r="T667"/>
  <c r="S667"/>
  <c r="R667"/>
  <c r="Q667"/>
  <c r="P667"/>
  <c r="Y632"/>
  <c r="X632"/>
  <c r="W632"/>
  <c r="V632"/>
  <c r="U632"/>
  <c r="T632"/>
  <c r="S632"/>
  <c r="R632"/>
  <c r="Q632"/>
  <c r="P632"/>
  <c r="Y631"/>
  <c r="X631"/>
  <c r="W631"/>
  <c r="V631"/>
  <c r="U631"/>
  <c r="T631"/>
  <c r="S631"/>
  <c r="R631"/>
  <c r="Q631"/>
  <c r="P631"/>
  <c r="Y630"/>
  <c r="X630"/>
  <c r="W630"/>
  <c r="V630"/>
  <c r="U630"/>
  <c r="T630"/>
  <c r="S630"/>
  <c r="R630"/>
  <c r="Q630"/>
  <c r="P630"/>
  <c r="Y595"/>
  <c r="X595"/>
  <c r="W595"/>
  <c r="V595"/>
  <c r="U595"/>
  <c r="T595"/>
  <c r="S595"/>
  <c r="R595"/>
  <c r="Q595"/>
  <c r="P595"/>
  <c r="Y594"/>
  <c r="X594"/>
  <c r="W594"/>
  <c r="V594"/>
  <c r="U594"/>
  <c r="T594"/>
  <c r="S594"/>
  <c r="R594"/>
  <c r="Q594"/>
  <c r="P594"/>
  <c r="Y593"/>
  <c r="X593"/>
  <c r="W593"/>
  <c r="V593"/>
  <c r="U593"/>
  <c r="T593"/>
  <c r="S593"/>
  <c r="R593"/>
  <c r="Q593"/>
  <c r="P593"/>
  <c r="Y558"/>
  <c r="X558"/>
  <c r="W558"/>
  <c r="V558"/>
  <c r="U558"/>
  <c r="T558"/>
  <c r="S558"/>
  <c r="R558"/>
  <c r="Q558"/>
  <c r="P558"/>
  <c r="Y557"/>
  <c r="X557"/>
  <c r="W557"/>
  <c r="V557"/>
  <c r="U557"/>
  <c r="T557"/>
  <c r="S557"/>
  <c r="R557"/>
  <c r="Q557"/>
  <c r="P557"/>
  <c r="Y556"/>
  <c r="X556"/>
  <c r="W556"/>
  <c r="V556"/>
  <c r="U556"/>
  <c r="T556"/>
  <c r="S556"/>
  <c r="R556"/>
  <c r="Q556"/>
  <c r="P556"/>
  <c r="Y521"/>
  <c r="X521"/>
  <c r="W521"/>
  <c r="V521"/>
  <c r="U521"/>
  <c r="T521"/>
  <c r="S521"/>
  <c r="R521"/>
  <c r="Q521"/>
  <c r="P521"/>
  <c r="Y520"/>
  <c r="X520"/>
  <c r="W520"/>
  <c r="V520"/>
  <c r="U520"/>
  <c r="T520"/>
  <c r="S520"/>
  <c r="R520"/>
  <c r="Q520"/>
  <c r="P520"/>
  <c r="Y519"/>
  <c r="X519"/>
  <c r="W519"/>
  <c r="V519"/>
  <c r="U519"/>
  <c r="T519"/>
  <c r="S519"/>
  <c r="R519"/>
  <c r="Q519"/>
  <c r="P519"/>
  <c r="Y484"/>
  <c r="X484"/>
  <c r="W484"/>
  <c r="V484"/>
  <c r="U484"/>
  <c r="T484"/>
  <c r="S484"/>
  <c r="R484"/>
  <c r="Q484"/>
  <c r="P484"/>
  <c r="Y483"/>
  <c r="X483"/>
  <c r="W483"/>
  <c r="V483"/>
  <c r="U483"/>
  <c r="T483"/>
  <c r="S483"/>
  <c r="R483"/>
  <c r="Q483"/>
  <c r="P483"/>
  <c r="Y482"/>
  <c r="X482"/>
  <c r="W482"/>
  <c r="V482"/>
  <c r="U482"/>
  <c r="T482"/>
  <c r="S482"/>
  <c r="R482"/>
  <c r="Q482"/>
  <c r="P482"/>
  <c r="Y447"/>
  <c r="X447"/>
  <c r="W447"/>
  <c r="V447"/>
  <c r="U447"/>
  <c r="T447"/>
  <c r="S447"/>
  <c r="R447"/>
  <c r="Q447"/>
  <c r="P447"/>
  <c r="Y446"/>
  <c r="X446"/>
  <c r="W446"/>
  <c r="V446"/>
  <c r="U446"/>
  <c r="T446"/>
  <c r="S446"/>
  <c r="R446"/>
  <c r="Q446"/>
  <c r="P446"/>
  <c r="Y445"/>
  <c r="X445"/>
  <c r="W445"/>
  <c r="V445"/>
  <c r="U445"/>
  <c r="T445"/>
  <c r="S445"/>
  <c r="R445"/>
  <c r="Q445"/>
  <c r="P445"/>
  <c r="Y410"/>
  <c r="X410"/>
  <c r="W410"/>
  <c r="V410"/>
  <c r="U410"/>
  <c r="T410"/>
  <c r="S410"/>
  <c r="R410"/>
  <c r="Q410"/>
  <c r="P410"/>
  <c r="Y409"/>
  <c r="X409"/>
  <c r="W409"/>
  <c r="V409"/>
  <c r="U409"/>
  <c r="T409"/>
  <c r="S409"/>
  <c r="R409"/>
  <c r="Q409"/>
  <c r="P409"/>
  <c r="Y408"/>
  <c r="X408"/>
  <c r="W408"/>
  <c r="V408"/>
  <c r="U408"/>
  <c r="T408"/>
  <c r="S408"/>
  <c r="R408"/>
  <c r="Q408"/>
  <c r="P408"/>
  <c r="Y373"/>
  <c r="X373"/>
  <c r="W373"/>
  <c r="V373"/>
  <c r="U373"/>
  <c r="T373"/>
  <c r="S373"/>
  <c r="R373"/>
  <c r="Q373"/>
  <c r="P373"/>
  <c r="Y372"/>
  <c r="X372"/>
  <c r="W372"/>
  <c r="V372"/>
  <c r="U372"/>
  <c r="T372"/>
  <c r="S372"/>
  <c r="R372"/>
  <c r="Q372"/>
  <c r="P372"/>
  <c r="Y371"/>
  <c r="X371"/>
  <c r="W371"/>
  <c r="V371"/>
  <c r="U371"/>
  <c r="T371"/>
  <c r="S371"/>
  <c r="R371"/>
  <c r="Q371"/>
  <c r="P371"/>
  <c r="Y336"/>
  <c r="X336"/>
  <c r="W336"/>
  <c r="V336"/>
  <c r="U336"/>
  <c r="T336"/>
  <c r="S336"/>
  <c r="R336"/>
  <c r="Q336"/>
  <c r="P336"/>
  <c r="Y335"/>
  <c r="X335"/>
  <c r="W335"/>
  <c r="V335"/>
  <c r="U335"/>
  <c r="T335"/>
  <c r="S335"/>
  <c r="R335"/>
  <c r="Q335"/>
  <c r="P335"/>
  <c r="Y334"/>
  <c r="X334"/>
  <c r="W334"/>
  <c r="V334"/>
  <c r="U334"/>
  <c r="T334"/>
  <c r="S334"/>
  <c r="R334"/>
  <c r="Q334"/>
  <c r="P334"/>
  <c r="Y299"/>
  <c r="X299"/>
  <c r="W299"/>
  <c r="V299"/>
  <c r="U299"/>
  <c r="T299"/>
  <c r="S299"/>
  <c r="R299"/>
  <c r="Q299"/>
  <c r="P299"/>
  <c r="Y298"/>
  <c r="X298"/>
  <c r="W298"/>
  <c r="V298"/>
  <c r="U298"/>
  <c r="T298"/>
  <c r="S298"/>
  <c r="R298"/>
  <c r="Q298"/>
  <c r="P298"/>
  <c r="Y297"/>
  <c r="X297"/>
  <c r="W297"/>
  <c r="V297"/>
  <c r="U297"/>
  <c r="T297"/>
  <c r="S297"/>
  <c r="R297"/>
  <c r="Q297"/>
  <c r="P297"/>
  <c r="Y262"/>
  <c r="X262"/>
  <c r="W262"/>
  <c r="V262"/>
  <c r="U262"/>
  <c r="T262"/>
  <c r="S262"/>
  <c r="R262"/>
  <c r="Q262"/>
  <c r="P262"/>
  <c r="Y261"/>
  <c r="X261"/>
  <c r="W261"/>
  <c r="V261"/>
  <c r="U261"/>
  <c r="T261"/>
  <c r="S261"/>
  <c r="R261"/>
  <c r="Q261"/>
  <c r="P261"/>
  <c r="Y260"/>
  <c r="X260"/>
  <c r="W260"/>
  <c r="V260"/>
  <c r="U260"/>
  <c r="T260"/>
  <c r="S260"/>
  <c r="R260"/>
  <c r="Q260"/>
  <c r="P260"/>
  <c r="Y188"/>
  <c r="X188"/>
  <c r="W188"/>
  <c r="V188"/>
  <c r="U188"/>
  <c r="T188"/>
  <c r="S188"/>
  <c r="R188"/>
  <c r="Q188"/>
  <c r="P188"/>
  <c r="Y187"/>
  <c r="X187"/>
  <c r="W187"/>
  <c r="V187"/>
  <c r="U187"/>
  <c r="T187"/>
  <c r="S187"/>
  <c r="R187"/>
  <c r="Q187"/>
  <c r="P187"/>
  <c r="Y186"/>
  <c r="X186"/>
  <c r="W186"/>
  <c r="V186"/>
  <c r="U186"/>
  <c r="T186"/>
  <c r="S186"/>
  <c r="R186"/>
  <c r="Q186"/>
  <c r="P186"/>
  <c r="Y151"/>
  <c r="X151"/>
  <c r="W151"/>
  <c r="V151"/>
  <c r="U151"/>
  <c r="T151"/>
  <c r="S151"/>
  <c r="R151"/>
  <c r="Q151"/>
  <c r="P151"/>
  <c r="Y150"/>
  <c r="X150"/>
  <c r="W150"/>
  <c r="V150"/>
  <c r="U150"/>
  <c r="T150"/>
  <c r="S150"/>
  <c r="R150"/>
  <c r="Q150"/>
  <c r="P150"/>
  <c r="Y149"/>
  <c r="X149"/>
  <c r="W149"/>
  <c r="V149"/>
  <c r="U149"/>
  <c r="T149"/>
  <c r="S149"/>
  <c r="R149"/>
  <c r="Q149"/>
  <c r="P149"/>
  <c r="Y148"/>
  <c r="X148"/>
  <c r="W148"/>
  <c r="V148"/>
  <c r="U148"/>
  <c r="T148"/>
  <c r="S148"/>
  <c r="R148"/>
  <c r="Q148"/>
  <c r="P148"/>
  <c r="Y147"/>
  <c r="X147"/>
  <c r="W147"/>
  <c r="V147"/>
  <c r="U147"/>
  <c r="T147"/>
  <c r="S147"/>
  <c r="R147"/>
  <c r="Q147"/>
  <c r="P147"/>
  <c r="Y146"/>
  <c r="X146"/>
  <c r="W146"/>
  <c r="V146"/>
  <c r="U146"/>
  <c r="T146"/>
  <c r="S146"/>
  <c r="R146"/>
  <c r="Q146"/>
  <c r="P146"/>
  <c r="Y145"/>
  <c r="X145"/>
  <c r="W145"/>
  <c r="V145"/>
  <c r="U145"/>
  <c r="T145"/>
  <c r="S145"/>
  <c r="R145"/>
  <c r="Q145"/>
  <c r="P145"/>
  <c r="Y144"/>
  <c r="X144"/>
  <c r="W144"/>
  <c r="V144"/>
  <c r="U144"/>
  <c r="T144"/>
  <c r="S144"/>
  <c r="R144"/>
  <c r="Q144"/>
  <c r="P144"/>
  <c r="Y143"/>
  <c r="X143"/>
  <c r="W143"/>
  <c r="V143"/>
  <c r="U143"/>
  <c r="T143"/>
  <c r="S143"/>
  <c r="R143"/>
  <c r="Q143"/>
  <c r="P143"/>
  <c r="Y142"/>
  <c r="X142"/>
  <c r="W142"/>
  <c r="V142"/>
  <c r="U142"/>
  <c r="T142"/>
  <c r="S142"/>
  <c r="R142"/>
  <c r="Q142"/>
  <c r="P142"/>
  <c r="Y141"/>
  <c r="X141"/>
  <c r="W141"/>
  <c r="V141"/>
  <c r="U141"/>
  <c r="T141"/>
  <c r="S141"/>
  <c r="R141"/>
  <c r="Q141"/>
  <c r="P141"/>
  <c r="Y140"/>
  <c r="X140"/>
  <c r="W140"/>
  <c r="V140"/>
  <c r="U140"/>
  <c r="T140"/>
  <c r="S140"/>
  <c r="R140"/>
  <c r="Q140"/>
  <c r="P140"/>
  <c r="Y139"/>
  <c r="X139"/>
  <c r="W139"/>
  <c r="V139"/>
  <c r="U139"/>
  <c r="T139"/>
  <c r="S139"/>
  <c r="R139"/>
  <c r="Q139"/>
  <c r="P139"/>
  <c r="Y138"/>
  <c r="X138"/>
  <c r="W138"/>
  <c r="V138"/>
  <c r="U138"/>
  <c r="T138"/>
  <c r="S138"/>
  <c r="R138"/>
  <c r="Q138"/>
  <c r="P138"/>
  <c r="Y137"/>
  <c r="X137"/>
  <c r="W137"/>
  <c r="V137"/>
  <c r="U137"/>
  <c r="T137"/>
  <c r="S137"/>
  <c r="R137"/>
  <c r="Q137"/>
  <c r="P137"/>
  <c r="Y136"/>
  <c r="X136"/>
  <c r="W136"/>
  <c r="V136"/>
  <c r="U136"/>
  <c r="T136"/>
  <c r="S136"/>
  <c r="R136"/>
  <c r="Q136"/>
  <c r="P136"/>
  <c r="Y135"/>
  <c r="X135"/>
  <c r="W135"/>
  <c r="V135"/>
  <c r="U135"/>
  <c r="T135"/>
  <c r="S135"/>
  <c r="R135"/>
  <c r="Q135"/>
  <c r="P135"/>
  <c r="Y134"/>
  <c r="X134"/>
  <c r="W134"/>
  <c r="V134"/>
  <c r="U134"/>
  <c r="T134"/>
  <c r="S134"/>
  <c r="R134"/>
  <c r="Q134"/>
  <c r="P134"/>
  <c r="Y132"/>
  <c r="X132"/>
  <c r="W132"/>
  <c r="V132"/>
  <c r="U132"/>
  <c r="T132"/>
  <c r="S132"/>
  <c r="R132"/>
  <c r="Q132"/>
  <c r="P132"/>
  <c r="Y131"/>
  <c r="X131"/>
  <c r="W131"/>
  <c r="V131"/>
  <c r="U131"/>
  <c r="T131"/>
  <c r="S131"/>
  <c r="R131"/>
  <c r="Q131"/>
  <c r="P131"/>
  <c r="Y130"/>
  <c r="X130"/>
  <c r="W130"/>
  <c r="V130"/>
  <c r="U130"/>
  <c r="T130"/>
  <c r="S130"/>
  <c r="R130"/>
  <c r="Q130"/>
  <c r="P130"/>
  <c r="Y129"/>
  <c r="X129"/>
  <c r="W129"/>
  <c r="V129"/>
  <c r="U129"/>
  <c r="T129"/>
  <c r="S129"/>
  <c r="R129"/>
  <c r="Q129"/>
  <c r="P129"/>
  <c r="Y128"/>
  <c r="X128"/>
  <c r="W128"/>
  <c r="V128"/>
  <c r="U128"/>
  <c r="T128"/>
  <c r="S128"/>
  <c r="R128"/>
  <c r="Q128"/>
  <c r="P128"/>
  <c r="Y127"/>
  <c r="X127"/>
  <c r="W127"/>
  <c r="V127"/>
  <c r="U127"/>
  <c r="T127"/>
  <c r="S127"/>
  <c r="R127"/>
  <c r="Q127"/>
  <c r="P127"/>
  <c r="Y126"/>
  <c r="X126"/>
  <c r="W126"/>
  <c r="V126"/>
  <c r="U126"/>
  <c r="T126"/>
  <c r="S126"/>
  <c r="R126"/>
  <c r="Q126"/>
  <c r="P126"/>
  <c r="Y125"/>
  <c r="X125"/>
  <c r="W125"/>
  <c r="V125"/>
  <c r="U125"/>
  <c r="T125"/>
  <c r="S125"/>
  <c r="R125"/>
  <c r="Q125"/>
  <c r="P125"/>
  <c r="Y124"/>
  <c r="X124"/>
  <c r="W124"/>
  <c r="V124"/>
  <c r="U124"/>
  <c r="T124"/>
  <c r="S124"/>
  <c r="R124"/>
  <c r="Q124"/>
  <c r="P124"/>
  <c r="Y123"/>
  <c r="X123"/>
  <c r="W123"/>
  <c r="V123"/>
  <c r="U123"/>
  <c r="T123"/>
  <c r="S123"/>
  <c r="R123"/>
  <c r="Q123"/>
  <c r="P123"/>
  <c r="Y122"/>
  <c r="X122"/>
  <c r="W122"/>
  <c r="V122"/>
  <c r="U122"/>
  <c r="T122"/>
  <c r="S122"/>
  <c r="R122"/>
  <c r="Q122"/>
  <c r="P122"/>
  <c r="Y121"/>
  <c r="X121"/>
  <c r="W121"/>
  <c r="V121"/>
  <c r="U121"/>
  <c r="T121"/>
  <c r="S121"/>
  <c r="R121"/>
  <c r="Q121"/>
  <c r="P121"/>
  <c r="Y120"/>
  <c r="X120"/>
  <c r="W120"/>
  <c r="V120"/>
  <c r="U120"/>
  <c r="T120"/>
  <c r="S120"/>
  <c r="R120"/>
  <c r="Q120"/>
  <c r="P120"/>
  <c r="Y119"/>
  <c r="X119"/>
  <c r="W119"/>
  <c r="V119"/>
  <c r="U119"/>
  <c r="T119"/>
  <c r="S119"/>
  <c r="R119"/>
  <c r="Q119"/>
  <c r="P119"/>
  <c r="Y118"/>
  <c r="X118"/>
  <c r="W118"/>
  <c r="V118"/>
  <c r="U118"/>
  <c r="T118"/>
  <c r="S118"/>
  <c r="R118"/>
  <c r="Q118"/>
  <c r="P118"/>
  <c r="Y117"/>
  <c r="X117"/>
  <c r="W117"/>
  <c r="V117"/>
  <c r="U117"/>
  <c r="T117"/>
  <c r="S117"/>
  <c r="R117"/>
  <c r="Q117"/>
  <c r="P117"/>
  <c r="Y116"/>
  <c r="X116"/>
  <c r="W116"/>
  <c r="V116"/>
  <c r="U116"/>
  <c r="T116"/>
  <c r="S116"/>
  <c r="R116"/>
  <c r="Q116"/>
  <c r="P116"/>
  <c r="Y115"/>
  <c r="X115"/>
  <c r="W115"/>
  <c r="V115"/>
  <c r="U115"/>
  <c r="T115"/>
  <c r="S115"/>
  <c r="R115"/>
  <c r="Q115"/>
  <c r="P115"/>
  <c r="Y114"/>
  <c r="X114"/>
  <c r="W114"/>
  <c r="V114"/>
  <c r="U114"/>
  <c r="T114"/>
  <c r="S114"/>
  <c r="R114"/>
  <c r="Q114"/>
  <c r="P114"/>
  <c r="Y113"/>
  <c r="X113"/>
  <c r="W113"/>
  <c r="V113"/>
  <c r="U113"/>
  <c r="T113"/>
  <c r="S113"/>
  <c r="R113"/>
  <c r="Q113"/>
  <c r="P113"/>
  <c r="Y112"/>
  <c r="X112"/>
  <c r="W112"/>
  <c r="V112"/>
  <c r="U112"/>
  <c r="T112"/>
  <c r="S112"/>
  <c r="R112"/>
  <c r="Q112"/>
  <c r="P112"/>
  <c r="Y111"/>
  <c r="X111"/>
  <c r="W111"/>
  <c r="V111"/>
  <c r="U111"/>
  <c r="T111"/>
  <c r="S111"/>
  <c r="R111"/>
  <c r="Q111"/>
  <c r="P111"/>
  <c r="Y110"/>
  <c r="X110"/>
  <c r="W110"/>
  <c r="V110"/>
  <c r="U110"/>
  <c r="T110"/>
  <c r="S110"/>
  <c r="R110"/>
  <c r="Q110"/>
  <c r="P110"/>
  <c r="Y109"/>
  <c r="X109"/>
  <c r="W109"/>
  <c r="V109"/>
  <c r="U109"/>
  <c r="T109"/>
  <c r="S109"/>
  <c r="R109"/>
  <c r="Q109"/>
  <c r="P109"/>
  <c r="Y108"/>
  <c r="X108"/>
  <c r="W108"/>
  <c r="V108"/>
  <c r="U108"/>
  <c r="T108"/>
  <c r="S108"/>
  <c r="R108"/>
  <c r="Q108"/>
  <c r="P108"/>
  <c r="Y107"/>
  <c r="X107"/>
  <c r="W107"/>
  <c r="V107"/>
  <c r="U107"/>
  <c r="T107"/>
  <c r="S107"/>
  <c r="R107"/>
  <c r="Q107"/>
  <c r="P107"/>
  <c r="Y106"/>
  <c r="X106"/>
  <c r="W106"/>
  <c r="V106"/>
  <c r="U106"/>
  <c r="T106"/>
  <c r="S106"/>
  <c r="R106"/>
  <c r="Q106"/>
  <c r="P106"/>
  <c r="Y105"/>
  <c r="X105"/>
  <c r="W105"/>
  <c r="V105"/>
  <c r="U105"/>
  <c r="T105"/>
  <c r="S105"/>
  <c r="R105"/>
  <c r="Q105"/>
  <c r="P105"/>
  <c r="Y104"/>
  <c r="X104"/>
  <c r="W104"/>
  <c r="V104"/>
  <c r="U104"/>
  <c r="T104"/>
  <c r="S104"/>
  <c r="R104"/>
  <c r="Q104"/>
  <c r="P104"/>
  <c r="Y103"/>
  <c r="X103"/>
  <c r="W103"/>
  <c r="V103"/>
  <c r="U103"/>
  <c r="T103"/>
  <c r="S103"/>
  <c r="R103"/>
  <c r="Q103"/>
  <c r="P103"/>
  <c r="Y102"/>
  <c r="X102"/>
  <c r="W102"/>
  <c r="V102"/>
  <c r="U102"/>
  <c r="T102"/>
  <c r="S102"/>
  <c r="R102"/>
  <c r="Q102"/>
  <c r="P102"/>
  <c r="Y101"/>
  <c r="X101"/>
  <c r="W101"/>
  <c r="V101"/>
  <c r="U101"/>
  <c r="T101"/>
  <c r="S101"/>
  <c r="R101"/>
  <c r="Q101"/>
  <c r="P101"/>
  <c r="Y100"/>
  <c r="X100"/>
  <c r="W100"/>
  <c r="V100"/>
  <c r="U100"/>
  <c r="T100"/>
  <c r="S100"/>
  <c r="R100"/>
  <c r="Q100"/>
  <c r="P100"/>
  <c r="Y99"/>
  <c r="X99"/>
  <c r="W99"/>
  <c r="V99"/>
  <c r="U99"/>
  <c r="T99"/>
  <c r="S99"/>
  <c r="R99"/>
  <c r="Q99"/>
  <c r="P99"/>
  <c r="Y98"/>
  <c r="X98"/>
  <c r="W98"/>
  <c r="V98"/>
  <c r="U98"/>
  <c r="T98"/>
  <c r="S98"/>
  <c r="R98"/>
  <c r="Q98"/>
  <c r="P98"/>
  <c r="Y97"/>
  <c r="X97"/>
  <c r="W97"/>
  <c r="V97"/>
  <c r="U97"/>
  <c r="T97"/>
  <c r="S97"/>
  <c r="R97"/>
  <c r="Q97"/>
  <c r="P97"/>
  <c r="Y96"/>
  <c r="X96"/>
  <c r="W96"/>
  <c r="V96"/>
  <c r="U96"/>
  <c r="T96"/>
  <c r="S96"/>
  <c r="R96"/>
  <c r="Q96"/>
  <c r="P96"/>
  <c r="Y95"/>
  <c r="X95"/>
  <c r="W95"/>
  <c r="V95"/>
  <c r="U95"/>
  <c r="T95"/>
  <c r="S95"/>
  <c r="R95"/>
  <c r="Q95"/>
  <c r="P95"/>
  <c r="Y94"/>
  <c r="X94"/>
  <c r="W94"/>
  <c r="V94"/>
  <c r="U94"/>
  <c r="T94"/>
  <c r="S94"/>
  <c r="R94"/>
  <c r="Q94"/>
  <c r="P94"/>
  <c r="Y93"/>
  <c r="X93"/>
  <c r="W93"/>
  <c r="V93"/>
  <c r="U93"/>
  <c r="T93"/>
  <c r="S93"/>
  <c r="R93"/>
  <c r="Q93"/>
  <c r="P93"/>
  <c r="Y92"/>
  <c r="X92"/>
  <c r="W92"/>
  <c r="V92"/>
  <c r="U92"/>
  <c r="T92"/>
  <c r="S92"/>
  <c r="R92"/>
  <c r="Q92"/>
  <c r="P92"/>
  <c r="Y91"/>
  <c r="X91"/>
  <c r="W91"/>
  <c r="V91"/>
  <c r="U91"/>
  <c r="T91"/>
  <c r="S91"/>
  <c r="R91"/>
  <c r="Q91"/>
  <c r="P91"/>
  <c r="Y90"/>
  <c r="X90"/>
  <c r="W90"/>
  <c r="V90"/>
  <c r="U90"/>
  <c r="T90"/>
  <c r="S90"/>
  <c r="R90"/>
  <c r="Q90"/>
  <c r="P90"/>
  <c r="Y89"/>
  <c r="X89"/>
  <c r="W89"/>
  <c r="V89"/>
  <c r="U89"/>
  <c r="T89"/>
  <c r="S89"/>
  <c r="R89"/>
  <c r="Q89"/>
  <c r="P89"/>
  <c r="Y88"/>
  <c r="X88"/>
  <c r="W88"/>
  <c r="V88"/>
  <c r="U88"/>
  <c r="T88"/>
  <c r="S88"/>
  <c r="R88"/>
  <c r="Q88"/>
  <c r="P88"/>
  <c r="Y87"/>
  <c r="X87"/>
  <c r="W87"/>
  <c r="V87"/>
  <c r="U87"/>
  <c r="T87"/>
  <c r="S87"/>
  <c r="R87"/>
  <c r="Q87"/>
  <c r="P87"/>
  <c r="Y86"/>
  <c r="X86"/>
  <c r="W86"/>
  <c r="V86"/>
  <c r="U86"/>
  <c r="T86"/>
  <c r="S86"/>
  <c r="R86"/>
  <c r="Q86"/>
  <c r="P86"/>
  <c r="Y85"/>
  <c r="X85"/>
  <c r="W85"/>
  <c r="V85"/>
  <c r="U85"/>
  <c r="T85"/>
  <c r="S85"/>
  <c r="R85"/>
  <c r="Q85"/>
  <c r="P85"/>
  <c r="Y84"/>
  <c r="X84"/>
  <c r="W84"/>
  <c r="V84"/>
  <c r="U84"/>
  <c r="T84"/>
  <c r="S84"/>
  <c r="R84"/>
  <c r="Q84"/>
  <c r="P84"/>
  <c r="Y83"/>
  <c r="X83"/>
  <c r="W83"/>
  <c r="V83"/>
  <c r="U83"/>
  <c r="T83"/>
  <c r="S83"/>
  <c r="R83"/>
  <c r="Q83"/>
  <c r="P83"/>
  <c r="Y82"/>
  <c r="X82"/>
  <c r="W82"/>
  <c r="V82"/>
  <c r="U82"/>
  <c r="T82"/>
  <c r="S82"/>
  <c r="R82"/>
  <c r="Q82"/>
  <c r="P82"/>
  <c r="Y81"/>
  <c r="X81"/>
  <c r="W81"/>
  <c r="V81"/>
  <c r="U81"/>
  <c r="T81"/>
  <c r="S81"/>
  <c r="R81"/>
  <c r="Q81"/>
  <c r="P81"/>
  <c r="Y80"/>
  <c r="X80"/>
  <c r="W80"/>
  <c r="V80"/>
  <c r="U80"/>
  <c r="T80"/>
  <c r="S80"/>
  <c r="R80"/>
  <c r="Q80"/>
  <c r="P80"/>
  <c r="Y79"/>
  <c r="X79"/>
  <c r="W79"/>
  <c r="V79"/>
  <c r="U79"/>
  <c r="T79"/>
  <c r="S79"/>
  <c r="R79"/>
  <c r="Q79"/>
  <c r="P79"/>
  <c r="Y78"/>
  <c r="X78"/>
  <c r="W78"/>
  <c r="V78"/>
  <c r="U78"/>
  <c r="T78"/>
  <c r="S78"/>
  <c r="R78"/>
  <c r="Q78"/>
  <c r="P78"/>
  <c r="Y77"/>
  <c r="X77"/>
  <c r="W77"/>
  <c r="V77"/>
  <c r="U77"/>
  <c r="T77"/>
  <c r="S77"/>
  <c r="R77"/>
  <c r="Q77"/>
  <c r="P77"/>
  <c r="Y76"/>
  <c r="X76"/>
  <c r="W76"/>
  <c r="V76"/>
  <c r="U76"/>
  <c r="T76"/>
  <c r="S76"/>
  <c r="R76"/>
  <c r="Q76"/>
  <c r="P76"/>
  <c r="Y75"/>
  <c r="X75"/>
  <c r="W75"/>
  <c r="V75"/>
  <c r="U75"/>
  <c r="T75"/>
  <c r="S75"/>
  <c r="R75"/>
  <c r="Q75"/>
  <c r="P75"/>
  <c r="Y74"/>
  <c r="X74"/>
  <c r="W74"/>
  <c r="V74"/>
  <c r="U74"/>
  <c r="T74"/>
  <c r="S74"/>
  <c r="R74"/>
  <c r="Q74"/>
  <c r="P74"/>
  <c r="Y73"/>
  <c r="X73"/>
  <c r="W73"/>
  <c r="V73"/>
  <c r="U73"/>
  <c r="T73"/>
  <c r="S73"/>
  <c r="R73"/>
  <c r="Q73"/>
  <c r="P73"/>
  <c r="Y72"/>
  <c r="X72"/>
  <c r="W72"/>
  <c r="V72"/>
  <c r="U72"/>
  <c r="T72"/>
  <c r="S72"/>
  <c r="R72"/>
  <c r="Q72"/>
  <c r="P72"/>
  <c r="Y71"/>
  <c r="X71"/>
  <c r="W71"/>
  <c r="V71"/>
  <c r="U71"/>
  <c r="T71"/>
  <c r="S71"/>
  <c r="R71"/>
  <c r="Q71"/>
  <c r="P71"/>
  <c r="Y70"/>
  <c r="X70"/>
  <c r="W70"/>
  <c r="V70"/>
  <c r="U70"/>
  <c r="T70"/>
  <c r="S70"/>
  <c r="R70"/>
  <c r="Q70"/>
  <c r="P70"/>
  <c r="Y69"/>
  <c r="X69"/>
  <c r="W69"/>
  <c r="V69"/>
  <c r="U69"/>
  <c r="T69"/>
  <c r="S69"/>
  <c r="R69"/>
  <c r="Q69"/>
  <c r="P69"/>
  <c r="Y68"/>
  <c r="X68"/>
  <c r="W68"/>
  <c r="V68"/>
  <c r="U68"/>
  <c r="T68"/>
  <c r="S68"/>
  <c r="R68"/>
  <c r="Q68"/>
  <c r="P68"/>
  <c r="Y67"/>
  <c r="X67"/>
  <c r="W67"/>
  <c r="V67"/>
  <c r="U67"/>
  <c r="T67"/>
  <c r="S67"/>
  <c r="R67"/>
  <c r="Q67"/>
  <c r="P67"/>
  <c r="Y66"/>
  <c r="X66"/>
  <c r="W66"/>
  <c r="V66"/>
  <c r="U66"/>
  <c r="T66"/>
  <c r="S66"/>
  <c r="R66"/>
  <c r="Q66"/>
  <c r="P66"/>
  <c r="Y65"/>
  <c r="X65"/>
  <c r="W65"/>
  <c r="V65"/>
  <c r="U65"/>
  <c r="T65"/>
  <c r="S65"/>
  <c r="R65"/>
  <c r="Q65"/>
  <c r="P65"/>
  <c r="Y64"/>
  <c r="X64"/>
  <c r="W64"/>
  <c r="V64"/>
  <c r="U64"/>
  <c r="T64"/>
  <c r="S64"/>
  <c r="R64"/>
  <c r="Q64"/>
  <c r="P64"/>
  <c r="Y63"/>
  <c r="X63"/>
  <c r="W63"/>
  <c r="V63"/>
  <c r="U63"/>
  <c r="T63"/>
  <c r="S63"/>
  <c r="R63"/>
  <c r="Q63"/>
  <c r="P63"/>
  <c r="Y62"/>
  <c r="X62"/>
  <c r="W62"/>
  <c r="V62"/>
  <c r="U62"/>
  <c r="T62"/>
  <c r="S62"/>
  <c r="R62"/>
  <c r="Q62"/>
  <c r="P62"/>
  <c r="Y61"/>
  <c r="X61"/>
  <c r="W61"/>
  <c r="V61"/>
  <c r="U61"/>
  <c r="T61"/>
  <c r="S61"/>
  <c r="R61"/>
  <c r="Q61"/>
  <c r="P61"/>
  <c r="Y60"/>
  <c r="X60"/>
  <c r="W60"/>
  <c r="V60"/>
  <c r="U60"/>
  <c r="T60"/>
  <c r="S60"/>
  <c r="R60"/>
  <c r="Q60"/>
  <c r="P60"/>
  <c r="Y59"/>
  <c r="X59"/>
  <c r="W59"/>
  <c r="V59"/>
  <c r="U59"/>
  <c r="T59"/>
  <c r="S59"/>
  <c r="R59"/>
  <c r="Q59"/>
  <c r="P59"/>
  <c r="Y58"/>
  <c r="X58"/>
  <c r="W58"/>
  <c r="V58"/>
  <c r="U58"/>
  <c r="T58"/>
  <c r="S58"/>
  <c r="R58"/>
  <c r="Q58"/>
  <c r="P58"/>
  <c r="Y57"/>
  <c r="X57"/>
  <c r="W57"/>
  <c r="V57"/>
  <c r="U57"/>
  <c r="T57"/>
  <c r="S57"/>
  <c r="R57"/>
  <c r="Q57"/>
  <c r="P57"/>
  <c r="Y56"/>
  <c r="X56"/>
  <c r="W56"/>
  <c r="V56"/>
  <c r="U56"/>
  <c r="T56"/>
  <c r="S56"/>
  <c r="R56"/>
  <c r="Q56"/>
  <c r="P56"/>
  <c r="Y55"/>
  <c r="X55"/>
  <c r="W55"/>
  <c r="V55"/>
  <c r="U55"/>
  <c r="T55"/>
  <c r="S55"/>
  <c r="R55"/>
  <c r="Q55"/>
  <c r="P55"/>
  <c r="Y54"/>
  <c r="X54"/>
  <c r="W54"/>
  <c r="V54"/>
  <c r="U54"/>
  <c r="T54"/>
  <c r="S54"/>
  <c r="R54"/>
  <c r="Q54"/>
  <c r="P54"/>
  <c r="Y53"/>
  <c r="X53"/>
  <c r="W53"/>
  <c r="V53"/>
  <c r="U53"/>
  <c r="T53"/>
  <c r="S53"/>
  <c r="R53"/>
  <c r="Q53"/>
  <c r="P53"/>
  <c r="Y52"/>
  <c r="X52"/>
  <c r="W52"/>
  <c r="V52"/>
  <c r="U52"/>
  <c r="T52"/>
  <c r="S52"/>
  <c r="R52"/>
  <c r="Q52"/>
  <c r="P52"/>
  <c r="Y51"/>
  <c r="X51"/>
  <c r="W51"/>
  <c r="V51"/>
  <c r="U51"/>
  <c r="T51"/>
  <c r="S51"/>
  <c r="R51"/>
  <c r="Q51"/>
  <c r="P51"/>
  <c r="Y50"/>
  <c r="X50"/>
  <c r="W50"/>
  <c r="V50"/>
  <c r="U50"/>
  <c r="T50"/>
  <c r="S50"/>
  <c r="R50"/>
  <c r="Q50"/>
  <c r="P50"/>
  <c r="Y49"/>
  <c r="X49"/>
  <c r="W49"/>
  <c r="V49"/>
  <c r="U49"/>
  <c r="T49"/>
  <c r="S49"/>
  <c r="R49"/>
  <c r="Q49"/>
  <c r="P49"/>
  <c r="Y48"/>
  <c r="X48"/>
  <c r="W48"/>
  <c r="V48"/>
  <c r="U48"/>
  <c r="T48"/>
  <c r="S48"/>
  <c r="R48"/>
  <c r="Q48"/>
  <c r="P48"/>
  <c r="Y47"/>
  <c r="X47"/>
  <c r="W47"/>
  <c r="V47"/>
  <c r="U47"/>
  <c r="T47"/>
  <c r="S47"/>
  <c r="R47"/>
  <c r="Q47"/>
  <c r="P47"/>
  <c r="Y46"/>
  <c r="X46"/>
  <c r="W46"/>
  <c r="V46"/>
  <c r="U46"/>
  <c r="T46"/>
  <c r="S46"/>
  <c r="R46"/>
  <c r="Q46"/>
  <c r="P46"/>
  <c r="Y45"/>
  <c r="X45"/>
  <c r="W45"/>
  <c r="V45"/>
  <c r="U45"/>
  <c r="T45"/>
  <c r="S45"/>
  <c r="R45"/>
  <c r="Q45"/>
  <c r="P45"/>
  <c r="Y44"/>
  <c r="X44"/>
  <c r="W44"/>
  <c r="V44"/>
  <c r="U44"/>
  <c r="T44"/>
  <c r="S44"/>
  <c r="R44"/>
  <c r="Q44"/>
  <c r="P44"/>
  <c r="Y43"/>
  <c r="X43"/>
  <c r="W43"/>
  <c r="V43"/>
  <c r="U43"/>
  <c r="T43"/>
  <c r="S43"/>
  <c r="R43"/>
  <c r="Q43"/>
  <c r="P43"/>
  <c r="Y42"/>
  <c r="X42"/>
  <c r="W42"/>
  <c r="V42"/>
  <c r="U42"/>
  <c r="T42"/>
  <c r="S42"/>
  <c r="R42"/>
  <c r="Q42"/>
  <c r="P42"/>
  <c r="Y41"/>
  <c r="X41"/>
  <c r="W41"/>
  <c r="V41"/>
  <c r="U41"/>
  <c r="T41"/>
  <c r="S41"/>
  <c r="R41"/>
  <c r="Q41"/>
  <c r="P41"/>
  <c r="Y40"/>
  <c r="X40"/>
  <c r="W40"/>
  <c r="V40"/>
  <c r="U40"/>
  <c r="T40"/>
  <c r="S40"/>
  <c r="R40"/>
  <c r="Q40"/>
  <c r="P40"/>
  <c r="Y39"/>
  <c r="X39"/>
  <c r="W39"/>
  <c r="V39"/>
  <c r="U39"/>
  <c r="T39"/>
  <c r="S39"/>
  <c r="R39"/>
  <c r="Q39"/>
  <c r="P39"/>
  <c r="Y38"/>
  <c r="X38"/>
  <c r="W38"/>
  <c r="V38"/>
  <c r="U38"/>
  <c r="T38"/>
  <c r="S38"/>
  <c r="R38"/>
  <c r="Q38"/>
  <c r="P38"/>
  <c r="Y37"/>
  <c r="X37"/>
  <c r="W37"/>
  <c r="V37"/>
  <c r="U37"/>
  <c r="T37"/>
  <c r="S37"/>
  <c r="R37"/>
  <c r="Q37"/>
  <c r="P37"/>
  <c r="Y36"/>
  <c r="X36"/>
  <c r="W36"/>
  <c r="V36"/>
  <c r="U36"/>
  <c r="T36"/>
  <c r="S36"/>
  <c r="R36"/>
  <c r="Q36"/>
  <c r="P36"/>
  <c r="Y35"/>
  <c r="X35"/>
  <c r="W35"/>
  <c r="V35"/>
  <c r="U35"/>
  <c r="T35"/>
  <c r="S35"/>
  <c r="R35"/>
  <c r="Q35"/>
  <c r="P35"/>
  <c r="Y34"/>
  <c r="X34"/>
  <c r="W34"/>
  <c r="V34"/>
  <c r="U34"/>
  <c r="T34"/>
  <c r="S34"/>
  <c r="R34"/>
  <c r="Q34"/>
  <c r="P34"/>
  <c r="Y33"/>
  <c r="X33"/>
  <c r="W33"/>
  <c r="V33"/>
  <c r="U33"/>
  <c r="T33"/>
  <c r="S33"/>
  <c r="R33"/>
  <c r="Q33"/>
  <c r="P33"/>
  <c r="Y32"/>
  <c r="X32"/>
  <c r="W32"/>
  <c r="V32"/>
  <c r="U32"/>
  <c r="T32"/>
  <c r="S32"/>
  <c r="R32"/>
  <c r="Q32"/>
  <c r="P32"/>
  <c r="Y31"/>
  <c r="X31"/>
  <c r="W31"/>
  <c r="V31"/>
  <c r="U31"/>
  <c r="T31"/>
  <c r="S31"/>
  <c r="R31"/>
  <c r="Q31"/>
  <c r="P31"/>
  <c r="Y30"/>
  <c r="X30"/>
  <c r="W30"/>
  <c r="V30"/>
  <c r="U30"/>
  <c r="T30"/>
  <c r="S30"/>
  <c r="R30"/>
  <c r="Q30"/>
  <c r="P30"/>
  <c r="Y29"/>
  <c r="X29"/>
  <c r="W29"/>
  <c r="V29"/>
  <c r="U29"/>
  <c r="T29"/>
  <c r="S29"/>
  <c r="R29"/>
  <c r="Q29"/>
  <c r="P29"/>
  <c r="Y28"/>
  <c r="X28"/>
  <c r="W28"/>
  <c r="V28"/>
  <c r="U28"/>
  <c r="T28"/>
  <c r="S28"/>
  <c r="R28"/>
  <c r="Q28"/>
  <c r="P28"/>
  <c r="Y27"/>
  <c r="X27"/>
  <c r="W27"/>
  <c r="V27"/>
  <c r="U27"/>
  <c r="T27"/>
  <c r="S27"/>
  <c r="R27"/>
  <c r="Q27"/>
  <c r="P27"/>
  <c r="Y26"/>
  <c r="X26"/>
  <c r="W26"/>
  <c r="V26"/>
  <c r="U26"/>
  <c r="T26"/>
  <c r="S26"/>
  <c r="R26"/>
  <c r="Q26"/>
  <c r="P26"/>
  <c r="Y25"/>
  <c r="X25"/>
  <c r="W25"/>
  <c r="V25"/>
  <c r="U25"/>
  <c r="T25"/>
  <c r="S25"/>
  <c r="R25"/>
  <c r="Q25"/>
  <c r="P25"/>
  <c r="Y24"/>
  <c r="X24"/>
  <c r="W24"/>
  <c r="V24"/>
  <c r="U24"/>
  <c r="T24"/>
  <c r="S24"/>
  <c r="R24"/>
  <c r="Q24"/>
  <c r="P24"/>
  <c r="Y23"/>
  <c r="X23"/>
  <c r="W23"/>
  <c r="V23"/>
  <c r="U23"/>
  <c r="T23"/>
  <c r="S23"/>
  <c r="R23"/>
  <c r="Q23"/>
  <c r="P23"/>
  <c r="Y22"/>
  <c r="X22"/>
  <c r="W22"/>
  <c r="V22"/>
  <c r="U22"/>
  <c r="T22"/>
  <c r="S22"/>
  <c r="R22"/>
  <c r="Q22"/>
  <c r="P22"/>
  <c r="Y21"/>
  <c r="X21"/>
  <c r="W21"/>
  <c r="V21"/>
  <c r="U21"/>
  <c r="T21"/>
  <c r="S21"/>
  <c r="R21"/>
  <c r="Q21"/>
  <c r="P21"/>
  <c r="Y20"/>
  <c r="X20"/>
  <c r="W20"/>
  <c r="V20"/>
  <c r="U20"/>
  <c r="T20"/>
  <c r="S20"/>
  <c r="R20"/>
  <c r="Q20"/>
  <c r="P20"/>
  <c r="Y19"/>
  <c r="X19"/>
  <c r="W19"/>
  <c r="V19"/>
  <c r="U19"/>
  <c r="T19"/>
  <c r="S19"/>
  <c r="R19"/>
  <c r="Q19"/>
  <c r="P19"/>
  <c r="Y18"/>
  <c r="X18"/>
  <c r="W18"/>
  <c r="V18"/>
  <c r="U18"/>
  <c r="T18"/>
  <c r="S18"/>
  <c r="R18"/>
  <c r="Q18"/>
  <c r="P18"/>
  <c r="Y17"/>
  <c r="X17"/>
  <c r="W17"/>
  <c r="V17"/>
  <c r="U17"/>
  <c r="T17"/>
  <c r="S17"/>
  <c r="R17"/>
  <c r="Q17"/>
  <c r="P17"/>
  <c r="Y16"/>
  <c r="X16"/>
  <c r="W16"/>
  <c r="V16"/>
  <c r="U16"/>
  <c r="T16"/>
  <c r="S16"/>
  <c r="R16"/>
  <c r="Q16"/>
  <c r="P16"/>
  <c r="Y15"/>
  <c r="X15"/>
  <c r="W15"/>
  <c r="V15"/>
  <c r="U15"/>
  <c r="T15"/>
  <c r="S15"/>
  <c r="R15"/>
  <c r="Q15"/>
  <c r="P15"/>
  <c r="Y14"/>
  <c r="X14"/>
  <c r="W14"/>
  <c r="V14"/>
  <c r="U14"/>
  <c r="T14"/>
  <c r="S14"/>
  <c r="R14"/>
  <c r="Q14"/>
  <c r="P14"/>
  <c r="Y13"/>
  <c r="X13"/>
  <c r="W13"/>
  <c r="V13"/>
  <c r="U13"/>
  <c r="T13"/>
  <c r="S13"/>
  <c r="R13"/>
  <c r="Q13"/>
  <c r="P13"/>
  <c r="Y12"/>
  <c r="X12"/>
  <c r="W12"/>
  <c r="V12"/>
  <c r="U12"/>
  <c r="T12"/>
  <c r="S12"/>
  <c r="R12"/>
  <c r="Q12"/>
  <c r="P12"/>
  <c r="Y11"/>
  <c r="X11"/>
  <c r="W11"/>
  <c r="V11"/>
  <c r="U11"/>
  <c r="T11"/>
  <c r="S11"/>
  <c r="R11"/>
  <c r="Q11"/>
  <c r="P11"/>
  <c r="Y10"/>
  <c r="X10"/>
  <c r="W10"/>
  <c r="V10"/>
  <c r="U10"/>
  <c r="T10"/>
  <c r="S10"/>
  <c r="R10"/>
  <c r="Q10"/>
  <c r="P10"/>
  <c r="Y9"/>
  <c r="X9"/>
  <c r="W9"/>
  <c r="V9"/>
  <c r="U9"/>
  <c r="T9"/>
  <c r="S9"/>
  <c r="R9"/>
  <c r="Q9"/>
  <c r="P9"/>
  <c r="Y8"/>
  <c r="X8"/>
  <c r="W8"/>
  <c r="V8"/>
  <c r="U8"/>
  <c r="T8"/>
  <c r="S8"/>
  <c r="R8"/>
  <c r="Q8"/>
  <c r="P8"/>
  <c r="Y7"/>
  <c r="X7"/>
  <c r="W7"/>
  <c r="V7"/>
  <c r="U7"/>
  <c r="T7"/>
  <c r="S7"/>
  <c r="R7"/>
  <c r="Q7"/>
  <c r="P7"/>
  <c r="Y6"/>
  <c r="X6"/>
  <c r="W6"/>
  <c r="V6"/>
  <c r="U6"/>
  <c r="T6"/>
  <c r="S6"/>
  <c r="R6"/>
  <c r="Q6"/>
  <c r="P6"/>
  <c r="Y5"/>
  <c r="X5"/>
  <c r="W5"/>
  <c r="V5"/>
  <c r="U5"/>
  <c r="T5"/>
  <c r="S5"/>
  <c r="R5"/>
  <c r="Q5"/>
  <c r="P5"/>
  <c r="Y4"/>
  <c r="X4"/>
  <c r="W4"/>
  <c r="V4"/>
  <c r="U4"/>
  <c r="T4"/>
  <c r="S4"/>
  <c r="R4"/>
  <c r="Q4"/>
  <c r="P4"/>
  <c r="Y3"/>
  <c r="X3"/>
  <c r="W3"/>
  <c r="V3"/>
  <c r="U3"/>
  <c r="T3"/>
  <c r="S3"/>
  <c r="R3"/>
  <c r="Q3"/>
  <c r="P3"/>
  <c r="K77" l="1"/>
  <c r="K76"/>
  <c r="H78" l="1"/>
  <c r="G146" l="1"/>
  <c r="K148"/>
  <c r="K147"/>
  <c r="K146"/>
  <c r="G148"/>
  <c r="G147"/>
  <c r="K135"/>
  <c r="K134"/>
  <c r="G145"/>
  <c r="I136"/>
  <c r="G127"/>
  <c r="G126"/>
  <c r="K127"/>
  <c r="K126"/>
  <c r="G122"/>
  <c r="G121"/>
  <c r="G120"/>
  <c r="G119"/>
  <c r="G118"/>
  <c r="G124"/>
  <c r="K122"/>
  <c r="K121"/>
  <c r="K120"/>
  <c r="K119"/>
  <c r="K118"/>
  <c r="K117"/>
  <c r="K116"/>
  <c r="K115"/>
  <c r="G117"/>
  <c r="G116"/>
  <c r="G115"/>
  <c r="G111"/>
  <c r="G109"/>
  <c r="G108"/>
  <c r="G107"/>
  <c r="G106"/>
  <c r="G105"/>
  <c r="G104"/>
  <c r="G103"/>
  <c r="G102"/>
  <c r="G101"/>
  <c r="G100"/>
  <c r="G99"/>
  <c r="G98"/>
  <c r="G97"/>
  <c r="G96"/>
  <c r="G95"/>
  <c r="D13"/>
  <c r="K14"/>
  <c r="G13"/>
  <c r="K12"/>
  <c r="G11"/>
  <c r="K15" l="1"/>
  <c r="K10"/>
  <c r="K6"/>
  <c r="M11"/>
  <c r="N11" s="1"/>
  <c r="M13"/>
  <c r="N13" s="1"/>
  <c r="H16"/>
  <c r="M16" s="1"/>
  <c r="N16" s="1"/>
  <c r="E22"/>
  <c r="M22" s="1"/>
  <c r="N22" s="1"/>
  <c r="K22"/>
  <c r="E23"/>
  <c r="M23" s="1"/>
  <c r="N23" s="1"/>
  <c r="K23"/>
  <c r="E24"/>
  <c r="M24" s="1"/>
  <c r="N24" s="1"/>
  <c r="K24"/>
  <c r="E25"/>
  <c r="M25" s="1"/>
  <c r="N25" s="1"/>
  <c r="K25"/>
  <c r="E26"/>
  <c r="M26" s="1"/>
  <c r="N26" s="1"/>
  <c r="K26"/>
  <c r="E27"/>
  <c r="M27" s="1"/>
  <c r="N27" s="1"/>
  <c r="K27"/>
  <c r="E28"/>
  <c r="M28" s="1"/>
  <c r="N28" s="1"/>
  <c r="K28"/>
  <c r="E29"/>
  <c r="M29" s="1"/>
  <c r="N29" s="1"/>
  <c r="K29"/>
  <c r="E30"/>
  <c r="M30" s="1"/>
  <c r="N30" s="1"/>
  <c r="K30"/>
  <c r="E31"/>
  <c r="M31" s="1"/>
  <c r="N31" s="1"/>
  <c r="K31"/>
  <c r="E32"/>
  <c r="M32" s="1"/>
  <c r="N32" s="1"/>
  <c r="K32"/>
  <c r="E33"/>
  <c r="M33" s="1"/>
  <c r="N33" s="1"/>
  <c r="K33"/>
  <c r="E34"/>
  <c r="M34" s="1"/>
  <c r="N34" s="1"/>
  <c r="K34"/>
  <c r="E35"/>
  <c r="M35" s="1"/>
  <c r="N35" s="1"/>
  <c r="K35"/>
  <c r="E36"/>
  <c r="M36" s="1"/>
  <c r="N36" s="1"/>
  <c r="K36"/>
  <c r="E37"/>
  <c r="M37" s="1"/>
  <c r="N37" s="1"/>
  <c r="K37"/>
  <c r="E38"/>
  <c r="M38" s="1"/>
  <c r="N38" s="1"/>
  <c r="K38"/>
  <c r="E39"/>
  <c r="M39" s="1"/>
  <c r="N39" s="1"/>
  <c r="K39"/>
  <c r="E40"/>
  <c r="M40" s="1"/>
  <c r="N40" s="1"/>
  <c r="K40"/>
  <c r="E41"/>
  <c r="M41" s="1"/>
  <c r="N41" s="1"/>
  <c r="K41"/>
  <c r="E42"/>
  <c r="M42" s="1"/>
  <c r="N42" s="1"/>
  <c r="K42"/>
  <c r="E43"/>
  <c r="M43" s="1"/>
  <c r="N43" s="1"/>
  <c r="K43"/>
  <c r="E44"/>
  <c r="M44" s="1"/>
  <c r="N44" s="1"/>
  <c r="K44"/>
  <c r="E45"/>
  <c r="M45" s="1"/>
  <c r="N45" s="1"/>
  <c r="K45"/>
  <c r="E46"/>
  <c r="M46" s="1"/>
  <c r="N46" s="1"/>
  <c r="K46"/>
  <c r="E47"/>
  <c r="M47" s="1"/>
  <c r="N47" s="1"/>
  <c r="K47"/>
  <c r="E48"/>
  <c r="M48" s="1"/>
  <c r="N48" s="1"/>
  <c r="K48"/>
  <c r="E49"/>
  <c r="M49" s="1"/>
  <c r="N49" s="1"/>
  <c r="K49"/>
  <c r="E50"/>
  <c r="M50" s="1"/>
  <c r="N50" s="1"/>
  <c r="K50"/>
  <c r="E51"/>
  <c r="M51" s="1"/>
  <c r="N51" s="1"/>
  <c r="K51"/>
  <c r="E52"/>
  <c r="M52" s="1"/>
  <c r="N52" s="1"/>
  <c r="K52"/>
  <c r="E53"/>
  <c r="M53" s="1"/>
  <c r="N53" s="1"/>
  <c r="K53"/>
  <c r="E54"/>
  <c r="M54" s="1"/>
  <c r="N54" s="1"/>
  <c r="K54"/>
  <c r="E55"/>
  <c r="M55" s="1"/>
  <c r="N55" s="1"/>
  <c r="K55"/>
  <c r="E56"/>
  <c r="M56" s="1"/>
  <c r="N56" s="1"/>
  <c r="K56"/>
  <c r="E57"/>
  <c r="M57" s="1"/>
  <c r="N57" s="1"/>
  <c r="K57"/>
  <c r="E58"/>
  <c r="M58" s="1"/>
  <c r="N58" s="1"/>
  <c r="K58"/>
  <c r="E59"/>
  <c r="M59" s="1"/>
  <c r="N59" s="1"/>
  <c r="K59"/>
  <c r="E60"/>
  <c r="M60" s="1"/>
  <c r="N60" s="1"/>
  <c r="K60"/>
  <c r="E61"/>
  <c r="M61" s="1"/>
  <c r="N61" s="1"/>
  <c r="K61"/>
  <c r="E62"/>
  <c r="M62" s="1"/>
  <c r="N62" s="1"/>
  <c r="K62"/>
  <c r="E63"/>
  <c r="M63" s="1"/>
  <c r="N63" s="1"/>
  <c r="K63"/>
  <c r="E64"/>
  <c r="M64" s="1"/>
  <c r="N64" s="1"/>
  <c r="K64"/>
  <c r="E65"/>
  <c r="M65" s="1"/>
  <c r="N65" s="1"/>
  <c r="K65"/>
  <c r="E66"/>
  <c r="M66" s="1"/>
  <c r="N66" s="1"/>
  <c r="K66"/>
  <c r="E67"/>
  <c r="M67" s="1"/>
  <c r="N67" s="1"/>
  <c r="K67"/>
  <c r="E68"/>
  <c r="M68" s="1"/>
  <c r="N68" s="1"/>
  <c r="K68"/>
  <c r="E69"/>
  <c r="M69" s="1"/>
  <c r="N69" s="1"/>
  <c r="K69"/>
  <c r="E70"/>
  <c r="M70" s="1"/>
  <c r="N70" s="1"/>
  <c r="K70"/>
  <c r="E71"/>
  <c r="M71" s="1"/>
  <c r="N71" s="1"/>
  <c r="K71"/>
  <c r="E72"/>
  <c r="M72" s="1"/>
  <c r="K72"/>
  <c r="E73"/>
  <c r="M73" s="1"/>
  <c r="K73"/>
  <c r="E74"/>
  <c r="M74" s="1"/>
  <c r="N74" s="1"/>
  <c r="K74"/>
  <c r="G76"/>
  <c r="G77"/>
  <c r="M77" s="1"/>
  <c r="N77" s="1"/>
  <c r="F78"/>
  <c r="M78" s="1"/>
  <c r="N78" s="1"/>
  <c r="F79"/>
  <c r="M79" s="1"/>
  <c r="N79" s="1"/>
  <c r="F80"/>
  <c r="M80" s="1"/>
  <c r="N80" s="1"/>
  <c r="F81"/>
  <c r="M81" s="1"/>
  <c r="N81" s="1"/>
  <c r="F82"/>
  <c r="M82" s="1"/>
  <c r="N82" s="1"/>
  <c r="F83"/>
  <c r="M83" s="1"/>
  <c r="N83" s="1"/>
  <c r="F84"/>
  <c r="M84" s="1"/>
  <c r="N84" s="1"/>
  <c r="F85"/>
  <c r="M85" s="1"/>
  <c r="N85" s="1"/>
  <c r="F86"/>
  <c r="M86" s="1"/>
  <c r="N86" s="1"/>
  <c r="F87"/>
  <c r="M87" s="1"/>
  <c r="N87" s="1"/>
  <c r="F88"/>
  <c r="M88" s="1"/>
  <c r="N88" s="1"/>
  <c r="F89"/>
  <c r="M89" s="1"/>
  <c r="N89" s="1"/>
  <c r="H90"/>
  <c r="M95"/>
  <c r="N95" s="1"/>
  <c r="M96"/>
  <c r="N96" s="1"/>
  <c r="M97"/>
  <c r="N97" s="1"/>
  <c r="M98"/>
  <c r="N98" s="1"/>
  <c r="M99"/>
  <c r="N99" s="1"/>
  <c r="M100"/>
  <c r="N100" s="1"/>
  <c r="M101"/>
  <c r="N101" s="1"/>
  <c r="M102"/>
  <c r="N102" s="1"/>
  <c r="M103"/>
  <c r="N103" s="1"/>
  <c r="M104"/>
  <c r="N104" s="1"/>
  <c r="M105"/>
  <c r="N105" s="1"/>
  <c r="M106"/>
  <c r="N106" s="1"/>
  <c r="M107"/>
  <c r="N107" s="1"/>
  <c r="M108"/>
  <c r="N108" s="1"/>
  <c r="M109"/>
  <c r="N109" s="1"/>
  <c r="G110"/>
  <c r="M110" s="1"/>
  <c r="N110" s="1"/>
  <c r="K110"/>
  <c r="M111"/>
  <c r="N111" s="1"/>
  <c r="M115"/>
  <c r="N115" s="1"/>
  <c r="M116"/>
  <c r="N116" s="1"/>
  <c r="M117"/>
  <c r="N117" s="1"/>
  <c r="M118"/>
  <c r="N118" s="1"/>
  <c r="M119"/>
  <c r="N119" s="1"/>
  <c r="M120"/>
  <c r="N120" s="1"/>
  <c r="M121"/>
  <c r="N121" s="1"/>
  <c r="M122"/>
  <c r="N122" s="1"/>
  <c r="M124"/>
  <c r="N124" s="1"/>
  <c r="M126"/>
  <c r="N126" s="1"/>
  <c r="M127"/>
  <c r="N127" s="1"/>
  <c r="G128"/>
  <c r="M128" s="1"/>
  <c r="N128" s="1"/>
  <c r="G130"/>
  <c r="M130" s="1"/>
  <c r="N130" s="1"/>
  <c r="G131"/>
  <c r="M131" s="1"/>
  <c r="N131" s="1"/>
  <c r="G132"/>
  <c r="M132" s="1"/>
  <c r="N132" s="1"/>
  <c r="H132"/>
  <c r="M134"/>
  <c r="N134" s="1"/>
  <c r="M135"/>
  <c r="N135" s="1"/>
  <c r="G137"/>
  <c r="M137" s="1"/>
  <c r="N137" s="1"/>
  <c r="K137"/>
  <c r="G138"/>
  <c r="M138" s="1"/>
  <c r="N138" s="1"/>
  <c r="K138"/>
  <c r="G139"/>
  <c r="M139" s="1"/>
  <c r="N139" s="1"/>
  <c r="K139"/>
  <c r="G140"/>
  <c r="M140" s="1"/>
  <c r="N140" s="1"/>
  <c r="K140"/>
  <c r="G141"/>
  <c r="M141" s="1"/>
  <c r="N141" s="1"/>
  <c r="K141"/>
  <c r="G142"/>
  <c r="M142" s="1"/>
  <c r="N142" s="1"/>
  <c r="K142"/>
  <c r="G143"/>
  <c r="M143" s="1"/>
  <c r="N143" s="1"/>
  <c r="K143"/>
  <c r="M145"/>
  <c r="N145" s="1"/>
  <c r="M146"/>
  <c r="N146" s="1"/>
  <c r="M147"/>
  <c r="N147" s="1"/>
  <c r="M148"/>
  <c r="N148" s="1"/>
  <c r="K187"/>
  <c r="K261"/>
  <c r="K298"/>
  <c r="K335"/>
  <c r="K372"/>
  <c r="K409"/>
  <c r="K446"/>
  <c r="K483"/>
  <c r="K520"/>
  <c r="K557"/>
  <c r="K594"/>
  <c r="K631"/>
  <c r="K668"/>
  <c r="K705"/>
  <c r="K742"/>
  <c r="H17" l="1"/>
  <c r="H18" s="1"/>
  <c r="F90"/>
  <c r="M90" s="1"/>
  <c r="K113"/>
  <c r="I132"/>
  <c r="N90" l="1"/>
  <c r="N4"/>
  <c r="K4" s="1"/>
  <c r="A5"/>
  <c r="AB311"/>
  <c r="AB428"/>
  <c r="AB29"/>
  <c r="AB298"/>
  <c r="AA765"/>
  <c r="AB181"/>
  <c r="AA662"/>
  <c r="AA599"/>
  <c r="AA280"/>
  <c r="AA30"/>
  <c r="AA383"/>
  <c r="AB718"/>
  <c r="AB345"/>
  <c r="AB722"/>
  <c r="AB380"/>
  <c r="AA387"/>
  <c r="AB443"/>
  <c r="AA623"/>
  <c r="AB216"/>
  <c r="AA777"/>
  <c r="AA374"/>
  <c r="AA345"/>
  <c r="AA434"/>
  <c r="AA738"/>
  <c r="AB69"/>
  <c r="AA646"/>
  <c r="AB576"/>
  <c r="AA186"/>
  <c r="AA524"/>
  <c r="AA538"/>
  <c r="AA102"/>
  <c r="AA149"/>
  <c r="AA720"/>
  <c r="AB412"/>
  <c r="AA309"/>
  <c r="AA317"/>
  <c r="AA399"/>
  <c r="AB215"/>
  <c r="AA28"/>
  <c r="AA711"/>
  <c r="AA640"/>
  <c r="AA333"/>
  <c r="AA565"/>
  <c r="AA465"/>
  <c r="AB662"/>
  <c r="AA470"/>
  <c r="AB444"/>
  <c r="AB358"/>
  <c r="AA391"/>
  <c r="AB677"/>
  <c r="AA403"/>
  <c r="AA14"/>
  <c r="AB681"/>
  <c r="AB400"/>
  <c r="AB416"/>
  <c r="AB686"/>
  <c r="AA268"/>
  <c r="AA202"/>
  <c r="AA616"/>
  <c r="AA566"/>
  <c r="AB344"/>
  <c r="AB328"/>
  <c r="AB408"/>
  <c r="AB405"/>
  <c r="AA480"/>
  <c r="AB398"/>
  <c r="AB343"/>
  <c r="AB377"/>
  <c r="AB173"/>
  <c r="AB102"/>
  <c r="AA507"/>
  <c r="AA308"/>
  <c r="AB732"/>
  <c r="AB475"/>
  <c r="AB357"/>
  <c r="AB594"/>
  <c r="AA427"/>
  <c r="AB691"/>
  <c r="AA118"/>
  <c r="AA314"/>
  <c r="AA492"/>
  <c r="AB289"/>
  <c r="AB92"/>
  <c r="AA63"/>
  <c r="AA754"/>
  <c r="AB76"/>
  <c r="AA275"/>
  <c r="AB142"/>
  <c r="AB26"/>
  <c r="AB110"/>
  <c r="AA645"/>
  <c r="AA532"/>
  <c r="AB637"/>
  <c r="AB323"/>
  <c r="AA165"/>
  <c r="AB518"/>
  <c r="AB388"/>
  <c r="AB439"/>
  <c r="AB356"/>
  <c r="AA136"/>
  <c r="AB429"/>
  <c r="AA729"/>
  <c r="AA654"/>
  <c r="AA481"/>
  <c r="AA375"/>
  <c r="AA473"/>
  <c r="AB80"/>
  <c r="AA57"/>
  <c r="AB333"/>
  <c r="AA461"/>
  <c r="AB31"/>
  <c r="AA689"/>
  <c r="AB134"/>
  <c r="AB592"/>
  <c r="AA710"/>
  <c r="AA24"/>
  <c r="AB61"/>
  <c r="AB65"/>
  <c r="AA132"/>
  <c r="AB500"/>
  <c r="AA40"/>
  <c r="AA180"/>
  <c r="AB355"/>
  <c r="AA674"/>
  <c r="AB38"/>
  <c r="AA756"/>
  <c r="AA85"/>
  <c r="AA706"/>
  <c r="AA723"/>
  <c r="AB728"/>
  <c r="AA672"/>
  <c r="AB698"/>
  <c r="AA71"/>
  <c r="AA257"/>
  <c r="AA671"/>
  <c r="AB477"/>
  <c r="AB260"/>
  <c r="AA591"/>
  <c r="AA441"/>
  <c r="AB542"/>
  <c r="AB546"/>
  <c r="AA491"/>
  <c r="AB276"/>
  <c r="AA535"/>
  <c r="AB281"/>
  <c r="AB579"/>
  <c r="AB734"/>
  <c r="AA502"/>
  <c r="AA397"/>
  <c r="AA284"/>
  <c r="AB197"/>
  <c r="AA407"/>
  <c r="AA425"/>
  <c r="AB608"/>
  <c r="AB331"/>
  <c r="AB169"/>
  <c r="AA508"/>
  <c r="AA68"/>
  <c r="AA639"/>
  <c r="AA558"/>
  <c r="AA320"/>
  <c r="AB162"/>
  <c r="AB231"/>
  <c r="AB154"/>
  <c r="AA463"/>
  <c r="AA329"/>
  <c r="AA586"/>
  <c r="AA496"/>
  <c r="AB157"/>
  <c r="AA426"/>
  <c r="AB739"/>
  <c r="AB194"/>
  <c r="AA15"/>
  <c r="AB247"/>
  <c r="AB564"/>
  <c r="AA170"/>
  <c r="AB639"/>
  <c r="AA625"/>
  <c r="AA771"/>
  <c r="AB418"/>
  <c r="AB733"/>
  <c r="AB21"/>
  <c r="AA384"/>
  <c r="AA119"/>
  <c r="AA757"/>
  <c r="AB284"/>
  <c r="AA378"/>
  <c r="AB750"/>
  <c r="AB363"/>
  <c r="AA340"/>
  <c r="AB326"/>
  <c r="AA366"/>
  <c r="AA276"/>
  <c r="AA440"/>
  <c r="AB208"/>
  <c r="AB767"/>
  <c r="AA651"/>
  <c r="AA238"/>
  <c r="AA322"/>
  <c r="AA733"/>
  <c r="AB751"/>
  <c r="AB420"/>
  <c r="AB239"/>
  <c r="AB148"/>
  <c r="AB389"/>
  <c r="AB616"/>
  <c r="AA505"/>
  <c r="AB561"/>
  <c r="AA66"/>
  <c r="AB451"/>
  <c r="AB618"/>
  <c r="AA448"/>
  <c r="AA712"/>
  <c r="AA140"/>
  <c r="AA171"/>
  <c r="AB22"/>
  <c r="AB263"/>
  <c r="AB101"/>
  <c r="AB187"/>
  <c r="AA752"/>
  <c r="AA216"/>
  <c r="AA573"/>
  <c r="AB716"/>
  <c r="AA195"/>
  <c r="AB199"/>
  <c r="AA609"/>
  <c r="AB91"/>
  <c r="AA438"/>
  <c r="AB496"/>
  <c r="AB236"/>
  <c r="AB527"/>
  <c r="AA299"/>
  <c r="AA628"/>
  <c r="AA544"/>
  <c r="AA142"/>
  <c r="AB560"/>
  <c r="AA700"/>
  <c r="AA734"/>
  <c r="AA22"/>
  <c r="AB228"/>
  <c r="AB218"/>
  <c r="AA324"/>
  <c r="AA449"/>
  <c r="AB230"/>
  <c r="AA498"/>
  <c r="AB765"/>
  <c r="AA326"/>
  <c r="AB552"/>
  <c r="AA370"/>
  <c r="AB54"/>
  <c r="AA486"/>
  <c r="AB620"/>
  <c r="AB188"/>
  <c r="AB495"/>
  <c r="AA74"/>
  <c r="AB773"/>
  <c r="AA125"/>
  <c r="AA471"/>
  <c r="AB63"/>
  <c r="AA477"/>
  <c r="AB441"/>
  <c r="AA774"/>
  <c r="AA620"/>
  <c r="AB604"/>
  <c r="AA55"/>
  <c r="AB271"/>
  <c r="AB242"/>
  <c r="AB127"/>
  <c r="AB695"/>
  <c r="AA300"/>
  <c r="AA443"/>
  <c r="AB551"/>
  <c r="AA78"/>
  <c r="AB220"/>
  <c r="AA494"/>
  <c r="AB670"/>
  <c r="AA133"/>
  <c r="AA731"/>
  <c r="AB614"/>
  <c r="AA18"/>
  <c r="AA153"/>
  <c r="AA412"/>
  <c r="AA204"/>
  <c r="AB305"/>
  <c r="AA582"/>
  <c r="AB623"/>
  <c r="AB272"/>
  <c r="AA489"/>
  <c r="AA338"/>
  <c r="AA603"/>
  <c r="AA209"/>
  <c r="AB756"/>
  <c r="AA240"/>
  <c r="AB119"/>
  <c r="AA707"/>
  <c r="AA691"/>
  <c r="AA109"/>
  <c r="AB502"/>
  <c r="AA357"/>
  <c r="AB525"/>
  <c r="AA533"/>
  <c r="AB180"/>
  <c r="AA87"/>
  <c r="AB79"/>
  <c r="AA113"/>
  <c r="AA303"/>
  <c r="AA200"/>
  <c r="AB770"/>
  <c r="AA81"/>
  <c r="AA334"/>
  <c r="AB338"/>
  <c r="AA594"/>
  <c r="AA547"/>
  <c r="AB464"/>
  <c r="AA312"/>
  <c r="AB761"/>
  <c r="AB168"/>
  <c r="AA459"/>
  <c r="AB476"/>
  <c r="AB729"/>
  <c r="AA150"/>
  <c r="AB488"/>
  <c r="AB660"/>
  <c r="AA600"/>
  <c r="AB714"/>
  <c r="AA762"/>
  <c r="AA65"/>
  <c r="AB391"/>
  <c r="AB583"/>
  <c r="AA134"/>
  <c r="AB454"/>
  <c r="AA356"/>
  <c r="AA230"/>
  <c r="AA439"/>
  <c r="AA693"/>
  <c r="AB650"/>
  <c r="AB507"/>
  <c r="AB207"/>
  <c r="AB66"/>
  <c r="AB46"/>
  <c r="AB392"/>
  <c r="AB85"/>
  <c r="AA727"/>
  <c r="AA766"/>
  <c r="AA211"/>
  <c r="AA271"/>
  <c r="AB296"/>
  <c r="AB307"/>
  <c r="AB721"/>
  <c r="AA680"/>
  <c r="AB184"/>
  <c r="AB534"/>
  <c r="AA172"/>
  <c r="AB161"/>
  <c r="AB240"/>
  <c r="AA349"/>
  <c r="AB591"/>
  <c r="AA94"/>
  <c r="AB309"/>
  <c r="AA96"/>
  <c r="AB467"/>
  <c r="AB612"/>
  <c r="AA537"/>
  <c r="AB246"/>
  <c r="AA198"/>
  <c r="AB431"/>
  <c r="AB585"/>
  <c r="AA330"/>
  <c r="AB453"/>
  <c r="AA59"/>
  <c r="AB599"/>
  <c r="AA522"/>
  <c r="AA148"/>
  <c r="AB625"/>
  <c r="AB385"/>
  <c r="AA430"/>
  <c r="AB191"/>
  <c r="AA337"/>
  <c r="AB232"/>
  <c r="AA728"/>
  <c r="AA513"/>
  <c r="AA475"/>
  <c r="AA478"/>
  <c r="AB472"/>
  <c r="AB354"/>
  <c r="AA578"/>
  <c r="AA31"/>
  <c r="AB25"/>
  <c r="AB417"/>
  <c r="AB597"/>
  <c r="AA241"/>
  <c r="AB652"/>
  <c r="AA34"/>
  <c r="AA97"/>
  <c r="AB522"/>
  <c r="AB249"/>
  <c r="AB685"/>
  <c r="AA130"/>
  <c r="AB458"/>
  <c r="AA93"/>
  <c r="AB303"/>
  <c r="AA254"/>
  <c r="AB549"/>
  <c r="AA206"/>
  <c r="AB497"/>
  <c r="AB710"/>
  <c r="AB253"/>
  <c r="AA72"/>
  <c r="AB490"/>
  <c r="AA523"/>
  <c r="AA554"/>
  <c r="AA479"/>
  <c r="AB186"/>
  <c r="AA91"/>
  <c r="AB203"/>
  <c r="AA270"/>
  <c r="AA747"/>
  <c r="AB643"/>
  <c r="AB290"/>
  <c r="AA283"/>
  <c r="AA243"/>
  <c r="AB463"/>
  <c r="AB130"/>
  <c r="AB707"/>
  <c r="AA126"/>
  <c r="AA667"/>
  <c r="AB593"/>
  <c r="AA225"/>
  <c r="AB144"/>
  <c r="AB622"/>
  <c r="AA328"/>
  <c r="AB32"/>
  <c r="AB571"/>
  <c r="AB731"/>
  <c r="AB83"/>
  <c r="AA41"/>
  <c r="AA661"/>
  <c r="AB762"/>
  <c r="AB474"/>
  <c r="AB322"/>
  <c r="AA269"/>
  <c r="AB238"/>
  <c r="AA619"/>
  <c r="AB337"/>
  <c r="AA722"/>
  <c r="AB43"/>
  <c r="AA493"/>
  <c r="AA585"/>
  <c r="AA187"/>
  <c r="AB536"/>
  <c r="AB133"/>
  <c r="AB287"/>
  <c r="AA417"/>
  <c r="AB301"/>
  <c r="AA174"/>
  <c r="AA76"/>
  <c r="AB437"/>
  <c r="AA88"/>
  <c r="AB402"/>
  <c r="AA197"/>
  <c r="AB484"/>
  <c r="AA406"/>
  <c r="AA101"/>
  <c r="AB647"/>
  <c r="AB575"/>
  <c r="AA536"/>
  <c r="AB302"/>
  <c r="AB679"/>
  <c r="AB701"/>
  <c r="AB171"/>
  <c r="AA53"/>
  <c r="AB569"/>
  <c r="AA546"/>
  <c r="AA673"/>
  <c r="AB700"/>
  <c r="AB580"/>
  <c r="AA499"/>
  <c r="AB446"/>
  <c r="AB568"/>
  <c r="AA235"/>
  <c r="AA574"/>
  <c r="AA692"/>
  <c r="AB735"/>
  <c r="AA386"/>
  <c r="AA622"/>
  <c r="AA296"/>
  <c r="AB588"/>
  <c r="AB340"/>
  <c r="AA770"/>
  <c r="AB267"/>
  <c r="AA583"/>
  <c r="AA678"/>
  <c r="AA37"/>
  <c r="AA526"/>
  <c r="AB113"/>
  <c r="AB24"/>
  <c r="AA460"/>
  <c r="AA358"/>
  <c r="AA353"/>
  <c r="AB73"/>
  <c r="AB269"/>
  <c r="AB324"/>
  <c r="AB584"/>
  <c r="AA106"/>
  <c r="AB746"/>
  <c r="AB11"/>
  <c r="AA744"/>
  <c r="AB34"/>
  <c r="AB334"/>
  <c r="AA189"/>
  <c r="AA117"/>
  <c r="AB633"/>
  <c r="AA115"/>
  <c r="AB149"/>
  <c r="AA541"/>
  <c r="AB694"/>
  <c r="AA437"/>
  <c r="AB607"/>
  <c r="AA287"/>
  <c r="AA705"/>
  <c r="AB430"/>
  <c r="AB16"/>
  <c r="AB117"/>
  <c r="AB95"/>
  <c r="AA664"/>
  <c r="AA601"/>
  <c r="AA281"/>
  <c r="AA294"/>
  <c r="AA564"/>
  <c r="AA47"/>
  <c r="AB136"/>
  <c r="AB609"/>
  <c r="AA21"/>
  <c r="AA764"/>
  <c r="AA70"/>
  <c r="AB229"/>
  <c r="AA266"/>
  <c r="AB387"/>
  <c r="AA164"/>
  <c r="AA590"/>
  <c r="AB422"/>
  <c r="AA581"/>
  <c r="AB370"/>
  <c r="AA339"/>
  <c r="AB745"/>
  <c r="AA482"/>
  <c r="AB628"/>
  <c r="AA647"/>
  <c r="AA376"/>
  <c r="AA612"/>
  <c r="AB757"/>
  <c r="AB362"/>
  <c r="AA649"/>
  <c r="AB505"/>
  <c r="AB559"/>
  <c r="AA304"/>
  <c r="AA455"/>
  <c r="AA103"/>
  <c r="AB280"/>
  <c r="AB277"/>
  <c r="AB742"/>
  <c r="AB723"/>
  <c r="AA730"/>
  <c r="AA750"/>
  <c r="AA610"/>
  <c r="AA365"/>
  <c r="AA354"/>
  <c r="AA725"/>
  <c r="AB713"/>
  <c r="AB404"/>
  <c r="AA686"/>
  <c r="AA690"/>
  <c r="AB680"/>
  <c r="AA768"/>
  <c r="AA758"/>
  <c r="AA45"/>
  <c r="AA285"/>
  <c r="AB153"/>
  <c r="AA411"/>
  <c r="AA67"/>
  <c r="AA424"/>
  <c r="AB81"/>
  <c r="AA249"/>
  <c r="AB100"/>
  <c r="AB120"/>
  <c r="AA572"/>
  <c r="AB600"/>
  <c r="AA485"/>
  <c r="AB128"/>
  <c r="AB666"/>
  <c r="AA394"/>
  <c r="AA229"/>
  <c r="AA724"/>
  <c r="AB674"/>
  <c r="AB415"/>
  <c r="AB619"/>
  <c r="AB71"/>
  <c r="AA525"/>
  <c r="AB610"/>
  <c r="AB258"/>
  <c r="AB590"/>
  <c r="AB725"/>
  <c r="AB286"/>
  <c r="AB170"/>
  <c r="AA433"/>
  <c r="AB671"/>
  <c r="AB53"/>
  <c r="AB615"/>
  <c r="AB589"/>
  <c r="AB121"/>
  <c r="AA138"/>
  <c r="AA307"/>
  <c r="AB436"/>
  <c r="AA335"/>
  <c r="AB198"/>
  <c r="AA10"/>
  <c r="AB314"/>
  <c r="AB709"/>
  <c r="AB28"/>
  <c r="AA373"/>
  <c r="AA539"/>
  <c r="AB466"/>
  <c r="AA452"/>
  <c r="AB257"/>
  <c r="AB396"/>
  <c r="AA381"/>
  <c r="AA445"/>
  <c r="AA702"/>
  <c r="AB304"/>
  <c r="AA516"/>
  <c r="AB479"/>
  <c r="AA634"/>
  <c r="AA457"/>
  <c r="AB455"/>
  <c r="AA676"/>
  <c r="AB635"/>
  <c r="AA626"/>
  <c r="AB75"/>
  <c r="AA222"/>
  <c r="AA247"/>
  <c r="AB460"/>
  <c r="AB563"/>
  <c r="AB211"/>
  <c r="AB5"/>
  <c r="AB511"/>
  <c r="AA223"/>
  <c r="AA336"/>
  <c r="AB702"/>
  <c r="AB755"/>
  <c r="AA579"/>
  <c r="AB487"/>
  <c r="AA469"/>
  <c r="AA92"/>
  <c r="AB330"/>
  <c r="AA468"/>
  <c r="AB317"/>
  <c r="AB248"/>
  <c r="AB399"/>
  <c r="AB406"/>
  <c r="AB62"/>
  <c r="AA490"/>
  <c r="AB386"/>
  <c r="AA560"/>
  <c r="AB711"/>
  <c r="AA716"/>
  <c r="AB641"/>
  <c r="AA160"/>
  <c r="AA348"/>
  <c r="AA638"/>
  <c r="AB201"/>
  <c r="AA95"/>
  <c r="AB206"/>
  <c r="AA321"/>
  <c r="AA182"/>
  <c r="AB512"/>
  <c r="AA650"/>
  <c r="AA347"/>
  <c r="AA648"/>
  <c r="AB678"/>
  <c r="AA529"/>
  <c r="AB237"/>
  <c r="AA772"/>
  <c r="AB510"/>
  <c r="AA726"/>
  <c r="AA520"/>
  <c r="AA708"/>
  <c r="AB667"/>
  <c r="AA584"/>
  <c r="AA422"/>
  <c r="AB636"/>
  <c r="AB587"/>
  <c r="AB390"/>
  <c r="AB629"/>
  <c r="AA632"/>
  <c r="AB175"/>
  <c r="AB524"/>
  <c r="AA221"/>
  <c r="AA548"/>
  <c r="AA203"/>
  <c r="AA528"/>
  <c r="AB138"/>
  <c r="AA145"/>
  <c r="AB319"/>
  <c r="AB653"/>
  <c r="AA219"/>
  <c r="AB259"/>
  <c r="AA233"/>
  <c r="AA444"/>
  <c r="AB659"/>
  <c r="AA35"/>
  <c r="AB235"/>
  <c r="AA185"/>
  <c r="AA210"/>
  <c r="AB539"/>
  <c r="AA248"/>
  <c r="AB554"/>
  <c r="AA652"/>
  <c r="AA688"/>
  <c r="AA775"/>
  <c r="AA114"/>
  <c r="AA483"/>
  <c r="AB361"/>
  <c r="AB449"/>
  <c r="AB350"/>
  <c r="AB163"/>
  <c r="AB318"/>
  <c r="AB703"/>
  <c r="AA212"/>
  <c r="AA431"/>
  <c r="AB469"/>
  <c r="AA655"/>
  <c r="AA155"/>
  <c r="AB143"/>
  <c r="AB47"/>
  <c r="AA217"/>
  <c r="AB501"/>
  <c r="AA315"/>
  <c r="AB456"/>
  <c r="AA331"/>
  <c r="AA301"/>
  <c r="AA250"/>
  <c r="AA418"/>
  <c r="AA359"/>
  <c r="AB409"/>
  <c r="AB158"/>
  <c r="AB397"/>
  <c r="AB727"/>
  <c r="AB523"/>
  <c r="AB411"/>
  <c r="AA377"/>
  <c r="AA699"/>
  <c r="AB315"/>
  <c r="AA295"/>
  <c r="AB266"/>
  <c r="AB688"/>
  <c r="AA282"/>
  <c r="AB270"/>
  <c r="AB373"/>
  <c r="AA193"/>
  <c r="AB254"/>
  <c r="AA474"/>
  <c r="AB642"/>
  <c r="AA184"/>
  <c r="AA157"/>
  <c r="AB651"/>
  <c r="AA630"/>
  <c r="AB693"/>
  <c r="AB346"/>
  <c r="AB50"/>
  <c r="AB440"/>
  <c r="AB335"/>
  <c r="AB219"/>
  <c r="AA611"/>
  <c r="AA205"/>
  <c r="AA745"/>
  <c r="AA129"/>
  <c r="AA495"/>
  <c r="AB434"/>
  <c r="AB353"/>
  <c r="AA201"/>
  <c r="AA382"/>
  <c r="AA597"/>
  <c r="AB195"/>
  <c r="AB329"/>
  <c r="AB209"/>
  <c r="AA310"/>
  <c r="AA615"/>
  <c r="AB504"/>
  <c r="AB178"/>
  <c r="AA631"/>
  <c r="AB603"/>
  <c r="AB82"/>
  <c r="AB241"/>
  <c r="AB273"/>
  <c r="AB663"/>
  <c r="AB124"/>
  <c r="AA698"/>
  <c r="AB771"/>
  <c r="AA350"/>
  <c r="AA319"/>
  <c r="AB299"/>
  <c r="AB172"/>
  <c r="AB424"/>
  <c r="AA604"/>
  <c r="AB627"/>
  <c r="AB84"/>
  <c r="AB413"/>
  <c r="AB288"/>
  <c r="AB57"/>
  <c r="AA447"/>
  <c r="AB265"/>
  <c r="AB72"/>
  <c r="AB381"/>
  <c r="AB573"/>
  <c r="AB179"/>
  <c r="AA120"/>
  <c r="AA657"/>
  <c r="AA272"/>
  <c r="AA684"/>
  <c r="AB278"/>
  <c r="AB214"/>
  <c r="AB621"/>
  <c r="AA643"/>
  <c r="AB498"/>
  <c r="AA237"/>
  <c r="AB483"/>
  <c r="AA415"/>
  <c r="AB77"/>
  <c r="AA9"/>
  <c r="AB224"/>
  <c r="AB478"/>
  <c r="AB139"/>
  <c r="AB462"/>
  <c r="AB152"/>
  <c r="AB632"/>
  <c r="AB774"/>
  <c r="AB598"/>
  <c r="AA48"/>
  <c r="AA735"/>
  <c r="AA464"/>
  <c r="AA274"/>
  <c r="AA379"/>
  <c r="AA58"/>
  <c r="AA540"/>
  <c r="AB106"/>
  <c r="AA146"/>
  <c r="AA500"/>
  <c r="AA530"/>
  <c r="AB227"/>
  <c r="AB630"/>
  <c r="AA27"/>
  <c r="AA292"/>
  <c r="AA653"/>
  <c r="AB27"/>
  <c r="AB613"/>
  <c r="AB320"/>
  <c r="AB577"/>
  <c r="AB42"/>
  <c r="AA289"/>
  <c r="AB295"/>
  <c r="AB532"/>
  <c r="AB442"/>
  <c r="AA737"/>
  <c r="AB125"/>
  <c r="AA741"/>
  <c r="AA393"/>
  <c r="AB668"/>
  <c r="AA13"/>
  <c r="AB741"/>
  <c r="AA549"/>
  <c r="AB145"/>
  <c r="AB740"/>
  <c r="AA659"/>
  <c r="AA188"/>
  <c r="AB528"/>
  <c r="AA8"/>
  <c r="AA555"/>
  <c r="AA234"/>
  <c r="AB151"/>
  <c r="AB6"/>
  <c r="AB371"/>
  <c r="AA161"/>
  <c r="AA261"/>
  <c r="AA258"/>
  <c r="AA519"/>
  <c r="AB131"/>
  <c r="AA709"/>
  <c r="AB535"/>
  <c r="AA79"/>
  <c r="AB764"/>
  <c r="AA410"/>
  <c r="AA177"/>
  <c r="AA719"/>
  <c r="AA265"/>
  <c r="AB291"/>
  <c r="AA388"/>
  <c r="AA746"/>
  <c r="AB292"/>
  <c r="AB150"/>
  <c r="AB644"/>
  <c r="AA86"/>
  <c r="AB300"/>
  <c r="AA226"/>
  <c r="AB529"/>
  <c r="AB712"/>
  <c r="AB33"/>
  <c r="AB605"/>
  <c r="AA3"/>
  <c r="AA252"/>
  <c r="AA736"/>
  <c r="AB485"/>
  <c r="AB36"/>
  <c r="AA567"/>
  <c r="AB565"/>
  <c r="AA704"/>
  <c r="AB165"/>
  <c r="AA488"/>
  <c r="AA227"/>
  <c r="AB658"/>
  <c r="AB376"/>
  <c r="AA52"/>
  <c r="AA162"/>
  <c r="AA749"/>
  <c r="AA607"/>
  <c r="AB367"/>
  <c r="AB366"/>
  <c r="AB586"/>
  <c r="AB766"/>
  <c r="AB285"/>
  <c r="AB166"/>
  <c r="AA277"/>
  <c r="AA163"/>
  <c r="AB401"/>
  <c r="AA542"/>
  <c r="AB332"/>
  <c r="AB364"/>
  <c r="AA231"/>
  <c r="AA288"/>
  <c r="AB70"/>
  <c r="AB611"/>
  <c r="AB226"/>
  <c r="AB109"/>
  <c r="AA660"/>
  <c r="AA718"/>
  <c r="AA173"/>
  <c r="AB776"/>
  <c r="AA316"/>
  <c r="AB360"/>
  <c r="AA458"/>
  <c r="AA627"/>
  <c r="AB468"/>
  <c r="AA264"/>
  <c r="AB313"/>
  <c r="AB252"/>
  <c r="AB255"/>
  <c r="AA570"/>
  <c r="AA244"/>
  <c r="AA423"/>
  <c r="AA263"/>
  <c r="AA658"/>
  <c r="AA550"/>
  <c r="AA543"/>
  <c r="AA420"/>
  <c r="AA534"/>
  <c r="AA39"/>
  <c r="AB465"/>
  <c r="AB275"/>
  <c r="AB706"/>
  <c r="AB631"/>
  <c r="AB550"/>
  <c r="AB682"/>
  <c r="AA666"/>
  <c r="AA290"/>
  <c r="AA242"/>
  <c r="AB372"/>
  <c r="AB176"/>
  <c r="AA562"/>
  <c r="AA327"/>
  <c r="AB690"/>
  <c r="AA105"/>
  <c r="AA352"/>
  <c r="AB654"/>
  <c r="AB696"/>
  <c r="AA742"/>
  <c r="AA84"/>
  <c r="AB558"/>
  <c r="AA256"/>
  <c r="AB245"/>
  <c r="AB60"/>
  <c r="AA392"/>
  <c r="AA135"/>
  <c r="AB88"/>
  <c r="AA19"/>
  <c r="AA510"/>
  <c r="AB719"/>
  <c r="AA419"/>
  <c r="AA501"/>
  <c r="AB407"/>
  <c r="AB14"/>
  <c r="AA154"/>
  <c r="AA476"/>
  <c r="AA29"/>
  <c r="AB18"/>
  <c r="AB183"/>
  <c r="AB59"/>
  <c r="AB378"/>
  <c r="AB160"/>
  <c r="AA343"/>
  <c r="AB13"/>
  <c r="AA11"/>
  <c r="AB49"/>
  <c r="AB233"/>
  <c r="AA385"/>
  <c r="AB704"/>
  <c r="AA400"/>
  <c r="AA575"/>
  <c r="AB425"/>
  <c r="AB293"/>
  <c r="AA580"/>
  <c r="AA467"/>
  <c r="AA368"/>
  <c r="AA740"/>
  <c r="AA721"/>
  <c r="AB30"/>
  <c r="AA450"/>
  <c r="AA137"/>
  <c r="AA42"/>
  <c r="AB192"/>
  <c r="AA472"/>
  <c r="AA267"/>
  <c r="AB382"/>
  <c r="AB419"/>
  <c r="AA371"/>
  <c r="AB137"/>
  <c r="AB516"/>
  <c r="AA38"/>
  <c r="AB325"/>
  <c r="AB665"/>
  <c r="AA484"/>
  <c r="AB602"/>
  <c r="AB494"/>
  <c r="AB471"/>
  <c r="AB4"/>
  <c r="AA369"/>
  <c r="AB515"/>
  <c r="AA636"/>
  <c r="AB375"/>
  <c r="AB638"/>
  <c r="AA732"/>
  <c r="AA100"/>
  <c r="AB538"/>
  <c r="AB282"/>
  <c r="AA713"/>
  <c r="AB185"/>
  <c r="AB749"/>
  <c r="AA246"/>
  <c r="AA156"/>
  <c r="AB503"/>
  <c r="AB251"/>
  <c r="AA608"/>
  <c r="AA89"/>
  <c r="AB51"/>
  <c r="AB87"/>
  <c r="AB146"/>
  <c r="AB687"/>
  <c r="AA60"/>
  <c r="AA703"/>
  <c r="AA635"/>
  <c r="AA46"/>
  <c r="AA255"/>
  <c r="AA587"/>
  <c r="AB7"/>
  <c r="AA124"/>
  <c r="AB581"/>
  <c r="AA56"/>
  <c r="AA194"/>
  <c r="AA293"/>
  <c r="AA311"/>
  <c r="AB743"/>
  <c r="AA43"/>
  <c r="AB459"/>
  <c r="AA642"/>
  <c r="AA669"/>
  <c r="AB35"/>
  <c r="AA613"/>
  <c r="AB452"/>
  <c r="AB274"/>
  <c r="AA51"/>
  <c r="AA367"/>
  <c r="AA556"/>
  <c r="AA355"/>
  <c r="AA190"/>
  <c r="AA158"/>
  <c r="AA325"/>
  <c r="AB268"/>
  <c r="AB526"/>
  <c r="AB369"/>
  <c r="AA152"/>
  <c r="AA595"/>
  <c r="AA395"/>
  <c r="AB708"/>
  <c r="AA429"/>
  <c r="AB122"/>
  <c r="AB37"/>
  <c r="AA621"/>
  <c r="AB167"/>
  <c r="AA436"/>
  <c r="AA767"/>
  <c r="AA23"/>
  <c r="AA232"/>
  <c r="AB103"/>
  <c r="AB23"/>
  <c r="AB45"/>
  <c r="AB537"/>
  <c r="AA116"/>
  <c r="AA215"/>
  <c r="AA675"/>
  <c r="AA405"/>
  <c r="AA656"/>
  <c r="AB689"/>
  <c r="AA75"/>
  <c r="AA151"/>
  <c r="AB450"/>
  <c r="AB19"/>
  <c r="AA192"/>
  <c r="AB763"/>
  <c r="AA33"/>
  <c r="AB384"/>
  <c r="AA20"/>
  <c r="AB393"/>
  <c r="AA679"/>
  <c r="AA112"/>
  <c r="AB202"/>
  <c r="AB664"/>
  <c r="AA344"/>
  <c r="AA236"/>
  <c r="AB482"/>
  <c r="AB736"/>
  <c r="AB67"/>
  <c r="AA181"/>
  <c r="AA25"/>
  <c r="AB768"/>
  <c r="AA380"/>
  <c r="AB97"/>
  <c r="AA36"/>
  <c r="AA618"/>
  <c r="AA167"/>
  <c r="AB403"/>
  <c r="AA668"/>
  <c r="AA64"/>
  <c r="AB159"/>
  <c r="AB491"/>
  <c r="AA624"/>
  <c r="AB705"/>
  <c r="AB310"/>
  <c r="AB545"/>
  <c r="AB606"/>
  <c r="AB212"/>
  <c r="AB754"/>
  <c r="AB379"/>
  <c r="AB726"/>
  <c r="AA748"/>
  <c r="AB15"/>
  <c r="AA717"/>
  <c r="AA104"/>
  <c r="AA577"/>
  <c r="AA69"/>
  <c r="AB3"/>
  <c r="AB129"/>
  <c r="AB359"/>
  <c r="AB10"/>
  <c r="AB250"/>
  <c r="AA694"/>
  <c r="AB279"/>
  <c r="AA487"/>
  <c r="AA90"/>
  <c r="AA414"/>
  <c r="AB648"/>
  <c r="AB548"/>
  <c r="AB432"/>
  <c r="AA398"/>
  <c r="AB262"/>
  <c r="AB115"/>
  <c r="AA665"/>
  <c r="AA462"/>
  <c r="AA83"/>
  <c r="AB427"/>
  <c r="AB508"/>
  <c r="AA606"/>
  <c r="AA588"/>
  <c r="AA456"/>
  <c r="AB517"/>
  <c r="AB509"/>
  <c r="AB164"/>
  <c r="AB213"/>
  <c r="AA108"/>
  <c r="AB624"/>
  <c r="AB772"/>
  <c r="AA701"/>
  <c r="AA98"/>
  <c r="AA179"/>
  <c r="AA341"/>
  <c r="AA602"/>
  <c r="AB112"/>
  <c r="AB634"/>
  <c r="AA168"/>
  <c r="AB457"/>
  <c r="AB243"/>
  <c r="AB222"/>
  <c r="AB9"/>
  <c r="AB486"/>
  <c r="AA637"/>
  <c r="AB365"/>
  <c r="AA390"/>
  <c r="AB20"/>
  <c r="AA313"/>
  <c r="AA291"/>
  <c r="AA497"/>
  <c r="AA453"/>
  <c r="AB699"/>
  <c r="AB368"/>
  <c r="AA677"/>
  <c r="AB64"/>
  <c r="AA563"/>
  <c r="AB692"/>
  <c r="AA697"/>
  <c r="AB513"/>
  <c r="AB351"/>
  <c r="AA598"/>
  <c r="AB557"/>
  <c r="AA739"/>
  <c r="AB753"/>
  <c r="AB649"/>
  <c r="AA273"/>
  <c r="AB217"/>
  <c r="AB769"/>
  <c r="AB543"/>
  <c r="AA641"/>
  <c r="AB646"/>
  <c r="AA224"/>
  <c r="AB383"/>
  <c r="AB200"/>
  <c r="AA696"/>
  <c r="AA416"/>
  <c r="AA80"/>
  <c r="AB775"/>
  <c r="AB141"/>
  <c r="AB470"/>
  <c r="AA139"/>
  <c r="AB114"/>
  <c r="AA253"/>
  <c r="AA175"/>
  <c r="AA12"/>
  <c r="AA514"/>
  <c r="AA49"/>
  <c r="AB99"/>
  <c r="AB445"/>
  <c r="AB135"/>
  <c r="AA521"/>
  <c r="AB521"/>
  <c r="AA743"/>
  <c r="AB657"/>
  <c r="AB556"/>
  <c r="AA605"/>
  <c r="AA773"/>
  <c r="AB90"/>
  <c r="AB140"/>
  <c r="AA687"/>
  <c r="AA199"/>
  <c r="AA715"/>
  <c r="AA389"/>
  <c r="AA466"/>
  <c r="AA169"/>
  <c r="AA413"/>
  <c r="AA569"/>
  <c r="AA278"/>
  <c r="AA409"/>
  <c r="AA714"/>
  <c r="AA61"/>
  <c r="AA32"/>
  <c r="AA318"/>
  <c r="AA110"/>
  <c r="AA428"/>
  <c r="AA4"/>
  <c r="AA121"/>
  <c r="AA143"/>
  <c r="AB12"/>
  <c r="AB40"/>
  <c r="AA435"/>
  <c r="AB759"/>
  <c r="AA663"/>
  <c r="AA527"/>
  <c r="AB147"/>
  <c r="AA213"/>
  <c r="AA214"/>
  <c r="AB56"/>
  <c r="AB533"/>
  <c r="AB225"/>
  <c r="AB553"/>
  <c r="AB116"/>
  <c r="AB339"/>
  <c r="AA531"/>
  <c r="AB132"/>
  <c r="AB601"/>
  <c r="AA763"/>
  <c r="AB570"/>
  <c r="AA515"/>
  <c r="AB123"/>
  <c r="AB541"/>
  <c r="AB107"/>
  <c r="AA551"/>
  <c r="AA260"/>
  <c r="AB744"/>
  <c r="AA633"/>
  <c r="AA504"/>
  <c r="AA454"/>
  <c r="AA670"/>
  <c r="AB256"/>
  <c r="AB17"/>
  <c r="AB352"/>
  <c r="AA361"/>
  <c r="AB394"/>
  <c r="AB435"/>
  <c r="AA596"/>
  <c r="AB499"/>
  <c r="AA404"/>
  <c r="AB683"/>
  <c r="AA111"/>
  <c r="AB578"/>
  <c r="AB48"/>
  <c r="AA191"/>
  <c r="AB78"/>
  <c r="AB55"/>
  <c r="AA683"/>
  <c r="AB223"/>
  <c r="AB567"/>
  <c r="AB506"/>
  <c r="AA144"/>
  <c r="AB98"/>
  <c r="AB126"/>
  <c r="AB473"/>
  <c r="AB312"/>
  <c r="AB308"/>
  <c r="AB193"/>
  <c r="AB531"/>
  <c r="AB410"/>
  <c r="AA776"/>
  <c r="AA323"/>
  <c r="AA166"/>
  <c r="AA6"/>
  <c r="AB555"/>
  <c r="AB190"/>
  <c r="AA362"/>
  <c r="AA446"/>
  <c r="AA592"/>
  <c r="AA183"/>
  <c r="AA208"/>
  <c r="AB96"/>
  <c r="AB645"/>
  <c r="AB86"/>
  <c r="AB414"/>
  <c r="AA141"/>
  <c r="AB544"/>
  <c r="AB264"/>
  <c r="AA306"/>
  <c r="AA228"/>
  <c r="AB566"/>
  <c r="AB448"/>
  <c r="AB52"/>
  <c r="AB177"/>
  <c r="AA629"/>
  <c r="AA122"/>
  <c r="AA512"/>
  <c r="AA753"/>
  <c r="AB655"/>
  <c r="AB717"/>
  <c r="AB118"/>
  <c r="AA759"/>
  <c r="AB41"/>
  <c r="AB738"/>
  <c r="AA332"/>
  <c r="AA364"/>
  <c r="AA360"/>
  <c r="AB447"/>
  <c r="AA571"/>
  <c r="AA545"/>
  <c r="AB189"/>
  <c r="AA218"/>
  <c r="AB374"/>
  <c r="AB596"/>
  <c r="AB316"/>
  <c r="AA305"/>
  <c r="AA559"/>
  <c r="AA760"/>
  <c r="AB156"/>
  <c r="AB155"/>
  <c r="AA589"/>
  <c r="AA346"/>
  <c r="AB105"/>
  <c r="AB626"/>
  <c r="AA509"/>
  <c r="AB438"/>
  <c r="AB421"/>
  <c r="AA553"/>
  <c r="AA351"/>
  <c r="AA16"/>
  <c r="AA682"/>
  <c r="AB234"/>
  <c r="AA695"/>
  <c r="AB715"/>
  <c r="AA178"/>
  <c r="AA147"/>
  <c r="AA517"/>
  <c r="AA286"/>
  <c r="AB94"/>
  <c r="AB489"/>
  <c r="AA207"/>
  <c r="AA617"/>
  <c r="AA298"/>
  <c r="AB342"/>
  <c r="AB572"/>
  <c r="AB684"/>
  <c r="AA220"/>
  <c r="AA7"/>
  <c r="AB574"/>
  <c r="AB347"/>
  <c r="AB737"/>
  <c r="AB480"/>
  <c r="AA593"/>
  <c r="AA297"/>
  <c r="AB341"/>
  <c r="AA123"/>
  <c r="AA73"/>
  <c r="AB261"/>
  <c r="AA251"/>
  <c r="AB204"/>
  <c r="AB661"/>
  <c r="AB196"/>
  <c r="AB673"/>
  <c r="AB656"/>
  <c r="AA107"/>
  <c r="AB760"/>
  <c r="AB520"/>
  <c r="AA62"/>
  <c r="AA363"/>
  <c r="AB640"/>
  <c r="AB68"/>
  <c r="AB395"/>
  <c r="AA302"/>
  <c r="AA77"/>
  <c r="AA769"/>
  <c r="AB327"/>
  <c r="AB297"/>
  <c r="AA576"/>
  <c r="AB617"/>
  <c r="AB777"/>
  <c r="AB423"/>
  <c r="AA131"/>
  <c r="AA614"/>
  <c r="AB747"/>
  <c r="AA751"/>
  <c r="AA342"/>
  <c r="AA176"/>
  <c r="AB336"/>
  <c r="AA421"/>
  <c r="AA451"/>
  <c r="AA518"/>
  <c r="AB720"/>
  <c r="AA5"/>
  <c r="AB210"/>
  <c r="AB669"/>
  <c r="AA196"/>
  <c r="AB8"/>
  <c r="AB724"/>
  <c r="AA259"/>
  <c r="AB595"/>
  <c r="AB244"/>
  <c r="AA552"/>
  <c r="AA442"/>
  <c r="AA50"/>
  <c r="AA557"/>
  <c r="AB675"/>
  <c r="AA432"/>
  <c r="AA44"/>
  <c r="AB74"/>
  <c r="AB752"/>
  <c r="AA755"/>
  <c r="AB89"/>
  <c r="AB493"/>
  <c r="AB582"/>
  <c r="AA506"/>
  <c r="AB108"/>
  <c r="AB39"/>
  <c r="AA159"/>
  <c r="AB294"/>
  <c r="AB426"/>
  <c r="AB111"/>
  <c r="AB174"/>
  <c r="AB519"/>
  <c r="AA685"/>
  <c r="AA128"/>
  <c r="AA503"/>
  <c r="AB492"/>
  <c r="AB349"/>
  <c r="AB562"/>
  <c r="AB758"/>
  <c r="AA681"/>
  <c r="AB205"/>
  <c r="AA408"/>
  <c r="AA761"/>
  <c r="AB283"/>
  <c r="AB697"/>
  <c r="AB306"/>
  <c r="AB672"/>
  <c r="AA17"/>
  <c r="AB461"/>
  <c r="AB540"/>
  <c r="AB58"/>
  <c r="AB481"/>
  <c r="AA396"/>
  <c r="AB321"/>
  <c r="AB182"/>
  <c r="AA239"/>
  <c r="AA402"/>
  <c r="AA511"/>
  <c r="AA262"/>
  <c r="AA401"/>
  <c r="AB748"/>
  <c r="AB348"/>
  <c r="AB514"/>
  <c r="AA279"/>
  <c r="AA82"/>
  <c r="AA127"/>
  <c r="AB104"/>
  <c r="AA54"/>
  <c r="AA644"/>
  <c r="AA26"/>
  <c r="AB730"/>
  <c r="AA561"/>
  <c r="AB221"/>
  <c r="AA245"/>
  <c r="AA568"/>
  <c r="AB433"/>
  <c r="AB676"/>
  <c r="AA372"/>
  <c r="AB547"/>
  <c r="AB530"/>
  <c r="AA99"/>
  <c r="AB44"/>
  <c r="AB93"/>
</calcChain>
</file>

<file path=xl/comments1.xml><?xml version="1.0" encoding="utf-8"?>
<comments xmlns="http://schemas.openxmlformats.org/spreadsheetml/2006/main">
  <authors>
    <author>Administrator</author>
    <author>Kate</author>
    <author>H.E. Daniels, Jr</author>
  </authors>
  <commentList>
    <comment ref="A4" authorId="0">
      <text>
        <r>
          <rPr>
            <b/>
            <u/>
            <sz val="10"/>
            <color indexed="10"/>
            <rFont val="Tahoma"/>
            <family val="2"/>
          </rPr>
          <t>Saving the File</t>
        </r>
        <r>
          <rPr>
            <b/>
            <sz val="10"/>
            <color indexed="10"/>
            <rFont val="Tahoma"/>
            <family val="2"/>
          </rPr>
          <t xml:space="preserve">
Please save this Excel file to your hard drive using the "Save As" function and follow the Final Instructions at the bottom of the "Quick Start Instructions" tab to e-mail your completed file to Kate Allen, Director of PSMJ's A/E/C Industry Surveys, at kallen@psmj.com. This Excel file does not automatically save or submit your questionnaire to PSMJ.  
</t>
        </r>
        <r>
          <rPr>
            <b/>
            <u/>
            <sz val="10"/>
            <color indexed="10"/>
            <rFont val="Tahoma"/>
            <family val="2"/>
          </rPr>
          <t xml:space="preserve">
Tabs Within this File</t>
        </r>
        <r>
          <rPr>
            <b/>
            <sz val="10"/>
            <color indexed="10"/>
            <rFont val="Tahoma"/>
            <family val="2"/>
          </rPr>
          <t xml:space="preserve">
Please also be sure to click on (and complete where appropriate) the additional tabs within this Excel file: Quick Start Instructions; Title Codes; Region Codes; Benchmark Tool Contact; Survey Report Order Form; and Full Instructions (for a printable version of these Pop-Up Comments).</t>
        </r>
        <r>
          <rPr>
            <b/>
            <sz val="8"/>
            <color indexed="81"/>
            <rFont val="Tahoma"/>
            <family val="2"/>
          </rPr>
          <t xml:space="preserve">
</t>
        </r>
        <r>
          <rPr>
            <sz val="8"/>
            <color indexed="81"/>
            <rFont val="Tahoma"/>
            <family val="2"/>
          </rPr>
          <t xml:space="preserve">
</t>
        </r>
      </text>
    </comment>
    <comment ref="H6" authorId="1">
      <text>
        <r>
          <rPr>
            <b/>
            <u/>
            <sz val="9"/>
            <color indexed="81"/>
            <rFont val="Tahoma"/>
            <family val="2"/>
          </rPr>
          <t>Firm Numbers</t>
        </r>
        <r>
          <rPr>
            <b/>
            <sz val="9"/>
            <color indexed="81"/>
            <rFont val="Tahoma"/>
            <family val="2"/>
          </rPr>
          <t xml:space="preserve">
PSMJ assigns a unique Firm Number to your firm. If you received a CD with all of this year's questionnaires, your firm number is included on the CD cover mailing label. Please insert this number prior to submitting the survey.
</t>
        </r>
        <r>
          <rPr>
            <b/>
            <u/>
            <sz val="9"/>
            <color indexed="81"/>
            <rFont val="Tahoma"/>
            <family val="2"/>
          </rPr>
          <t>Don't Know Your Firm Number?</t>
        </r>
        <r>
          <rPr>
            <b/>
            <sz val="9"/>
            <color indexed="81"/>
            <rFont val="Tahoma"/>
            <family val="2"/>
          </rPr>
          <t xml:space="preserve">
If you downloaded this questionnaire from our web site or an email link and you don't know your personal firm number from previous years, please e-mail your name, firm name, address, phone number, and the name of the survey to PSMJSurveys@psmj.com and we'll email you your firm number. Or, if you're a new participant, send your completed survey to kallen@psmj.com with the firm number left blank and Kate will assign a firm number for you. 
Thank you!</t>
        </r>
        <r>
          <rPr>
            <sz val="9"/>
            <color indexed="81"/>
            <rFont val="Tahoma"/>
            <family val="2"/>
          </rPr>
          <t xml:space="preserve">
</t>
        </r>
      </text>
    </comment>
    <comment ref="B10" authorId="2">
      <text>
        <r>
          <rPr>
            <b/>
            <sz val="11"/>
            <color indexed="81"/>
            <rFont val="Tahoma"/>
            <family val="2"/>
          </rPr>
          <t>Please enter the total number of people (including full-time equivalent of part-time employees by dividing their hours by 2,080 US or 1,950 Canada) currently employed by your firm.</t>
        </r>
        <r>
          <rPr>
            <sz val="8"/>
            <color indexed="81"/>
            <rFont val="Tahoma"/>
            <family val="2"/>
          </rPr>
          <t xml:space="preserve">
</t>
        </r>
      </text>
    </comment>
    <comment ref="B12" authorId="2">
      <text>
        <r>
          <rPr>
            <b/>
            <sz val="11"/>
            <color indexed="81"/>
            <rFont val="Tahoma"/>
            <family val="2"/>
          </rPr>
          <t>Please enter the firm’s annual NET revenues (gross revenues less any pass-through revenue from subconsultants, travel, printing or other direct costs) for last year.</t>
        </r>
        <r>
          <rPr>
            <sz val="8"/>
            <color indexed="81"/>
            <rFont val="Tahoma"/>
            <family val="2"/>
          </rPr>
          <t xml:space="preserve">
</t>
        </r>
      </text>
    </comment>
    <comment ref="B14" authorId="2">
      <text>
        <r>
          <rPr>
            <b/>
            <sz val="11"/>
            <color indexed="81"/>
            <rFont val="Tahoma"/>
            <family val="2"/>
          </rPr>
          <t xml:space="preserve">Please enter the firm’s total equity (total assets less total liabilities) at the end of your most recent fiscal year.  If you maintain both accrual and cash basis books, </t>
        </r>
        <r>
          <rPr>
            <b/>
            <u/>
            <sz val="11"/>
            <color indexed="81"/>
            <rFont val="Tahoma"/>
            <family val="2"/>
          </rPr>
          <t>please use the accrual basis</t>
        </r>
        <r>
          <rPr>
            <b/>
            <sz val="11"/>
            <color indexed="81"/>
            <rFont val="Tahoma"/>
            <family val="2"/>
          </rPr>
          <t>.</t>
        </r>
        <r>
          <rPr>
            <sz val="8"/>
            <color indexed="81"/>
            <rFont val="Tahoma"/>
            <family val="2"/>
          </rPr>
          <t xml:space="preserve">
</t>
        </r>
      </text>
    </comment>
    <comment ref="B15" authorId="2">
      <text>
        <r>
          <rPr>
            <b/>
            <sz val="11"/>
            <color indexed="81"/>
            <rFont val="Tahoma"/>
            <family val="2"/>
          </rPr>
          <t xml:space="preserve">We want you to identify your firm type, based on the services you provide in-house. You must </t>
        </r>
        <r>
          <rPr>
            <b/>
            <u/>
            <sz val="11"/>
            <color indexed="81"/>
            <rFont val="Tahoma"/>
            <family val="2"/>
          </rPr>
          <t>choose only one</t>
        </r>
        <r>
          <rPr>
            <b/>
            <sz val="11"/>
            <color indexed="81"/>
            <rFont val="Tahoma"/>
            <family val="2"/>
          </rPr>
          <t xml:space="preserve"> of the types listed. Note: we are interested in your primary service type.  If you are an engineering firm which does both prime and sub-consulting, please indicate the type that represents a majority of your work.</t>
        </r>
        <r>
          <rPr>
            <sz val="8"/>
            <color indexed="81"/>
            <rFont val="Tahoma"/>
            <family val="2"/>
          </rPr>
          <t xml:space="preserve">
</t>
        </r>
      </text>
    </comment>
    <comment ref="B21" authorId="2">
      <text>
        <r>
          <rPr>
            <b/>
            <sz val="11"/>
            <color indexed="81"/>
            <rFont val="Tahoma"/>
            <family val="2"/>
          </rPr>
          <t>We are interested in the specific individual states you provide services. The definition of "providing services" means that you are competing for and/or completing projects within that state. For example, if you are currently located in New York but are in the process of completing a project in Connecticut, indicate Yes for the state of Connecticut. We want you to include your “office-location” state ONLY if you are competing for/or doing projects in that state. Ideally, you market to clients and perform services in the states you indicate Yes. Note: please limit this to states you are currently working in or have provided services in during the past two years.</t>
        </r>
        <r>
          <rPr>
            <sz val="8"/>
            <color indexed="81"/>
            <rFont val="Tahoma"/>
            <family val="2"/>
          </rPr>
          <t xml:space="preserve">
</t>
        </r>
      </text>
    </comment>
    <comment ref="B76" authorId="2">
      <text>
        <r>
          <rPr>
            <b/>
            <sz val="11"/>
            <color indexed="81"/>
            <rFont val="Tahoma"/>
            <family val="2"/>
          </rPr>
          <t>Here we would like to know if you do most of your work for private-sector owners of projects, including commercial, industrial, housing and/or other private-sector facility owners.  Precise accuracy is not needed-Round to the nearest 5%.</t>
        </r>
        <r>
          <rPr>
            <sz val="8"/>
            <color indexed="81"/>
            <rFont val="Tahoma"/>
            <family val="2"/>
          </rPr>
          <t xml:space="preserve">
</t>
        </r>
      </text>
    </comment>
    <comment ref="B77" authorId="2">
      <text>
        <r>
          <rPr>
            <b/>
            <sz val="11"/>
            <color indexed="81"/>
            <rFont val="Tahoma"/>
            <family val="2"/>
          </rPr>
          <t>Here we would like to know if you do most of your work under the rules of governmental agencies.  Please report state and local government work together with federal as government work. Precise accuracy is not needed-Round to the nearest 5%.</t>
        </r>
        <r>
          <rPr>
            <sz val="8"/>
            <color indexed="81"/>
            <rFont val="Tahoma"/>
            <family val="2"/>
          </rPr>
          <t xml:space="preserve">
</t>
        </r>
      </text>
    </comment>
    <comment ref="B78" authorId="2">
      <text>
        <r>
          <rPr>
            <b/>
            <sz val="11"/>
            <color indexed="81"/>
            <rFont val="Tahoma"/>
            <family val="2"/>
          </rPr>
          <t>Here we are looking for percentage of revenues from each type of client(s) you serve.  If you do not have precise figures, or have some projects that may include multiple types of work, use an estimate. An estimate to within 5% is acceptable. Definitions include:</t>
        </r>
        <r>
          <rPr>
            <sz val="8"/>
            <color indexed="81"/>
            <rFont val="Tahoma"/>
            <family val="2"/>
          </rPr>
          <t xml:space="preserve">
</t>
        </r>
      </text>
    </comment>
    <comment ref="C79" authorId="2">
      <text>
        <r>
          <rPr>
            <b/>
            <sz val="11"/>
            <color indexed="81"/>
            <rFont val="Tahoma"/>
            <family val="2"/>
          </rPr>
          <t>Transportation - State, local and federal highway departments, agencies and authorities.  Work includes roads, bridges, air transport, rail (including public transit), marine facilities and common carrier projects.</t>
        </r>
        <r>
          <rPr>
            <sz val="8"/>
            <color indexed="81"/>
            <rFont val="Tahoma"/>
            <family val="2"/>
          </rPr>
          <t xml:space="preserve">
</t>
        </r>
      </text>
    </comment>
    <comment ref="C80" authorId="2">
      <text>
        <r>
          <rPr>
            <b/>
            <sz val="11"/>
            <color indexed="81"/>
            <rFont val="Tahoma"/>
            <family val="2"/>
          </rPr>
          <t>Government agencies (Buildings) - Federal, state and local governments and agencies such as school boards and universities.  Work includes office buildings, schools, prisons, courts, military base buildings and other building construction for public-sector owners.</t>
        </r>
        <r>
          <rPr>
            <sz val="8"/>
            <color indexed="81"/>
            <rFont val="Tahoma"/>
            <family val="2"/>
          </rPr>
          <t xml:space="preserve">
</t>
        </r>
      </text>
    </comment>
    <comment ref="C81" authorId="2">
      <text>
        <r>
          <rPr>
            <b/>
            <sz val="11"/>
            <color indexed="81"/>
            <rFont val="Tahoma"/>
            <family val="2"/>
          </rPr>
          <t>Water/Wastewater - State and local government and private-sector water and wastewater owners.  Includes transmission pipelines and plants for potable water distribution or sanitary treatment, including source and disposal facilities.</t>
        </r>
        <r>
          <rPr>
            <sz val="8"/>
            <color indexed="81"/>
            <rFont val="Tahoma"/>
            <family val="2"/>
          </rPr>
          <t xml:space="preserve">
</t>
        </r>
      </text>
    </comment>
    <comment ref="C82" authorId="2">
      <text>
        <r>
          <rPr>
            <b/>
            <sz val="11"/>
            <color indexed="81"/>
            <rFont val="Tahoma"/>
            <family val="2"/>
          </rPr>
          <t>Environmental/Remediation - Local, state and federal agencies as well as private-sector owners.  Work includes waste disposal, mitigation and remediation projects for waste and environmental restoration.</t>
        </r>
        <r>
          <rPr>
            <sz val="8"/>
            <color indexed="81"/>
            <rFont val="Tahoma"/>
            <family val="2"/>
          </rPr>
          <t xml:space="preserve">
</t>
        </r>
      </text>
    </comment>
    <comment ref="C83" authorId="2">
      <text>
        <r>
          <rPr>
            <b/>
            <sz val="11"/>
            <color indexed="81"/>
            <rFont val="Tahoma"/>
            <family val="2"/>
          </rPr>
          <t>Industrial - Includes private-sector clients.  Work includes factories and process plants.</t>
        </r>
        <r>
          <rPr>
            <sz val="8"/>
            <color indexed="81"/>
            <rFont val="Tahoma"/>
            <family val="2"/>
          </rPr>
          <t xml:space="preserve">
</t>
        </r>
      </text>
    </comment>
    <comment ref="C84" authorId="2">
      <text>
        <r>
          <rPr>
            <b/>
            <sz val="11"/>
            <color indexed="81"/>
            <rFont val="Tahoma"/>
            <family val="2"/>
          </rPr>
          <t>Energy/Utilities - Includes projects for energy, utility and telecommunication clients, including power generation, transmission lines and substations, and facilities, and pipelines. Also includes on-site cogeneration projects by private-sector owners.</t>
        </r>
        <r>
          <rPr>
            <sz val="8"/>
            <color indexed="81"/>
            <rFont val="Tahoma"/>
            <family val="2"/>
          </rPr>
          <t xml:space="preserve">
</t>
        </r>
      </text>
    </comment>
    <comment ref="C85" authorId="2">
      <text>
        <r>
          <rPr>
            <b/>
            <sz val="11"/>
            <color indexed="81"/>
            <rFont val="Tahoma"/>
            <family val="2"/>
          </rPr>
          <t>Commercial (users) - Private-sector retail and commercial work where the client will occupy the facility.</t>
        </r>
        <r>
          <rPr>
            <sz val="8"/>
            <color indexed="81"/>
            <rFont val="Tahoma"/>
            <family val="2"/>
          </rPr>
          <t xml:space="preserve">
</t>
        </r>
      </text>
    </comment>
    <comment ref="C86" authorId="2">
      <text>
        <r>
          <rPr>
            <b/>
            <sz val="11"/>
            <color indexed="81"/>
            <rFont val="Tahoma"/>
            <family val="2"/>
          </rPr>
          <t>Commercial (developers) - Private-sector work where client will lease or sell the space to future users.  Includes retail and commercial buildings and other facilities.</t>
        </r>
        <r>
          <rPr>
            <sz val="8"/>
            <color indexed="81"/>
            <rFont val="Tahoma"/>
            <family val="2"/>
          </rPr>
          <t xml:space="preserve">
</t>
        </r>
      </text>
    </comment>
    <comment ref="C87" authorId="2">
      <text>
        <r>
          <rPr>
            <b/>
            <sz val="11"/>
            <color indexed="81"/>
            <rFont val="Tahoma"/>
            <family val="2"/>
          </rPr>
          <t>Housing - Private-sector work on housing, apartment, condominiums or other living units.</t>
        </r>
        <r>
          <rPr>
            <sz val="8"/>
            <color indexed="81"/>
            <rFont val="Tahoma"/>
            <family val="2"/>
          </rPr>
          <t xml:space="preserve">
</t>
        </r>
      </text>
    </comment>
    <comment ref="C88" authorId="2">
      <text>
        <r>
          <rPr>
            <b/>
            <sz val="11"/>
            <color indexed="81"/>
            <rFont val="Tahoma"/>
            <family val="2"/>
          </rPr>
          <t>Healthcare - Includes hospitals, outpatient clinics, medical offices and nursing care facilities.</t>
        </r>
        <r>
          <rPr>
            <sz val="8"/>
            <color indexed="81"/>
            <rFont val="Tahoma"/>
            <family val="2"/>
          </rPr>
          <t xml:space="preserve">
</t>
        </r>
      </text>
    </comment>
    <comment ref="C89" authorId="2">
      <text>
        <r>
          <rPr>
            <b/>
            <sz val="11"/>
            <color indexed="81"/>
            <rFont val="Tahoma"/>
            <family val="2"/>
          </rPr>
          <t>All other - Includes all work on projects which are not included in the above listed client/project types.</t>
        </r>
        <r>
          <rPr>
            <sz val="8"/>
            <color indexed="81"/>
            <rFont val="Tahoma"/>
            <family val="2"/>
          </rPr>
          <t xml:space="preserve">
</t>
        </r>
      </text>
    </comment>
    <comment ref="B94" authorId="2">
      <text>
        <r>
          <rPr>
            <b/>
            <sz val="11"/>
            <color indexed="81"/>
            <rFont val="Tahoma"/>
            <family val="2"/>
          </rPr>
          <t>For each group of staff, please indicate the low, average, and high increases in salaries (raises) you plan to give or have given for 2015.</t>
        </r>
        <r>
          <rPr>
            <sz val="8"/>
            <color indexed="81"/>
            <rFont val="Tahoma"/>
            <family val="2"/>
          </rPr>
          <t xml:space="preserve">
</t>
        </r>
      </text>
    </comment>
    <comment ref="B110" authorId="2">
      <text>
        <r>
          <rPr>
            <b/>
            <sz val="11"/>
            <color indexed="81"/>
            <rFont val="Tahoma"/>
            <family val="2"/>
          </rPr>
          <t xml:space="preserve">Please indicate if you expect firm bonus payments to increase, decrease, or remain the same in 2015 when compared to last year. </t>
        </r>
        <r>
          <rPr>
            <sz val="8"/>
            <color indexed="81"/>
            <rFont val="Tahoma"/>
            <family val="2"/>
          </rPr>
          <t xml:space="preserve">
</t>
        </r>
      </text>
    </comment>
    <comment ref="B111" authorId="2">
      <text>
        <r>
          <rPr>
            <b/>
            <sz val="11"/>
            <color indexed="81"/>
            <rFont val="Tahoma"/>
            <family val="2"/>
          </rPr>
          <t>Please indicate the percentage change in firm staff level (number of employees) you expect in 2015.  Note that staff decreases would be a negative percentage change, shown in 
( ).</t>
        </r>
      </text>
    </comment>
    <comment ref="B112" authorId="2">
      <text>
        <r>
          <rPr>
            <b/>
            <sz val="11"/>
            <color indexed="81"/>
            <rFont val="Tahoma"/>
            <family val="2"/>
          </rPr>
          <t>Please classify your management staff into the titles we have included in this questionnaire, even if your titles are different.  Also, if one individual performs more than one function, please classify them in the position that is their primary responsibility or commitment of effort for the firm.  If you have more than one individual in a position, please select a MEDIAN (mid-point) individual as representative of the group rather than using the mathematical average.</t>
        </r>
        <r>
          <rPr>
            <sz val="8"/>
            <color indexed="81"/>
            <rFont val="Tahoma"/>
            <family val="2"/>
          </rPr>
          <t xml:space="preserve">
</t>
        </r>
      </text>
    </comment>
    <comment ref="A113" authorId="2">
      <text>
        <r>
          <rPr>
            <b/>
            <sz val="11"/>
            <color indexed="81"/>
            <rFont val="Tahoma"/>
            <family val="2"/>
          </rPr>
          <t xml:space="preserve">BOARD CHAIRMAN - The senior individual in the firm who has been elevated to board chair and who currently collects a salary and works within the firm.  This individual is separate from the CEO.
</t>
        </r>
        <r>
          <rPr>
            <sz val="8"/>
            <color indexed="81"/>
            <rFont val="Tahoma"/>
            <family val="2"/>
          </rPr>
          <t xml:space="preserve">
</t>
        </r>
      </text>
    </comment>
    <comment ref="B115"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116"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117"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118"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119"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120"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121"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122"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124"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126"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127"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128"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130"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131"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133"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134"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135"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137"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138"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139"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140"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141"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142"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143"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145"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146"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147"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148"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150" authorId="2">
      <text>
        <r>
          <rPr>
            <b/>
            <sz val="11"/>
            <color indexed="81"/>
            <rFont val="Tahoma"/>
            <family val="2"/>
          </rPr>
          <t>PRESIDENT/CHIEF EXECUTIVE OFFICER/MANAGING PARTNER - The "top dog" in the firm. The individual with the overall day-to-day responsibility for the direction of the firm.</t>
        </r>
      </text>
    </comment>
    <comment ref="B152"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153"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154"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155"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156"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157"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158"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159"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161"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163"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164"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165"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167"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168"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170"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171"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172"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174"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175"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176"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177"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178"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179"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180"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182"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183"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184"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185"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187" authorId="2">
      <text>
        <r>
          <rPr>
            <b/>
            <sz val="11"/>
            <color indexed="81"/>
            <rFont val="Tahoma"/>
            <family val="2"/>
          </rPr>
          <t xml:space="preserve">CHIEF OPERATING OFFICER/EXECUTIVE VICE PRESIDENT - The number two person in the firm, responsible for assisting the president with all the presidential responsibilities.  May be responsible for day-to-day firm operations.  </t>
        </r>
        <r>
          <rPr>
            <sz val="8"/>
            <color indexed="81"/>
            <rFont val="Tahoma"/>
            <family val="2"/>
          </rPr>
          <t xml:space="preserve">
</t>
        </r>
      </text>
    </comment>
    <comment ref="B189"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190"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191"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192"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193"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194"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195"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196"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198"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200"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201"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202"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204"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205"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207"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208"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209"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211"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212"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213"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214"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215"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216"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217"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219"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220"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221"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222"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224" authorId="2">
      <text>
        <r>
          <rPr>
            <b/>
            <sz val="11"/>
            <color indexed="81"/>
            <rFont val="Tahoma"/>
            <family val="2"/>
          </rPr>
          <t>SENIOR VICE PRESIDENT/SENIOR PRINCIPAL/SENIOR PARTNER - One or more individuals within the firm who report directly to the executive vice president, COO or CEO. Typical duties of a senior vice president may include branch office management or discipline management.  Typically have more than one Principal, Service Group Leader or Discipline reporting to them.</t>
        </r>
        <r>
          <rPr>
            <sz val="8"/>
            <color indexed="81"/>
            <rFont val="Tahoma"/>
            <family val="2"/>
          </rPr>
          <t xml:space="preserve">
</t>
        </r>
      </text>
    </comment>
    <comment ref="B226"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227"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228"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229"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230"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231"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232"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233"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235"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237"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238"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239"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241"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242"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244"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245"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246"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248"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249"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250"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251"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252"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253"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254"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256"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257"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258"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259"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261" authorId="2">
      <text>
        <r>
          <rPr>
            <b/>
            <sz val="11"/>
            <color indexed="81"/>
            <rFont val="Tahoma"/>
            <family val="2"/>
          </rPr>
          <t>OTHER PRINCIPALS/PARTNERS - Other individuals in the firm who are owners or principals, but have no specific management title within the firm.  Typically report to the CEO/COO in smaller firms and to report to a Senior VP in larger organizations.  Usually have more than one Project Manager or Studio (Group) reporting to them.</t>
        </r>
        <r>
          <rPr>
            <sz val="8"/>
            <color indexed="81"/>
            <rFont val="Tahoma"/>
            <family val="2"/>
          </rPr>
          <t xml:space="preserve">
</t>
        </r>
      </text>
    </comment>
    <comment ref="B263"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264"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265"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266"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267"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268"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269"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270"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272"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274"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275"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276"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278"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279"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281"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282"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283"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285"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286"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287"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288"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289"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290"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291"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293"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294"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295"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296"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298" authorId="2">
      <text>
        <r>
          <rPr>
            <b/>
            <sz val="11"/>
            <color indexed="81"/>
            <rFont val="Tahoma"/>
            <family val="2"/>
          </rPr>
          <t>CHIEF FINANCIAL OFFICER/DIRECTOR OF FINANCE - The individual predominantly responsible for the financial aspects of the firm.  Typically reports directly to the CEO and is responsible for the financial strategy of a firm.</t>
        </r>
        <r>
          <rPr>
            <sz val="8"/>
            <color indexed="81"/>
            <rFont val="Tahoma"/>
            <family val="2"/>
          </rPr>
          <t xml:space="preserve">
</t>
        </r>
      </text>
    </comment>
    <comment ref="B300"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301"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302"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303"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304"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305"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306"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307"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309"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311"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312"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313"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315"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316"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318"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319"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320"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322"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323"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324"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325"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326"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327"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328"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330"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331"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332"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333"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335" authorId="2">
      <text>
        <r>
          <rPr>
            <b/>
            <sz val="11"/>
            <color indexed="81"/>
            <rFont val="Tahoma"/>
            <family val="2"/>
          </rPr>
          <t>CONTROLLER - The individual with primary accounting and reporting responsibility for the firm but is NOT responsible for setting the financial strategy of the firm.</t>
        </r>
        <r>
          <rPr>
            <sz val="8"/>
            <color indexed="81"/>
            <rFont val="Tahoma"/>
            <family val="2"/>
          </rPr>
          <t xml:space="preserve">
</t>
        </r>
      </text>
    </comment>
    <comment ref="B337"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338"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339"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340"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341"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342"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343"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344"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346"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348"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349"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350"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352"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353"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355"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356"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357"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359"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360"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361"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362"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363"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364"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365"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367"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368"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369"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370"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372" authorId="2">
      <text>
        <r>
          <rPr>
            <b/>
            <sz val="11"/>
            <color indexed="81"/>
            <rFont val="Tahoma"/>
            <family val="2"/>
          </rPr>
          <t>BUSINESS MANAGER - The individual in your firm who is primarily responsible for the financial and personnel aspects of the firm, but who is not involved in the professional or marketing aspects of the firm. Typically reports to CEO/COO.</t>
        </r>
        <r>
          <rPr>
            <sz val="8"/>
            <color indexed="81"/>
            <rFont val="Tahoma"/>
            <family val="2"/>
          </rPr>
          <t xml:space="preserve">
</t>
        </r>
      </text>
    </comment>
    <comment ref="B374"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375"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376"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377"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378"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379"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380"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381"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383"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385"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386"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387"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389"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390"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392"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393"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394"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396"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397"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398"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399"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400"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401"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402"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404"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405"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406"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407"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409" authorId="2">
      <text>
        <r>
          <rPr>
            <b/>
            <sz val="11"/>
            <color indexed="81"/>
            <rFont val="Tahoma"/>
            <family val="2"/>
          </rPr>
          <t>DIRECTOR OF ADMINISTRATION - An individual who is generally not a registered architect or engineer, but  reports directly to the CEO/COO, performing the overall management duties of administration, finance, personnel, and marketing. Sometimes called “General Manager.”</t>
        </r>
        <r>
          <rPr>
            <sz val="8"/>
            <color indexed="81"/>
            <rFont val="Tahoma"/>
            <family val="2"/>
          </rPr>
          <t xml:space="preserve">
</t>
        </r>
      </text>
    </comment>
    <comment ref="B411"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412"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413"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414"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415"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416"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417"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418"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420"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422"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423"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424"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426"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427"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429"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430"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431"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433"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434"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435"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436"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437"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438"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439"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441"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442"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443"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444"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446" authorId="2">
      <text>
        <r>
          <rPr>
            <b/>
            <sz val="11"/>
            <color indexed="81"/>
            <rFont val="Tahoma"/>
            <family val="2"/>
          </rPr>
          <t xml:space="preserve">DIRECTOR OF OPERATIONS - The individual in the firm responsible for </t>
        </r>
        <r>
          <rPr>
            <b/>
            <u/>
            <sz val="11"/>
            <color indexed="81"/>
            <rFont val="Tahoma"/>
            <family val="2"/>
          </rPr>
          <t>the overall production of work</t>
        </r>
        <r>
          <rPr>
            <b/>
            <sz val="11"/>
            <color indexed="81"/>
            <rFont val="Tahoma"/>
            <family val="2"/>
          </rPr>
          <t xml:space="preserve"> in the firm among the various disciplines and to whom project directors, department heads, and other managers report. Typically reports to CEO/COO.</t>
        </r>
        <r>
          <rPr>
            <sz val="8"/>
            <color indexed="81"/>
            <rFont val="Tahoma"/>
            <family val="2"/>
          </rPr>
          <t xml:space="preserve">
</t>
        </r>
      </text>
    </comment>
    <comment ref="B448"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449"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450"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451"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452"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453"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454"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455"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457"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459"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460"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461"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463"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464"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466"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467"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468"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470"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471"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472"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473"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474"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475"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476"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478"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479"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480"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481"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483" authorId="2">
      <text>
        <r>
          <rPr>
            <b/>
            <sz val="11"/>
            <color indexed="81"/>
            <rFont val="Tahoma"/>
            <family val="2"/>
          </rPr>
          <t xml:space="preserve">DIRECTOR OF BUSINESS DEVELOPMENT - The individual with primary responsibility for setting </t>
        </r>
        <r>
          <rPr>
            <b/>
            <u/>
            <sz val="11"/>
            <color indexed="81"/>
            <rFont val="Tahoma"/>
            <family val="2"/>
          </rPr>
          <t>the business development AND marketing direction</t>
        </r>
        <r>
          <rPr>
            <b/>
            <sz val="11"/>
            <color indexed="81"/>
            <rFont val="Tahoma"/>
            <family val="2"/>
          </rPr>
          <t xml:space="preserve"> in the firm. Typically this individual develops/leads the sales effort for the firm as well as oversees/develops marketing strategies when there is no separation between business development and marketing.</t>
        </r>
      </text>
    </comment>
    <comment ref="B485"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486"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487"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488"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489"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490"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491"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492"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494"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496"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497"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498"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500"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501"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503"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504"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505"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507"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508"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509"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510"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511"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512"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513"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515"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516"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517"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518"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520" authorId="2">
      <text>
        <r>
          <rPr>
            <b/>
            <sz val="11"/>
            <color indexed="81"/>
            <rFont val="Tahoma"/>
            <family val="2"/>
          </rPr>
          <t xml:space="preserve">DIRECTOR OF MARKETING - The individual with primary responsibility for setting and implementing </t>
        </r>
        <r>
          <rPr>
            <b/>
            <u/>
            <sz val="11"/>
            <color indexed="81"/>
            <rFont val="Tahoma"/>
            <family val="2"/>
          </rPr>
          <t>the marketing strategy</t>
        </r>
        <r>
          <rPr>
            <b/>
            <sz val="11"/>
            <color indexed="81"/>
            <rFont val="Tahoma"/>
            <family val="2"/>
          </rPr>
          <t xml:space="preserve"> of the firm, including creating marketing collateral, putting together proposals, resumes, etc.  This person is NOT typically directly responsible for the business development efforts of the firm.</t>
        </r>
      </text>
    </comment>
    <comment ref="B522"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523"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524"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525"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526"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527"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528"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529"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531"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533"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534"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535"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537"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538"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540"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541"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542"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544"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545"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546"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547"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548"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549"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550"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552"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553"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554"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555"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557" authorId="2">
      <text>
        <r>
          <rPr>
            <b/>
            <sz val="11"/>
            <color indexed="81"/>
            <rFont val="Tahoma"/>
            <family val="2"/>
          </rPr>
          <t>DIRECTOR OF HUMAN RESOURCES - The individual in the firm with responsibility for human resources development, hiring, personnel programs, and records.</t>
        </r>
        <r>
          <rPr>
            <sz val="8"/>
            <color indexed="81"/>
            <rFont val="Tahoma"/>
            <family val="2"/>
          </rPr>
          <t xml:space="preserve">
</t>
        </r>
      </text>
    </comment>
    <comment ref="B559"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560"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561"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562"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563"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564"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565"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566"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568"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570"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571"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572"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574"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575"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577"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578"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579"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581"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582"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583"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584"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585"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586"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587"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589"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590"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591"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592"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594" authorId="2">
      <text>
        <r>
          <rPr>
            <b/>
            <sz val="11"/>
            <color indexed="81"/>
            <rFont val="Tahoma"/>
            <family val="2"/>
          </rPr>
          <t>DIRECTOR OF COMPUTER OPERATIONS - The individual in the firm responsible for all computer operations.</t>
        </r>
        <r>
          <rPr>
            <sz val="8"/>
            <color indexed="81"/>
            <rFont val="Tahoma"/>
            <family val="2"/>
          </rPr>
          <t xml:space="preserve">
</t>
        </r>
      </text>
    </comment>
    <comment ref="B596"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597"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598"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599"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600"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601"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602"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603"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605"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607"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608"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609"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611"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612"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614"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615"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616"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618"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619"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620"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621"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622"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623"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624"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626"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627"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628"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629"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631" authorId="2">
      <text>
        <r>
          <rPr>
            <b/>
            <sz val="11"/>
            <color indexed="81"/>
            <rFont val="Tahoma"/>
            <family val="2"/>
          </rPr>
          <t>BRANCH OFFICE MANAGER - The individual(s) in your firm who run a branch office, or a separate profit center. Typically reports to CEO/COO or Senior VP.</t>
        </r>
        <r>
          <rPr>
            <sz val="8"/>
            <color indexed="81"/>
            <rFont val="Tahoma"/>
            <family val="2"/>
          </rPr>
          <t xml:space="preserve">
</t>
        </r>
      </text>
    </comment>
    <comment ref="B633"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634"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635"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636"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637"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638"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639"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640"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642"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644"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645"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646"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648"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649"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651"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652"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653"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655"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656"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657"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658"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659"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660"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661"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663"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664"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665"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666"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668" authorId="2">
      <text>
        <r>
          <rPr>
            <b/>
            <sz val="11"/>
            <color indexed="81"/>
            <rFont val="Tahoma"/>
            <family val="2"/>
          </rPr>
          <t>DEPARTMENT HEAD - The individual(s) in your firm in charge of discipline departments or other departments.</t>
        </r>
        <r>
          <rPr>
            <sz val="8"/>
            <color indexed="81"/>
            <rFont val="Tahoma"/>
            <family val="2"/>
          </rPr>
          <t xml:space="preserve">
</t>
        </r>
      </text>
    </comment>
    <comment ref="B670"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671"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672"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673"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674"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675"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676"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677"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679"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681"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682"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683"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685"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686"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688"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689"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690"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692"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693"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694"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695"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696"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697"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698"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700"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701"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702"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703"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705" authorId="2">
      <text>
        <r>
          <rPr>
            <b/>
            <sz val="11"/>
            <color indexed="81"/>
            <rFont val="Tahoma"/>
            <family val="2"/>
          </rPr>
          <t>SENIOR PROJECT MANAGER - The individual(s) in your firm who have</t>
        </r>
        <r>
          <rPr>
            <b/>
            <u/>
            <sz val="11"/>
            <color indexed="81"/>
            <rFont val="Tahoma"/>
            <family val="2"/>
          </rPr>
          <t xml:space="preserve"> total project</t>
        </r>
        <r>
          <rPr>
            <b/>
            <sz val="11"/>
            <color indexed="81"/>
            <rFont val="Tahoma"/>
            <family val="2"/>
          </rPr>
          <t xml:space="preserve"> responsibility, including marketing, presentations, fee setting, project production, and continuing client relations. Typically reports to a Principal in larger organizations</t>
        </r>
        <r>
          <rPr>
            <sz val="8"/>
            <color indexed="81"/>
            <rFont val="Tahoma"/>
            <family val="2"/>
          </rPr>
          <t xml:space="preserve">
</t>
        </r>
      </text>
    </comment>
    <comment ref="B707"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708"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709"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710"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711"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712"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713"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714"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716"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718"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719"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720"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722"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723"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725"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726"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727"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729"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730"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731"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732"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733"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734"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735"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737"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738"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739"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740"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 ref="A742" authorId="2">
      <text>
        <r>
          <rPr>
            <b/>
            <sz val="11"/>
            <color indexed="81"/>
            <rFont val="Tahoma"/>
            <family val="2"/>
          </rPr>
          <t>PROJECT MANAGER - The individual(s) in your firm who have responsibility for internal project production, but do not market or set fees. (Alternate titles: Job Captain, Team Leader.)</t>
        </r>
        <r>
          <rPr>
            <sz val="8"/>
            <color indexed="81"/>
            <rFont val="Tahoma"/>
            <family val="2"/>
          </rPr>
          <t xml:space="preserve">
</t>
        </r>
      </text>
    </comment>
    <comment ref="B744" authorId="2">
      <text>
        <r>
          <rPr>
            <b/>
            <sz val="11"/>
            <color indexed="81"/>
            <rFont val="Tahoma"/>
            <family val="2"/>
          </rPr>
          <t>SALARY $ PER YEAR - Enter the amount of annual salary paid to the individual with this title, or the MEDIAN if there is more than one employee.</t>
        </r>
        <r>
          <rPr>
            <sz val="8"/>
            <color indexed="81"/>
            <rFont val="Tahoma"/>
            <family val="2"/>
          </rPr>
          <t xml:space="preserve">
</t>
        </r>
      </text>
    </comment>
    <comment ref="B745" authorId="2">
      <text>
        <r>
          <rPr>
            <b/>
            <sz val="11"/>
            <color indexed="81"/>
            <rFont val="Tahoma"/>
            <family val="2"/>
          </rPr>
          <t>PERFORMANCE BONUS $ - The most recent annual performance bonus paid to the individual reflecting their performance during last year (even if paid in the current year), or the AVERAGE if there is more than one employee.</t>
        </r>
        <r>
          <rPr>
            <sz val="8"/>
            <color indexed="81"/>
            <rFont val="Tahoma"/>
            <family val="2"/>
          </rPr>
          <t xml:space="preserve">
</t>
        </r>
      </text>
    </comment>
    <comment ref="B746" authorId="2">
      <text>
        <r>
          <rPr>
            <b/>
            <sz val="11"/>
            <color indexed="81"/>
            <rFont val="Tahoma"/>
            <family val="2"/>
          </rPr>
          <t>RETIREMENT CONTRIBUTION $ - The amount contributed to qualified retirement plan(s) in the individual’s name.  This includes firm payments for 401(k) matching, contributions to retirement profit sharing plans or firm paid contributions to any other retirement or deferred compensation plan.</t>
        </r>
      </text>
    </comment>
    <comment ref="B747" authorId="2">
      <text>
        <r>
          <rPr>
            <b/>
            <sz val="11"/>
            <color indexed="81"/>
            <rFont val="Tahoma"/>
            <family val="2"/>
          </rPr>
          <t>ANNUAL PREMIUMS FOR HEALTH INSURANCE - The average amount of firm contribution annualized for each individual listed, and paid as a fringe benefit.</t>
        </r>
        <r>
          <rPr>
            <sz val="8"/>
            <color indexed="81"/>
            <rFont val="Tahoma"/>
            <family val="2"/>
          </rPr>
          <t xml:space="preserve">
</t>
        </r>
      </text>
    </comment>
    <comment ref="B748" authorId="2">
      <text>
        <r>
          <rPr>
            <b/>
            <sz val="11"/>
            <color indexed="81"/>
            <rFont val="Tahoma"/>
            <family val="2"/>
          </rPr>
          <t>ANNUAL PREMIUMS FOR LIFE INSURANCE - The average amount of firm contribution annualized for group life insurance, and paid as a fringe benefit.</t>
        </r>
        <r>
          <rPr>
            <sz val="8"/>
            <color indexed="81"/>
            <rFont val="Tahoma"/>
            <family val="2"/>
          </rPr>
          <t xml:space="preserve">
</t>
        </r>
      </text>
    </comment>
    <comment ref="B749" authorId="2">
      <text>
        <r>
          <rPr>
            <b/>
            <sz val="11"/>
            <color indexed="81"/>
            <rFont val="Tahoma"/>
            <family val="2"/>
          </rPr>
          <t>ANNUAL PREMIUMS FOR DISABILITY INSURANCE - The average amount of firm contribution annualized for disability insurance, and paid as a fringe benefit.</t>
        </r>
        <r>
          <rPr>
            <sz val="8"/>
            <color indexed="81"/>
            <rFont val="Tahoma"/>
            <family val="2"/>
          </rPr>
          <t xml:space="preserve">
</t>
        </r>
      </text>
    </comment>
    <comment ref="B750" authorId="2">
      <text>
        <r>
          <rPr>
            <b/>
            <sz val="11"/>
            <color indexed="81"/>
            <rFont val="Tahoma"/>
            <family val="2"/>
          </rPr>
          <t>ANNUAL PREMIUMS FOR DENTAL INSURANCE - The average amount of firm contribution annualized for dental insurance, and paid as a fringe benefit.</t>
        </r>
        <r>
          <rPr>
            <sz val="8"/>
            <color indexed="81"/>
            <rFont val="Tahoma"/>
            <family val="2"/>
          </rPr>
          <t xml:space="preserve">
</t>
        </r>
      </text>
    </comment>
    <comment ref="B751" authorId="2">
      <text>
        <r>
          <rPr>
            <b/>
            <sz val="11"/>
            <color indexed="81"/>
            <rFont val="Tahoma"/>
            <family val="2"/>
          </rPr>
          <t>ANNUAL PREMIUMS FOR AUDIO-VISUAL INSURANCE - The average amount of firm contribution annualized for audio-visual insurance, and paid as a fringe benefit. Includes eye checkups, glasses, hearing aides, etc.</t>
        </r>
      </text>
    </comment>
    <comment ref="B753" authorId="2">
      <text>
        <r>
          <rPr>
            <b/>
            <sz val="11"/>
            <color indexed="81"/>
            <rFont val="Tahoma"/>
            <family val="2"/>
          </rPr>
          <t>% SALARY INCREASE - The approximate salary increase the individual received this year over last year.</t>
        </r>
        <r>
          <rPr>
            <sz val="8"/>
            <color indexed="81"/>
            <rFont val="Tahoma"/>
            <family val="2"/>
          </rPr>
          <t xml:space="preserve">
</t>
        </r>
      </text>
    </comment>
    <comment ref="B755" authorId="2">
      <text>
        <r>
          <rPr>
            <b/>
            <sz val="11"/>
            <color indexed="81"/>
            <rFont val="Tahoma"/>
            <family val="2"/>
          </rPr>
          <t>NUMBER OF PEOPLE WITH THIS TITLE - Since many firms have several people acting in many of the positions listed, please indicate the number of people with each title in your firm. This should be the number of individuals with this title only.</t>
        </r>
        <r>
          <rPr>
            <sz val="8"/>
            <color indexed="81"/>
            <rFont val="Tahoma"/>
            <family val="2"/>
          </rPr>
          <t xml:space="preserve">
</t>
        </r>
      </text>
    </comment>
    <comment ref="B756" authorId="2">
      <text>
        <r>
          <rPr>
            <b/>
            <sz val="11"/>
            <color indexed="81"/>
            <rFont val="Tahoma"/>
            <family val="2"/>
          </rPr>
          <t>NUMBER OF PEOPLE WITH OWNERSHIP - Indicate the number of people who have this title (question 10) who are also owners of equity in the firm. This should be the number of individuals with this title only with ownership.</t>
        </r>
        <r>
          <rPr>
            <sz val="8"/>
            <color indexed="81"/>
            <rFont val="Tahoma"/>
            <family val="2"/>
          </rPr>
          <t xml:space="preserve">
</t>
        </r>
      </text>
    </comment>
    <comment ref="B757" authorId="2">
      <text>
        <r>
          <rPr>
            <b/>
            <sz val="11"/>
            <color indexed="81"/>
            <rFont val="Tahoma"/>
            <family val="2"/>
          </rPr>
          <t>% OF FIRM OWNED - Indicate the typical or average percentage of the firm owned by people with this title.</t>
        </r>
        <r>
          <rPr>
            <sz val="8"/>
            <color indexed="81"/>
            <rFont val="Tahoma"/>
            <family val="2"/>
          </rPr>
          <t xml:space="preserve">
</t>
        </r>
      </text>
    </comment>
    <comment ref="B759" authorId="2">
      <text>
        <r>
          <rPr>
            <b/>
            <sz val="11"/>
            <color indexed="81"/>
            <rFont val="Tahoma"/>
            <family val="2"/>
          </rPr>
          <t>% CHARGEABLE TO PROJECTS - Indicate the approximate percentage of total hours (not $) chargeable to projects during the past year by each individual.</t>
        </r>
        <r>
          <rPr>
            <sz val="8"/>
            <color indexed="81"/>
            <rFont val="Tahoma"/>
            <family val="2"/>
          </rPr>
          <t xml:space="preserve">
</t>
        </r>
      </text>
    </comment>
    <comment ref="B760" authorId="2">
      <text>
        <r>
          <rPr>
            <b/>
            <sz val="11"/>
            <color indexed="81"/>
            <rFont val="Tahoma"/>
            <family val="2"/>
          </rPr>
          <t>% CHARGEABLE TO BUSINESS DEVELOPMENT - Indicate the approximate percentage of total hours (not $) chargeable to client relations and business development during the past year by each individual.</t>
        </r>
        <r>
          <rPr>
            <sz val="8"/>
            <color indexed="81"/>
            <rFont val="Tahoma"/>
            <family val="2"/>
          </rPr>
          <t xml:space="preserve">
</t>
        </r>
      </text>
    </comment>
    <comment ref="B762" authorId="2">
      <text>
        <r>
          <rPr>
            <b/>
            <sz val="11"/>
            <color indexed="81"/>
            <rFont val="Tahoma"/>
            <family val="2"/>
          </rPr>
          <t xml:space="preserve">NUMBER OF DAYS PAID TIME OFF - The number of days of paid time off if your firm </t>
        </r>
        <r>
          <rPr>
            <b/>
            <u/>
            <sz val="11"/>
            <color indexed="81"/>
            <rFont val="Tahoma"/>
            <family val="2"/>
          </rPr>
          <t>doesn't</t>
        </r>
        <r>
          <rPr>
            <b/>
            <sz val="11"/>
            <color indexed="81"/>
            <rFont val="Tahoma"/>
            <family val="2"/>
          </rPr>
          <t xml:space="preserve"> offer separate vacation and sick time.   Please report DAYS, not hours.</t>
        </r>
        <r>
          <rPr>
            <sz val="8"/>
            <color indexed="81"/>
            <rFont val="Tahoma"/>
            <family val="2"/>
          </rPr>
          <t xml:space="preserve">
</t>
        </r>
      </text>
    </comment>
    <comment ref="B763" authorId="2">
      <text>
        <r>
          <rPr>
            <b/>
            <sz val="11"/>
            <color indexed="81"/>
            <rFont val="Tahoma"/>
            <family val="2"/>
          </rPr>
          <t xml:space="preserve">NUMBER OF DAYS VACATION - The number of days vacation typically allocated as a fringe benefit for each position listed.  </t>
        </r>
        <r>
          <rPr>
            <b/>
            <i/>
            <u/>
            <sz val="11"/>
            <color indexed="81"/>
            <rFont val="Tahoma"/>
            <family val="2"/>
          </rPr>
          <t>Leave this blank if you offer PTO instead</t>
        </r>
        <r>
          <rPr>
            <b/>
            <sz val="11"/>
            <color indexed="81"/>
            <rFont val="Tahoma"/>
            <family val="2"/>
          </rPr>
          <t>.  Please report DAYS, not hours.</t>
        </r>
        <r>
          <rPr>
            <sz val="8"/>
            <color indexed="81"/>
            <rFont val="Tahoma"/>
            <family val="2"/>
          </rPr>
          <t xml:space="preserve">
</t>
        </r>
      </text>
    </comment>
    <comment ref="B764" authorId="2">
      <text>
        <r>
          <rPr>
            <b/>
            <sz val="11"/>
            <color indexed="81"/>
            <rFont val="Tahoma"/>
            <family val="2"/>
          </rPr>
          <t xml:space="preserve">NUMBER OF DAYS SICK LEAVE - The number of days per year typically allocated as a fringe benefit for each position listed. </t>
        </r>
        <r>
          <rPr>
            <b/>
            <i/>
            <u/>
            <sz val="11"/>
            <color indexed="81"/>
            <rFont val="Tahoma"/>
            <family val="2"/>
          </rPr>
          <t xml:space="preserve">Leave this blank if you offer PTO instead. </t>
        </r>
        <r>
          <rPr>
            <b/>
            <sz val="11"/>
            <color indexed="81"/>
            <rFont val="Tahoma"/>
            <family val="2"/>
          </rPr>
          <t>Please report DAYS, not hours.</t>
        </r>
        <r>
          <rPr>
            <sz val="8"/>
            <color indexed="81"/>
            <rFont val="Tahoma"/>
            <family val="2"/>
          </rPr>
          <t xml:space="preserve">
</t>
        </r>
      </text>
    </comment>
    <comment ref="B766" authorId="2">
      <text>
        <r>
          <rPr>
            <b/>
            <sz val="11"/>
            <color indexed="81"/>
            <rFont val="Tahoma"/>
            <family val="2"/>
          </rPr>
          <t>COMPANY CAR - A company car is wholly owned or leased by the firm and used by the employee.</t>
        </r>
        <r>
          <rPr>
            <sz val="8"/>
            <color indexed="81"/>
            <rFont val="Tahoma"/>
            <family val="2"/>
          </rPr>
          <t xml:space="preserve">
</t>
        </r>
      </text>
    </comment>
    <comment ref="B767" authorId="2">
      <text>
        <r>
          <rPr>
            <b/>
            <sz val="11"/>
            <color indexed="81"/>
            <rFont val="Tahoma"/>
            <family val="2"/>
          </rPr>
          <t>PROFESSIONAL DUES AND LICENSES - Includes professional associations such as AIA, ACEC, NSPE, SMPS, PSMA as well as state professional licenses.</t>
        </r>
        <r>
          <rPr>
            <sz val="8"/>
            <color indexed="81"/>
            <rFont val="Tahoma"/>
            <family val="2"/>
          </rPr>
          <t xml:space="preserve">
</t>
        </r>
      </text>
    </comment>
    <comment ref="B768" authorId="2">
      <text>
        <r>
          <rPr>
            <b/>
            <sz val="11"/>
            <color indexed="81"/>
            <rFont val="Tahoma"/>
            <family val="2"/>
          </rPr>
          <t>HEALTH/SOCIAL CLUBS - Includes golf and country clubs, YMCA/YWCA, racquetball, nautilus, etc.</t>
        </r>
        <r>
          <rPr>
            <sz val="8"/>
            <color indexed="81"/>
            <rFont val="Tahoma"/>
            <family val="2"/>
          </rPr>
          <t xml:space="preserve">
</t>
        </r>
      </text>
    </comment>
    <comment ref="B769" authorId="2">
      <text>
        <r>
          <rPr>
            <b/>
            <sz val="11"/>
            <color indexed="81"/>
            <rFont val="Tahoma"/>
            <family val="2"/>
          </rPr>
          <t>CONTINUING EDUCATION - Includes college tuition reimbursement, seminars, and training courses, as well as books and publications.</t>
        </r>
        <r>
          <rPr>
            <sz val="8"/>
            <color indexed="81"/>
            <rFont val="Tahoma"/>
            <family val="2"/>
          </rPr>
          <t xml:space="preserve">
</t>
        </r>
      </text>
    </comment>
    <comment ref="B770" authorId="2">
      <text>
        <r>
          <rPr>
            <b/>
            <sz val="11"/>
            <color indexed="81"/>
            <rFont val="Tahoma"/>
            <family val="2"/>
          </rPr>
          <t>FINANCIAL/LEGAL COUNSEL - Special individual advice for the employee, paid for by the firm as a fringe benefit.</t>
        </r>
        <r>
          <rPr>
            <sz val="8"/>
            <color indexed="81"/>
            <rFont val="Tahoma"/>
            <family val="2"/>
          </rPr>
          <t xml:space="preserve">
</t>
        </r>
      </text>
    </comment>
    <comment ref="B771" authorId="2">
      <text>
        <r>
          <rPr>
            <b/>
            <sz val="11"/>
            <color indexed="81"/>
            <rFont val="Tahoma"/>
            <family val="2"/>
          </rPr>
          <t>PAID OVERTIME - Overtime for which the employee receives immediate compensation, not deferred compensation.</t>
        </r>
        <r>
          <rPr>
            <sz val="8"/>
            <color indexed="81"/>
            <rFont val="Tahoma"/>
            <family val="2"/>
          </rPr>
          <t xml:space="preserve">
</t>
        </r>
      </text>
    </comment>
    <comment ref="B772" authorId="2">
      <text>
        <r>
          <rPr>
            <b/>
            <sz val="11"/>
            <color indexed="81"/>
            <rFont val="Tahoma"/>
            <family val="2"/>
          </rPr>
          <t>KEY PERSON INSURANCE - Whether there is an amount of life or disability insurance over and above the amount necessary to pay an individual, or to purchase his or her equity as part of an ownership transition arrangement.</t>
        </r>
        <r>
          <rPr>
            <sz val="8"/>
            <color indexed="81"/>
            <rFont val="Tahoma"/>
            <family val="2"/>
          </rPr>
          <t xml:space="preserve">
</t>
        </r>
      </text>
    </comment>
    <comment ref="B774" authorId="2">
      <text>
        <r>
          <rPr>
            <b/>
            <sz val="11"/>
            <color indexed="81"/>
            <rFont val="Tahoma"/>
            <family val="2"/>
          </rPr>
          <t>% OVERTIME - Indicate the approximate actual overtime (not necessarily recorded overtime), based on a 40-hour week during the past year by each individual.  Examples -- a 44-hour week would be 10% overtime; 50 hours would be 25% overtime.</t>
        </r>
        <r>
          <rPr>
            <sz val="8"/>
            <color indexed="81"/>
            <rFont val="Tahoma"/>
            <family val="2"/>
          </rPr>
          <t xml:space="preserve">
</t>
        </r>
      </text>
    </comment>
    <comment ref="B775" authorId="2">
      <text>
        <r>
          <rPr>
            <b/>
            <sz val="11"/>
            <color indexed="81"/>
            <rFont val="Tahoma"/>
            <family val="2"/>
          </rPr>
          <t>BILLING RATE/HOUR - The normal billing rate (not multiplier) for individuals in this category. This should be your quoted current rates for hourly work, before negotiations with client.</t>
        </r>
        <r>
          <rPr>
            <sz val="8"/>
            <color indexed="81"/>
            <rFont val="Tahoma"/>
            <family val="2"/>
          </rPr>
          <t xml:space="preserve">
</t>
        </r>
      </text>
    </comment>
    <comment ref="B776" authorId="2">
      <text>
        <r>
          <rPr>
            <b/>
            <sz val="11"/>
            <color indexed="81"/>
            <rFont val="Tahoma"/>
            <family val="2"/>
          </rPr>
          <t>FACE VALUE, GROUP LIFE INSURANCE - Indicate the face value (not annual premiums) of the average group life insurance policy for persons with this title.</t>
        </r>
        <r>
          <rPr>
            <sz val="8"/>
            <color indexed="81"/>
            <rFont val="Tahoma"/>
            <family val="2"/>
          </rPr>
          <t xml:space="preserve">
</t>
        </r>
      </text>
    </comment>
    <comment ref="B777" authorId="2">
      <text>
        <r>
          <rPr>
            <b/>
            <sz val="11"/>
            <color indexed="81"/>
            <rFont val="Tahoma"/>
            <family val="2"/>
          </rPr>
          <t>FACE VALUE, KEY PERSON INSURANCE - Indicate the face value (not annual premiums) of life/disability insurance payable to the firm for person(s) with this title.</t>
        </r>
        <r>
          <rPr>
            <sz val="8"/>
            <color indexed="81"/>
            <rFont val="Tahoma"/>
            <family val="2"/>
          </rPr>
          <t xml:space="preserve">
</t>
        </r>
      </text>
    </comment>
  </commentList>
</comments>
</file>

<file path=xl/comments2.xml><?xml version="1.0" encoding="utf-8"?>
<comments xmlns="http://schemas.openxmlformats.org/spreadsheetml/2006/main">
  <authors>
    <author>Kate</author>
  </authors>
  <commentList>
    <comment ref="M34" authorId="0">
      <text>
        <r>
          <rPr>
            <b/>
            <sz val="9"/>
            <color indexed="81"/>
            <rFont val="Tahoma"/>
            <family val="2"/>
          </rPr>
          <t>Kate:</t>
        </r>
        <r>
          <rPr>
            <sz val="9"/>
            <color indexed="81"/>
            <rFont val="Tahoma"/>
            <family val="2"/>
          </rPr>
          <t xml:space="preserve">
Not Required if Submitted by Email.  Thanks!</t>
        </r>
      </text>
    </comment>
  </commentList>
</comments>
</file>

<file path=xl/sharedStrings.xml><?xml version="1.0" encoding="utf-8"?>
<sst xmlns="http://schemas.openxmlformats.org/spreadsheetml/2006/main" count="3222" uniqueCount="928">
  <si>
    <t>PRIMARY TYPE OF CLIENT SERVED</t>
  </si>
  <si>
    <t>PERCENTAGE OF TOTAL REVENUES FROM GOV'T CLIENTS</t>
  </si>
  <si>
    <t>Some items may be requested in a different format than you commonly track.  We ask that you recast your figures into our format so that we have consistent and accurate data.</t>
  </si>
  <si>
    <t>Do not report the results of any employees of divisions of your firm that are not involved in providing professional services.</t>
  </si>
  <si>
    <t>In many cases you may have more than one person in a position.  When answering in this case, please pick a representative (median) individual rather than averaging all people in the position.  If an individual has responsibility for more than one title, pick the function on which he/she spends the most time.</t>
  </si>
  <si>
    <t>This survey requires that all management titles in your firm be included so relationship data can be established.  If you do not include top management data, we cannot accept your questionnaire.</t>
  </si>
  <si>
    <t>MAJOR PROFESSIONAL SERVICE OFFERED IN-HOUSE (Choose only one)</t>
  </si>
  <si>
    <t>Please classify your management staff into the titles we have included in this questionnaire, even if your titles are different.  Also, if one individual performs more than one function, please classify them in the position that is their primary responsibility or commitment of effort for the firm.  If you have more than one individual in a position, please select a MEDIAN (mid-point) individual as representative of the group rather than using the mathematical average.</t>
  </si>
  <si>
    <t>If there is more than one person in this position, please use median or typical values.</t>
  </si>
  <si>
    <t xml:space="preserve">PSMJ Resources, Inc. </t>
  </si>
  <si>
    <t>10 Midland Avenue</t>
  </si>
  <si>
    <t>Newton, MA 02458</t>
  </si>
  <si>
    <t>Name</t>
  </si>
  <si>
    <t>Firm</t>
  </si>
  <si>
    <t>Firm Size</t>
  </si>
  <si>
    <t>All major Credit Cards are accepted.</t>
  </si>
  <si>
    <t>Firm Type</t>
  </si>
  <si>
    <t>Address</t>
  </si>
  <si>
    <t>Card Number</t>
  </si>
  <si>
    <t>City</t>
  </si>
  <si>
    <t xml:space="preserve">Expiration Date </t>
  </si>
  <si>
    <t>State</t>
  </si>
  <si>
    <t>Zip</t>
  </si>
  <si>
    <t>Name on Card</t>
  </si>
  <si>
    <t>Phone</t>
  </si>
  <si>
    <t>Fax</t>
  </si>
  <si>
    <t xml:space="preserve">Signature: </t>
  </si>
  <si>
    <t xml:space="preserve">Brochure Code: </t>
  </si>
  <si>
    <t>CVV (Security Code)</t>
  </si>
  <si>
    <t>Percentage of this person's time chargeable to projects</t>
  </si>
  <si>
    <t>FINAL INSTRUCTIONS</t>
  </si>
  <si>
    <t>AZ, NM, OK, TX</t>
  </si>
  <si>
    <t>CO, ID, MT, NV, WY, UT</t>
  </si>
  <si>
    <t>AK, CA, HI, OR, WA</t>
  </si>
  <si>
    <t>Senior Vice President</t>
  </si>
  <si>
    <t>Other Principals, Partners</t>
  </si>
  <si>
    <t>Controller</t>
  </si>
  <si>
    <t>Business Manager</t>
  </si>
  <si>
    <t>Director of Administration</t>
  </si>
  <si>
    <t>Director of Operations</t>
  </si>
  <si>
    <t>Director of Computer Operations</t>
  </si>
  <si>
    <t>Branch Office Manager</t>
  </si>
  <si>
    <t>Department Head</t>
  </si>
  <si>
    <t>Senior Project Manager</t>
  </si>
  <si>
    <t>{{</t>
  </si>
  <si>
    <t>01</t>
  </si>
  <si>
    <t>}</t>
  </si>
  <si>
    <t>{</t>
  </si>
  <si>
    <t>TELL US ABOUT YOUR FIRM</t>
  </si>
  <si>
    <t>1a.</t>
  </si>
  <si>
    <t>1b.</t>
  </si>
  <si>
    <t>1c.</t>
  </si>
  <si>
    <t>1d.</t>
  </si>
  <si>
    <t>1.</t>
  </si>
  <si>
    <t>Architect</t>
  </si>
  <si>
    <t>6.</t>
  </si>
  <si>
    <t>Engineering (Survey)</t>
  </si>
  <si>
    <t>11.</t>
  </si>
  <si>
    <t>Design/Build</t>
  </si>
  <si>
    <t>2.</t>
  </si>
  <si>
    <t>Arch/Interior Design</t>
  </si>
  <si>
    <t>7.</t>
  </si>
  <si>
    <t>12.</t>
  </si>
  <si>
    <t>Construction Management</t>
  </si>
  <si>
    <t>3.</t>
  </si>
  <si>
    <t>Interior Design</t>
  </si>
  <si>
    <t>8.</t>
  </si>
  <si>
    <t>13.</t>
  </si>
  <si>
    <t>4.</t>
  </si>
  <si>
    <t>9.</t>
  </si>
  <si>
    <t>14.</t>
  </si>
  <si>
    <t>Other</t>
  </si>
  <si>
    <t>*</t>
  </si>
  <si>
    <t>5.</t>
  </si>
  <si>
    <t>10.</t>
  </si>
  <si>
    <t>Landscape Architecture</t>
  </si>
  <si>
    <t>1e.</t>
  </si>
  <si>
    <t>Northeast</t>
  </si>
  <si>
    <t>Southwest</t>
  </si>
  <si>
    <t>Canada</t>
  </si>
  <si>
    <t>South</t>
  </si>
  <si>
    <t>Mountain</t>
  </si>
  <si>
    <t>International</t>
  </si>
  <si>
    <t>Midwest</t>
  </si>
  <si>
    <t>West</t>
  </si>
  <si>
    <t>1f.</t>
  </si>
  <si>
    <t>%</t>
  </si>
  <si>
    <t>1g.</t>
  </si>
  <si>
    <t>1h.</t>
  </si>
  <si>
    <t>Transportation</t>
  </si>
  <si>
    <t>Energy/Utilities</t>
  </si>
  <si>
    <t xml:space="preserve">Housing     </t>
  </si>
  <si>
    <t>Industrial</t>
  </si>
  <si>
    <t>02</t>
  </si>
  <si>
    <t>LOW%</t>
  </si>
  <si>
    <t>2a.</t>
  </si>
  <si>
    <t>AVG%</t>
  </si>
  <si>
    <t>HIGH%</t>
  </si>
  <si>
    <t>2b.</t>
  </si>
  <si>
    <t>2c.</t>
  </si>
  <si>
    <t>2d.</t>
  </si>
  <si>
    <t>2e.</t>
  </si>
  <si>
    <t>2f.</t>
  </si>
  <si>
    <t>D,S,I</t>
  </si>
  <si>
    <t>2g.</t>
  </si>
  <si>
    <t>We plan to increase (decrease) our staff by this percentage:</t>
  </si>
  <si>
    <t>03-01</t>
  </si>
  <si>
    <t>$/year</t>
  </si>
  <si>
    <t>03-02</t>
  </si>
  <si>
    <t>03-03</t>
  </si>
  <si>
    <t>03-04</t>
  </si>
  <si>
    <t>03-05</t>
  </si>
  <si>
    <t>03-06</t>
  </si>
  <si>
    <t>03-07</t>
  </si>
  <si>
    <t>03-08</t>
  </si>
  <si>
    <t>+</t>
  </si>
  <si>
    <t>03-09</t>
  </si>
  <si>
    <t>03-10</t>
  </si>
  <si>
    <t>Number of people with this title</t>
  </si>
  <si>
    <t>03-11</t>
  </si>
  <si>
    <t>03-12</t>
  </si>
  <si>
    <t>Percentage of firm owned by individual</t>
  </si>
  <si>
    <t>03-13</t>
  </si>
  <si>
    <t>03-14</t>
  </si>
  <si>
    <t>03-15</t>
  </si>
  <si>
    <t>03-16</t>
  </si>
  <si>
    <t>03-17</t>
  </si>
  <si>
    <t>Y,N</t>
  </si>
  <si>
    <t>03-18</t>
  </si>
  <si>
    <t>03-19</t>
  </si>
  <si>
    <t>03-20</t>
  </si>
  <si>
    <t>03-21</t>
  </si>
  <si>
    <t>03-22</t>
  </si>
  <si>
    <t>03-23</t>
  </si>
  <si>
    <t>03-24</t>
  </si>
  <si>
    <t>Percentage of overtime, based on a 40-hour week</t>
  </si>
  <si>
    <t>03-25</t>
  </si>
  <si>
    <t>Billing rate, in dollars per hour</t>
  </si>
  <si>
    <t>$/hr</t>
  </si>
  <si>
    <t>03-26</t>
  </si>
  <si>
    <t>03-27</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</si>
  <si>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</si>
  <si>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</si>
  <si>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</si>
  <si>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</si>
  <si>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</si>
  <si>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</si>
  <si>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</si>
  <si>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</si>
  <si>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</si>
  <si>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</si>
  <si>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</si>
  <si>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</si>
  <si>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</si>
  <si>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</si>
  <si>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</si>
  <si>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</si>
  <si>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</si>
  <si>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</si>
  <si>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</si>
  <si>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</si>
  <si>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</si>
  <si>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</si>
  <si>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</si>
  <si>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</si>
  <si>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</si>
  <si>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</si>
  <si>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</si>
  <si>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</si>
  <si>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</si>
  <si>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</si>
  <si>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</si>
  <si>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</si>
  <si>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</si>
  <si>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</si>
  <si>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</si>
  <si>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</si>
  <si>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</si>
  <si>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</si>
  <si>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</si>
  <si>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</si>
  <si>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</si>
  <si>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</si>
  <si>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</si>
  <si>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</si>
  <si>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</si>
  <si>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</si>
  <si>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</si>
  <si>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</si>
  <si>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</si>
  <si>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</si>
  <si>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</si>
  <si>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</si>
  <si>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</si>
  <si>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</si>
  <si>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</si>
  <si>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</si>
  <si>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</si>
  <si>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</si>
  <si>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</si>
  <si>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</si>
  <si>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</si>
  <si>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</si>
  <si>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</si>
  <si>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</si>
  <si>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</si>
  <si>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</si>
  <si>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</si>
  <si>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</si>
  <si>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</si>
  <si>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</si>
  <si>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</si>
  <si>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</si>
  <si>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</si>
  <si>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</si>
  <si>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</si>
  <si>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</si>
  <si>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</si>
  <si>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</si>
  <si>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</si>
  <si>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</si>
  <si>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</si>
  <si>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</si>
  <si>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</si>
  <si>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</si>
  <si>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</si>
  <si>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</si>
  <si>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</si>
  <si>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</si>
  <si>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</si>
  <si>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</si>
  <si>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</si>
  <si>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</si>
  <si>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</si>
  <si>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</si>
  <si>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</si>
  <si>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</si>
  <si>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</si>
  <si>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</si>
  <si>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</si>
  <si>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</si>
  <si>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</si>
  <si>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</si>
  <si>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</si>
  <si>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</si>
  <si>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</si>
  <si>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</si>
  <si>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</si>
  <si>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</si>
  <si>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</si>
  <si>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</si>
  <si>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</si>
  <si>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</si>
  <si>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</si>
  <si>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</si>
  <si>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</si>
  <si>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</si>
  <si>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</si>
  <si>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</si>
  <si>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</si>
  <si>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</si>
  <si>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</si>
  <si>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</si>
  <si>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</si>
  <si>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</si>
  <si>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</si>
  <si>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</si>
  <si>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</si>
  <si>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</si>
  <si>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</si>
  <si>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</si>
  <si>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</si>
  <si>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</si>
  <si>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</si>
  <si>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</si>
  <si>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</si>
  <si>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</si>
  <si>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</si>
  <si>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</si>
  <si>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</si>
  <si>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</si>
  <si>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</si>
  <si>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</si>
  <si>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</si>
  <si>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</si>
  <si>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</si>
  <si>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</si>
  <si>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</si>
  <si>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</si>
  <si>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</si>
  <si>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</si>
  <si>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</si>
  <si>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</si>
  <si>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</si>
  <si>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</si>
  <si>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</si>
  <si>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</si>
  <si>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</si>
  <si>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</si>
  <si>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</si>
  <si>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</si>
  <si>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</si>
  <si>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</si>
  <si>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</si>
  <si>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</si>
  <si>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</si>
  <si>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</si>
  <si>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</si>
  <si>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</si>
  <si>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</si>
  <si>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</si>
  <si>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</si>
  <si>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</si>
  <si>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</si>
  <si>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</si>
  <si>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</si>
  <si>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</si>
  <si>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</si>
  <si>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</si>
  <si>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</si>
  <si>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</si>
  <si>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</si>
  <si>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</si>
  <si>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</si>
  <si>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</si>
  <si>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</si>
  <si>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</si>
  <si>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</si>
  <si>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</si>
  <si>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</si>
  <si>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</si>
  <si>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</si>
  <si>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</si>
  <si>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</si>
  <si>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</si>
  <si>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</si>
  <si>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</si>
  <si>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</si>
  <si>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</si>
  <si>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</si>
  <si>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</si>
  <si>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</si>
  <si>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</si>
  <si>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</si>
  <si>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</si>
  <si>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</si>
  <si>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</si>
  <si>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</si>
  <si>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</si>
  <si>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</si>
  <si>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</si>
  <si>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</si>
  <si>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</si>
  <si>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</si>
  <si>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</si>
  <si>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</si>
  <si>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</si>
  <si>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</si>
  <si>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</si>
  <si>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</si>
  <si>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</si>
  <si>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</si>
  <si>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</si>
  <si>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</si>
  <si>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</si>
  <si>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</si>
  <si>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</si>
  <si>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</si>
  <si>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</si>
  <si>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</si>
  <si>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</si>
  <si>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</si>
  <si>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</si>
  <si>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</si>
  <si>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</si>
  <si>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</si>
  <si>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</si>
  <si>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</si>
  <si>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</si>
  <si>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</si>
  <si>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</si>
  <si>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AL, AR, DC, FL, GA, KY, LA, MS, NC, SC, TN, VA, WV</t>
  </si>
  <si>
    <t>Director of Human Resources</t>
  </si>
  <si>
    <t>12-25</t>
  </si>
  <si>
    <t>12-26</t>
  </si>
  <si>
    <t>12-27</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</si>
  <si>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</si>
  <si>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</si>
  <si>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</si>
  <si>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</si>
  <si>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</si>
  <si>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</si>
  <si>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</si>
  <si>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</si>
  <si>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</si>
  <si>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</si>
  <si>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</si>
  <si>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</si>
  <si>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</si>
  <si>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</si>
  <si>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</si>
  <si>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</si>
  <si>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</si>
  <si>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</si>
  <si>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</si>
  <si>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</si>
  <si>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</si>
  <si>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</si>
  <si>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</si>
  <si>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</si>
  <si>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</si>
  <si>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</si>
  <si>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</si>
  <si>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</si>
  <si>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</si>
  <si>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</si>
  <si>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</si>
  <si>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</si>
  <si>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</si>
  <si>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</si>
  <si>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</si>
  <si>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</si>
  <si>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</si>
  <si>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</si>
  <si>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</si>
  <si>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</si>
  <si>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</si>
  <si>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</si>
  <si>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</si>
  <si>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</si>
  <si>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</si>
  <si>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</si>
  <si>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</si>
  <si>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</si>
  <si>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</si>
  <si>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</si>
  <si>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</si>
  <si>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</si>
  <si>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</si>
  <si>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</si>
  <si>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</si>
  <si>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</si>
  <si>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</si>
  <si>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</si>
  <si>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</si>
  <si>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</si>
  <si>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</si>
  <si>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</si>
  <si>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</si>
  <si>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</si>
  <si>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</si>
  <si>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</si>
  <si>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</si>
  <si>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</si>
  <si>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</si>
  <si>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</si>
  <si>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</si>
  <si>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</si>
  <si>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</si>
  <si>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</si>
  <si>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</si>
  <si>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</si>
  <si>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</si>
  <si>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</si>
  <si>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</si>
  <si>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</si>
  <si>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</si>
  <si>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</si>
  <si>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</si>
  <si>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</si>
  <si>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</si>
  <si>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</si>
  <si>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</si>
  <si>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</si>
  <si>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</si>
  <si>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</si>
  <si>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</si>
  <si>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</si>
  <si>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</si>
  <si>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</si>
  <si>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</si>
  <si>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</si>
  <si>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</si>
  <si>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</si>
  <si>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</si>
  <si>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</si>
  <si>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</si>
  <si>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</si>
  <si>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</si>
  <si>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</si>
  <si>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</si>
  <si>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</si>
  <si>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</si>
  <si>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</si>
  <si>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</si>
  <si>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</si>
  <si>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</si>
  <si>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</si>
  <si>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</si>
  <si>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</si>
  <si>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</si>
  <si>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</si>
  <si>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</si>
  <si>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</si>
  <si>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</si>
  <si>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</si>
  <si>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</si>
  <si>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</si>
  <si>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</si>
  <si>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</si>
  <si>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</si>
  <si>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</si>
  <si>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</si>
  <si>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</si>
  <si>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</si>
  <si>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</si>
  <si>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</si>
  <si>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</si>
  <si>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</si>
  <si>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</si>
  <si>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</si>
  <si>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</si>
  <si>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</si>
  <si>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</si>
  <si>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</si>
  <si>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</si>
  <si>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</si>
  <si>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</si>
  <si>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</si>
  <si>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</si>
  <si>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</si>
  <si>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</si>
  <si>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</si>
  <si>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</si>
  <si>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</si>
  <si>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</si>
  <si>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</si>
  <si>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</si>
  <si>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</si>
  <si>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</si>
  <si>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</si>
  <si>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</si>
  <si>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</si>
  <si>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</si>
  <si>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</si>
  <si>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</si>
  <si>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</si>
  <si>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</si>
  <si>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</si>
  <si>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</si>
  <si>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</si>
  <si>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</si>
  <si>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</si>
  <si>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</si>
  <si>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</si>
  <si>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</si>
  <si>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</si>
  <si>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</si>
  <si>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</si>
  <si>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</si>
  <si>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</si>
  <si>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</si>
  <si>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</si>
  <si>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</si>
  <si>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</si>
  <si>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</si>
  <si>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</si>
  <si>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</si>
  <si>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</si>
  <si>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</si>
  <si>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</si>
  <si>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</si>
  <si>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</si>
  <si>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</si>
  <si>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</si>
  <si>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20-01</t>
  </si>
  <si>
    <t>20-02</t>
  </si>
  <si>
    <t>20-03</t>
  </si>
  <si>
    <t>20-04</t>
  </si>
  <si>
    <t>20-05</t>
  </si>
  <si>
    <t>20-06</t>
  </si>
  <si>
    <t xml:space="preserve"> </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</si>
  <si>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</si>
  <si>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</si>
  <si>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</si>
  <si>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</si>
  <si>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</si>
  <si>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</si>
  <si>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</si>
  <si>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</si>
  <si>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</si>
  <si>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</si>
  <si>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</si>
  <si>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</si>
  <si>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</si>
  <si>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</si>
  <si>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</si>
  <si>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</si>
  <si>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</si>
  <si>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</si>
  <si>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</si>
  <si>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</si>
  <si>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</si>
  <si>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Title Codes</t>
  </si>
  <si>
    <t>Code</t>
  </si>
  <si>
    <t>Title</t>
  </si>
  <si>
    <t>Region</t>
  </si>
  <si>
    <t>States</t>
  </si>
  <si>
    <t>General Firm Data</t>
  </si>
  <si>
    <t xml:space="preserve">Positions--Definitions </t>
  </si>
  <si>
    <r>
      <t>Typical bonus will (</t>
    </r>
    <r>
      <rPr>
        <sz val="12"/>
        <color indexed="48"/>
        <rFont val="Book Antiqua"/>
        <family val="1"/>
      </rPr>
      <t>D</t>
    </r>
    <r>
      <rPr>
        <sz val="12"/>
        <rFont val="Book Antiqua"/>
        <family val="1"/>
      </rPr>
      <t>)ecrease, (</t>
    </r>
    <r>
      <rPr>
        <sz val="12"/>
        <color indexed="48"/>
        <rFont val="Book Antiqua"/>
        <family val="1"/>
      </rPr>
      <t>S</t>
    </r>
    <r>
      <rPr>
        <sz val="12"/>
        <rFont val="Book Antiqua"/>
        <family val="1"/>
      </rPr>
      <t>)tay the same, or (</t>
    </r>
    <r>
      <rPr>
        <sz val="12"/>
        <color indexed="48"/>
        <rFont val="Book Antiqua"/>
        <family val="1"/>
      </rPr>
      <t>I</t>
    </r>
    <r>
      <rPr>
        <sz val="12"/>
        <rFont val="Book Antiqua"/>
        <family val="1"/>
      </rPr>
      <t>)ncrease</t>
    </r>
  </si>
  <si>
    <t xml:space="preserve">Please review all the questions in this section before answering any of them. </t>
  </si>
  <si>
    <t>PERCENTAGE OF TOTAL REVENUES FROM PRIVATE CLIENTS</t>
  </si>
  <si>
    <t>TOTAL NUMBER OF STAFF IN FIRM</t>
  </si>
  <si>
    <r>
      <t xml:space="preserve">Expected RANGE for </t>
    </r>
    <r>
      <rPr>
        <b/>
        <sz val="12"/>
        <color indexed="8"/>
        <rFont val="Book Antiqua"/>
        <family val="1"/>
      </rPr>
      <t>Principals/Partners</t>
    </r>
  </si>
  <si>
    <r>
      <t xml:space="preserve">Expected RANGE for </t>
    </r>
    <r>
      <rPr>
        <b/>
        <sz val="12"/>
        <rFont val="Book Antiqua"/>
        <family val="1"/>
      </rPr>
      <t>Managers</t>
    </r>
  </si>
  <si>
    <r>
      <t xml:space="preserve">Expected RANGE for </t>
    </r>
    <r>
      <rPr>
        <b/>
        <sz val="12"/>
        <color indexed="8"/>
        <rFont val="Book Antiqua"/>
        <family val="1"/>
      </rPr>
      <t>Technical Professionals</t>
    </r>
  </si>
  <si>
    <r>
      <t xml:space="preserve">Expected RANGE for </t>
    </r>
    <r>
      <rPr>
        <b/>
        <sz val="12"/>
        <color indexed="8"/>
        <rFont val="Book Antiqua"/>
        <family val="1"/>
      </rPr>
      <t>Other Technical Staff</t>
    </r>
  </si>
  <si>
    <r>
      <t xml:space="preserve">Expected RANGE for </t>
    </r>
    <r>
      <rPr>
        <b/>
        <sz val="12"/>
        <color indexed="8"/>
        <rFont val="Book Antiqua"/>
        <family val="1"/>
      </rPr>
      <t>Administrative/Clerical Staff</t>
    </r>
  </si>
  <si>
    <r>
      <t xml:space="preserve">Does compensation include </t>
    </r>
    <r>
      <rPr>
        <b/>
        <sz val="12"/>
        <rFont val="Book Antiqua"/>
        <family val="1"/>
      </rPr>
      <t>company car?</t>
    </r>
  </si>
  <si>
    <r>
      <t xml:space="preserve">Does compensation include </t>
    </r>
    <r>
      <rPr>
        <b/>
        <sz val="12"/>
        <rFont val="Book Antiqua"/>
        <family val="1"/>
      </rPr>
      <t>professional dues/licenses paid?</t>
    </r>
  </si>
  <si>
    <r>
      <t xml:space="preserve">Does compensation include </t>
    </r>
    <r>
      <rPr>
        <b/>
        <sz val="12"/>
        <rFont val="Book Antiqua"/>
        <family val="1"/>
      </rPr>
      <t>health/social club paid?</t>
    </r>
  </si>
  <si>
    <r>
      <t xml:space="preserve">Does compensation include </t>
    </r>
    <r>
      <rPr>
        <b/>
        <sz val="12"/>
        <rFont val="Book Antiqua"/>
        <family val="1"/>
      </rPr>
      <t>continuing education paid?</t>
    </r>
  </si>
  <si>
    <r>
      <t xml:space="preserve">Does compensation include </t>
    </r>
    <r>
      <rPr>
        <b/>
        <sz val="12"/>
        <rFont val="Book Antiqua"/>
        <family val="1"/>
      </rPr>
      <t>finance/legal counsel paid?</t>
    </r>
  </si>
  <si>
    <r>
      <t xml:space="preserve">Does compensation include </t>
    </r>
    <r>
      <rPr>
        <b/>
        <sz val="12"/>
        <rFont val="Book Antiqua"/>
        <family val="1"/>
      </rPr>
      <t>overtime paid?</t>
    </r>
  </si>
  <si>
    <r>
      <t xml:space="preserve">Does compensation include </t>
    </r>
    <r>
      <rPr>
        <b/>
        <sz val="12"/>
        <rFont val="Book Antiqua"/>
        <family val="1"/>
      </rPr>
      <t>key person</t>
    </r>
    <r>
      <rPr>
        <sz val="12"/>
        <rFont val="Book Antiqua"/>
        <family val="1"/>
      </rPr>
      <t xml:space="preserve"> insurance paid?</t>
    </r>
  </si>
  <si>
    <t>2a.–2e.</t>
  </si>
  <si>
    <t>Percentage salary increase (decrease) over last year</t>
  </si>
  <si>
    <t>Government Agencies (Buildings)</t>
  </si>
  <si>
    <t>Water/Wastewater</t>
  </si>
  <si>
    <t>Environmental/Remediation</t>
  </si>
  <si>
    <t>Commercial (Users)</t>
  </si>
  <si>
    <t>Commercial (Developers)</t>
  </si>
  <si>
    <t>All Other</t>
  </si>
  <si>
    <t>Total (must equal 100%)</t>
  </si>
  <si>
    <t>1h1.</t>
  </si>
  <si>
    <t>1h2.</t>
  </si>
  <si>
    <t>1h3.</t>
  </si>
  <si>
    <t>1h4.</t>
  </si>
  <si>
    <t>1h5.</t>
  </si>
  <si>
    <t>1h6.</t>
  </si>
  <si>
    <t>1h7.</t>
  </si>
  <si>
    <t>1h8.</t>
  </si>
  <si>
    <t>1h10.</t>
  </si>
  <si>
    <t>1h11.</t>
  </si>
  <si>
    <t>CT, DE, ME, MD, MA, NH, NJ, NY, PA, RI, VT</t>
  </si>
  <si>
    <t>YOUR EXPECTED LOW, AVERAGE, AND HIGH RANGE OF SALARY INCREASES (Or decreases)</t>
  </si>
  <si>
    <t>Percentage of this person's time chargeable to business development</t>
  </si>
  <si>
    <r>
      <t>Engineering (</t>
    </r>
    <r>
      <rPr>
        <sz val="9"/>
        <rFont val="Book Antiqua"/>
        <family val="1"/>
      </rPr>
      <t>Subconsulting</t>
    </r>
    <r>
      <rPr>
        <sz val="10"/>
        <rFont val="Book Antiqua"/>
        <family val="1"/>
      </rPr>
      <t>)</t>
    </r>
  </si>
  <si>
    <t>1h9.</t>
  </si>
  <si>
    <t>Y or N</t>
  </si>
  <si>
    <t xml:space="preserve">Alabama </t>
  </si>
  <si>
    <t xml:space="preserve">Alaska </t>
  </si>
  <si>
    <t xml:space="preserve">Arizona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</si>
  <si>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</si>
  <si>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</si>
  <si>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</si>
  <si>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</si>
  <si>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</si>
  <si>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</si>
  <si>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</si>
  <si>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</si>
  <si>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</si>
  <si>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</si>
  <si>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</si>
  <si>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</si>
  <si>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</si>
  <si>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</si>
  <si>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</si>
  <si>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</si>
  <si>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</si>
  <si>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</si>
  <si>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</si>
  <si>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</si>
  <si>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</si>
  <si>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</si>
  <si>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</si>
  <si>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</si>
  <si>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</si>
  <si>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</si>
  <si>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</si>
  <si>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</si>
  <si>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</si>
  <si>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</si>
  <si>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</si>
  <si>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</si>
  <si>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</si>
  <si>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</si>
  <si>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</si>
  <si>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</si>
  <si>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</si>
  <si>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</si>
  <si>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</si>
  <si>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</si>
  <si>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</si>
  <si>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</si>
  <si>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Wisconsin </t>
  </si>
  <si>
    <t xml:space="preserve">West Virginia </t>
  </si>
  <si>
    <t xml:space="preserve">Wyoming </t>
  </si>
  <si>
    <t xml:space="preserve">District of Columbia </t>
  </si>
  <si>
    <t xml:space="preserve">Canada </t>
  </si>
  <si>
    <t xml:space="preserve">International </t>
  </si>
  <si>
    <t>Architecture/Engineering (A/E)</t>
  </si>
  <si>
    <t>Number of people with this title who are firm owners</t>
  </si>
  <si>
    <t xml:space="preserve">Arkansas </t>
  </si>
  <si>
    <t xml:space="preserve">California </t>
  </si>
  <si>
    <r>
      <t>IN WHICH STATES DO YOU PROVIDE SERVICES? (</t>
    </r>
    <r>
      <rPr>
        <b/>
        <sz val="11"/>
        <color indexed="48"/>
        <rFont val="Arial Rounded MT Bold"/>
        <family val="2"/>
      </rPr>
      <t>See instructions for definition of "providing services"</t>
    </r>
    <r>
      <rPr>
        <b/>
        <sz val="12"/>
        <color indexed="48"/>
        <rFont val="Arial Rounded MT Bold"/>
        <family val="2"/>
      </rPr>
      <t>)</t>
    </r>
    <r>
      <rPr>
        <b/>
        <sz val="12"/>
        <color indexed="10"/>
        <rFont val="Arial Rounded MT Bold"/>
        <family val="2"/>
      </rPr>
      <t xml:space="preserve">
                                                                                              </t>
    </r>
    <r>
      <rPr>
        <b/>
        <sz val="12"/>
        <rFont val="Arial Rounded MT Bold"/>
        <family val="2"/>
      </rPr>
      <t>Enter "Y" if you provide services in:</t>
    </r>
  </si>
  <si>
    <t xml:space="preserve">If you do not have an individual that fills a specific title, please leave that part of the survey blank. If an individual has received a zero amount for a particular category, please fill in a zero. </t>
  </si>
  <si>
    <t>Attn: Order Processing</t>
  </si>
  <si>
    <t>HELPFUL NOTES</t>
  </si>
  <si>
    <t>GENERAL INSTRUCTIONS</t>
  </si>
  <si>
    <t xml:space="preserve">(after data completion)
</t>
  </si>
  <si>
    <t xml:space="preserve">Please go back and read the entire questionnaire again.  Do your answers conform to the intent of the instructions and are they complete?
</t>
  </si>
  <si>
    <t xml:space="preserve">Once you have finished inputting your firm's data, please be sure the file has been saved to your hard drive using the "Save As" function. This Excel file does not automatically save or submit your questionnaire to PSMJ. </t>
  </si>
  <si>
    <t>Thank You for Your Participation!</t>
  </si>
  <si>
    <t>Do not guess on any item -- we would rather you leave the item blank.  However, an approximation is fine.</t>
  </si>
  <si>
    <t>Please see the FINAL INSTRUCTIONS at the bottom of the "Quick Start Instructions" tab before submitting your data.</t>
  </si>
  <si>
    <t>Survey Participants Receive a COMPLIMENTARY Benchmarking Tool!</t>
  </si>
  <si>
    <t>Name:</t>
  </si>
  <si>
    <t>Firm:</t>
  </si>
  <si>
    <t>Title:</t>
  </si>
  <si>
    <t>Email address:</t>
  </si>
  <si>
    <t>Don't Forget Your Discount on Our Survey Report!</t>
  </si>
  <si>
    <t>PSMJ SURVEY PARTICIPANT ORDER FORM</t>
  </si>
  <si>
    <r>
      <rPr>
        <b/>
        <sz val="14"/>
        <color indexed="56"/>
        <rFont val="Book Antiqua"/>
        <family val="1"/>
      </rPr>
      <t xml:space="preserve">                                                                             </t>
    </r>
    <r>
      <rPr>
        <b/>
        <u/>
        <sz val="14"/>
        <color indexed="56"/>
        <rFont val="Book Antiqua"/>
        <family val="1"/>
      </rPr>
      <t>Ordering is easy!</t>
    </r>
    <r>
      <rPr>
        <sz val="14"/>
        <rFont val="Book Antiqua"/>
        <family val="1"/>
      </rPr>
      <t xml:space="preserve"> </t>
    </r>
    <r>
      <rPr>
        <sz val="12"/>
        <rFont val="Book Antiqua"/>
        <family val="1"/>
      </rPr>
      <t xml:space="preserve">
</t>
    </r>
    <r>
      <rPr>
        <b/>
        <sz val="12"/>
        <rFont val="Book Antiqua"/>
        <family val="1"/>
      </rPr>
      <t xml:space="preserve">Credit Card Orders: 
  </t>
    </r>
    <r>
      <rPr>
        <b/>
        <sz val="11"/>
        <rFont val="Book Antiqua"/>
        <family val="1"/>
      </rPr>
      <t xml:space="preserve"> ▪  </t>
    </r>
    <r>
      <rPr>
        <sz val="11"/>
        <rFont val="Book Antiqua"/>
        <family val="1"/>
      </rPr>
      <t xml:space="preserve">Complete the form below and </t>
    </r>
    <r>
      <rPr>
        <b/>
        <sz val="11"/>
        <color indexed="60"/>
        <rFont val="Book Antiqua"/>
        <family val="1"/>
      </rPr>
      <t>e-mail</t>
    </r>
    <r>
      <rPr>
        <sz val="11"/>
        <rFont val="Book Antiqua"/>
        <family val="1"/>
      </rPr>
      <t xml:space="preserve"> the entire Excel worksheet with your completed questionnaire to </t>
    </r>
    <r>
      <rPr>
        <b/>
        <sz val="11"/>
        <color indexed="56"/>
        <rFont val="Book Antiqua"/>
        <family val="1"/>
      </rPr>
      <t>kallen@psmj.com</t>
    </r>
    <r>
      <rPr>
        <sz val="11"/>
        <rFont val="Book Antiqua"/>
        <family val="1"/>
      </rPr>
      <t xml:space="preserve">. 
   ▪  Or, you can print out this sheet, fill out the form below and </t>
    </r>
    <r>
      <rPr>
        <b/>
        <sz val="11"/>
        <color indexed="60"/>
        <rFont val="Book Antiqua"/>
        <family val="1"/>
      </rPr>
      <t>fax</t>
    </r>
    <r>
      <rPr>
        <sz val="11"/>
        <rFont val="Book Antiqua"/>
        <family val="1"/>
      </rPr>
      <t xml:space="preserve"> it to </t>
    </r>
    <r>
      <rPr>
        <b/>
        <sz val="11"/>
        <color indexed="56"/>
        <rFont val="Book Antiqua"/>
        <family val="1"/>
      </rPr>
      <t xml:space="preserve">617-965-5152. </t>
    </r>
    <r>
      <rPr>
        <sz val="11"/>
        <rFont val="Book Antiqua"/>
        <family val="1"/>
      </rPr>
      <t>(Please do not include your questionnaire in this fax.)</t>
    </r>
    <r>
      <rPr>
        <b/>
        <sz val="11"/>
        <color indexed="56"/>
        <rFont val="Book Antiqua"/>
        <family val="1"/>
      </rPr>
      <t xml:space="preserve">
 </t>
    </r>
    <r>
      <rPr>
        <b/>
        <i/>
        <sz val="10"/>
        <color indexed="56"/>
        <rFont val="Book Antiqua"/>
        <family val="1"/>
      </rPr>
      <t xml:space="preserve"> </t>
    </r>
    <r>
      <rPr>
        <b/>
        <u/>
        <sz val="10.5"/>
        <rFont val="Book Antiqua"/>
        <family val="1"/>
      </rPr>
      <t/>
    </r>
  </si>
  <si>
    <t>Payment by Check:</t>
  </si>
  <si>
    <r>
      <t xml:space="preserve">▪  </t>
    </r>
    <r>
      <rPr>
        <b/>
        <sz val="11"/>
        <color indexed="60"/>
        <rFont val="Book Antiqua"/>
        <family val="1"/>
      </rPr>
      <t>Mail</t>
    </r>
    <r>
      <rPr>
        <sz val="11"/>
        <rFont val="Book Antiqua"/>
        <family val="1"/>
      </rPr>
      <t xml:space="preserve"> this completed order form (with check) to PSMJ Resources:       </t>
    </r>
  </si>
  <si>
    <t>(Please do not include your questionnaire in this mailing.)</t>
  </si>
  <si>
    <r>
      <t xml:space="preserve"> </t>
    </r>
    <r>
      <rPr>
        <b/>
        <u/>
        <sz val="11"/>
        <color indexed="60"/>
        <rFont val="Book Antiqua"/>
        <family val="1"/>
      </rPr>
      <t>PLEASE NOTE</t>
    </r>
    <r>
      <rPr>
        <b/>
        <sz val="11"/>
        <color indexed="60"/>
        <rFont val="Book Antiqua"/>
        <family val="1"/>
      </rPr>
      <t xml:space="preserve">: We are ONLY able to accept </t>
    </r>
    <r>
      <rPr>
        <b/>
        <i/>
        <sz val="11"/>
        <color indexed="60"/>
        <rFont val="Book Antiqua"/>
        <family val="1"/>
      </rPr>
      <t>Survey Data</t>
    </r>
    <r>
      <rPr>
        <b/>
        <sz val="11"/>
        <color indexed="60"/>
        <rFont val="Book Antiqua"/>
        <family val="1"/>
      </rPr>
      <t xml:space="preserve"> via email, so please </t>
    </r>
    <r>
      <rPr>
        <b/>
        <i/>
        <sz val="11"/>
        <color indexed="60"/>
        <rFont val="Book Antiqua"/>
        <family val="1"/>
      </rPr>
      <t>do not</t>
    </r>
    <r>
      <rPr>
        <b/>
        <sz val="11"/>
        <color indexed="60"/>
        <rFont val="Book Antiqua"/>
        <family val="1"/>
      </rPr>
      <t xml:space="preserve"> include your completed questionnaire in a fax or mail order.</t>
    </r>
  </si>
  <si>
    <r>
      <t xml:space="preserve">Orders within the U.S. will include an additional </t>
    </r>
    <r>
      <rPr>
        <b/>
        <sz val="10"/>
        <color indexed="60"/>
        <rFont val="Book Antiqua"/>
        <family val="1"/>
      </rPr>
      <t>$12</t>
    </r>
    <r>
      <rPr>
        <b/>
        <sz val="10"/>
        <rFont val="Book Antiqua"/>
        <family val="1"/>
      </rPr>
      <t xml:space="preserve"> shipping &amp; handling; International orders will be charged </t>
    </r>
    <r>
      <rPr>
        <b/>
        <sz val="10"/>
        <color indexed="60"/>
        <rFont val="Book Antiqua"/>
        <family val="1"/>
      </rPr>
      <t>$30</t>
    </r>
    <r>
      <rPr>
        <b/>
        <sz val="10"/>
        <rFont val="Book Antiqua"/>
        <family val="1"/>
      </rPr>
      <t>.</t>
    </r>
  </si>
  <si>
    <t>MA orders include 6.25% sales tax.</t>
  </si>
  <si>
    <t xml:space="preserve">E-mail </t>
  </si>
  <si>
    <t>Enclosed check (incl. s/h &amp; sales tax if MA) payable to:</t>
  </si>
  <si>
    <t>Don't Forget Your FREE Benchmarking Tool!</t>
  </si>
  <si>
    <r>
      <t xml:space="preserve">Please be sure to fill out the </t>
    </r>
    <r>
      <rPr>
        <b/>
        <sz val="11"/>
        <color indexed="56"/>
        <rFont val="Book Antiqua"/>
        <family val="1"/>
      </rPr>
      <t>"Benchmark Tool Contact" tab</t>
    </r>
    <r>
      <rPr>
        <b/>
        <sz val="11"/>
        <color indexed="56"/>
        <rFont val="Book Antiqua"/>
        <family val="1"/>
      </rPr>
      <t xml:space="preserve"> </t>
    </r>
    <r>
      <rPr>
        <b/>
        <sz val="11"/>
        <rFont val="Book Antiqua"/>
        <family val="1"/>
      </rPr>
      <t>to let us
know who should receive your firm's FREE benchmarking tool.</t>
    </r>
  </si>
  <si>
    <t xml:space="preserve">Your firm code number for confidentiality (see pop-up comment):    </t>
  </si>
  <si>
    <t xml:space="preserve">Please be sure to save this Excel file to your hard drive using the "Save As" function and follow the FINAL INSTRUCTIONS located at the bottom of the "Quick Start Instructions" tab to e-mail your completed file to Kate Allen, Director of PSMJ's A/E/C Industry Surveys, at kallen@psmj.com. This Excel file does not automatically save or submit your questionnaire to PSMJ.  </t>
  </si>
  <si>
    <t>Please be sure to read through each tab in this Excel Workbook before submitting your data.</t>
  </si>
  <si>
    <t>(before data completion)</t>
  </si>
  <si>
    <t>As mentioned earlier, Pop-Up Comments have been included in the actual questionnaire -- to view them, hover your cursor over the mini red triangles. If you have any questions, contact Kate Allen, Director of PSMJ's A/E/C Industry Surveys, at (857) 255-3206 or via e-mail at kallen@psmj.com.</t>
  </si>
  <si>
    <t>Environmental</t>
  </si>
  <si>
    <t>Region Where You Generate Greater than 50% of Your Work</t>
  </si>
  <si>
    <t xml:space="preserve">All U.S. </t>
  </si>
  <si>
    <t>No one region represents more than 50% of your work</t>
  </si>
  <si>
    <t>IL, IN, IA, KS, MI, MN, MO, NE, ND, OH, D\SD, WI</t>
  </si>
  <si>
    <t>All firms headquartered in Canada</t>
  </si>
  <si>
    <t>All firms performing more than 50% of their work outside of the U. S. or Canada.</t>
  </si>
  <si>
    <t>Please enter your firm's data in the "Survey Questionnaire" tab</t>
  </si>
  <si>
    <r>
      <t xml:space="preserve">Participants receive a 40% discount on our comprehensive 
Survey Report (pdf and printed book). Please be sure to fill out
the </t>
    </r>
    <r>
      <rPr>
        <b/>
        <sz val="10"/>
        <color indexed="56"/>
        <rFont val="Book Antiqua"/>
        <family val="1"/>
      </rPr>
      <t xml:space="preserve">"Survey Report Order Form" tab </t>
    </r>
    <r>
      <rPr>
        <b/>
        <sz val="10"/>
        <rFont val="Book Antiqua"/>
        <family val="1"/>
      </rPr>
      <t>to order the report.</t>
    </r>
  </si>
  <si>
    <t>Charge my credit card for $297 + s/h (&amp; sales tax if MA).</t>
  </si>
  <si>
    <t>ANNUAL NET REVENUES, FOR LAST CALENDAR OR FISCAL YEAR (In whole dollars)</t>
  </si>
  <si>
    <t>FIRM EQUITY (Assets less liabilities) at end of last calendar or fiscal year (In whole dollars)</t>
  </si>
  <si>
    <t>Retirement contributions (in whole dollars)</t>
  </si>
  <si>
    <t>Performance bonus, latest year (in whole dollars)</t>
  </si>
  <si>
    <t>Annual Salary per person (in whole dollars)</t>
  </si>
  <si>
    <r>
      <t xml:space="preserve">Annual premiums for </t>
    </r>
    <r>
      <rPr>
        <b/>
        <sz val="12"/>
        <rFont val="Book Antiqua"/>
        <family val="1"/>
      </rPr>
      <t xml:space="preserve">health insurance </t>
    </r>
    <r>
      <rPr>
        <sz val="12"/>
        <rFont val="Book Antiqua"/>
        <family val="1"/>
      </rPr>
      <t>(in whole dollars)</t>
    </r>
  </si>
  <si>
    <r>
      <t xml:space="preserve">Annual premiums for </t>
    </r>
    <r>
      <rPr>
        <b/>
        <sz val="12"/>
        <rFont val="Book Antiqua"/>
        <family val="1"/>
      </rPr>
      <t xml:space="preserve">life insurance </t>
    </r>
    <r>
      <rPr>
        <sz val="12"/>
        <rFont val="Book Antiqua"/>
        <family val="1"/>
      </rPr>
      <t>(in whole dollars)</t>
    </r>
  </si>
  <si>
    <r>
      <t xml:space="preserve">Annual premiums for </t>
    </r>
    <r>
      <rPr>
        <b/>
        <sz val="12"/>
        <rFont val="Book Antiqua"/>
        <family val="1"/>
      </rPr>
      <t xml:space="preserve">disability insurance </t>
    </r>
    <r>
      <rPr>
        <sz val="12"/>
        <rFont val="Book Antiqua"/>
        <family val="1"/>
      </rPr>
      <t>(in whole dollars)</t>
    </r>
  </si>
  <si>
    <r>
      <t xml:space="preserve">Annual premiums for </t>
    </r>
    <r>
      <rPr>
        <b/>
        <sz val="12"/>
        <rFont val="Book Antiqua"/>
        <family val="1"/>
      </rPr>
      <t>dental insurance</t>
    </r>
    <r>
      <rPr>
        <sz val="12"/>
        <rFont val="Book Antiqua"/>
        <family val="1"/>
      </rPr>
      <t xml:space="preserve"> (in whole dollars)</t>
    </r>
  </si>
  <si>
    <r>
      <t xml:space="preserve">Annual premiums for </t>
    </r>
    <r>
      <rPr>
        <b/>
        <sz val="12"/>
        <rFont val="Book Antiqua"/>
        <family val="1"/>
      </rPr>
      <t>audio-visual insurance</t>
    </r>
    <r>
      <rPr>
        <sz val="12"/>
        <rFont val="Book Antiqua"/>
        <family val="1"/>
      </rPr>
      <t xml:space="preserve"> (in whole dollars)</t>
    </r>
  </si>
  <si>
    <r>
      <t xml:space="preserve">Face value of </t>
    </r>
    <r>
      <rPr>
        <b/>
        <sz val="12"/>
        <rFont val="Book Antiqua"/>
        <family val="1"/>
      </rPr>
      <t xml:space="preserve">key person insurance </t>
    </r>
    <r>
      <rPr>
        <sz val="12"/>
        <rFont val="Book Antiqua"/>
        <family val="1"/>
      </rPr>
      <t>(in</t>
    </r>
    <r>
      <rPr>
        <sz val="12"/>
        <color indexed="10"/>
        <rFont val="Book Antiqua"/>
        <family val="1"/>
      </rPr>
      <t xml:space="preserve"> </t>
    </r>
    <r>
      <rPr>
        <b/>
        <sz val="12"/>
        <color indexed="10"/>
        <rFont val="Book Antiqua"/>
        <family val="1"/>
      </rPr>
      <t>whole dollars</t>
    </r>
    <r>
      <rPr>
        <sz val="12"/>
        <color indexed="10"/>
        <rFont val="Book Antiqua"/>
        <family val="1"/>
      </rPr>
      <t>,</t>
    </r>
    <r>
      <rPr>
        <sz val="12"/>
        <rFont val="Book Antiqua"/>
        <family val="1"/>
      </rPr>
      <t xml:space="preserve"> not thousands)</t>
    </r>
  </si>
  <si>
    <r>
      <t xml:space="preserve">Face value of </t>
    </r>
    <r>
      <rPr>
        <b/>
        <sz val="12"/>
        <rFont val="Book Antiqua"/>
        <family val="1"/>
      </rPr>
      <t>life insurance</t>
    </r>
    <r>
      <rPr>
        <sz val="12"/>
        <color indexed="10"/>
        <rFont val="Book Antiqua"/>
        <family val="1"/>
      </rPr>
      <t xml:space="preserve"> </t>
    </r>
    <r>
      <rPr>
        <sz val="12"/>
        <rFont val="Book Antiqua"/>
        <family val="1"/>
      </rPr>
      <t>(in</t>
    </r>
    <r>
      <rPr>
        <sz val="12"/>
        <color indexed="10"/>
        <rFont val="Book Antiqua"/>
        <family val="1"/>
      </rPr>
      <t xml:space="preserve"> </t>
    </r>
    <r>
      <rPr>
        <b/>
        <sz val="12"/>
        <color indexed="10"/>
        <rFont val="Book Antiqua"/>
        <family val="1"/>
      </rPr>
      <t>whole dollars</t>
    </r>
    <r>
      <rPr>
        <sz val="12"/>
        <color indexed="10"/>
        <rFont val="Book Antiqua"/>
        <family val="1"/>
      </rPr>
      <t xml:space="preserve">, </t>
    </r>
    <r>
      <rPr>
        <sz val="12"/>
        <rFont val="Book Antiqua"/>
        <family val="1"/>
      </rPr>
      <t>not thousands)</t>
    </r>
  </si>
  <si>
    <t>(Please enter dollar amounts in WHOLE DOLLARS)</t>
  </si>
  <si>
    <t>We would like to know if you do most of your work for private-sector owners of projects, including commercial, industrial, housing and/or other private-sector facility owners.  Precise accuracy is not needed-Round to the nearest 5%.</t>
  </si>
  <si>
    <t>We would like to know if you do most of your work under the rules of governmental agencies.  Please report state and local government work together with federal as government work. Precise accuracy is not needed-Round to the nearest 5%.</t>
  </si>
  <si>
    <t>We are looking for percentage of revenues from each type of client(s) you serve.  If you do not have precise figures, or have some projects that may include multiple types of work, use an estimate. An estimate to within 5% is acceptable. Definitions include:</t>
  </si>
  <si>
    <t>The questionnaire has a section for each of the position titles listed above.   Please find the appropriate section and provide the following information on the compensation and fringe benefits for that position.</t>
  </si>
  <si>
    <t>Healthcare</t>
  </si>
  <si>
    <r>
      <t xml:space="preserve">SALARY &amp; COMPENSATION INFORMATION FOR </t>
    </r>
    <r>
      <rPr>
        <b/>
        <u/>
        <sz val="14"/>
        <color indexed="48"/>
        <rFont val="Arial Rounded MT Bold"/>
        <family val="2"/>
      </rPr>
      <t>BRANCH OFFICE MANAGER</t>
    </r>
    <r>
      <rPr>
        <b/>
        <sz val="14"/>
        <color indexed="48"/>
        <rFont val="Arial Rounded MT Bold"/>
        <family val="2"/>
      </rPr>
      <t xml:space="preserve"> (Title Code 17)</t>
    </r>
  </si>
  <si>
    <r>
      <t xml:space="preserve">SALARY &amp; COMPENSATION INFORMATION FOR </t>
    </r>
    <r>
      <rPr>
        <b/>
        <u/>
        <sz val="14"/>
        <color indexed="48"/>
        <rFont val="Arial Rounded MT Bold"/>
        <family val="2"/>
      </rPr>
      <t>DEPARTMENT HEAD</t>
    </r>
    <r>
      <rPr>
        <b/>
        <sz val="14"/>
        <color indexed="48"/>
        <rFont val="Arial Rounded MT Bold"/>
        <family val="2"/>
      </rPr>
      <t xml:space="preserve"> (Title Code 18)</t>
    </r>
  </si>
  <si>
    <r>
      <t xml:space="preserve">SALARY &amp; COMPENSATION INFORMATION FOR </t>
    </r>
    <r>
      <rPr>
        <b/>
        <u/>
        <sz val="14"/>
        <color indexed="48"/>
        <rFont val="Arial Rounded MT Bold"/>
        <family val="2"/>
      </rPr>
      <t>SENIOR PROJECT MANAGER</t>
    </r>
    <r>
      <rPr>
        <b/>
        <sz val="14"/>
        <color indexed="48"/>
        <rFont val="Arial Rounded MT Bold"/>
        <family val="2"/>
      </rPr>
      <t xml:space="preserve"> (Title Code 19)</t>
    </r>
  </si>
  <si>
    <r>
      <t xml:space="preserve">SALARY &amp; COMPENSATION INFORMATION FOR </t>
    </r>
    <r>
      <rPr>
        <b/>
        <u/>
        <sz val="14"/>
        <color indexed="48"/>
        <rFont val="Arial Rounded MT Bold"/>
        <family val="2"/>
      </rPr>
      <t>DIRECTOR OF COMPUTER OPERATIONS</t>
    </r>
    <r>
      <rPr>
        <b/>
        <sz val="12"/>
        <color indexed="48"/>
        <rFont val="Arial Rounded MT Bold"/>
        <family val="2"/>
      </rPr>
      <t xml:space="preserve"> (Title Code 16)</t>
    </r>
  </si>
  <si>
    <r>
      <t xml:space="preserve">SALARY &amp; COMPENSATION INFORMATION FOR </t>
    </r>
    <r>
      <rPr>
        <b/>
        <u/>
        <sz val="14"/>
        <color indexed="48"/>
        <rFont val="Arial Rounded MT Bold"/>
        <family val="2"/>
      </rPr>
      <t>DIRECTOR OF HUMAN RESOURCES</t>
    </r>
    <r>
      <rPr>
        <b/>
        <sz val="14"/>
        <color indexed="48"/>
        <rFont val="Arial Rounded MT Bold"/>
        <family val="2"/>
      </rPr>
      <t xml:space="preserve"> </t>
    </r>
    <r>
      <rPr>
        <b/>
        <sz val="12"/>
        <color indexed="48"/>
        <rFont val="Arial Rounded MT Bold"/>
        <family val="2"/>
      </rPr>
      <t>(Title Code 15)</t>
    </r>
  </si>
  <si>
    <r>
      <t xml:space="preserve">SALARY &amp; COMPENSATION INFORMATION FOR </t>
    </r>
    <r>
      <rPr>
        <b/>
        <u/>
        <sz val="14"/>
        <color indexed="48"/>
        <rFont val="Arial Rounded MT Bold"/>
        <family val="2"/>
      </rPr>
      <t>DIRECTOR OF OPERATIONS</t>
    </r>
    <r>
      <rPr>
        <b/>
        <sz val="14"/>
        <color indexed="48"/>
        <rFont val="Arial Rounded MT Bold"/>
        <family val="2"/>
      </rPr>
      <t xml:space="preserve"> </t>
    </r>
    <r>
      <rPr>
        <b/>
        <sz val="12"/>
        <color indexed="48"/>
        <rFont val="Arial Rounded MT Bold"/>
        <family val="2"/>
      </rPr>
      <t>(Title Code 12)</t>
    </r>
  </si>
  <si>
    <r>
      <t xml:space="preserve">SALARY &amp; COMPENSATION INFORMATION FOR </t>
    </r>
    <r>
      <rPr>
        <b/>
        <u/>
        <sz val="14"/>
        <color indexed="48"/>
        <rFont val="Arial Rounded MT Bold"/>
        <family val="2"/>
      </rPr>
      <t>DIRECTOR OF ADMINISTRATION</t>
    </r>
    <r>
      <rPr>
        <b/>
        <sz val="12"/>
        <color indexed="48"/>
        <rFont val="Arial Rounded MT Bold"/>
        <family val="2"/>
      </rPr>
      <t xml:space="preserve"> (Title Code 11)</t>
    </r>
  </si>
  <si>
    <r>
      <t xml:space="preserve">SALARY &amp; COMPENSATION INFORMATION FOR </t>
    </r>
    <r>
      <rPr>
        <b/>
        <u/>
        <sz val="14"/>
        <color indexed="48"/>
        <rFont val="Arial Rounded MT Bold"/>
        <family val="2"/>
      </rPr>
      <t>BUSINESS MANAGER</t>
    </r>
    <r>
      <rPr>
        <b/>
        <sz val="14"/>
        <color indexed="48"/>
        <rFont val="Arial Rounded MT Bold"/>
        <family val="2"/>
      </rPr>
      <t xml:space="preserve"> (Title Code 10)</t>
    </r>
  </si>
  <si>
    <r>
      <t xml:space="preserve">SALARY &amp; COMPENSATION INFORMATION FOR </t>
    </r>
    <r>
      <rPr>
        <b/>
        <u/>
        <sz val="14"/>
        <color indexed="48"/>
        <rFont val="Arial Rounded MT Bold"/>
        <family val="2"/>
      </rPr>
      <t>CONTROLLER</t>
    </r>
    <r>
      <rPr>
        <b/>
        <sz val="14"/>
        <color indexed="48"/>
        <rFont val="Arial Rounded MT Bold"/>
        <family val="2"/>
      </rPr>
      <t xml:space="preserve"> (Title Code 9)</t>
    </r>
  </si>
  <si>
    <r>
      <t xml:space="preserve">SALARY &amp; COMPENSATION INFORMATION FOR </t>
    </r>
    <r>
      <rPr>
        <b/>
        <u/>
        <sz val="14"/>
        <color indexed="48"/>
        <rFont val="Arial Rounded MT Bold"/>
        <family val="2"/>
      </rPr>
      <t>CFO/DIRECTOR OF FINANCE</t>
    </r>
    <r>
      <rPr>
        <b/>
        <sz val="14"/>
        <color indexed="48"/>
        <rFont val="Arial Rounded MT Bold"/>
        <family val="2"/>
      </rPr>
      <t xml:space="preserve"> (</t>
    </r>
    <r>
      <rPr>
        <b/>
        <sz val="12"/>
        <color indexed="48"/>
        <rFont val="Arial Rounded MT Bold"/>
        <family val="2"/>
      </rPr>
      <t>Title Code 8)</t>
    </r>
  </si>
  <si>
    <r>
      <t xml:space="preserve">SALARY &amp; COMPENSATION INFORMATION FOR </t>
    </r>
    <r>
      <rPr>
        <b/>
        <u/>
        <sz val="14"/>
        <color indexed="48"/>
        <rFont val="Arial Rounded MT Bold"/>
        <family val="2"/>
      </rPr>
      <t>OTHER PRINCIPALS, PARTNERS</t>
    </r>
    <r>
      <rPr>
        <b/>
        <sz val="12"/>
        <color indexed="48"/>
        <rFont val="Arial Rounded MT Bold"/>
        <family val="2"/>
      </rPr>
      <t xml:space="preserve"> (Title Code 7)</t>
    </r>
  </si>
  <si>
    <r>
      <t xml:space="preserve">SALARY &amp; COMPENSATION INFORMATION FOR </t>
    </r>
    <r>
      <rPr>
        <b/>
        <u/>
        <sz val="14"/>
        <color indexed="48"/>
        <rFont val="Arial Rounded MT Bold"/>
        <family val="2"/>
      </rPr>
      <t>SENIOR VP/SENIOR PRINCIPAL</t>
    </r>
    <r>
      <rPr>
        <b/>
        <sz val="14"/>
        <color indexed="48"/>
        <rFont val="Arial Rounded MT Bold"/>
        <family val="2"/>
      </rPr>
      <t xml:space="preserve"> (Title code 6)</t>
    </r>
  </si>
  <si>
    <r>
      <t xml:space="preserve">SALARY &amp; COMPENSATION INFORMATION FOR </t>
    </r>
    <r>
      <rPr>
        <b/>
        <u/>
        <sz val="14"/>
        <color indexed="48"/>
        <rFont val="Arial Rounded MT Bold"/>
        <family val="2"/>
      </rPr>
      <t>CHIEF EXECUTIVE OFFICER (CEO)</t>
    </r>
    <r>
      <rPr>
        <b/>
        <sz val="12"/>
        <color indexed="48"/>
        <rFont val="Arial Rounded MT Bold"/>
        <family val="2"/>
      </rPr>
      <t xml:space="preserve"> (Title Code 4)</t>
    </r>
  </si>
  <si>
    <r>
      <t xml:space="preserve">SALARY &amp; COMPENSATION INFORMATION FOR </t>
    </r>
    <r>
      <rPr>
        <b/>
        <u/>
        <sz val="14"/>
        <color indexed="48"/>
        <rFont val="Arial Rounded MT Bold"/>
        <family val="2"/>
      </rPr>
      <t>THE BOARD CHAIRMAN (NON CEO)</t>
    </r>
    <r>
      <rPr>
        <b/>
        <sz val="14"/>
        <color indexed="48"/>
        <rFont val="Arial Rounded MT Bold"/>
        <family val="2"/>
      </rPr>
      <t xml:space="preserve"> (Title Code 3)</t>
    </r>
  </si>
  <si>
    <t>Board Chairman (Non-CEO)</t>
  </si>
  <si>
    <t>President, CEO, Managing Partner</t>
  </si>
  <si>
    <t>Chief Operating Officer, Executive Vice President</t>
  </si>
  <si>
    <r>
      <t xml:space="preserve">SALARY &amp; COMPENSATION FOR </t>
    </r>
    <r>
      <rPr>
        <b/>
        <u/>
        <sz val="14"/>
        <color indexed="48"/>
        <rFont val="Arial Rounded MT Bold"/>
        <family val="2"/>
      </rPr>
      <t>CHIEF OPERATING OFFICER/EXECUTIVE VP</t>
    </r>
    <r>
      <rPr>
        <b/>
        <sz val="14"/>
        <color indexed="48"/>
        <rFont val="Arial Rounded MT Bold"/>
        <family val="2"/>
      </rPr>
      <t xml:space="preserve"> (Title Code 5)</t>
    </r>
  </si>
  <si>
    <t>CFO, Director of Finance</t>
  </si>
  <si>
    <t>Project Manager (Removed "JR" for 2014)</t>
  </si>
  <si>
    <t>Director of Marketing (New for 2014)</t>
  </si>
  <si>
    <t>Director of Business Development (Was #14 prior to 2014)</t>
  </si>
  <si>
    <t>$</t>
  </si>
  <si>
    <r>
      <t xml:space="preserve">SALARY &amp; COMPENSATION INFORMATION FOR </t>
    </r>
    <r>
      <rPr>
        <b/>
        <u/>
        <sz val="13"/>
        <color indexed="48"/>
        <rFont val="Arial Rounded MT Bold"/>
        <family val="2"/>
      </rPr>
      <t>DIRECTOR OF BUSINESS DEVELOPMENT</t>
    </r>
    <r>
      <rPr>
        <b/>
        <sz val="13"/>
        <color indexed="48"/>
        <rFont val="Arial Rounded MT Bold"/>
        <family val="2"/>
      </rPr>
      <t xml:space="preserve"> (Title Code 13)</t>
    </r>
  </si>
  <si>
    <t xml:space="preserve">Thank you for your participation! Please read the following instructions regarding our questionnaire -- we've included sections with helpful topics, along with lists of specific directions we ask participants to carefully follow.
After reading through the instructions below, please enter your firm's data in the "Survey Questionnaire" tab. Pop-Up Comments have been added to provide additional detail for each survey question (hover your cursor over the mini red triangles within the questionnaire). </t>
  </si>
  <si>
    <t>Unprotected</t>
  </si>
  <si>
    <t>Format</t>
  </si>
  <si>
    <t>A</t>
  </si>
  <si>
    <t>B</t>
  </si>
  <si>
    <t>C</t>
  </si>
  <si>
    <t>D</t>
  </si>
  <si>
    <t>E</t>
  </si>
  <si>
    <t>F</t>
  </si>
  <si>
    <t>G</t>
  </si>
  <si>
    <t>H</t>
  </si>
  <si>
    <t>I</t>
  </si>
  <si>
    <t>J</t>
  </si>
  <si>
    <t>K</t>
  </si>
  <si>
    <r>
      <rPr>
        <b/>
        <sz val="18"/>
        <color indexed="48"/>
        <rFont val="Arial"/>
        <family val="2"/>
      </rPr>
      <t>2015 PSMJ A/E Management Compensation Benchmark Survey Questionnaire</t>
    </r>
    <r>
      <rPr>
        <b/>
        <sz val="18"/>
        <color indexed="9"/>
        <rFont val="Arial"/>
        <family val="2"/>
      </rPr>
      <t xml:space="preserve">
</t>
    </r>
    <r>
      <rPr>
        <b/>
        <sz val="10"/>
        <rFont val="Arial"/>
        <family val="2"/>
      </rPr>
      <t xml:space="preserve">  (For additional info, see our Pop-Up Comments throughout the questionnaire -- hover your cursor over the mini red triangles.)</t>
    </r>
  </si>
  <si>
    <t>The purpose of the PSMJ 2015 A/E Management Compensation Benchmark Survey is to document how professional design firms compensate their managers.  This questionnaire is the result of an effort by a Board of Advisors composed of people directly concerned with compensation practices in design firms.</t>
  </si>
  <si>
    <r>
      <t xml:space="preserve">Participants in our benchmarking survey receive a complimentary, abridged version of our famous </t>
    </r>
    <r>
      <rPr>
        <b/>
        <sz val="12"/>
        <color indexed="56"/>
        <rFont val="Book Antiqua"/>
        <family val="1"/>
      </rPr>
      <t>PSMJ</t>
    </r>
    <r>
      <rPr>
        <b/>
        <sz val="12"/>
        <color indexed="54"/>
        <rFont val="Book Antiqua"/>
        <family val="1"/>
      </rPr>
      <t xml:space="preserve"> </t>
    </r>
    <r>
      <rPr>
        <b/>
        <i/>
        <sz val="12"/>
        <color indexed="56"/>
        <rFont val="Book Antiqua"/>
        <family val="1"/>
      </rPr>
      <t>Personalized</t>
    </r>
    <r>
      <rPr>
        <b/>
        <sz val="12"/>
        <color indexed="56"/>
        <rFont val="Book Antiqua"/>
        <family val="1"/>
      </rPr>
      <t xml:space="preserve"> 2015 Management Compensation Benchmark Tool</t>
    </r>
    <r>
      <rPr>
        <sz val="12"/>
        <rFont val="Book Antiqua"/>
        <family val="1"/>
      </rPr>
      <t xml:space="preserve"> -- </t>
    </r>
    <r>
      <rPr>
        <u/>
        <sz val="12"/>
        <rFont val="Book Antiqua"/>
        <family val="1"/>
      </rPr>
      <t>already loaded with your firm’s data</t>
    </r>
    <r>
      <rPr>
        <sz val="12"/>
        <rFont val="Book Antiqua"/>
        <family val="1"/>
      </rPr>
      <t xml:space="preserve"> and </t>
    </r>
    <r>
      <rPr>
        <u/>
        <sz val="12"/>
        <rFont val="Book Antiqua"/>
        <family val="1"/>
      </rPr>
      <t>critical key metrics</t>
    </r>
    <r>
      <rPr>
        <sz val="12"/>
        <rFont val="Book Antiqua"/>
        <family val="1"/>
      </rPr>
      <t xml:space="preserve"> from the survey results. We’ll be </t>
    </r>
    <r>
      <rPr>
        <b/>
        <sz val="12"/>
        <color indexed="60"/>
        <rFont val="Book Antiqua"/>
        <family val="1"/>
      </rPr>
      <t>emailing</t>
    </r>
    <r>
      <rPr>
        <sz val="12"/>
        <rFont val="Book Antiqua"/>
        <family val="1"/>
      </rPr>
      <t xml:space="preserve"> you your tool in a few months, when the results of the survey are completed. </t>
    </r>
    <r>
      <rPr>
        <b/>
        <sz val="12"/>
        <rFont val="Book Antiqua"/>
        <family val="1"/>
      </rPr>
      <t xml:space="preserve">To protect your firm’s SENSITIVE and CONFIDENTIAL information, we want to make sure the data is delivered to the correct person in your firm. This person will be the official participant/contact for the survey, and will receive your firm's related participant perks. </t>
    </r>
    <r>
      <rPr>
        <b/>
        <sz val="12"/>
        <color indexed="60"/>
        <rFont val="Book Antiqua"/>
        <family val="1"/>
      </rPr>
      <t>Please specify the name, title, and email address of the person in your firm who should receive the FREE Benchmark Tool.</t>
    </r>
  </si>
  <si>
    <r>
      <t xml:space="preserve">(PSMJ's </t>
    </r>
    <r>
      <rPr>
        <b/>
        <i/>
        <sz val="12"/>
        <color indexed="9"/>
        <rFont val="Book Antiqua"/>
        <family val="1"/>
      </rPr>
      <t>2015 Management Compensation Benchmark Survey Report</t>
    </r>
    <r>
      <rPr>
        <b/>
        <sz val="12"/>
        <color indexed="9"/>
        <rFont val="Book Antiqua"/>
        <family val="1"/>
      </rPr>
      <t>)</t>
    </r>
  </si>
  <si>
    <t>Participants Save $200 on the 2015 Survey Report!</t>
  </si>
  <si>
    <r>
      <t xml:space="preserve">Participants in our survey receive a $200 discount off the </t>
    </r>
    <r>
      <rPr>
        <b/>
        <i/>
        <sz val="12"/>
        <rFont val="Book Antiqua"/>
        <family val="1"/>
      </rPr>
      <t xml:space="preserve">2015 </t>
    </r>
    <r>
      <rPr>
        <b/>
        <i/>
        <sz val="12"/>
        <color indexed="8"/>
        <rFont val="Book Antiqua"/>
        <family val="1"/>
      </rPr>
      <t xml:space="preserve">PSMJ A/E Management Compensation Benchmark Survey Report </t>
    </r>
    <r>
      <rPr>
        <sz val="12"/>
        <color indexed="8"/>
        <rFont val="Book Antiqua"/>
        <family val="1"/>
      </rPr>
      <t>Combo</t>
    </r>
    <r>
      <rPr>
        <b/>
        <i/>
        <sz val="12"/>
        <color indexed="8"/>
        <rFont val="Book Antiqua"/>
        <family val="1"/>
      </rPr>
      <t xml:space="preserve"> </t>
    </r>
    <r>
      <rPr>
        <sz val="12"/>
        <rFont val="Book Antiqua"/>
        <family val="1"/>
      </rPr>
      <t xml:space="preserve">(a hardcopy and pdf of the final published results). With even more in-depth data, along with commentary and analysis from our renowned consultants, the survey report goes beyond the data in the free benchmarking tool to give you the entire benchmarking picture you need to build a persuasive business case for change. </t>
    </r>
  </si>
  <si>
    <r>
      <rPr>
        <sz val="16"/>
        <rFont val="Book Antiqua"/>
        <family val="1"/>
      </rPr>
      <t xml:space="preserve">Yes, I have completed the </t>
    </r>
    <r>
      <rPr>
        <b/>
        <i/>
        <sz val="16"/>
        <color indexed="56"/>
        <rFont val="Book Antiqua"/>
        <family val="1"/>
      </rPr>
      <t>2015 PSMJ A/E Management Compensation Benchmark Survey questionnaire</t>
    </r>
    <r>
      <rPr>
        <sz val="16"/>
        <color indexed="56"/>
        <rFont val="Book Antiqua"/>
        <family val="1"/>
      </rPr>
      <t xml:space="preserve"> 
</t>
    </r>
    <r>
      <rPr>
        <sz val="16"/>
        <rFont val="Book Antiqua"/>
        <family val="1"/>
      </rPr>
      <t xml:space="preserve">and </t>
    </r>
    <r>
      <rPr>
        <b/>
        <u/>
        <sz val="16"/>
        <rFont val="Book Antiqua"/>
        <family val="1"/>
      </rPr>
      <t>I want to purchase</t>
    </r>
    <r>
      <rPr>
        <sz val="16"/>
        <rFont val="Book Antiqua"/>
        <family val="1"/>
      </rPr>
      <t xml:space="preserve">: </t>
    </r>
  </si>
  <si>
    <r>
      <t xml:space="preserve">The </t>
    </r>
    <r>
      <rPr>
        <b/>
        <i/>
        <sz val="10"/>
        <rFont val="Book Antiqua"/>
        <family val="1"/>
      </rPr>
      <t>2015</t>
    </r>
    <r>
      <rPr>
        <b/>
        <sz val="10"/>
        <rFont val="Book Antiqua"/>
        <family val="1"/>
      </rPr>
      <t xml:space="preserve"> </t>
    </r>
    <r>
      <rPr>
        <b/>
        <i/>
        <sz val="10"/>
        <rFont val="Book Antiqua"/>
        <family val="1"/>
      </rPr>
      <t>Management Compensation Benchmark Survey Report</t>
    </r>
    <r>
      <rPr>
        <b/>
        <sz val="10"/>
        <rFont val="Book Antiqua"/>
        <family val="1"/>
      </rPr>
      <t xml:space="preserve"> (pdf and printed book combo)</t>
    </r>
    <r>
      <rPr>
        <sz val="10"/>
        <rFont val="Book Antiqua"/>
        <family val="1"/>
      </rPr>
      <t xml:space="preserve"> for only </t>
    </r>
    <r>
      <rPr>
        <b/>
        <sz val="10"/>
        <color indexed="60"/>
        <rFont val="Book Antiqua"/>
        <family val="1"/>
      </rPr>
      <t>$297</t>
    </r>
    <r>
      <rPr>
        <sz val="10"/>
        <color indexed="60"/>
        <rFont val="Book Antiqua"/>
        <family val="1"/>
      </rPr>
      <t xml:space="preserve"> </t>
    </r>
    <r>
      <rPr>
        <sz val="10"/>
        <rFont val="Book Antiqua"/>
        <family val="1"/>
      </rPr>
      <t>(regular price $497)</t>
    </r>
  </si>
  <si>
    <r>
      <t xml:space="preserve">(Your </t>
    </r>
    <r>
      <rPr>
        <b/>
        <sz val="12"/>
        <color indexed="9"/>
        <rFont val="Book Antiqua"/>
        <family val="1"/>
      </rPr>
      <t xml:space="preserve">PSMJ </t>
    </r>
    <r>
      <rPr>
        <b/>
        <i/>
        <sz val="12"/>
        <color indexed="9"/>
        <rFont val="Book Antiqua"/>
        <family val="1"/>
      </rPr>
      <t>Personalized</t>
    </r>
    <r>
      <rPr>
        <b/>
        <sz val="12"/>
        <color indexed="9"/>
        <rFont val="Book Antiqua"/>
        <family val="1"/>
      </rPr>
      <t xml:space="preserve"> 2015 Management Compensation Benchmark Tool)</t>
    </r>
  </si>
  <si>
    <t xml:space="preserve">2015 PSMJ A/E Management Compensation Benchmark Survey Questionnaire
Copy of Pop-Up Instructions for Easy Reference </t>
  </si>
  <si>
    <t>Plans for This Year (2015)</t>
  </si>
  <si>
    <t>For each group of staff, please indicate the low, average, and high increases in salaries (raises) you plan to give or have given for the coming year of 2015.</t>
  </si>
  <si>
    <t>Please indicate if you expect firm bonus payments to increase, decrease, or remain the same this year (2015) when compared to last year.</t>
  </si>
  <si>
    <t>Please indicate the percentage change in firm staff level (number of employees) you expect this year (2015).  Note that staff decreases would be a negative percentage change, shown in ( ).</t>
  </si>
  <si>
    <t>03-28</t>
  </si>
  <si>
    <r>
      <t xml:space="preserve">Number of </t>
    </r>
    <r>
      <rPr>
        <b/>
        <sz val="12"/>
        <color rgb="FFFF0000"/>
        <rFont val="Book Antiqua"/>
        <family val="1"/>
      </rPr>
      <t>days</t>
    </r>
    <r>
      <rPr>
        <sz val="12"/>
        <rFont val="Book Antiqua"/>
        <family val="1"/>
      </rPr>
      <t xml:space="preserve"> of </t>
    </r>
    <r>
      <rPr>
        <b/>
        <sz val="12"/>
        <rFont val="Book Antiqua"/>
        <family val="1"/>
      </rPr>
      <t xml:space="preserve">paid time off (PTO) </t>
    </r>
  </si>
  <si>
    <r>
      <t xml:space="preserve">Number of </t>
    </r>
    <r>
      <rPr>
        <b/>
        <sz val="12"/>
        <color rgb="FFFF0000"/>
        <rFont val="Book Antiqua"/>
        <family val="1"/>
      </rPr>
      <t>days</t>
    </r>
    <r>
      <rPr>
        <sz val="12"/>
        <rFont val="Book Antiqua"/>
        <family val="1"/>
      </rPr>
      <t xml:space="preserve"> of annual </t>
    </r>
    <r>
      <rPr>
        <b/>
        <sz val="12"/>
        <rFont val="Book Antiqua"/>
        <family val="1"/>
      </rPr>
      <t>vacation</t>
    </r>
    <r>
      <rPr>
        <sz val="12"/>
        <rFont val="Book Antiqua"/>
        <family val="1"/>
      </rPr>
      <t xml:space="preserve"> (skip if combined PTO)</t>
    </r>
  </si>
  <si>
    <r>
      <t xml:space="preserve">Number of </t>
    </r>
    <r>
      <rPr>
        <b/>
        <sz val="12"/>
        <color rgb="FFFF0000"/>
        <rFont val="Book Antiqua"/>
        <family val="1"/>
      </rPr>
      <t>days</t>
    </r>
    <r>
      <rPr>
        <sz val="12"/>
        <rFont val="Book Antiqua"/>
        <family val="1"/>
      </rPr>
      <t xml:space="preserve"> of annual </t>
    </r>
    <r>
      <rPr>
        <b/>
        <sz val="12"/>
        <rFont val="Book Antiqua"/>
        <family val="1"/>
      </rPr>
      <t>sick time</t>
    </r>
    <r>
      <rPr>
        <sz val="12"/>
        <rFont val="Book Antiqua"/>
        <family val="1"/>
      </rPr>
      <t xml:space="preserve"> (skip if combined PTO)</t>
    </r>
  </si>
  <si>
    <t>04-28</t>
  </si>
  <si>
    <t>05-28</t>
  </si>
  <si>
    <t>06-28</t>
  </si>
  <si>
    <t>07-28</t>
  </si>
  <si>
    <t>08-28</t>
  </si>
  <si>
    <t>09-28</t>
  </si>
  <si>
    <t>10-28</t>
  </si>
  <si>
    <t>11-28</t>
  </si>
  <si>
    <t>12-28</t>
  </si>
  <si>
    <t>13-28</t>
  </si>
  <si>
    <t>14-28</t>
  </si>
  <si>
    <t>15-28</t>
  </si>
  <si>
    <t>16-28</t>
  </si>
  <si>
    <t>17-28</t>
  </si>
  <si>
    <t>18-28</t>
  </si>
  <si>
    <t>19-28</t>
  </si>
  <si>
    <t>20-28</t>
  </si>
  <si>
    <r>
      <t xml:space="preserve">The following portion of the survey deals with your plans and expectations for </t>
    </r>
    <r>
      <rPr>
        <b/>
        <sz val="16"/>
        <color indexed="48"/>
        <rFont val="Arial Rounded MT Bold"/>
        <family val="2"/>
      </rPr>
      <t>2015.</t>
    </r>
  </si>
  <si>
    <r>
      <rPr>
        <b/>
        <u/>
        <sz val="12"/>
        <color indexed="56"/>
        <rFont val="Calibri"/>
        <family val="2"/>
        <scheme val="minor"/>
      </rPr>
      <t>Saving this File</t>
    </r>
    <r>
      <rPr>
        <b/>
        <sz val="12"/>
        <color indexed="10"/>
        <rFont val="Calibri"/>
        <family val="2"/>
        <scheme val="minor"/>
      </rPr>
      <t xml:space="preserve">
</t>
    </r>
    <r>
      <rPr>
        <sz val="12"/>
        <rFont val="Calibri"/>
        <family val="2"/>
        <scheme val="minor"/>
      </rPr>
      <t xml:space="preserve">Please be sure to save this Excel file to your hard drive using the "Save As" function and follow the FINAL INSTRUCTIONS at the bottom of this sheet to e-mail your completed file to Kate Allen, Director of PSMJ's A/E/C Industry Surveys, at kallen@psmj.com. This Excel file does not automatically save or submit your questionnaire to PSMJ. </t>
    </r>
  </si>
  <si>
    <r>
      <rPr>
        <b/>
        <u/>
        <sz val="12"/>
        <color indexed="56"/>
        <rFont val="Calibri"/>
        <family val="2"/>
        <scheme val="minor"/>
      </rPr>
      <t>Confidentiality</t>
    </r>
    <r>
      <rPr>
        <sz val="12"/>
        <rFont val="Calibri"/>
        <family val="2"/>
        <scheme val="minor"/>
      </rPr>
      <t xml:space="preserve">
We pride ourselves on CONFIDENTIALITY.  The information you provide will be held in strict confidence. Assigning a unique firm number allows us to separate the data from the firm name.  The firm name and data are only together: 1) when you submit the completed questionnaire; and 2) when we return your PSMJ </t>
    </r>
    <r>
      <rPr>
        <i/>
        <sz val="12"/>
        <rFont val="Calibri"/>
        <family val="2"/>
        <scheme val="minor"/>
      </rPr>
      <t>Personalized</t>
    </r>
    <r>
      <rPr>
        <i/>
        <vertAlign val="superscript"/>
        <sz val="12"/>
        <rFont val="Calibri"/>
        <family val="2"/>
        <scheme val="minor"/>
      </rPr>
      <t>©</t>
    </r>
    <r>
      <rPr>
        <sz val="12"/>
        <rFont val="Calibri"/>
        <family val="2"/>
        <scheme val="minor"/>
      </rPr>
      <t xml:space="preserve"> 2015 Management Compensation Benchmark Tool. ALL survey data is maintained on a separate secure network and is used ONLY as intended to analyze and report industry benchmarks.</t>
    </r>
  </si>
  <si>
    <r>
      <rPr>
        <b/>
        <u/>
        <sz val="12"/>
        <color indexed="56"/>
        <rFont val="Calibri"/>
        <family val="2"/>
        <scheme val="minor"/>
      </rPr>
      <t>Pop-Up Comments &amp; Additional Help</t>
    </r>
    <r>
      <rPr>
        <b/>
        <sz val="12"/>
        <rFont val="Calibri"/>
        <family val="2"/>
        <scheme val="minor"/>
      </rPr>
      <t xml:space="preserve">
</t>
    </r>
    <r>
      <rPr>
        <sz val="12"/>
        <rFont val="Calibri"/>
        <family val="2"/>
        <scheme val="minor"/>
      </rPr>
      <t>To help as you input data, we've included Pop-Up Comments within the "Survey Questionnaire" tab. To view them, hover your cursor over the mini red triangles included throughout the questionnaire. If you prefer to print these Pop-Up Comments for easy reference, they can be found in the "Full Instructions" tab. If you have any questions, contact Kate Allen, Director of PSMJ's A/E/C Industry Surveys, at (857) 255-3206 or via e-mail at kallen@psmj.com.</t>
    </r>
  </si>
  <si>
    <r>
      <t xml:space="preserve">Thank you for taking the time to complete the PSMJ Resources 2015 A/E Management Compensation Benchmark Survey Questionnaire. In order for PSMJ Resources surveys to remain the leading sources for A/E/C industry information, </t>
    </r>
    <r>
      <rPr>
        <b/>
        <sz val="12"/>
        <rFont val="Calibri"/>
        <family val="2"/>
        <scheme val="minor"/>
      </rPr>
      <t>it is very important that the data collected is accurate</t>
    </r>
    <r>
      <rPr>
        <sz val="12"/>
        <rFont val="Calibri"/>
        <family val="2"/>
        <scheme val="minor"/>
      </rPr>
      <t xml:space="preserve">. Please review the short list of instructions below before beginning to complete the questionnaire. 
</t>
    </r>
    <r>
      <rPr>
        <b/>
        <u/>
        <sz val="12"/>
        <color indexed="10"/>
        <rFont val="Calibri"/>
        <family val="2"/>
        <scheme val="minor"/>
      </rPr>
      <t>NOTE:  Your answers should reflect your firm's compensation practices/policies in effect as of January/February 2015.</t>
    </r>
    <r>
      <rPr>
        <b/>
        <u/>
        <sz val="12"/>
        <rFont val="Calibri"/>
        <family val="2"/>
        <scheme val="minor"/>
      </rPr>
      <t xml:space="preserve"> </t>
    </r>
  </si>
  <si>
    <r>
      <t xml:space="preserve">Use the most recent data available.  We would like the compensation information to reflect </t>
    </r>
    <r>
      <rPr>
        <b/>
        <sz val="12"/>
        <color indexed="10"/>
        <rFont val="Calibri"/>
        <family val="2"/>
        <scheme val="minor"/>
      </rPr>
      <t>January/February 2015</t>
    </r>
    <r>
      <rPr>
        <sz val="12"/>
        <rFont val="Calibri"/>
        <family val="2"/>
        <scheme val="minor"/>
      </rPr>
      <t xml:space="preserve"> data.</t>
    </r>
  </si>
  <si>
    <r>
      <t xml:space="preserve">Report in the units requested on the questionnaire.  </t>
    </r>
    <r>
      <rPr>
        <b/>
        <sz val="12"/>
        <rFont val="Calibri"/>
        <family val="2"/>
        <scheme val="minor"/>
      </rPr>
      <t>Canadian firms should report results in Canadian dollars.</t>
    </r>
  </si>
  <si>
    <r>
      <t xml:space="preserve">Before submitting your data, please be sure to fill out the </t>
    </r>
    <r>
      <rPr>
        <sz val="12"/>
        <color indexed="56"/>
        <rFont val="Calibri"/>
        <family val="2"/>
        <scheme val="minor"/>
      </rPr>
      <t>"</t>
    </r>
    <r>
      <rPr>
        <b/>
        <sz val="12"/>
        <color indexed="56"/>
        <rFont val="Calibri"/>
        <family val="2"/>
        <scheme val="minor"/>
      </rPr>
      <t>Benchmark Tool Contact" tab</t>
    </r>
    <r>
      <rPr>
        <sz val="12"/>
        <rFont val="Calibri"/>
        <family val="2"/>
        <scheme val="minor"/>
      </rPr>
      <t xml:space="preserve"> with the name and email address of the person in your firm who should receive your free, abridged </t>
    </r>
    <r>
      <rPr>
        <b/>
        <sz val="12"/>
        <color indexed="56"/>
        <rFont val="Calibri"/>
        <family val="2"/>
        <scheme val="minor"/>
      </rPr>
      <t xml:space="preserve">PSMJ </t>
    </r>
    <r>
      <rPr>
        <b/>
        <i/>
        <sz val="12"/>
        <color indexed="56"/>
        <rFont val="Calibri"/>
        <family val="2"/>
        <scheme val="minor"/>
      </rPr>
      <t>Personalized</t>
    </r>
    <r>
      <rPr>
        <b/>
        <sz val="12"/>
        <color indexed="56"/>
        <rFont val="Calibri"/>
        <family val="2"/>
        <scheme val="minor"/>
      </rPr>
      <t xml:space="preserve"> 2015 Management Compensation Benchmark Tool.</t>
    </r>
    <r>
      <rPr>
        <sz val="12"/>
        <rFont val="Calibri"/>
        <family val="2"/>
        <scheme val="minor"/>
      </rPr>
      <t xml:space="preserve"> Your customized tool will include </t>
    </r>
    <r>
      <rPr>
        <u/>
        <sz val="12"/>
        <rFont val="Calibri"/>
        <family val="2"/>
        <scheme val="minor"/>
      </rPr>
      <t xml:space="preserve">your firm's </t>
    </r>
    <r>
      <rPr>
        <b/>
        <sz val="12"/>
        <rFont val="Calibri"/>
        <family val="2"/>
        <scheme val="minor"/>
      </rPr>
      <t>CONFIDENTIAL</t>
    </r>
    <r>
      <rPr>
        <sz val="12"/>
        <rFont val="Calibri"/>
        <family val="2"/>
        <scheme val="minor"/>
      </rPr>
      <t xml:space="preserve"> data, along with key survey results, so please make sure we have the appropriate contact for your firm. This person will be the official participant/contact for the survey and will receive your firm's related participant perks.</t>
    </r>
  </si>
  <si>
    <r>
      <t xml:space="preserve">Before submitting your data, please complete the order form in the </t>
    </r>
    <r>
      <rPr>
        <b/>
        <sz val="12"/>
        <color indexed="56"/>
        <rFont val="Calibri"/>
        <family val="2"/>
        <scheme val="minor"/>
      </rPr>
      <t>"Survey Report Order Form" tab</t>
    </r>
    <r>
      <rPr>
        <sz val="12"/>
        <rFont val="Calibri"/>
        <family val="2"/>
        <scheme val="minor"/>
      </rPr>
      <t xml:space="preserve"> if you wish to purchase the comprehensive survey report (published in book and pdf format). </t>
    </r>
  </si>
  <si>
    <r>
      <t xml:space="preserve">On or before </t>
    </r>
    <r>
      <rPr>
        <b/>
        <u/>
        <sz val="12"/>
        <color indexed="10"/>
        <rFont val="Calibri"/>
        <family val="2"/>
        <scheme val="minor"/>
      </rPr>
      <t>February 27, 2015</t>
    </r>
    <r>
      <rPr>
        <b/>
        <sz val="12"/>
        <color indexed="10"/>
        <rFont val="Calibri"/>
        <family val="2"/>
        <scheme val="minor"/>
      </rPr>
      <t xml:space="preserve">, </t>
    </r>
    <r>
      <rPr>
        <b/>
        <sz val="12"/>
        <rFont val="Calibri"/>
        <family val="2"/>
        <scheme val="minor"/>
      </rPr>
      <t xml:space="preserve">e-mail your completed questionnaire to Kate Allen, Director of PSMJ's A/E/C Industry Surveys, at </t>
    </r>
    <r>
      <rPr>
        <b/>
        <sz val="12"/>
        <color indexed="10"/>
        <rFont val="Calibri"/>
        <family val="2"/>
        <scheme val="minor"/>
      </rPr>
      <t>kallen@psmj.com.</t>
    </r>
    <r>
      <rPr>
        <b/>
        <sz val="12"/>
        <rFont val="Calibri"/>
        <family val="2"/>
        <scheme val="minor"/>
      </rPr>
      <t xml:space="preserve"> Within a few days you will receive an email confirmation that Kate has received your questionnaire. If you have not received confirmation by the survey close date, please contact her. </t>
    </r>
  </si>
  <si>
    <r>
      <t xml:space="preserve">Please enter the firm’s annual </t>
    </r>
    <r>
      <rPr>
        <sz val="12"/>
        <color indexed="48"/>
        <rFont val="Calibri"/>
        <family val="2"/>
      </rPr>
      <t>NET revenues</t>
    </r>
    <r>
      <rPr>
        <sz val="12"/>
        <rFont val="Calibri"/>
        <family val="2"/>
      </rPr>
      <t xml:space="preserve"> (gross revenues less any pass-through revenue from subconsultants, travel, printing or other direct costs) for last year.</t>
    </r>
    <r>
      <rPr>
        <i/>
        <sz val="12"/>
        <rFont val="Calibri"/>
        <family val="2"/>
      </rPr>
      <t xml:space="preserve"> </t>
    </r>
    <r>
      <rPr>
        <b/>
        <i/>
        <sz val="12"/>
        <color rgb="FF3366FF"/>
        <rFont val="Calibri"/>
        <family val="2"/>
      </rPr>
      <t>(whole dollars)</t>
    </r>
  </si>
  <si>
    <r>
      <t xml:space="preserve">Please enter the firm’s total equity (total assets less total liabilities) at the end of your most recent fiscal year.  If you maintain both accrual and cash basis books, please use the accrual basis. </t>
    </r>
    <r>
      <rPr>
        <b/>
        <i/>
        <sz val="12"/>
        <color rgb="FF3366FF"/>
        <rFont val="Calibri"/>
        <family val="2"/>
      </rPr>
      <t>(whole dollars)</t>
    </r>
  </si>
  <si>
    <r>
      <t xml:space="preserve">We want you to identify your firm type, based on the services you provide </t>
    </r>
    <r>
      <rPr>
        <b/>
        <sz val="12"/>
        <color indexed="48"/>
        <rFont val="Calibri"/>
        <family val="2"/>
      </rPr>
      <t>in-house</t>
    </r>
    <r>
      <rPr>
        <sz val="12"/>
        <rFont val="Calibri"/>
        <family val="2"/>
      </rPr>
      <t xml:space="preserve">. You must choose only one of the types listed. Note: we are interested in your </t>
    </r>
    <r>
      <rPr>
        <b/>
        <i/>
        <sz val="12"/>
        <color indexed="48"/>
        <rFont val="Calibri"/>
        <family val="2"/>
      </rPr>
      <t>primary</t>
    </r>
    <r>
      <rPr>
        <sz val="12"/>
        <color indexed="48"/>
        <rFont val="Calibri"/>
        <family val="2"/>
      </rPr>
      <t xml:space="preserve"> </t>
    </r>
    <r>
      <rPr>
        <sz val="12"/>
        <rFont val="Calibri"/>
        <family val="2"/>
      </rPr>
      <t>service type.  If you are an engineering firm which does both prime and subconsulting, please indicate the type that represents a majority of your work.</t>
    </r>
  </si>
  <si>
    <r>
      <t xml:space="preserve">We are interested in the specific individual states you provide services. The definition of "providing services" means that you are competing for and/or completing projects within that state. For example, if you are currently located in New York but are in the process of completing a project in Connecticut, indicate </t>
    </r>
    <r>
      <rPr>
        <b/>
        <sz val="12"/>
        <color indexed="48"/>
        <rFont val="Calibri"/>
        <family val="2"/>
      </rPr>
      <t>Yes</t>
    </r>
    <r>
      <rPr>
        <sz val="12"/>
        <rFont val="Calibri"/>
        <family val="2"/>
      </rPr>
      <t xml:space="preserve"> for the state of Connecticut. We want you to include your “office-location” state ONLY if you are competing for/or doing projects in that state. Ideally, you market to clients and perform services in the states you indicate </t>
    </r>
    <r>
      <rPr>
        <b/>
        <sz val="12"/>
        <color indexed="48"/>
        <rFont val="Calibri"/>
        <family val="2"/>
      </rPr>
      <t>Yes</t>
    </r>
    <r>
      <rPr>
        <sz val="12"/>
        <rFont val="Calibri"/>
        <family val="2"/>
      </rPr>
      <t>. Note: please limit this to states you are currently working in or have provided services in during the past two years.</t>
    </r>
  </si>
  <si>
    <r>
      <t>Transportation</t>
    </r>
    <r>
      <rPr>
        <b/>
        <sz val="12"/>
        <color indexed="57"/>
        <rFont val="Calibri"/>
        <family val="2"/>
      </rPr>
      <t xml:space="preserve"> </t>
    </r>
    <r>
      <rPr>
        <sz val="12"/>
        <rFont val="Calibri"/>
        <family val="2"/>
      </rPr>
      <t>- State, local and federal highway departments, agencies and authorities.  Work includes roads, bridges, air transport, rail (including public transit), marine facilities and common carrier projects.</t>
    </r>
  </si>
  <si>
    <r>
      <t>Government agencies (Buildings)</t>
    </r>
    <r>
      <rPr>
        <b/>
        <sz val="12"/>
        <color indexed="57"/>
        <rFont val="Calibri"/>
        <family val="2"/>
      </rPr>
      <t xml:space="preserve"> </t>
    </r>
    <r>
      <rPr>
        <sz val="12"/>
        <rFont val="Calibri"/>
        <family val="2"/>
      </rPr>
      <t>- Federal, state and local governments and agencies such as school boards and universities.  Work includes office buildings, schools, prisons, courts, military base buildings and other building construction for public-sector owners.</t>
    </r>
  </si>
  <si>
    <r>
      <t xml:space="preserve">Water/Wastewater </t>
    </r>
    <r>
      <rPr>
        <b/>
        <sz val="12"/>
        <color indexed="57"/>
        <rFont val="Calibri"/>
        <family val="2"/>
      </rPr>
      <t xml:space="preserve">- </t>
    </r>
    <r>
      <rPr>
        <sz val="12"/>
        <color indexed="63"/>
        <rFont val="Calibri"/>
        <family val="2"/>
      </rPr>
      <t>State and local government and private-sector water and wastewater owners.  Includes transmission pipelines and plants for potable water distribution or sanitary treatment, including source and disposal facilities.</t>
    </r>
  </si>
  <si>
    <r>
      <t>Environmental/Remediation</t>
    </r>
    <r>
      <rPr>
        <b/>
        <sz val="12"/>
        <color indexed="57"/>
        <rFont val="Calibri"/>
        <family val="2"/>
      </rPr>
      <t xml:space="preserve"> </t>
    </r>
    <r>
      <rPr>
        <sz val="12"/>
        <rFont val="Calibri"/>
        <family val="2"/>
      </rPr>
      <t>- Local, state and federal agencies as well as private-sector owners.  Work includes waste disposal, mitigation and remediation projects for waste and environmental restoration.</t>
    </r>
  </si>
  <si>
    <r>
      <t>Industrial</t>
    </r>
    <r>
      <rPr>
        <b/>
        <sz val="12"/>
        <color indexed="57"/>
        <rFont val="Calibri"/>
        <family val="2"/>
      </rPr>
      <t xml:space="preserve"> </t>
    </r>
    <r>
      <rPr>
        <sz val="12"/>
        <rFont val="Calibri"/>
        <family val="2"/>
      </rPr>
      <t>- Includes private-sector clients.  Work includes factories and process plants.</t>
    </r>
  </si>
  <si>
    <r>
      <t>Energy/Utilities</t>
    </r>
    <r>
      <rPr>
        <b/>
        <sz val="12"/>
        <color indexed="57"/>
        <rFont val="Calibri"/>
        <family val="2"/>
      </rPr>
      <t xml:space="preserve"> </t>
    </r>
    <r>
      <rPr>
        <sz val="12"/>
        <rFont val="Calibri"/>
        <family val="2"/>
      </rPr>
      <t>- Includes projects for energy, utility and telecommunication clients, including power generation, transmission lines and substations, and facilities, and pipelines. Also includes on-site cogeneration projects by private-sector owners.</t>
    </r>
  </si>
  <si>
    <r>
      <t>Commercial (Users)</t>
    </r>
    <r>
      <rPr>
        <b/>
        <sz val="12"/>
        <color indexed="57"/>
        <rFont val="Calibri"/>
        <family val="2"/>
      </rPr>
      <t xml:space="preserve"> </t>
    </r>
    <r>
      <rPr>
        <sz val="12"/>
        <rFont val="Calibri"/>
        <family val="2"/>
      </rPr>
      <t>- Private-sector retail and commercial work where the client will occupy the facility.</t>
    </r>
  </si>
  <si>
    <r>
      <t>Commercial (Developers)</t>
    </r>
    <r>
      <rPr>
        <b/>
        <sz val="12"/>
        <color indexed="57"/>
        <rFont val="Calibri"/>
        <family val="2"/>
      </rPr>
      <t xml:space="preserve"> </t>
    </r>
    <r>
      <rPr>
        <sz val="12"/>
        <rFont val="Calibri"/>
        <family val="2"/>
      </rPr>
      <t>- Private-sector work where client will lease or sell the space to future users.  Includes retail and commercial buildings and other facilities.</t>
    </r>
  </si>
  <si>
    <r>
      <t>Housing</t>
    </r>
    <r>
      <rPr>
        <b/>
        <sz val="12"/>
        <color indexed="57"/>
        <rFont val="Calibri"/>
        <family val="2"/>
      </rPr>
      <t xml:space="preserve"> </t>
    </r>
    <r>
      <rPr>
        <sz val="12"/>
        <rFont val="Calibri"/>
        <family val="2"/>
      </rPr>
      <t>- Private</t>
    </r>
    <r>
      <rPr>
        <b/>
        <sz val="12"/>
        <rFont val="Calibri"/>
        <family val="2"/>
      </rPr>
      <t>-</t>
    </r>
    <r>
      <rPr>
        <sz val="12"/>
        <rFont val="Calibri"/>
        <family val="2"/>
      </rPr>
      <t>sector work on housing, apartment, condominiums or other living units.</t>
    </r>
  </si>
  <si>
    <r>
      <t>Healthcare</t>
    </r>
    <r>
      <rPr>
        <b/>
        <sz val="12"/>
        <color indexed="57"/>
        <rFont val="Calibri"/>
        <family val="2"/>
      </rPr>
      <t xml:space="preserve"> </t>
    </r>
    <r>
      <rPr>
        <sz val="12"/>
        <rFont val="Calibri"/>
        <family val="2"/>
      </rPr>
      <t>- Includes hospitals, outpatient clinics, medical offices and nursing care facilities.</t>
    </r>
  </si>
  <si>
    <r>
      <t>All other</t>
    </r>
    <r>
      <rPr>
        <b/>
        <sz val="12"/>
        <color indexed="57"/>
        <rFont val="Calibri"/>
        <family val="2"/>
      </rPr>
      <t xml:space="preserve"> </t>
    </r>
    <r>
      <rPr>
        <sz val="12"/>
        <rFont val="Calibri"/>
        <family val="2"/>
      </rPr>
      <t>- Includes all work on projects which are not included in the above listed client/project types.</t>
    </r>
  </si>
  <si>
    <r>
      <t>BOARD CHAIRMAN</t>
    </r>
    <r>
      <rPr>
        <sz val="12"/>
        <rFont val="Calibri"/>
        <family val="2"/>
      </rPr>
      <t xml:space="preserve"> - The senior individual in the firm who has been elevated to board chair and who currently collects a salary and works within the firm.  This individual is separate from the CEO.</t>
    </r>
  </si>
  <si>
    <r>
      <t>PRESIDENT/CHIEF EXECUTIVE OFFICER/MANAGING PARTNER</t>
    </r>
    <r>
      <rPr>
        <sz val="12"/>
        <rFont val="Calibri"/>
        <family val="2"/>
      </rPr>
      <t xml:space="preserve"> - The "top dog" in the firm. The individual with the overall day-to-day responsibility for the direction of the firm. </t>
    </r>
  </si>
  <si>
    <r>
      <t>CHIEF OPERATING OFFICER/EXECUTIVE VICE PRESIDENT</t>
    </r>
    <r>
      <rPr>
        <sz val="12"/>
        <rFont val="Calibri"/>
        <family val="2"/>
      </rPr>
      <t xml:space="preserve"> - The number two person in the firm, responsible for assisting the president with all the presidential responsibilities.  May be responsible for day-to-day firm operations.  </t>
    </r>
  </si>
  <si>
    <r>
      <t>SENIOR VICE PRESIDENT/SENIOR PRINCIPAL/SENIOR PARTNER</t>
    </r>
    <r>
      <rPr>
        <sz val="12"/>
        <rFont val="Calibri"/>
        <family val="2"/>
      </rPr>
      <t xml:space="preserve"> - One or more individuals within the firm who report directly to the executive vice president, COO or CEO. Typical duties of a senior vice president may include branch office management or discipline management.  Typically have more than one Principal, Service Group Leader or Discipline reporting to them.</t>
    </r>
  </si>
  <si>
    <r>
      <t>OTHER PRINCIPALS/PARTNERS</t>
    </r>
    <r>
      <rPr>
        <sz val="12"/>
        <rFont val="Calibri"/>
        <family val="2"/>
      </rPr>
      <t xml:space="preserve"> - Other individuals in the firm who are owners or principals, but have no specific management title within the firm.  Typically report to the CEO/COO in smaller firms and report to a Senior VP in larger organizations.  Usually have more than one Project Manager or Studio (Group) reporting to them.</t>
    </r>
  </si>
  <si>
    <r>
      <t>CFO/DIRECTOR OF FINANCE</t>
    </r>
    <r>
      <rPr>
        <sz val="12"/>
        <rFont val="Calibri"/>
        <family val="2"/>
      </rPr>
      <t xml:space="preserve"> - This individual is predominantly responsible for the financial aspects of the firm. Typically reports directly to CEO and </t>
    </r>
    <r>
      <rPr>
        <u/>
        <sz val="12"/>
        <rFont val="Calibri"/>
        <family val="2"/>
      </rPr>
      <t>is responsible for the financial strategy</t>
    </r>
    <r>
      <rPr>
        <sz val="12"/>
        <rFont val="Calibri"/>
        <family val="2"/>
      </rPr>
      <t xml:space="preserve"> of the firm.</t>
    </r>
  </si>
  <si>
    <r>
      <t>CONTROLLER</t>
    </r>
    <r>
      <rPr>
        <sz val="12"/>
        <rFont val="Calibri"/>
        <family val="2"/>
      </rPr>
      <t xml:space="preserve"> - The individual with primary accounting and reporting responsibility for the firm but is NOT responsible for setting the financial strategy of the firm.  </t>
    </r>
  </si>
  <si>
    <r>
      <t>BUSINESS MANAGER</t>
    </r>
    <r>
      <rPr>
        <sz val="12"/>
        <rFont val="Calibri"/>
        <family val="2"/>
      </rPr>
      <t xml:space="preserve"> - The individual in your firm who is primarily responsible for both the financial and personnel aspects of the firm, but who is not involved in the professional or marketing aspects of the firm. Typically reports to CEO/COO.</t>
    </r>
  </si>
  <si>
    <r>
      <t>DIRECTOR OF ADMINISTRATION</t>
    </r>
    <r>
      <rPr>
        <sz val="12"/>
        <rFont val="Calibri"/>
        <family val="2"/>
      </rPr>
      <t xml:space="preserve"> - An individual who is generally not a registered architect or engineer, but  reports directly to the CEO/COO, performing the overall management duties of administration, finance, personnel, and marketing. Sometimes called “General Manager.”  </t>
    </r>
  </si>
  <si>
    <r>
      <t>DIRECTOR OF OPERATIONS</t>
    </r>
    <r>
      <rPr>
        <sz val="12"/>
        <rFont val="Calibri"/>
        <family val="2"/>
      </rPr>
      <t xml:space="preserve"> - The individual in the firm responsible </t>
    </r>
    <r>
      <rPr>
        <u/>
        <sz val="12"/>
        <rFont val="Calibri"/>
        <family val="2"/>
      </rPr>
      <t>for the overall production of work</t>
    </r>
    <r>
      <rPr>
        <sz val="12"/>
        <rFont val="Calibri"/>
        <family val="2"/>
      </rPr>
      <t xml:space="preserve"> in the firm among the various disciplines and to whom project directors, department heads, and other managers report.  Typically reports to CEO/COO.</t>
    </r>
  </si>
  <si>
    <r>
      <t>DIRECTOR OF BUSINESS DEVELOPMENT</t>
    </r>
    <r>
      <rPr>
        <sz val="12"/>
        <rFont val="Calibri"/>
        <family val="2"/>
      </rPr>
      <t xml:space="preserve"> - The individual with primary responsibility for setting the </t>
    </r>
    <r>
      <rPr>
        <u/>
        <sz val="12"/>
        <rFont val="Calibri"/>
        <family val="2"/>
      </rPr>
      <t>business development AND marketing</t>
    </r>
    <r>
      <rPr>
        <sz val="12"/>
        <rFont val="Calibri"/>
        <family val="2"/>
      </rPr>
      <t xml:space="preserve"> direction in the firm. Typically this individual develops/leads the sales effort for the firm as well as oversees/develops marketing strategies when there is no separation between business development and marketing.</t>
    </r>
  </si>
  <si>
    <r>
      <t>DIRECTOR OF MARKETING</t>
    </r>
    <r>
      <rPr>
        <sz val="12"/>
        <rFont val="Calibri"/>
        <family val="2"/>
      </rPr>
      <t xml:space="preserve">  - The individual with primary responsibility for setting and implementing the marketing strategy of the firm, including creating marketing collateral, putting together proposals, resumes, etc.  This person is</t>
    </r>
    <r>
      <rPr>
        <u/>
        <sz val="12"/>
        <rFont val="Calibri"/>
        <family val="2"/>
      </rPr>
      <t xml:space="preserve"> NOT typically directly responsible for the business development efforts</t>
    </r>
    <r>
      <rPr>
        <sz val="12"/>
        <rFont val="Calibri"/>
        <family val="2"/>
      </rPr>
      <t xml:space="preserve"> of the firm.</t>
    </r>
  </si>
  <si>
    <r>
      <t>DIRECTOR OF HUMAN RESOURCES</t>
    </r>
    <r>
      <rPr>
        <sz val="12"/>
        <rFont val="Calibri"/>
        <family val="2"/>
      </rPr>
      <t xml:space="preserve"> - The individual in the firm with responsibility for human resources development, hiring, personnel programs, and records.</t>
    </r>
  </si>
  <si>
    <r>
      <t>DIRECTOR OF COMPUTER OPERATIONS</t>
    </r>
    <r>
      <rPr>
        <sz val="12"/>
        <rFont val="Calibri"/>
        <family val="2"/>
      </rPr>
      <t xml:space="preserve"> - The individual in the firm responsible for all computer operations.</t>
    </r>
  </si>
  <si>
    <r>
      <t>BRANCH OFFICE MANAGER</t>
    </r>
    <r>
      <rPr>
        <sz val="12"/>
        <rFont val="Calibri"/>
        <family val="2"/>
      </rPr>
      <t xml:space="preserve"> - The individual(s) in your firm who run a branch office, or a separate profit center.  Typically reports to CEO/COO or Senior VP.</t>
    </r>
  </si>
  <si>
    <r>
      <t>DEPARTMENT HEAD</t>
    </r>
    <r>
      <rPr>
        <sz val="12"/>
        <rFont val="Calibri"/>
        <family val="2"/>
      </rPr>
      <t xml:space="preserve"> - The individual(s) in your firm in charge of discipline departments or other departments.</t>
    </r>
  </si>
  <si>
    <r>
      <t>SENIOR PROJECT MANAGER</t>
    </r>
    <r>
      <rPr>
        <sz val="12"/>
        <rFont val="Calibri"/>
        <family val="2"/>
      </rPr>
      <t xml:space="preserve"> - The individual(s) in your firm who have </t>
    </r>
    <r>
      <rPr>
        <u/>
        <sz val="12"/>
        <rFont val="Calibri"/>
        <family val="2"/>
      </rPr>
      <t>total project</t>
    </r>
    <r>
      <rPr>
        <sz val="12"/>
        <rFont val="Calibri"/>
        <family val="2"/>
      </rPr>
      <t xml:space="preserve"> responsibility, including marketing, presentations, fee setting, project production, and continuing client relations.  Typically reports to a Principal in larger organizations.</t>
    </r>
  </si>
  <si>
    <r>
      <t xml:space="preserve">PROJECT MANAGER </t>
    </r>
    <r>
      <rPr>
        <sz val="12"/>
        <rFont val="Calibri"/>
        <family val="2"/>
      </rPr>
      <t>- The individual(s) in your firm who have responsibility for internal project production, but do not market or set fees. (Alternate titles: Job Captain, Team Leader.)</t>
    </r>
  </si>
  <si>
    <r>
      <t xml:space="preserve"> MANAGEMENT COMPENSATION AND FRINGE BENEFITS - </t>
    </r>
    <r>
      <rPr>
        <b/>
        <sz val="14"/>
        <color rgb="FFC00000"/>
        <rFont val="Calibri"/>
        <family val="2"/>
      </rPr>
      <t>AS OF JAN/FEB 2015</t>
    </r>
  </si>
  <si>
    <r>
      <t>SALARY $ PER YEAR</t>
    </r>
    <r>
      <rPr>
        <sz val="12"/>
        <rFont val="Calibri"/>
        <family val="2"/>
      </rPr>
      <t xml:space="preserve"> - Enter the amount of annual salary paid to the individual with this title, or the MEDIAN if there is more than one employee. Please use the annual salary you are currently paying for this position.</t>
    </r>
  </si>
  <si>
    <r>
      <t>PERFORMANCE BONUS $</t>
    </r>
    <r>
      <rPr>
        <sz val="12"/>
        <rFont val="Calibri"/>
        <family val="2"/>
      </rPr>
      <t xml:space="preserve"> - The most recent annual performance bonus paid to the individual reflecting their performance during last year (even if paid in the current year), or the AVERAGE if there is more than one employee.</t>
    </r>
  </si>
  <si>
    <r>
      <t>RETIREMENT CONTRIBUTION $</t>
    </r>
    <r>
      <rPr>
        <sz val="12"/>
        <rFont val="Calibri"/>
        <family val="2"/>
      </rPr>
      <t xml:space="preserve"> - The amount contributed to qualified retirement plan(s) in the individual’s name.  This includes</t>
    </r>
    <r>
      <rPr>
        <sz val="12"/>
        <color indexed="48"/>
        <rFont val="Calibri"/>
        <family val="2"/>
      </rPr>
      <t xml:space="preserve"> </t>
    </r>
    <r>
      <rPr>
        <b/>
        <sz val="12"/>
        <color indexed="48"/>
        <rFont val="Calibri"/>
        <family val="2"/>
      </rPr>
      <t>firm payments</t>
    </r>
    <r>
      <rPr>
        <b/>
        <sz val="12"/>
        <color indexed="40"/>
        <rFont val="Calibri"/>
        <family val="2"/>
      </rPr>
      <t xml:space="preserve"> </t>
    </r>
    <r>
      <rPr>
        <sz val="12"/>
        <rFont val="Calibri"/>
        <family val="2"/>
      </rPr>
      <t>for 401(k) matching, contributions to retirement profit-sharing plans or firm paid contributions to any other retirement or deferred compensation plan.</t>
    </r>
  </si>
  <si>
    <r>
      <t>ANNUAL PREMIUMS FOR HEALTH INSURANCE</t>
    </r>
    <r>
      <rPr>
        <sz val="12"/>
        <color indexed="48"/>
        <rFont val="Calibri"/>
        <family val="2"/>
      </rPr>
      <t xml:space="preserve"> </t>
    </r>
    <r>
      <rPr>
        <sz val="12"/>
        <rFont val="Calibri"/>
        <family val="2"/>
      </rPr>
      <t xml:space="preserve">- The average amount of </t>
    </r>
    <r>
      <rPr>
        <sz val="12"/>
        <color indexed="48"/>
        <rFont val="Calibri"/>
        <family val="2"/>
      </rPr>
      <t>firm contribution</t>
    </r>
    <r>
      <rPr>
        <sz val="12"/>
        <rFont val="Calibri"/>
        <family val="2"/>
      </rPr>
      <t xml:space="preserve"> annualized for each individual listed, and paid as a fringe benefit.</t>
    </r>
  </si>
  <si>
    <r>
      <t>ANNUAL PREMIUMS FOR LIFE INSURANCE</t>
    </r>
    <r>
      <rPr>
        <sz val="12"/>
        <color indexed="48"/>
        <rFont val="Calibri"/>
        <family val="2"/>
      </rPr>
      <t xml:space="preserve"> </t>
    </r>
    <r>
      <rPr>
        <sz val="12"/>
        <rFont val="Calibri"/>
        <family val="2"/>
      </rPr>
      <t xml:space="preserve">- The average amount of </t>
    </r>
    <r>
      <rPr>
        <sz val="12"/>
        <color indexed="48"/>
        <rFont val="Calibri"/>
        <family val="2"/>
      </rPr>
      <t xml:space="preserve">firm contribution </t>
    </r>
    <r>
      <rPr>
        <sz val="12"/>
        <rFont val="Calibri"/>
        <family val="2"/>
      </rPr>
      <t>annualized for group life insurance, and paid as a fringe benefit.</t>
    </r>
  </si>
  <si>
    <r>
      <t>ANNUAL PREMIUMS FOR DISABILITY INSURANCE</t>
    </r>
    <r>
      <rPr>
        <sz val="12"/>
        <rFont val="Calibri"/>
        <family val="2"/>
      </rPr>
      <t xml:space="preserve"> - The average amount of </t>
    </r>
    <r>
      <rPr>
        <sz val="12"/>
        <color indexed="48"/>
        <rFont val="Calibri"/>
        <family val="2"/>
      </rPr>
      <t>firm contribution</t>
    </r>
    <r>
      <rPr>
        <sz val="12"/>
        <rFont val="Calibri"/>
        <family val="2"/>
      </rPr>
      <t xml:space="preserve"> annualized for disability insurance, and paid as a fringe benefit.</t>
    </r>
  </si>
  <si>
    <r>
      <t>ANNUAL PREMIUMS FOR DENTAL INSURANCE</t>
    </r>
    <r>
      <rPr>
        <sz val="12"/>
        <rFont val="Calibri"/>
        <family val="2"/>
      </rPr>
      <t xml:space="preserve"> - The average amount of</t>
    </r>
    <r>
      <rPr>
        <sz val="12"/>
        <color indexed="48"/>
        <rFont val="Calibri"/>
        <family val="2"/>
      </rPr>
      <t xml:space="preserve"> firm contribution</t>
    </r>
    <r>
      <rPr>
        <sz val="12"/>
        <rFont val="Calibri"/>
        <family val="2"/>
      </rPr>
      <t xml:space="preserve"> annualized for dental insurance, and paid as a fringe benefit.</t>
    </r>
  </si>
  <si>
    <r>
      <t>ANNUAL PREMIUMS FOR AUDIO-VISUAL INSURANCE</t>
    </r>
    <r>
      <rPr>
        <sz val="12"/>
        <rFont val="Calibri"/>
        <family val="2"/>
      </rPr>
      <t xml:space="preserve"> - The average amount of </t>
    </r>
    <r>
      <rPr>
        <sz val="12"/>
        <color indexed="48"/>
        <rFont val="Calibri"/>
        <family val="2"/>
      </rPr>
      <t>firm contribution</t>
    </r>
    <r>
      <rPr>
        <sz val="12"/>
        <rFont val="Calibri"/>
        <family val="2"/>
      </rPr>
      <t xml:space="preserve"> annualized for audio-visual insurance, and paid as a fringe benefit. Includes eye checkups, glasses, hearing aids, etc.</t>
    </r>
  </si>
  <si>
    <r>
      <t>% SALARY INCREASE</t>
    </r>
    <r>
      <rPr>
        <sz val="12"/>
        <rFont val="Calibri"/>
        <family val="2"/>
      </rPr>
      <t xml:space="preserve"> - The approximate salary increase the individual received this year (2015) over last year.</t>
    </r>
  </si>
  <si>
    <r>
      <t>NUMBER OF PEOPLE WITH THIS TITLE</t>
    </r>
    <r>
      <rPr>
        <sz val="12"/>
        <color indexed="48"/>
        <rFont val="Calibri"/>
        <family val="2"/>
      </rPr>
      <t xml:space="preserve"> </t>
    </r>
    <r>
      <rPr>
        <sz val="12"/>
        <rFont val="Calibri"/>
        <family val="2"/>
      </rPr>
      <t>- Since many firms have several people acting in many of the positions listed, please indicate the number of people with each title in your firm. This should be the number of individuals with this title only.</t>
    </r>
  </si>
  <si>
    <r>
      <t>NUMBER OF PEOPLE WITH OWNERSHIP</t>
    </r>
    <r>
      <rPr>
        <sz val="12"/>
        <rFont val="Calibri"/>
        <family val="2"/>
      </rPr>
      <t xml:space="preserve"> - Indicate the number of people who have this title (question 10) who are also owners of equity in the firm. This should be the number of individuals with this title only with ownership.</t>
    </r>
  </si>
  <si>
    <r>
      <t>% OF FIRM OWNED</t>
    </r>
    <r>
      <rPr>
        <sz val="12"/>
        <rFont val="Calibri"/>
        <family val="2"/>
      </rPr>
      <t xml:space="preserve"> - Indicate the typical or average percentage of the firm owned by people with this title.</t>
    </r>
  </si>
  <si>
    <r>
      <t>% CHARGEABLE TO PROJECTS</t>
    </r>
    <r>
      <rPr>
        <sz val="12"/>
        <rFont val="Calibri"/>
        <family val="2"/>
      </rPr>
      <t xml:space="preserve"> - Indicate the approximate percentage of total hours (not $) chargeable to projects during the past year by each individual.</t>
    </r>
  </si>
  <si>
    <r>
      <t>% CHARGEABLE TO BUSINESS DEVELOPMENT</t>
    </r>
    <r>
      <rPr>
        <sz val="12"/>
        <rFont val="Calibri"/>
        <family val="2"/>
      </rPr>
      <t xml:space="preserve"> - Indicate the approximate percentage of total hours (not $) chargeable to client relations and business development during the past year by each individual.</t>
    </r>
  </si>
  <si>
    <r>
      <t>COMPANY CAR</t>
    </r>
    <r>
      <rPr>
        <sz val="12"/>
        <rFont val="Calibri"/>
        <family val="2"/>
      </rPr>
      <t xml:space="preserve"> - A company car is wholly owned or leased by the firm and used by the employee.</t>
    </r>
  </si>
  <si>
    <r>
      <t>PROFESSIONAL DUES AND LICENSES</t>
    </r>
    <r>
      <rPr>
        <sz val="12"/>
        <color indexed="48"/>
        <rFont val="Calibri"/>
        <family val="2"/>
      </rPr>
      <t xml:space="preserve"> </t>
    </r>
    <r>
      <rPr>
        <sz val="12"/>
        <rFont val="Calibri"/>
        <family val="2"/>
      </rPr>
      <t>- Includes professional associations such as AIA, ACEC, NSPE, SMPS, PSMA, as well as state professional licenses.</t>
    </r>
  </si>
  <si>
    <r>
      <t>HEALTH/SOCIAL CLUBS</t>
    </r>
    <r>
      <rPr>
        <sz val="12"/>
        <rFont val="Calibri"/>
        <family val="2"/>
      </rPr>
      <t xml:space="preserve"> - Includes golf and country clubs, YMCA/YWCA, racquetball, health clubs, etc.</t>
    </r>
  </si>
  <si>
    <r>
      <t>CONTINUING EDUCATION</t>
    </r>
    <r>
      <rPr>
        <sz val="12"/>
        <rFont val="Calibri"/>
        <family val="2"/>
      </rPr>
      <t xml:space="preserve"> - Includes college tuition reimbursement, seminars, and training courses, as well as books and publications.</t>
    </r>
  </si>
  <si>
    <r>
      <t>FINANCIAL/LEGAL COUNSEL</t>
    </r>
    <r>
      <rPr>
        <sz val="12"/>
        <rFont val="Calibri"/>
        <family val="2"/>
      </rPr>
      <t xml:space="preserve"> - Special individual advice for the employee, paid for by the firm as a fringe benefit.</t>
    </r>
  </si>
  <si>
    <r>
      <t>PAID OVERTIME</t>
    </r>
    <r>
      <rPr>
        <sz val="12"/>
        <rFont val="Calibri"/>
        <family val="2"/>
      </rPr>
      <t xml:space="preserve"> - Overtime for which the employee receives immediate compensation, not deferred compensation.</t>
    </r>
  </si>
  <si>
    <r>
      <t>KEY PERSON INSURANCE</t>
    </r>
    <r>
      <rPr>
        <b/>
        <sz val="12"/>
        <rFont val="Calibri"/>
        <family val="2"/>
      </rPr>
      <t xml:space="preserve"> </t>
    </r>
    <r>
      <rPr>
        <sz val="12"/>
        <rFont val="Calibri"/>
        <family val="2"/>
      </rPr>
      <t>-</t>
    </r>
    <r>
      <rPr>
        <b/>
        <sz val="12"/>
        <rFont val="Calibri"/>
        <family val="2"/>
      </rPr>
      <t xml:space="preserve"> </t>
    </r>
    <r>
      <rPr>
        <sz val="12"/>
        <rFont val="Calibri"/>
        <family val="2"/>
      </rPr>
      <t>Whether there is an amount of life or disability insurance over and above the amount necessary to pay an individual, or to purchase his or her equity as part of an ownership transition arrangement.</t>
    </r>
  </si>
  <si>
    <r>
      <t>% OVERTIME</t>
    </r>
    <r>
      <rPr>
        <sz val="12"/>
        <color indexed="48"/>
        <rFont val="Calibri"/>
        <family val="2"/>
      </rPr>
      <t xml:space="preserve"> </t>
    </r>
    <r>
      <rPr>
        <sz val="12"/>
        <rFont val="Calibri"/>
        <family val="2"/>
      </rPr>
      <t>- Indicate the approximate actual overtime (not necessarily recorded overtime), based on a 40-hour week during the past year by each individual.  Examples -- a 44-hour week would be 10% overtime; 50 hours would be 25% overtime.</t>
    </r>
  </si>
  <si>
    <r>
      <t>BILLING RATE/HOUR</t>
    </r>
    <r>
      <rPr>
        <sz val="12"/>
        <rFont val="Calibri"/>
        <family val="2"/>
      </rPr>
      <t xml:space="preserve"> - The normal billing rate (not multiplier) for individuals in this category. This should be your quoted current rates for hourly work, before negotiations with client.</t>
    </r>
  </si>
  <si>
    <r>
      <t>FACE VALUE, GROUP LIFE INSURANCE</t>
    </r>
    <r>
      <rPr>
        <sz val="12"/>
        <rFont val="Calibri"/>
        <family val="2"/>
      </rPr>
      <t xml:space="preserve"> </t>
    </r>
    <r>
      <rPr>
        <b/>
        <sz val="12"/>
        <rFont val="Calibri"/>
        <family val="2"/>
      </rPr>
      <t>-</t>
    </r>
    <r>
      <rPr>
        <sz val="12"/>
        <rFont val="Calibri"/>
        <family val="2"/>
      </rPr>
      <t xml:space="preserve"> Indicate the face value (not annual premiums) of the average group life insurance policy for persons with this title. Please input the dollar value in WHOLE DOLLARS, not thousands!</t>
    </r>
  </si>
  <si>
    <r>
      <t>FACE VALUE, KEY PERSON INSURANCE</t>
    </r>
    <r>
      <rPr>
        <b/>
        <sz val="12"/>
        <rFont val="Calibri"/>
        <family val="2"/>
      </rPr>
      <t xml:space="preserve"> </t>
    </r>
    <r>
      <rPr>
        <sz val="12"/>
        <rFont val="Calibri"/>
        <family val="2"/>
      </rPr>
      <t>-</t>
    </r>
    <r>
      <rPr>
        <b/>
        <sz val="12"/>
        <rFont val="Calibri"/>
        <family val="2"/>
      </rPr>
      <t xml:space="preserve"> </t>
    </r>
    <r>
      <rPr>
        <sz val="12"/>
        <rFont val="Calibri"/>
        <family val="2"/>
      </rPr>
      <t>Indicate the face value (not annual premiums) of life/disability insurance payable to the firm for person(s) with this title. Please input the value in WHOLE DOLLARS, not thousands!</t>
    </r>
  </si>
  <si>
    <r>
      <rPr>
        <b/>
        <sz val="12"/>
        <rFont val="Calibri"/>
        <family val="2"/>
      </rPr>
      <t xml:space="preserve">
The following instructions are identical to the Pop-Up Comments we've included throughout the actual survey questionnaire, and the numbering of these items corresponds with the questions in the survey. We've included this tab in case you prefer to print or refer to the comments instead of using the Pop-Ups in the questionnaire. 
If you have any questions, contact Kate Allen, Director of PSMJ's A/E/C Industry Surveys, at (857) 255-3206 or via e-mail at kallen@psmj.com.</t>
    </r>
    <r>
      <rPr>
        <b/>
        <sz val="12"/>
        <color indexed="10"/>
        <rFont val="Calibri"/>
        <family val="2"/>
      </rPr>
      <t xml:space="preserve">
                                                           </t>
    </r>
  </si>
  <si>
    <t>Engineering (Prime)</t>
  </si>
  <si>
    <t>Aerial Photography (Mapping)</t>
  </si>
  <si>
    <t>A/E/P (Full service)</t>
  </si>
  <si>
    <r>
      <t xml:space="preserve">Please return questionnaire by February 27, 2015
</t>
    </r>
    <r>
      <rPr>
        <b/>
        <sz val="10"/>
        <color theme="0"/>
        <rFont val="Arial Rounded MT Bold"/>
        <family val="2"/>
      </rPr>
      <t>We won't be officially announcing survey deadline extensions this year, but please be sure to contact us if you need more time.</t>
    </r>
  </si>
  <si>
    <r>
      <rPr>
        <b/>
        <sz val="18"/>
        <rFont val="Calibri"/>
        <family val="2"/>
        <scheme val="minor"/>
      </rPr>
      <t>Deadline to Submit:  February 27, 2015</t>
    </r>
    <r>
      <rPr>
        <b/>
        <sz val="18"/>
        <color rgb="FFC00000"/>
        <rFont val="Calibri"/>
        <family val="2"/>
        <scheme val="minor"/>
      </rPr>
      <t xml:space="preserve">
</t>
    </r>
    <r>
      <rPr>
        <b/>
        <sz val="10"/>
        <rFont val="Calibri"/>
        <family val="2"/>
        <scheme val="minor"/>
      </rPr>
      <t>We won't be officially announcing survey deadline extensions this year, but please be sure to contact us if you need more time.</t>
    </r>
  </si>
  <si>
    <t>We won't be officially announcing survey deadline extensions this year, but please be sure to contact us if you need more time.</t>
  </si>
  <si>
    <r>
      <t xml:space="preserve">By submitting this questionnaire, you become a member of the 2015 PSMJ Survey Participants' Club.  As a member, you are eligible for these valuable perks: (1) a complimentary, abridged </t>
    </r>
    <r>
      <rPr>
        <b/>
        <sz val="12"/>
        <rFont val="Calibri"/>
        <family val="2"/>
        <scheme val="minor"/>
      </rPr>
      <t>PSMJ</t>
    </r>
    <r>
      <rPr>
        <b/>
        <i/>
        <sz val="12"/>
        <rFont val="Calibri"/>
        <family val="2"/>
        <scheme val="minor"/>
      </rPr>
      <t xml:space="preserve"> Personalized</t>
    </r>
    <r>
      <rPr>
        <b/>
        <sz val="12"/>
        <rFont val="Calibri"/>
        <family val="2"/>
        <scheme val="minor"/>
      </rPr>
      <t xml:space="preserve"> 2015 Management Compensation Benchmark Tool</t>
    </r>
    <r>
      <rPr>
        <sz val="12"/>
        <rFont val="Calibri"/>
        <family val="2"/>
        <scheme val="minor"/>
      </rPr>
      <t xml:space="preserve"> -- customized with your firm's data and key survey results, (2) a $200 discount off the 2015 PSMJ A/E Management Compensation Benchmark Survey Report Combo (hardcopy and pdf), (3) a chance to win a $300 Amazon.com gift certificate, and (4) free participation in a one-hour Participant webinar on Benchmarking Your Management Compensation. The total value of these perks is nearly $1,000! </t>
    </r>
  </si>
  <si>
    <r>
      <rPr>
        <b/>
        <u/>
        <sz val="16"/>
        <color indexed="9"/>
        <rFont val="Calibri"/>
        <family val="2"/>
        <scheme val="minor"/>
      </rPr>
      <t>QUICK START INSTRUCTIONS</t>
    </r>
    <r>
      <rPr>
        <b/>
        <sz val="16"/>
        <color indexed="9"/>
        <rFont val="Calibri"/>
        <family val="2"/>
        <scheme val="minor"/>
      </rPr>
      <t xml:space="preserve">
2015 PSMJ A/E Management Compensation Benchmark Survey Questionnaire
</t>
    </r>
    <r>
      <rPr>
        <b/>
        <sz val="12"/>
        <color rgb="FFFFFF00"/>
        <rFont val="Calibri"/>
        <family val="2"/>
        <scheme val="minor"/>
      </rPr>
      <t>(33rd Edition)</t>
    </r>
  </si>
  <si>
    <r>
      <t xml:space="preserve">BEFORE you start - SAVE this to your hard drive
 </t>
    </r>
    <r>
      <rPr>
        <b/>
        <sz val="14"/>
        <rFont val="Calibri"/>
        <family val="2"/>
        <scheme val="minor"/>
      </rPr>
      <t xml:space="preserve">Your answers should reflect your firm's compensation practices/policies in effect as of 
</t>
    </r>
    <r>
      <rPr>
        <b/>
        <sz val="14"/>
        <color indexed="56"/>
        <rFont val="Calibri"/>
        <family val="2"/>
        <scheme val="minor"/>
      </rPr>
      <t xml:space="preserve">January/February 2015
</t>
    </r>
    <r>
      <rPr>
        <b/>
        <sz val="14"/>
        <color rgb="FFC00000"/>
        <rFont val="Calibri"/>
        <family val="2"/>
        <scheme val="minor"/>
      </rPr>
      <t>IMPORTANT:</t>
    </r>
    <r>
      <rPr>
        <b/>
        <sz val="14"/>
        <color indexed="56"/>
        <rFont val="Calibri"/>
        <family val="2"/>
        <scheme val="minor"/>
      </rPr>
      <t xml:space="preserve"> Please enter dollar amounts rounded to the </t>
    </r>
    <r>
      <rPr>
        <b/>
        <sz val="14"/>
        <color rgb="FFC00000"/>
        <rFont val="Calibri"/>
        <family val="2"/>
        <scheme val="minor"/>
      </rPr>
      <t>nearest whole dollar.</t>
    </r>
  </si>
  <si>
    <t>Please enter the total number of people (including full-time equivalent of part-time or seasonal employees by dividing their hours by 2,080 US or 1,950 Canada) currently employed by your firm.</t>
  </si>
  <si>
    <r>
      <t xml:space="preserve">SALARY &amp; COMPENSATION INFORMATION FOR </t>
    </r>
    <r>
      <rPr>
        <b/>
        <u/>
        <sz val="14"/>
        <color indexed="48"/>
        <rFont val="Arial Rounded MT Bold"/>
        <family val="2"/>
      </rPr>
      <t>PROJECT MANAGER</t>
    </r>
    <r>
      <rPr>
        <b/>
        <sz val="9"/>
        <color rgb="FFC00000"/>
        <rFont val="Arial Rounded MT Bold"/>
        <family val="2"/>
      </rPr>
      <t xml:space="preserve"> </t>
    </r>
    <r>
      <rPr>
        <b/>
        <sz val="14"/>
        <color indexed="48"/>
        <rFont val="Arial Rounded MT Bold"/>
        <family val="2"/>
      </rPr>
      <t>(Title Code 20)</t>
    </r>
  </si>
  <si>
    <r>
      <t xml:space="preserve">SALARY &amp; COMPENSATION INFORMATION FOR </t>
    </r>
    <r>
      <rPr>
        <b/>
        <u/>
        <sz val="13"/>
        <color indexed="48"/>
        <rFont val="Arial Rounded MT Bold"/>
        <family val="2"/>
      </rPr>
      <t>DIRECTOR OF MARKETING</t>
    </r>
    <r>
      <rPr>
        <b/>
        <sz val="13"/>
        <color indexed="48"/>
        <rFont val="Arial Rounded MT Bold"/>
        <family val="2"/>
      </rPr>
      <t xml:space="preserve"> (Title Code 14)</t>
    </r>
  </si>
  <si>
    <r>
      <rPr>
        <b/>
        <u/>
        <sz val="12"/>
        <color indexed="56"/>
        <rFont val="Calibri"/>
        <family val="2"/>
        <scheme val="minor"/>
      </rPr>
      <t xml:space="preserve">Firm Numbers
</t>
    </r>
    <r>
      <rPr>
        <sz val="12"/>
        <rFont val="Calibri"/>
        <family val="2"/>
        <scheme val="minor"/>
      </rPr>
      <t>PSMJ assigns a unique Firm Number to your firm. If you received a CD with all of this year's questionnaires, your firm number is included on the CD cover mailing label. Please insert this number as requested in the Survey Questionnaire prior to submitting the survey.</t>
    </r>
    <r>
      <rPr>
        <b/>
        <u/>
        <sz val="12"/>
        <color indexed="56"/>
        <rFont val="Calibri"/>
        <family val="2"/>
        <scheme val="minor"/>
      </rPr>
      <t xml:space="preserve">
Don't Know Your Firm Number?
</t>
    </r>
    <r>
      <rPr>
        <sz val="12"/>
        <rFont val="Calibri"/>
        <family val="2"/>
        <scheme val="minor"/>
      </rPr>
      <t xml:space="preserve">If you downloaded this questionnaire from our web site or an email link and you don't know your personal firm number from previous years, please e-mail your name, firm name, address, phone number, and the name of the survey to PSMJSurveys@psmj.com and we'll email you your firm number. Or, if you're a new participant, send your completed survey to kallen@psmj.com with the firm number left blank and Kate will assign a firm number for you. </t>
    </r>
    <r>
      <rPr>
        <b/>
        <sz val="14"/>
        <rFont val="Calibri"/>
        <family val="2"/>
        <scheme val="minor"/>
      </rPr>
      <t xml:space="preserve">
                                                     </t>
    </r>
    <r>
      <rPr>
        <b/>
        <sz val="12"/>
        <rFont val="Calibri"/>
        <family val="2"/>
        <scheme val="minor"/>
      </rPr>
      <t xml:space="preserve"> </t>
    </r>
    <r>
      <rPr>
        <b/>
        <sz val="14"/>
        <rFont val="Calibri"/>
        <family val="2"/>
        <scheme val="minor"/>
      </rPr>
      <t xml:space="preserve">                </t>
    </r>
  </si>
  <si>
    <t xml:space="preserve">In the box, copy your exclusive firm code number from your Survey Questionnaire. </t>
  </si>
  <si>
    <r>
      <t xml:space="preserve">NUMBER OF DAYS VACATION </t>
    </r>
    <r>
      <rPr>
        <sz val="12"/>
        <rFont val="Calibri"/>
        <family val="2"/>
        <scheme val="minor"/>
      </rPr>
      <t>- The number of days vacation typically allocated as a fringe benefit for each position listed.  Leave this blank if you offer PTO instead.  Please report DAYS, not hours.</t>
    </r>
  </si>
  <si>
    <r>
      <t xml:space="preserve">NUMBER OF DAYS SICK LEAVE </t>
    </r>
    <r>
      <rPr>
        <sz val="12"/>
        <rFont val="Calibri"/>
        <family val="2"/>
        <scheme val="minor"/>
      </rPr>
      <t>- The number of days per year typically allocated as a fringe benefit for each position listed. Leave this blank if you offer PTO instead. Please report DAYS, not hours.</t>
    </r>
    <r>
      <rPr>
        <b/>
        <sz val="12"/>
        <color indexed="48"/>
        <rFont val="Calibri"/>
        <family val="2"/>
        <scheme val="minor"/>
      </rPr>
      <t xml:space="preserve">
</t>
    </r>
  </si>
  <si>
    <r>
      <t xml:space="preserve">NUMBER OF DAYS PAID TIME OFF </t>
    </r>
    <r>
      <rPr>
        <sz val="12"/>
        <rFont val="Calibri"/>
        <family val="2"/>
        <scheme val="minor"/>
      </rPr>
      <t>- The number of days of paid time off (PTO) if your firm doesn't offer separate vacation and sick time.   Please report DAYS, not hours.</t>
    </r>
  </si>
</sst>
</file>

<file path=xl/styles.xml><?xml version="1.0" encoding="utf-8"?>
<styleSheet xmlns="http://schemas.openxmlformats.org/spreadsheetml/2006/main">
  <numFmts count="6">
    <numFmt numFmtId="5" formatCode="&quot;$&quot;#,##0_);\(&quot;$&quot;#,##0\)"/>
    <numFmt numFmtId="44" formatCode="_(&quot;$&quot;* #,##0.00_);_(&quot;$&quot;* \(#,##0.00\);_(&quot;$&quot;* &quot;-&quot;??_);_(@_)"/>
    <numFmt numFmtId="43" formatCode="_(* #,##0.00_);_(* \(#,##0.00\);_(* &quot;-&quot;??_);_(@_)"/>
    <numFmt numFmtId="164" formatCode="_(* #,##0_);_(* \(#,##0\);_(* &quot;-&quot;??_);_(@_)"/>
    <numFmt numFmtId="165" formatCode="#."/>
    <numFmt numFmtId="166" formatCode="_(&quot;$&quot;* #,##0_);_(&quot;$&quot;* \(#,##0\);_(&quot;$&quot;* &quot;-&quot;??_);_(@_)"/>
  </numFmts>
  <fonts count="214">
    <font>
      <sz val="10"/>
      <name val="Arial"/>
    </font>
    <font>
      <sz val="10"/>
      <name val="Arial"/>
      <family val="2"/>
    </font>
    <font>
      <b/>
      <sz val="14"/>
      <name val="Arial"/>
      <family val="2"/>
    </font>
    <font>
      <b/>
      <sz val="10"/>
      <color indexed="20"/>
      <name val="Arial"/>
      <family val="2"/>
    </font>
    <font>
      <b/>
      <sz val="12"/>
      <name val="Arial"/>
      <family val="2"/>
    </font>
    <font>
      <b/>
      <sz val="12"/>
      <color indexed="10"/>
      <name val="Arial"/>
      <family val="2"/>
    </font>
    <font>
      <sz val="12"/>
      <name val="Arial"/>
      <family val="2"/>
    </font>
    <font>
      <sz val="10"/>
      <color indexed="18"/>
      <name val="Arial"/>
      <family val="2"/>
    </font>
    <font>
      <sz val="10"/>
      <color indexed="48"/>
      <name val="Arial"/>
      <family val="2"/>
    </font>
    <font>
      <sz val="12"/>
      <name val="Times New Roman"/>
      <family val="1"/>
    </font>
    <font>
      <sz val="12"/>
      <name val="Book Antiqua"/>
      <family val="1"/>
    </font>
    <font>
      <b/>
      <sz val="10"/>
      <color indexed="8"/>
      <name val="Book Antiqua"/>
      <family val="1"/>
    </font>
    <font>
      <sz val="10"/>
      <name val="Book Antiqua"/>
      <family val="1"/>
    </font>
    <font>
      <b/>
      <sz val="10"/>
      <color indexed="9"/>
      <name val="Book Antiqua"/>
      <family val="1"/>
    </font>
    <font>
      <sz val="10"/>
      <color indexed="10"/>
      <name val="Book Antiqua"/>
      <family val="1"/>
    </font>
    <font>
      <b/>
      <sz val="12"/>
      <color indexed="8"/>
      <name val="Book Antiqua"/>
      <family val="1"/>
    </font>
    <font>
      <b/>
      <sz val="10"/>
      <color indexed="20"/>
      <name val="Book Antiqua"/>
      <family val="1"/>
    </font>
    <font>
      <sz val="10"/>
      <color indexed="26"/>
      <name val="Book Antiqua"/>
      <family val="1"/>
    </font>
    <font>
      <b/>
      <sz val="12"/>
      <color indexed="54"/>
      <name val="Book Antiqua"/>
      <family val="1"/>
    </font>
    <font>
      <b/>
      <sz val="12"/>
      <name val="Book Antiqua"/>
      <family val="1"/>
    </font>
    <font>
      <b/>
      <sz val="12"/>
      <color indexed="10"/>
      <name val="Book Antiqua"/>
      <family val="1"/>
    </font>
    <font>
      <b/>
      <sz val="10"/>
      <color indexed="10"/>
      <name val="Book Antiqua"/>
      <family val="1"/>
    </font>
    <font>
      <sz val="9"/>
      <name val="Book Antiqua"/>
      <family val="1"/>
    </font>
    <font>
      <sz val="8"/>
      <name val="Book Antiqua"/>
      <family val="1"/>
    </font>
    <font>
      <sz val="12"/>
      <color indexed="8"/>
      <name val="Book Antiqua"/>
      <family val="1"/>
    </font>
    <font>
      <sz val="10"/>
      <name val="Arial Rounded MT Bold"/>
      <family val="2"/>
    </font>
    <font>
      <b/>
      <sz val="12"/>
      <color indexed="48"/>
      <name val="Arial Rounded MT Bold"/>
      <family val="2"/>
    </font>
    <font>
      <sz val="10"/>
      <color indexed="48"/>
      <name val="Arial Rounded MT Bold"/>
      <family val="2"/>
    </font>
    <font>
      <b/>
      <sz val="16"/>
      <name val="Arial Rounded MT Bold"/>
      <family val="2"/>
    </font>
    <font>
      <sz val="16"/>
      <name val="Arial Rounded MT Bold"/>
      <family val="2"/>
    </font>
    <font>
      <sz val="12"/>
      <color indexed="48"/>
      <name val="Arial Rounded MT Bold"/>
      <family val="2"/>
    </font>
    <font>
      <b/>
      <sz val="14"/>
      <color indexed="48"/>
      <name val="Arial Rounded MT Bold"/>
      <family val="2"/>
    </font>
    <font>
      <sz val="14"/>
      <color indexed="8"/>
      <name val="Arial Rounded MT Bold"/>
      <family val="2"/>
    </font>
    <font>
      <b/>
      <sz val="16"/>
      <color indexed="48"/>
      <name val="Arial Rounded MT Bold"/>
      <family val="2"/>
    </font>
    <font>
      <sz val="16"/>
      <color indexed="48"/>
      <name val="Arial Rounded MT Bold"/>
      <family val="2"/>
    </font>
    <font>
      <sz val="12"/>
      <color indexed="48"/>
      <name val="Book Antiqua"/>
      <family val="1"/>
    </font>
    <font>
      <b/>
      <sz val="12"/>
      <color indexed="48"/>
      <name val="Book Antiqua"/>
      <family val="1"/>
    </font>
    <font>
      <b/>
      <sz val="14"/>
      <color indexed="48"/>
      <name val="Arial"/>
      <family val="2"/>
    </font>
    <font>
      <b/>
      <sz val="12"/>
      <color indexed="9"/>
      <name val="Book Antiqua"/>
      <family val="1"/>
    </font>
    <font>
      <strike/>
      <sz val="10"/>
      <name val="Book Antiqua"/>
      <family val="1"/>
    </font>
    <font>
      <b/>
      <strike/>
      <sz val="10"/>
      <color indexed="8"/>
      <name val="Book Antiqua"/>
      <family val="1"/>
    </font>
    <font>
      <b/>
      <strike/>
      <sz val="10"/>
      <color indexed="9"/>
      <name val="Book Antiqua"/>
      <family val="1"/>
    </font>
    <font>
      <b/>
      <sz val="10"/>
      <color indexed="8"/>
      <name val="Arial Rounded MT Bold"/>
      <family val="2"/>
    </font>
    <font>
      <b/>
      <sz val="10"/>
      <color indexed="9"/>
      <name val="Arial Rounded MT Bold"/>
      <family val="2"/>
    </font>
    <font>
      <b/>
      <sz val="11"/>
      <color indexed="48"/>
      <name val="Arial Rounded MT Bold"/>
      <family val="2"/>
    </font>
    <font>
      <sz val="11"/>
      <color indexed="48"/>
      <name val="Arial Rounded MT Bold"/>
      <family val="2"/>
    </font>
    <font>
      <i/>
      <sz val="12"/>
      <color indexed="8"/>
      <name val="Arial Rounded MT Bold"/>
      <family val="2"/>
    </font>
    <font>
      <sz val="12"/>
      <color indexed="8"/>
      <name val="Arial Rounded MT Bold"/>
      <family val="2"/>
    </font>
    <font>
      <sz val="14"/>
      <color indexed="48"/>
      <name val="Arial Rounded MT Bold"/>
      <family val="2"/>
    </font>
    <font>
      <b/>
      <sz val="14"/>
      <color indexed="8"/>
      <name val="Arial Rounded MT Bold"/>
      <family val="2"/>
    </font>
    <font>
      <sz val="14"/>
      <color indexed="10"/>
      <name val="Arial Rounded MT Bold"/>
      <family val="2"/>
    </font>
    <font>
      <sz val="11"/>
      <name val="Book Antiqua"/>
      <family val="1"/>
    </font>
    <font>
      <b/>
      <sz val="11"/>
      <name val="Book Antiqua"/>
      <family val="1"/>
    </font>
    <font>
      <b/>
      <sz val="10"/>
      <color indexed="48"/>
      <name val="Book Antiqua"/>
      <family val="1"/>
    </font>
    <font>
      <sz val="16"/>
      <color indexed="9"/>
      <name val="Arial Rounded MT Bold"/>
      <family val="2"/>
    </font>
    <font>
      <b/>
      <sz val="22"/>
      <name val="Arial Rounded MT Bold"/>
      <family val="2"/>
    </font>
    <font>
      <b/>
      <sz val="18"/>
      <color indexed="9"/>
      <name val="Arial"/>
      <family val="2"/>
    </font>
    <font>
      <b/>
      <sz val="14"/>
      <color indexed="10"/>
      <name val="Book Antiqua"/>
      <family val="1"/>
    </font>
    <font>
      <sz val="14"/>
      <name val="Book Antiqua"/>
      <family val="1"/>
    </font>
    <font>
      <b/>
      <sz val="16"/>
      <color indexed="10"/>
      <name val="Book Antiqua"/>
      <family val="1"/>
    </font>
    <font>
      <b/>
      <sz val="10"/>
      <name val="Book Antiqua"/>
      <family val="1"/>
    </font>
    <font>
      <sz val="12"/>
      <color indexed="10"/>
      <name val="Book Antiqua"/>
      <family val="1"/>
    </font>
    <font>
      <b/>
      <sz val="16"/>
      <name val="Book Antiqua"/>
      <family val="1"/>
    </font>
    <font>
      <sz val="8"/>
      <color indexed="81"/>
      <name val="Tahoma"/>
      <family val="2"/>
    </font>
    <font>
      <b/>
      <sz val="8"/>
      <color indexed="81"/>
      <name val="Tahoma"/>
      <family val="2"/>
    </font>
    <font>
      <b/>
      <sz val="10"/>
      <color indexed="10"/>
      <name val="Arial Rounded MT Bold"/>
      <family val="2"/>
    </font>
    <font>
      <b/>
      <sz val="12"/>
      <color indexed="10"/>
      <name val="Arial Rounded MT Bold"/>
      <family val="2"/>
    </font>
    <font>
      <b/>
      <sz val="10"/>
      <color indexed="10"/>
      <name val="Arial"/>
      <family val="2"/>
    </font>
    <font>
      <b/>
      <sz val="12"/>
      <color indexed="20"/>
      <name val="Book Antiqua"/>
      <family val="1"/>
    </font>
    <font>
      <sz val="12"/>
      <name val="Arial"/>
      <family val="2"/>
    </font>
    <font>
      <b/>
      <sz val="10"/>
      <name val="Courier New"/>
      <family val="3"/>
    </font>
    <font>
      <b/>
      <sz val="10"/>
      <name val="Arial"/>
      <family val="2"/>
    </font>
    <font>
      <b/>
      <sz val="12"/>
      <name val="Arial Rounded MT Bold"/>
      <family val="2"/>
    </font>
    <font>
      <b/>
      <sz val="11"/>
      <color indexed="81"/>
      <name val="Tahoma"/>
      <family val="2"/>
    </font>
    <font>
      <b/>
      <sz val="13"/>
      <color indexed="48"/>
      <name val="Arial Rounded MT Bold"/>
      <family val="2"/>
    </font>
    <font>
      <sz val="13"/>
      <color indexed="48"/>
      <name val="Arial Rounded MT Bold"/>
      <family val="2"/>
    </font>
    <font>
      <b/>
      <u/>
      <sz val="14"/>
      <color indexed="17"/>
      <name val="Book Antiqua"/>
      <family val="1"/>
    </font>
    <font>
      <sz val="11"/>
      <name val="Arial Rounded MT Bold"/>
      <family val="2"/>
    </font>
    <font>
      <b/>
      <i/>
      <sz val="12"/>
      <color indexed="8"/>
      <name val="Book Antiqua"/>
      <family val="1"/>
    </font>
    <font>
      <b/>
      <i/>
      <sz val="12"/>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PCL6)"/>
    </font>
    <font>
      <b/>
      <sz val="10"/>
      <name val="Arial Black"/>
      <family val="2"/>
    </font>
    <font>
      <b/>
      <sz val="22"/>
      <name val="Book Antiqua"/>
      <family val="1"/>
    </font>
    <font>
      <b/>
      <sz val="12"/>
      <color indexed="56"/>
      <name val="Book Antiqua"/>
      <family val="1"/>
    </font>
    <font>
      <b/>
      <i/>
      <sz val="12"/>
      <color indexed="56"/>
      <name val="Book Antiqua"/>
      <family val="1"/>
    </font>
    <font>
      <u/>
      <sz val="12"/>
      <name val="Book Antiqua"/>
      <family val="1"/>
    </font>
    <font>
      <b/>
      <sz val="12"/>
      <color indexed="60"/>
      <name val="Book Antiqua"/>
      <family val="1"/>
    </font>
    <font>
      <u/>
      <sz val="16"/>
      <name val="Arial"/>
      <family val="2"/>
    </font>
    <font>
      <b/>
      <i/>
      <sz val="12"/>
      <color indexed="9"/>
      <name val="Book Antiqua"/>
      <family val="1"/>
    </font>
    <font>
      <b/>
      <sz val="10"/>
      <color indexed="56"/>
      <name val="Book Antiqua"/>
      <family val="1"/>
    </font>
    <font>
      <sz val="18"/>
      <name val="Arial Rounded MT Bold"/>
      <family val="2"/>
    </font>
    <font>
      <b/>
      <sz val="14"/>
      <color indexed="56"/>
      <name val="Book Antiqua"/>
      <family val="1"/>
    </font>
    <font>
      <b/>
      <u/>
      <sz val="14"/>
      <color indexed="56"/>
      <name val="Book Antiqua"/>
      <family val="1"/>
    </font>
    <font>
      <b/>
      <sz val="11"/>
      <color indexed="60"/>
      <name val="Book Antiqua"/>
      <family val="1"/>
    </font>
    <font>
      <b/>
      <sz val="11"/>
      <color indexed="56"/>
      <name val="Book Antiqua"/>
      <family val="1"/>
    </font>
    <font>
      <b/>
      <i/>
      <sz val="10"/>
      <color indexed="56"/>
      <name val="Book Antiqua"/>
      <family val="1"/>
    </font>
    <font>
      <b/>
      <u/>
      <sz val="10.5"/>
      <name val="Book Antiqua"/>
      <family val="1"/>
    </font>
    <font>
      <b/>
      <u/>
      <sz val="11"/>
      <color indexed="60"/>
      <name val="Book Antiqua"/>
      <family val="1"/>
    </font>
    <font>
      <b/>
      <i/>
      <sz val="11"/>
      <color indexed="60"/>
      <name val="Book Antiqua"/>
      <family val="1"/>
    </font>
    <font>
      <sz val="16"/>
      <name val="Book Antiqua"/>
      <family val="1"/>
    </font>
    <font>
      <b/>
      <i/>
      <sz val="16"/>
      <color indexed="56"/>
      <name val="Book Antiqua"/>
      <family val="1"/>
    </font>
    <font>
      <sz val="16"/>
      <color indexed="56"/>
      <name val="Book Antiqua"/>
      <family val="1"/>
    </font>
    <font>
      <b/>
      <u/>
      <sz val="16"/>
      <name val="Book Antiqua"/>
      <family val="1"/>
    </font>
    <font>
      <b/>
      <i/>
      <sz val="10"/>
      <name val="Book Antiqua"/>
      <family val="1"/>
    </font>
    <font>
      <b/>
      <sz val="10"/>
      <color indexed="60"/>
      <name val="Book Antiqua"/>
      <family val="1"/>
    </font>
    <font>
      <sz val="10"/>
      <color indexed="60"/>
      <name val="Book Antiqua"/>
      <family val="1"/>
    </font>
    <font>
      <sz val="10.5"/>
      <name val="Book Antiqua"/>
      <family val="1"/>
    </font>
    <font>
      <b/>
      <sz val="10"/>
      <color indexed="10"/>
      <name val="Tahoma"/>
      <family val="2"/>
    </font>
    <font>
      <b/>
      <u/>
      <sz val="10"/>
      <color indexed="10"/>
      <name val="Tahoma"/>
      <family val="2"/>
    </font>
    <font>
      <b/>
      <sz val="18"/>
      <color indexed="48"/>
      <name val="Arial"/>
      <family val="2"/>
    </font>
    <font>
      <sz val="10"/>
      <color indexed="8"/>
      <name val="Book Antiqua"/>
      <family val="1"/>
    </font>
    <font>
      <b/>
      <sz val="14.5"/>
      <name val="Book Antiqua"/>
      <family val="1"/>
    </font>
    <font>
      <sz val="14.5"/>
      <name val="Book Antiqua"/>
      <family val="1"/>
    </font>
    <font>
      <b/>
      <u/>
      <sz val="11"/>
      <color indexed="81"/>
      <name val="Tahoma"/>
      <family val="2"/>
    </font>
    <font>
      <sz val="14"/>
      <color theme="0"/>
      <name val="Arial Rounded MT Bold"/>
      <family val="2"/>
    </font>
    <font>
      <sz val="18"/>
      <color theme="0"/>
      <name val="Arial"/>
      <family val="2"/>
    </font>
    <font>
      <b/>
      <sz val="11"/>
      <color rgb="FF002060"/>
      <name val="Book Antiqua"/>
      <family val="1"/>
    </font>
    <font>
      <b/>
      <sz val="10"/>
      <color rgb="FF002060"/>
      <name val="Book Antiqua"/>
      <family val="1"/>
    </font>
    <font>
      <b/>
      <sz val="11"/>
      <color rgb="FFC00000"/>
      <name val="Book Antiqua"/>
      <family val="1"/>
    </font>
    <font>
      <b/>
      <sz val="10"/>
      <color rgb="FFC00000"/>
      <name val="Book Antiqua"/>
      <family val="1"/>
    </font>
    <font>
      <b/>
      <sz val="10.5"/>
      <color rgb="FFC00000"/>
      <name val="Book Antiqua"/>
      <family val="1"/>
    </font>
    <font>
      <sz val="10"/>
      <color theme="0"/>
      <name val="Arial"/>
      <family val="2"/>
    </font>
    <font>
      <b/>
      <sz val="18"/>
      <color theme="0"/>
      <name val="Arial Rounded MT Bold"/>
      <family val="2"/>
    </font>
    <font>
      <b/>
      <sz val="14"/>
      <color theme="0"/>
      <name val="Arial Rounded MT Bold"/>
      <family val="2"/>
    </font>
    <font>
      <b/>
      <sz val="12"/>
      <color theme="3"/>
      <name val="Book Antiqua"/>
      <family val="1"/>
    </font>
    <font>
      <b/>
      <sz val="12"/>
      <color theme="3" tint="0.39994506668294322"/>
      <name val="Arial Rounded MT Bold"/>
      <family val="2"/>
    </font>
    <font>
      <b/>
      <sz val="12"/>
      <color theme="0"/>
      <name val="Book Antiqua"/>
      <family val="1"/>
    </font>
    <font>
      <b/>
      <u/>
      <sz val="16"/>
      <color theme="0"/>
      <name val="Arial Rounded MT Bold"/>
      <family val="2"/>
    </font>
    <font>
      <sz val="16"/>
      <color rgb="FF002060"/>
      <name val="Book Antiqua"/>
      <family val="1"/>
    </font>
    <font>
      <u/>
      <sz val="16"/>
      <color theme="0"/>
      <name val="Arial Rounded MT Bold"/>
      <family val="2"/>
    </font>
    <font>
      <sz val="12"/>
      <color theme="0"/>
      <name val="Book Antiqua"/>
      <family val="1"/>
    </font>
    <font>
      <sz val="12"/>
      <color theme="3" tint="0.39994506668294322"/>
      <name val="Arial Rounded MT Bold"/>
      <family val="2"/>
    </font>
    <font>
      <b/>
      <sz val="10"/>
      <color rgb="FFFF0000"/>
      <name val="Book Antiqua"/>
      <family val="1"/>
    </font>
    <font>
      <b/>
      <sz val="12"/>
      <color rgb="FFFF0000"/>
      <name val="Book Antiqua"/>
      <family val="1"/>
    </font>
    <font>
      <sz val="9"/>
      <color indexed="81"/>
      <name val="Tahoma"/>
      <family val="2"/>
    </font>
    <font>
      <b/>
      <sz val="9"/>
      <color indexed="81"/>
      <name val="Tahoma"/>
      <family val="2"/>
    </font>
    <font>
      <b/>
      <u/>
      <sz val="14"/>
      <color indexed="48"/>
      <name val="Arial Rounded MT Bold"/>
      <family val="2"/>
    </font>
    <font>
      <b/>
      <sz val="9"/>
      <color rgb="FFC00000"/>
      <name val="Arial Rounded MT Bold"/>
      <family val="2"/>
    </font>
    <font>
      <b/>
      <u/>
      <sz val="13"/>
      <color indexed="48"/>
      <name val="Arial Rounded MT Bold"/>
      <family val="2"/>
    </font>
    <font>
      <b/>
      <u/>
      <sz val="9"/>
      <color indexed="81"/>
      <name val="Tahoma"/>
      <family val="2"/>
    </font>
    <font>
      <sz val="10"/>
      <name val="Calibri"/>
      <family val="2"/>
      <scheme val="minor"/>
    </font>
    <font>
      <sz val="11"/>
      <name val="Calibri"/>
      <family val="2"/>
      <scheme val="minor"/>
    </font>
    <font>
      <b/>
      <i/>
      <u/>
      <sz val="11"/>
      <color indexed="81"/>
      <name val="Tahoma"/>
      <family val="2"/>
    </font>
    <font>
      <b/>
      <sz val="10"/>
      <color theme="0"/>
      <name val="Arial Rounded MT Bold"/>
      <family val="2"/>
    </font>
    <font>
      <sz val="10"/>
      <name val="Times New Roman (PCL6)"/>
      <family val="1"/>
    </font>
    <font>
      <sz val="13"/>
      <name val="Arial Rounded MT Bold"/>
      <family val="2"/>
    </font>
    <font>
      <sz val="10"/>
      <name val="Calibri"/>
      <family val="2"/>
    </font>
    <font>
      <b/>
      <sz val="16"/>
      <color theme="0"/>
      <name val="Calibri"/>
      <family val="2"/>
    </font>
    <font>
      <b/>
      <sz val="12"/>
      <color indexed="10"/>
      <name val="Calibri"/>
      <family val="2"/>
    </font>
    <font>
      <sz val="12"/>
      <name val="Calibri"/>
      <family val="2"/>
    </font>
    <font>
      <b/>
      <sz val="14"/>
      <name val="Calibri"/>
      <family val="2"/>
    </font>
    <font>
      <b/>
      <sz val="12"/>
      <name val="Calibri"/>
      <family val="2"/>
    </font>
    <font>
      <i/>
      <sz val="12"/>
      <name val="Calibri"/>
      <family val="2"/>
    </font>
    <font>
      <u/>
      <sz val="12"/>
      <name val="Calibri"/>
      <family val="2"/>
    </font>
    <font>
      <b/>
      <sz val="18"/>
      <color rgb="FFC00000"/>
      <name val="Calibri"/>
      <family val="2"/>
      <scheme val="minor"/>
    </font>
    <font>
      <b/>
      <sz val="18"/>
      <name val="Calibri"/>
      <family val="2"/>
      <scheme val="minor"/>
    </font>
    <font>
      <b/>
      <sz val="16"/>
      <color indexed="9"/>
      <name val="Calibri"/>
      <family val="2"/>
      <scheme val="minor"/>
    </font>
    <font>
      <b/>
      <u/>
      <sz val="16"/>
      <color indexed="9"/>
      <name val="Calibri"/>
      <family val="2"/>
      <scheme val="minor"/>
    </font>
    <font>
      <b/>
      <sz val="16"/>
      <color theme="0"/>
      <name val="Calibri"/>
      <family val="2"/>
      <scheme val="minor"/>
    </font>
    <font>
      <b/>
      <sz val="12"/>
      <color theme="0"/>
      <name val="Calibri"/>
      <family val="2"/>
      <scheme val="minor"/>
    </font>
    <font>
      <b/>
      <u/>
      <sz val="18"/>
      <color rgb="FF002060"/>
      <name val="Calibri"/>
      <family val="2"/>
      <scheme val="minor"/>
    </font>
    <font>
      <b/>
      <sz val="12"/>
      <color indexed="10"/>
      <name val="Calibri"/>
      <family val="2"/>
      <scheme val="minor"/>
    </font>
    <font>
      <b/>
      <u/>
      <sz val="12"/>
      <color indexed="56"/>
      <name val="Calibri"/>
      <family val="2"/>
      <scheme val="minor"/>
    </font>
    <font>
      <sz val="12"/>
      <name val="Calibri"/>
      <family val="2"/>
      <scheme val="minor"/>
    </font>
    <font>
      <b/>
      <sz val="14"/>
      <name val="Calibri"/>
      <family val="2"/>
      <scheme val="minor"/>
    </font>
    <font>
      <b/>
      <u/>
      <sz val="12"/>
      <color indexed="10"/>
      <name val="Calibri"/>
      <family val="2"/>
      <scheme val="minor"/>
    </font>
    <font>
      <b/>
      <sz val="12"/>
      <name val="Calibri"/>
      <family val="2"/>
      <scheme val="minor"/>
    </font>
    <font>
      <i/>
      <sz val="12"/>
      <name val="Calibri"/>
      <family val="2"/>
      <scheme val="minor"/>
    </font>
    <font>
      <i/>
      <vertAlign val="superscript"/>
      <sz val="12"/>
      <name val="Calibri"/>
      <family val="2"/>
      <scheme val="minor"/>
    </font>
    <font>
      <sz val="14"/>
      <name val="Calibri"/>
      <family val="2"/>
      <scheme val="minor"/>
    </font>
    <font>
      <b/>
      <u/>
      <sz val="12"/>
      <name val="Calibri"/>
      <family val="2"/>
      <scheme val="minor"/>
    </font>
    <font>
      <b/>
      <sz val="14"/>
      <color theme="0"/>
      <name val="Calibri"/>
      <family val="2"/>
      <scheme val="minor"/>
    </font>
    <font>
      <sz val="12"/>
      <color indexed="56"/>
      <name val="Calibri"/>
      <family val="2"/>
      <scheme val="minor"/>
    </font>
    <font>
      <b/>
      <sz val="12"/>
      <color indexed="56"/>
      <name val="Calibri"/>
      <family val="2"/>
      <scheme val="minor"/>
    </font>
    <font>
      <b/>
      <i/>
      <sz val="12"/>
      <color indexed="56"/>
      <name val="Calibri"/>
      <family val="2"/>
      <scheme val="minor"/>
    </font>
    <font>
      <u/>
      <sz val="12"/>
      <name val="Calibri"/>
      <family val="2"/>
      <scheme val="minor"/>
    </font>
    <font>
      <b/>
      <sz val="18"/>
      <color theme="0"/>
      <name val="Calibri"/>
      <family val="2"/>
      <scheme val="minor"/>
    </font>
    <font>
      <b/>
      <i/>
      <sz val="12"/>
      <name val="Calibri"/>
      <family val="2"/>
      <scheme val="minor"/>
    </font>
    <font>
      <b/>
      <sz val="10"/>
      <name val="Calibri"/>
      <family val="2"/>
      <scheme val="minor"/>
    </font>
    <font>
      <sz val="12.5"/>
      <color indexed="10"/>
      <name val="Calibri"/>
      <family val="2"/>
    </font>
    <font>
      <b/>
      <sz val="14"/>
      <color indexed="48"/>
      <name val="Calibri"/>
      <family val="2"/>
    </font>
    <font>
      <sz val="12"/>
      <color indexed="48"/>
      <name val="Calibri"/>
      <family val="2"/>
    </font>
    <font>
      <b/>
      <i/>
      <sz val="12"/>
      <color rgb="FF3366FF"/>
      <name val="Calibri"/>
      <family val="2"/>
    </font>
    <font>
      <b/>
      <sz val="12"/>
      <color indexed="48"/>
      <name val="Calibri"/>
      <family val="2"/>
    </font>
    <font>
      <b/>
      <i/>
      <sz val="12"/>
      <color indexed="48"/>
      <name val="Calibri"/>
      <family val="2"/>
    </font>
    <font>
      <b/>
      <sz val="12"/>
      <color indexed="57"/>
      <name val="Calibri"/>
      <family val="2"/>
    </font>
    <font>
      <sz val="12"/>
      <color indexed="63"/>
      <name val="Calibri"/>
      <family val="2"/>
    </font>
    <font>
      <strike/>
      <sz val="12"/>
      <name val="Calibri"/>
      <family val="2"/>
    </font>
    <font>
      <b/>
      <sz val="14"/>
      <color rgb="FFC00000"/>
      <name val="Calibri"/>
      <family val="2"/>
    </font>
    <font>
      <b/>
      <sz val="12"/>
      <color indexed="40"/>
      <name val="Calibri"/>
      <family val="2"/>
    </font>
    <font>
      <b/>
      <sz val="12"/>
      <color rgb="FFFFFF00"/>
      <name val="Calibri"/>
      <family val="2"/>
      <scheme val="minor"/>
    </font>
    <font>
      <b/>
      <sz val="16"/>
      <name val="Calibri"/>
      <family val="2"/>
      <scheme val="minor"/>
    </font>
    <font>
      <b/>
      <sz val="14"/>
      <color indexed="56"/>
      <name val="Calibri"/>
      <family val="2"/>
      <scheme val="minor"/>
    </font>
    <font>
      <b/>
      <sz val="14"/>
      <color rgb="FFC00000"/>
      <name val="Calibri"/>
      <family val="2"/>
      <scheme val="minor"/>
    </font>
    <font>
      <b/>
      <sz val="18"/>
      <color indexed="22"/>
      <name val="Calibri"/>
      <family val="2"/>
      <scheme val="minor"/>
    </font>
    <font>
      <b/>
      <sz val="12"/>
      <color indexed="48"/>
      <name val="Calibri"/>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2"/>
        <bgColor indexed="64"/>
      </patternFill>
    </fill>
    <fill>
      <patternFill patternType="solid">
        <fgColor indexed="43"/>
      </patternFill>
    </fill>
    <fill>
      <patternFill patternType="solid">
        <fgColor indexed="26"/>
      </patternFill>
    </fill>
    <fill>
      <patternFill patternType="solid">
        <fgColor indexed="23"/>
        <bgColor indexed="64"/>
      </patternFill>
    </fill>
    <fill>
      <patternFill patternType="solid">
        <fgColor indexed="9"/>
        <bgColor indexed="64"/>
      </patternFill>
    </fill>
    <fill>
      <patternFill patternType="solid">
        <fgColor indexed="48"/>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2"/>
        <bgColor indexed="64"/>
      </patternFill>
    </fill>
  </fills>
  <borders count="1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48"/>
      </left>
      <right style="thin">
        <color indexed="48"/>
      </right>
      <top style="thin">
        <color indexed="48"/>
      </top>
      <bottom style="thin">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5"/>
      </left>
      <right style="thin">
        <color indexed="55"/>
      </right>
      <top style="medium">
        <color indexed="55"/>
      </top>
      <bottom style="medium">
        <color indexed="9"/>
      </bottom>
      <diagonal/>
    </border>
    <border>
      <left style="thin">
        <color indexed="55"/>
      </left>
      <right style="thin">
        <color indexed="55"/>
      </right>
      <top style="medium">
        <color indexed="55"/>
      </top>
      <bottom style="thick">
        <color indexed="22"/>
      </bottom>
      <diagonal/>
    </border>
    <border>
      <left/>
      <right/>
      <top style="thin">
        <color indexed="62"/>
      </top>
      <bottom style="double">
        <color indexed="62"/>
      </bottom>
      <diagonal/>
    </border>
    <border>
      <left/>
      <right/>
      <top/>
      <bottom style="medium">
        <color indexed="64"/>
      </bottom>
      <diagonal/>
    </border>
    <border>
      <left/>
      <right/>
      <top style="hair">
        <color indexed="54"/>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hair">
        <color indexed="54"/>
      </bottom>
      <diagonal/>
    </border>
    <border>
      <left/>
      <right/>
      <top/>
      <bottom style="medium">
        <color indexed="8"/>
      </bottom>
      <diagonal/>
    </border>
    <border>
      <left/>
      <right/>
      <top style="thin">
        <color indexed="64"/>
      </top>
      <bottom/>
      <diagonal/>
    </border>
    <border>
      <left/>
      <right style="thin">
        <color indexed="8"/>
      </right>
      <top/>
      <bottom/>
      <diagonal/>
    </border>
    <border>
      <left/>
      <right style="thin">
        <color indexed="8"/>
      </right>
      <top/>
      <bottom style="medium">
        <color indexed="64"/>
      </bottom>
      <diagonal/>
    </border>
    <border>
      <left/>
      <right style="thin">
        <color indexed="8"/>
      </right>
      <top/>
      <bottom style="medium">
        <color indexed="8"/>
      </bottom>
      <diagonal/>
    </border>
    <border>
      <left/>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64"/>
      </top>
      <bottom style="medium">
        <color indexed="64"/>
      </bottom>
      <diagonal/>
    </border>
    <border>
      <left style="thin">
        <color indexed="8"/>
      </left>
      <right style="medium">
        <color indexed="8"/>
      </right>
      <top style="thin">
        <color indexed="64"/>
      </top>
      <bottom style="thin">
        <color indexed="8"/>
      </bottom>
      <diagonal/>
    </border>
    <border>
      <left style="thin">
        <color indexed="8"/>
      </left>
      <right style="medium">
        <color indexed="8"/>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right/>
      <top style="hair">
        <color indexed="55"/>
      </top>
      <bottom style="hair">
        <color indexed="55"/>
      </bottom>
      <diagonal/>
    </border>
    <border>
      <left style="medium">
        <color indexed="8"/>
      </left>
      <right/>
      <top/>
      <bottom/>
      <diagonal/>
    </border>
    <border>
      <left style="medium">
        <color indexed="64"/>
      </left>
      <right/>
      <top/>
      <bottom/>
      <diagonal/>
    </border>
    <border>
      <left/>
      <right style="medium">
        <color indexed="8"/>
      </right>
      <top style="medium">
        <color indexed="8"/>
      </top>
      <bottom/>
      <diagonal/>
    </border>
    <border>
      <left/>
      <right style="medium">
        <color indexed="8"/>
      </right>
      <top/>
      <bottom style="medium">
        <color indexed="8"/>
      </bottom>
      <diagonal/>
    </border>
    <border>
      <left style="thin">
        <color indexed="64"/>
      </left>
      <right style="thin">
        <color indexed="64"/>
      </right>
      <top/>
      <bottom style="medium">
        <color indexed="64"/>
      </bottom>
      <diagonal/>
    </border>
    <border>
      <left/>
      <right/>
      <top/>
      <bottom style="thick">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ck">
        <color indexed="8"/>
      </left>
      <right/>
      <top/>
      <bottom/>
      <diagonal/>
    </border>
    <border>
      <left/>
      <right style="thick">
        <color indexed="8"/>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medium">
        <color indexed="64"/>
      </bottom>
      <diagonal/>
    </border>
    <border>
      <left style="thick">
        <color indexed="8"/>
      </left>
      <right/>
      <top/>
      <bottom style="thick">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ck">
        <color indexed="8"/>
      </right>
      <top/>
      <bottom style="thick">
        <color indexed="64"/>
      </bottom>
      <diagonal/>
    </border>
    <border>
      <left style="thick">
        <color indexed="8"/>
      </left>
      <right/>
      <top style="thick">
        <color indexed="64"/>
      </top>
      <bottom/>
      <diagonal/>
    </border>
    <border>
      <left/>
      <right/>
      <top style="thick">
        <color indexed="64"/>
      </top>
      <bottom/>
      <diagonal/>
    </border>
    <border>
      <left/>
      <right style="thick">
        <color indexed="8"/>
      </right>
      <top style="thick">
        <color indexed="64"/>
      </top>
      <bottom/>
      <diagonal/>
    </border>
    <border>
      <left/>
      <right/>
      <top style="medium">
        <color indexed="64"/>
      </top>
      <bottom style="medium">
        <color indexed="64"/>
      </bottom>
      <diagonal/>
    </border>
    <border>
      <left/>
      <right/>
      <top style="medium">
        <color indexed="8"/>
      </top>
      <bottom style="thin">
        <color indexed="64"/>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48"/>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48"/>
      </right>
      <top/>
      <bottom style="thick">
        <color indexed="64"/>
      </bottom>
      <diagonal/>
    </border>
    <border>
      <left style="thin">
        <color indexed="48"/>
      </left>
      <right style="thin">
        <color indexed="48"/>
      </right>
      <top/>
      <bottom style="thick">
        <color indexed="64"/>
      </bottom>
      <diagonal/>
    </border>
    <border>
      <left style="thin">
        <color indexed="48"/>
      </left>
      <right style="thick">
        <color indexed="64"/>
      </right>
      <top/>
      <bottom style="thick">
        <color indexed="64"/>
      </bottom>
      <diagonal/>
    </border>
    <border>
      <left style="thin">
        <color indexed="64"/>
      </left>
      <right/>
      <top style="thin">
        <color indexed="64"/>
      </top>
      <bottom style="thick">
        <color indexed="8"/>
      </bottom>
      <diagonal/>
    </border>
    <border>
      <left/>
      <right/>
      <top style="thin">
        <color indexed="64"/>
      </top>
      <bottom style="thick">
        <color indexed="8"/>
      </bottom>
      <diagonal/>
    </border>
    <border>
      <left/>
      <right style="thin">
        <color indexed="64"/>
      </right>
      <top style="thin">
        <color indexed="64"/>
      </top>
      <bottom style="thick">
        <color indexed="8"/>
      </bottom>
      <diagonal/>
    </border>
    <border>
      <left/>
      <right style="thin">
        <color indexed="64"/>
      </right>
      <top/>
      <bottom style="medium">
        <color indexed="64"/>
      </bottom>
      <diagonal/>
    </border>
    <border>
      <left style="thick">
        <color indexed="8"/>
      </left>
      <right/>
      <top style="thick">
        <color theme="1"/>
      </top>
      <bottom style="thick">
        <color indexed="8"/>
      </bottom>
      <diagonal/>
    </border>
    <border>
      <left/>
      <right/>
      <top style="thick">
        <color theme="1"/>
      </top>
      <bottom style="thick">
        <color indexed="8"/>
      </bottom>
      <diagonal/>
    </border>
    <border>
      <left/>
      <right style="thick">
        <color indexed="8"/>
      </right>
      <top style="thick">
        <color theme="1"/>
      </top>
      <bottom style="thick">
        <color indexed="8"/>
      </bottom>
      <diagonal/>
    </border>
    <border>
      <left style="thick">
        <color indexed="8"/>
      </left>
      <right/>
      <top style="thick">
        <color indexed="64"/>
      </top>
      <bottom style="thick">
        <color theme="1"/>
      </bottom>
      <diagonal/>
    </border>
    <border>
      <left/>
      <right/>
      <top style="thick">
        <color indexed="64"/>
      </top>
      <bottom style="thick">
        <color theme="1"/>
      </bottom>
      <diagonal/>
    </border>
    <border>
      <left/>
      <right style="thick">
        <color indexed="8"/>
      </right>
      <top style="thick">
        <color indexed="64"/>
      </top>
      <bottom style="thick">
        <color theme="1"/>
      </bottom>
      <diagonal/>
    </border>
    <border>
      <left/>
      <right style="thin">
        <color indexed="8"/>
      </right>
      <top/>
      <bottom style="thin">
        <color indexed="8"/>
      </bottom>
      <diagonal/>
    </border>
  </borders>
  <cellStyleXfs count="48">
    <xf numFmtId="0" fontId="0" fillId="0" borderId="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5" borderId="0" applyNumberFormat="0" applyBorder="0" applyAlignment="0" applyProtection="0"/>
    <xf numFmtId="0" fontId="80" fillId="8" borderId="0" applyNumberFormat="0" applyBorder="0" applyAlignment="0" applyProtection="0"/>
    <xf numFmtId="0" fontId="80" fillId="11" borderId="0" applyNumberFormat="0" applyBorder="0" applyAlignment="0" applyProtection="0"/>
    <xf numFmtId="0" fontId="81" fillId="12"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1" fillId="19" borderId="0" applyNumberFormat="0" applyBorder="0" applyAlignment="0" applyProtection="0"/>
    <xf numFmtId="0" fontId="82" fillId="3" borderId="0" applyNumberFormat="0" applyBorder="0" applyAlignment="0" applyProtection="0"/>
    <xf numFmtId="0" fontId="83" fillId="20" borderId="1" applyNumberFormat="0" applyAlignment="0" applyProtection="0"/>
    <xf numFmtId="0" fontId="84"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85" fillId="0" borderId="0" applyNumberFormat="0" applyFill="0" applyBorder="0" applyAlignment="0" applyProtection="0"/>
    <xf numFmtId="0" fontId="86" fillId="4" borderId="0" applyNumberFormat="0" applyBorder="0" applyAlignment="0" applyProtection="0"/>
    <xf numFmtId="0" fontId="2" fillId="22" borderId="3">
      <alignment horizontal="left"/>
    </xf>
    <xf numFmtId="0" fontId="87" fillId="0" borderId="4" applyNumberFormat="0" applyFill="0" applyAlignment="0" applyProtection="0"/>
    <xf numFmtId="0" fontId="88" fillId="0" borderId="5" applyNumberFormat="0" applyFill="0" applyAlignment="0" applyProtection="0"/>
    <xf numFmtId="0" fontId="89" fillId="0" borderId="6" applyNumberFormat="0" applyFill="0" applyAlignment="0" applyProtection="0"/>
    <xf numFmtId="0" fontId="89" fillId="0" borderId="0" applyNumberFormat="0" applyFill="0" applyBorder="0" applyAlignment="0" applyProtection="0"/>
    <xf numFmtId="0" fontId="90" fillId="7" borderId="1" applyNumberFormat="0" applyAlignment="0" applyProtection="0"/>
    <xf numFmtId="0" fontId="91" fillId="0" borderId="7" applyNumberFormat="0" applyFill="0" applyAlignment="0" applyProtection="0"/>
    <xf numFmtId="0" fontId="92" fillId="23" borderId="0" applyNumberFormat="0" applyBorder="0" applyAlignment="0" applyProtection="0"/>
    <xf numFmtId="0" fontId="93" fillId="24" borderId="8" applyNumberFormat="0" applyFont="0" applyAlignment="0" applyProtection="0"/>
    <xf numFmtId="0" fontId="94" fillId="20" borderId="9" applyNumberFormat="0" applyAlignment="0" applyProtection="0"/>
    <xf numFmtId="9" fontId="1" fillId="0" borderId="0" applyFont="0" applyFill="0" applyBorder="0" applyAlignment="0" applyProtection="0"/>
    <xf numFmtId="0" fontId="3" fillId="25" borderId="10"/>
    <xf numFmtId="0" fontId="3" fillId="25" borderId="11"/>
    <xf numFmtId="0" fontId="95" fillId="0" borderId="0" applyNumberFormat="0" applyFill="0" applyBorder="0" applyAlignment="0" applyProtection="0"/>
    <xf numFmtId="0" fontId="96" fillId="0" borderId="12" applyNumberFormat="0" applyFill="0" applyAlignment="0" applyProtection="0"/>
    <xf numFmtId="0" fontId="97" fillId="0" borderId="0" applyNumberFormat="0" applyFill="0" applyBorder="0" applyAlignment="0" applyProtection="0"/>
  </cellStyleXfs>
  <cellXfs count="659">
    <xf numFmtId="0" fontId="0" fillId="0" borderId="0" xfId="0"/>
    <xf numFmtId="0" fontId="0" fillId="0" borderId="0" xfId="0" applyFill="1"/>
    <xf numFmtId="0" fontId="5" fillId="0" borderId="0" xfId="0" applyFont="1" applyFill="1" applyBorder="1"/>
    <xf numFmtId="0" fontId="4" fillId="0" borderId="0" xfId="0" applyFont="1" applyFill="1"/>
    <xf numFmtId="0" fontId="11" fillId="0" borderId="0" xfId="0" applyFont="1" applyFill="1" applyBorder="1" applyAlignment="1" applyProtection="1">
      <alignment horizontal="right"/>
    </xf>
    <xf numFmtId="0" fontId="12" fillId="0" borderId="0" xfId="0" applyFont="1" applyFill="1" applyBorder="1" applyProtection="1"/>
    <xf numFmtId="0" fontId="12" fillId="0" borderId="0" xfId="0" applyNumberFormat="1" applyFont="1" applyFill="1" applyBorder="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13" fillId="0" borderId="0" xfId="0" applyFont="1" applyFill="1" applyBorder="1" applyProtection="1"/>
    <xf numFmtId="0" fontId="12" fillId="0" borderId="0" xfId="0" applyFont="1" applyFill="1" applyBorder="1" applyAlignment="1" applyProtection="1"/>
    <xf numFmtId="0" fontId="19" fillId="0" borderId="0" xfId="0" applyFont="1" applyFill="1" applyBorder="1" applyAlignment="1" applyProtection="1">
      <alignment horizontal="left"/>
    </xf>
    <xf numFmtId="0" fontId="20" fillId="0" borderId="0" xfId="0" applyFont="1" applyFill="1" applyBorder="1" applyAlignment="1" applyProtection="1">
      <alignment horizontal="right"/>
    </xf>
    <xf numFmtId="0" fontId="10" fillId="0" borderId="0" xfId="0" applyFont="1" applyFill="1" applyBorder="1" applyAlignment="1" applyProtection="1">
      <alignment horizontal="left"/>
    </xf>
    <xf numFmtId="49" fontId="22" fillId="0" borderId="0"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2" fillId="0" borderId="0" xfId="0" quotePrefix="1" applyFont="1" applyFill="1" applyBorder="1" applyAlignment="1" applyProtection="1"/>
    <xf numFmtId="0" fontId="23" fillId="0" borderId="0" xfId="0" applyFont="1" applyFill="1" applyBorder="1" applyAlignment="1" applyProtection="1">
      <alignment horizontal="left"/>
    </xf>
    <xf numFmtId="0" fontId="12" fillId="0" borderId="0" xfId="0" applyFont="1" applyFill="1"/>
    <xf numFmtId="0" fontId="12" fillId="0" borderId="0" xfId="0" applyFont="1" applyFill="1" applyBorder="1" applyAlignment="1" applyProtection="1">
      <alignment horizontal="right"/>
    </xf>
    <xf numFmtId="0" fontId="15" fillId="0" borderId="0" xfId="0" applyFont="1" applyFill="1" applyBorder="1" applyAlignment="1" applyProtection="1"/>
    <xf numFmtId="0" fontId="24" fillId="0" borderId="0" xfId="0" applyFont="1" applyFill="1" applyBorder="1" applyAlignment="1" applyProtection="1">
      <alignment horizontal="left"/>
    </xf>
    <xf numFmtId="0" fontId="15" fillId="0" borderId="0" xfId="0" quotePrefix="1" applyFont="1" applyFill="1" applyBorder="1" applyAlignment="1" applyProtection="1"/>
    <xf numFmtId="0" fontId="10" fillId="0" borderId="0" xfId="0" applyNumberFormat="1" applyFont="1" applyFill="1" applyBorder="1" applyAlignment="1" applyProtection="1">
      <alignment horizontal="left"/>
    </xf>
    <xf numFmtId="0" fontId="12"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left"/>
    </xf>
    <xf numFmtId="0" fontId="32" fillId="0" borderId="0" xfId="0" applyFont="1" applyFill="1" applyBorder="1" applyAlignment="1" applyProtection="1">
      <alignment horizontal="center" vertical="center" wrapText="1"/>
    </xf>
    <xf numFmtId="0" fontId="10" fillId="0" borderId="13" xfId="0" quotePrefix="1" applyFont="1" applyFill="1" applyBorder="1" applyAlignment="1" applyProtection="1"/>
    <xf numFmtId="0" fontId="19" fillId="0" borderId="14" xfId="0" applyFont="1" applyFill="1" applyBorder="1" applyAlignment="1" applyProtection="1">
      <alignment horizontal="left"/>
    </xf>
    <xf numFmtId="0" fontId="0" fillId="0" borderId="0" xfId="0" applyFill="1" applyAlignment="1">
      <alignment horizontal="center"/>
    </xf>
    <xf numFmtId="0" fontId="7" fillId="0" borderId="0" xfId="0" applyFont="1" applyFill="1"/>
    <xf numFmtId="0" fontId="8" fillId="0" borderId="0" xfId="0" applyFont="1" applyFill="1"/>
    <xf numFmtId="0" fontId="37" fillId="0" borderId="0" xfId="0" applyFont="1" applyFill="1" applyBorder="1"/>
    <xf numFmtId="0" fontId="6" fillId="0" borderId="0" xfId="0" applyFont="1" applyFill="1"/>
    <xf numFmtId="0" fontId="4" fillId="0" borderId="0" xfId="0" applyFont="1" applyFill="1" applyAlignment="1">
      <alignment horizontal="center"/>
    </xf>
    <xf numFmtId="0" fontId="9" fillId="0" borderId="0" xfId="0" applyNumberFormat="1" applyFont="1" applyFill="1"/>
    <xf numFmtId="0" fontId="12" fillId="0" borderId="0" xfId="0" applyFont="1" applyFill="1" applyBorder="1" applyAlignment="1" applyProtection="1">
      <alignment vertical="center"/>
    </xf>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top"/>
    </xf>
    <xf numFmtId="0" fontId="11"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0" fontId="13"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39" fillId="0" borderId="0" xfId="0" applyNumberFormat="1" applyFont="1" applyFill="1" applyBorder="1" applyProtection="1"/>
    <xf numFmtId="0" fontId="40" fillId="0" borderId="0" xfId="0" applyFont="1" applyFill="1" applyBorder="1" applyAlignment="1" applyProtection="1">
      <alignment horizontal="right"/>
    </xf>
    <xf numFmtId="0" fontId="40" fillId="0" borderId="0" xfId="0" applyFont="1" applyFill="1" applyBorder="1" applyAlignment="1" applyProtection="1">
      <alignment horizontal="center"/>
    </xf>
    <xf numFmtId="0" fontId="40" fillId="0" borderId="0" xfId="0" applyFont="1" applyFill="1" applyBorder="1" applyAlignment="1" applyProtection="1">
      <alignment horizontal="left"/>
    </xf>
    <xf numFmtId="0" fontId="41" fillId="0" borderId="0" xfId="0" applyFont="1" applyFill="1" applyBorder="1" applyProtection="1"/>
    <xf numFmtId="0" fontId="39" fillId="0" borderId="0" xfId="0" applyFont="1" applyFill="1" applyBorder="1" applyProtection="1"/>
    <xf numFmtId="0" fontId="13" fillId="0" borderId="0" xfId="0" applyFont="1" applyFill="1" applyBorder="1" applyAlignment="1" applyProtection="1">
      <alignment horizontal="left"/>
    </xf>
    <xf numFmtId="0" fontId="12" fillId="0" borderId="0" xfId="0" applyFont="1" applyFill="1" applyBorder="1" applyAlignment="1" applyProtection="1">
      <alignment vertical="top"/>
    </xf>
    <xf numFmtId="0" fontId="11" fillId="0" borderId="0" xfId="0" applyFont="1" applyFill="1" applyAlignment="1">
      <alignment horizontal="right"/>
    </xf>
    <xf numFmtId="0" fontId="11" fillId="0" borderId="0" xfId="0" applyFont="1" applyFill="1" applyAlignment="1">
      <alignment horizontal="center"/>
    </xf>
    <xf numFmtId="0" fontId="11" fillId="0" borderId="0" xfId="0" applyFont="1" applyFill="1" applyAlignment="1">
      <alignment horizontal="left"/>
    </xf>
    <xf numFmtId="0" fontId="13" fillId="0" borderId="0" xfId="0" applyFont="1" applyFill="1"/>
    <xf numFmtId="0" fontId="11" fillId="0" borderId="0" xfId="0" applyFont="1" applyFill="1" applyAlignment="1">
      <alignment horizontal="right"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13" fillId="0" borderId="0" xfId="0" applyFont="1" applyFill="1" applyAlignment="1">
      <alignment vertical="center" wrapText="1"/>
    </xf>
    <xf numFmtId="0" fontId="12" fillId="0" borderId="0" xfId="0" applyFont="1" applyFill="1" applyAlignment="1">
      <alignment vertical="center" wrapText="1"/>
    </xf>
    <xf numFmtId="0" fontId="13" fillId="0" borderId="0" xfId="0" applyFont="1" applyFill="1" applyBorder="1" applyAlignment="1" applyProtection="1"/>
    <xf numFmtId="0" fontId="12" fillId="0" borderId="0" xfId="0" applyNumberFormat="1" applyFont="1" applyFill="1" applyBorder="1" applyAlignment="1" applyProtection="1"/>
    <xf numFmtId="0" fontId="11" fillId="0" borderId="0" xfId="0" applyFont="1" applyFill="1" applyBorder="1" applyAlignment="1">
      <alignment horizontal="right"/>
    </xf>
    <xf numFmtId="0" fontId="11" fillId="0" borderId="0" xfId="0" applyFont="1" applyFill="1" applyBorder="1" applyAlignment="1">
      <alignment horizontal="center"/>
    </xf>
    <xf numFmtId="0" fontId="11" fillId="0" borderId="0" xfId="0" applyFont="1" applyFill="1" applyBorder="1" applyAlignment="1">
      <alignment horizontal="left"/>
    </xf>
    <xf numFmtId="0" fontId="13" fillId="0" borderId="0" xfId="0" applyFont="1" applyFill="1" applyBorder="1"/>
    <xf numFmtId="0" fontId="12" fillId="0" borderId="0" xfId="0" applyFont="1" applyFill="1" applyBorder="1"/>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xf>
    <xf numFmtId="0" fontId="42" fillId="0" borderId="0" xfId="0" applyFont="1" applyFill="1" applyBorder="1" applyAlignment="1" applyProtection="1">
      <alignment horizontal="left"/>
    </xf>
    <xf numFmtId="0" fontId="43" fillId="0" borderId="0" xfId="0" applyFont="1" applyFill="1" applyBorder="1" applyProtection="1"/>
    <xf numFmtId="0" fontId="25" fillId="0" borderId="0" xfId="0" applyFont="1" applyFill="1" applyBorder="1" applyProtection="1"/>
    <xf numFmtId="0" fontId="25" fillId="0" borderId="0" xfId="0" applyNumberFormat="1" applyFont="1" applyFill="1" applyBorder="1" applyProtection="1"/>
    <xf numFmtId="0" fontId="10" fillId="0" borderId="15" xfId="0" applyFont="1" applyFill="1" applyBorder="1"/>
    <xf numFmtId="0" fontId="10" fillId="0" borderId="16" xfId="0" applyFont="1" applyFill="1" applyBorder="1"/>
    <xf numFmtId="0" fontId="26" fillId="0" borderId="13" xfId="0" applyFont="1" applyFill="1" applyBorder="1"/>
    <xf numFmtId="0" fontId="26" fillId="0" borderId="13" xfId="0" applyFont="1" applyFill="1" applyBorder="1" applyAlignment="1">
      <alignment horizontal="left" indent="1"/>
    </xf>
    <xf numFmtId="0" fontId="36" fillId="0" borderId="17" xfId="0" applyFont="1" applyFill="1" applyBorder="1" applyAlignment="1">
      <alignment horizontal="left" indent="1"/>
    </xf>
    <xf numFmtId="0" fontId="36" fillId="0" borderId="18" xfId="0" applyFont="1" applyFill="1" applyBorder="1" applyAlignment="1">
      <alignment horizontal="left" indent="1"/>
    </xf>
    <xf numFmtId="0" fontId="31" fillId="0" borderId="0" xfId="0" applyFont="1" applyFill="1" applyBorder="1" applyAlignment="1">
      <alignment horizontal="center"/>
    </xf>
    <xf numFmtId="0" fontId="10" fillId="0" borderId="0" xfId="0" applyFont="1" applyFill="1" applyBorder="1"/>
    <xf numFmtId="0" fontId="35" fillId="0" borderId="0" xfId="0" applyFont="1" applyFill="1" applyBorder="1" applyAlignment="1" applyProtection="1">
      <alignment horizontal="left"/>
    </xf>
    <xf numFmtId="49" fontId="36" fillId="0" borderId="0" xfId="0" applyNumberFormat="1" applyFont="1" applyFill="1" applyBorder="1" applyAlignment="1" applyProtection="1"/>
    <xf numFmtId="0" fontId="19" fillId="0" borderId="19" xfId="0" applyFont="1" applyFill="1" applyBorder="1" applyAlignment="1" applyProtection="1">
      <alignment horizontal="left"/>
    </xf>
    <xf numFmtId="0" fontId="10" fillId="0" borderId="20" xfId="0" quotePrefix="1" applyFont="1" applyFill="1" applyBorder="1" applyAlignment="1" applyProtection="1"/>
    <xf numFmtId="0" fontId="12" fillId="0" borderId="21"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49" fontId="36" fillId="0" borderId="13" xfId="0" applyNumberFormat="1" applyFont="1" applyFill="1" applyBorder="1" applyAlignment="1" applyProtection="1"/>
    <xf numFmtId="0" fontId="32" fillId="0" borderId="0" xfId="0" applyNumberFormat="1"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wrapText="1"/>
    </xf>
    <xf numFmtId="0" fontId="14" fillId="0" borderId="0" xfId="0" applyNumberFormat="1" applyFont="1" applyFill="1" applyBorder="1" applyProtection="1"/>
    <xf numFmtId="0" fontId="23" fillId="0" borderId="0" xfId="0" quotePrefix="1" applyFont="1" applyFill="1" applyBorder="1" applyAlignment="1" applyProtection="1"/>
    <xf numFmtId="0" fontId="51" fillId="0" borderId="0" xfId="0" applyFont="1" applyFill="1" applyBorder="1" applyAlignment="1" applyProtection="1">
      <alignment horizontal="left"/>
    </xf>
    <xf numFmtId="0" fontId="21" fillId="0" borderId="0" xfId="0" applyFont="1" applyFill="1" applyBorder="1" applyAlignment="1" applyProtection="1">
      <alignment horizontal="right"/>
    </xf>
    <xf numFmtId="49" fontId="26" fillId="0" borderId="13" xfId="0" applyNumberFormat="1" applyFont="1" applyFill="1" applyBorder="1" applyAlignment="1" applyProtection="1">
      <alignment horizontal="left"/>
    </xf>
    <xf numFmtId="0" fontId="36" fillId="0" borderId="13" xfId="0" applyFont="1" applyFill="1" applyBorder="1" applyAlignment="1" applyProtection="1">
      <alignment horizontal="left"/>
    </xf>
    <xf numFmtId="49" fontId="36" fillId="0" borderId="13" xfId="0" applyNumberFormat="1" applyFont="1" applyFill="1" applyBorder="1" applyAlignment="1" applyProtection="1">
      <alignment horizontal="left"/>
    </xf>
    <xf numFmtId="0" fontId="21" fillId="0" borderId="22" xfId="0" applyFont="1" applyFill="1" applyBorder="1" applyAlignment="1" applyProtection="1">
      <alignment horizontal="right"/>
    </xf>
    <xf numFmtId="0" fontId="21" fillId="0" borderId="23" xfId="0" applyFont="1" applyFill="1" applyBorder="1" applyAlignment="1" applyProtection="1">
      <alignment horizontal="right"/>
    </xf>
    <xf numFmtId="0" fontId="21" fillId="0" borderId="24" xfId="0" applyFont="1" applyFill="1" applyBorder="1" applyAlignment="1" applyProtection="1">
      <alignment horizontal="right"/>
    </xf>
    <xf numFmtId="0" fontId="21" fillId="0" borderId="19" xfId="0" applyFont="1" applyFill="1" applyBorder="1" applyAlignment="1" applyProtection="1">
      <alignment horizontal="right"/>
    </xf>
    <xf numFmtId="0" fontId="15" fillId="0" borderId="25" xfId="0" quotePrefix="1" applyFont="1" applyFill="1" applyBorder="1" applyAlignment="1" applyProtection="1"/>
    <xf numFmtId="0" fontId="10" fillId="0" borderId="0" xfId="0" applyFont="1" applyFill="1" applyBorder="1" applyAlignment="1" applyProtection="1">
      <alignment horizontal="left" vertical="top"/>
    </xf>
    <xf numFmtId="16" fontId="15" fillId="0" borderId="0" xfId="0" quotePrefix="1" applyNumberFormat="1" applyFont="1" applyFill="1" applyBorder="1" applyAlignment="1" applyProtection="1"/>
    <xf numFmtId="0" fontId="20" fillId="0" borderId="0" xfId="0" quotePrefix="1" applyFont="1" applyFill="1" applyBorder="1" applyProtection="1"/>
    <xf numFmtId="0" fontId="0" fillId="0" borderId="0" xfId="0" applyBorder="1" applyAlignment="1"/>
    <xf numFmtId="0" fontId="10" fillId="0" borderId="0" xfId="0" applyFont="1" applyFill="1" applyBorder="1" applyAlignment="1" applyProtection="1">
      <alignment vertical="center"/>
    </xf>
    <xf numFmtId="164" fontId="53" fillId="0" borderId="29" xfId="28"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xf>
    <xf numFmtId="0" fontId="53" fillId="0" borderId="36" xfId="44" applyNumberFormat="1" applyFont="1" applyFill="1" applyBorder="1" applyAlignment="1" applyProtection="1">
      <alignment horizontal="center" vertical="center"/>
      <protection locked="0"/>
    </xf>
    <xf numFmtId="0" fontId="16" fillId="0" borderId="0" xfId="42" applyNumberFormat="1" applyFont="1" applyFill="1" applyBorder="1" applyAlignment="1" applyProtection="1">
      <alignment horizontal="center" vertical="center"/>
    </xf>
    <xf numFmtId="3" fontId="53" fillId="0" borderId="37" xfId="28" applyNumberFormat="1" applyFont="1" applyFill="1" applyBorder="1" applyAlignment="1" applyProtection="1">
      <alignment horizontal="center" vertical="center"/>
      <protection locked="0"/>
    </xf>
    <xf numFmtId="0" fontId="36" fillId="0" borderId="38" xfId="0" applyFont="1" applyFill="1" applyBorder="1" applyAlignment="1" applyProtection="1">
      <alignment horizontal="right" vertical="center"/>
    </xf>
    <xf numFmtId="0" fontId="53" fillId="0" borderId="0" xfId="29" applyNumberFormat="1" applyFont="1" applyFill="1" applyBorder="1" applyAlignment="1" applyProtection="1">
      <alignment horizontal="center" vertical="center"/>
    </xf>
    <xf numFmtId="0" fontId="16" fillId="0" borderId="0" xfId="28" applyNumberFormat="1" applyFont="1" applyFill="1" applyBorder="1" applyAlignment="1" applyProtection="1">
      <alignment horizontal="center" vertical="center"/>
    </xf>
    <xf numFmtId="0" fontId="12" fillId="0" borderId="39" xfId="0" applyFont="1" applyFill="1" applyBorder="1" applyAlignment="1" applyProtection="1">
      <alignment vertical="center"/>
    </xf>
    <xf numFmtId="0" fontId="60" fillId="0" borderId="39" xfId="0" applyFont="1" applyFill="1" applyBorder="1" applyAlignment="1" applyProtection="1">
      <alignment vertical="center"/>
    </xf>
    <xf numFmtId="0" fontId="12" fillId="0" borderId="0" xfId="0" quotePrefix="1" applyFont="1" applyFill="1" applyBorder="1" applyAlignment="1" applyProtection="1">
      <alignment vertical="center"/>
    </xf>
    <xf numFmtId="0" fontId="60" fillId="0" borderId="0" xfId="0" quotePrefix="1" applyFont="1" applyFill="1" applyBorder="1" applyAlignment="1" applyProtection="1">
      <alignment horizontal="left" vertical="center"/>
    </xf>
    <xf numFmtId="0" fontId="60" fillId="0" borderId="40" xfId="0" applyFont="1" applyFill="1" applyBorder="1" applyAlignment="1" applyProtection="1">
      <alignment vertical="center"/>
    </xf>
    <xf numFmtId="0" fontId="12" fillId="0" borderId="0" xfId="0" quotePrefix="1" applyFont="1" applyFill="1" applyBorder="1" applyAlignment="1" applyProtection="1">
      <alignment horizontal="center" vertical="center"/>
    </xf>
    <xf numFmtId="0" fontId="12" fillId="0" borderId="41" xfId="0" applyFont="1" applyFill="1" applyBorder="1" applyAlignment="1" applyProtection="1">
      <alignment vertical="center" wrapText="1"/>
    </xf>
    <xf numFmtId="0" fontId="12" fillId="0" borderId="42" xfId="0" applyFont="1" applyFill="1" applyBorder="1" applyAlignment="1" applyProtection="1">
      <alignment vertical="center" wrapText="1"/>
    </xf>
    <xf numFmtId="0" fontId="60" fillId="0" borderId="0" xfId="0" applyFont="1" applyFill="1" applyBorder="1" applyAlignment="1" applyProtection="1">
      <alignment vertical="center"/>
    </xf>
    <xf numFmtId="0" fontId="60" fillId="0" borderId="0" xfId="0" quotePrefix="1" applyFont="1" applyFill="1" applyBorder="1" applyAlignment="1" applyProtection="1">
      <alignment vertical="center"/>
    </xf>
    <xf numFmtId="0" fontId="57" fillId="0" borderId="0" xfId="0" quotePrefix="1" applyFont="1" applyFill="1" applyBorder="1" applyAlignment="1" applyProtection="1"/>
    <xf numFmtId="0" fontId="26" fillId="0" borderId="13" xfId="0" applyFont="1" applyFill="1" applyBorder="1" applyAlignment="1" applyProtection="1">
      <alignment horizontal="left"/>
    </xf>
    <xf numFmtId="49" fontId="4" fillId="0" borderId="0" xfId="0" applyNumberFormat="1" applyFont="1" applyFill="1" applyBorder="1" applyAlignment="1" applyProtection="1"/>
    <xf numFmtId="0" fontId="67" fillId="0" borderId="0" xfId="0" applyFont="1" applyFill="1" applyBorder="1" applyAlignment="1" applyProtection="1">
      <alignment horizontal="right"/>
    </xf>
    <xf numFmtId="0" fontId="10" fillId="0" borderId="0" xfId="0" applyFont="1" applyFill="1" applyBorder="1" applyAlignment="1" applyProtection="1"/>
    <xf numFmtId="0" fontId="1" fillId="0" borderId="0" xfId="0" applyFont="1" applyFill="1" applyBorder="1" applyProtection="1"/>
    <xf numFmtId="0" fontId="0" fillId="0" borderId="0" xfId="0" applyNumberFormat="1" applyFill="1" applyBorder="1" applyProtection="1"/>
    <xf numFmtId="0" fontId="0" fillId="0" borderId="0" xfId="0" applyFill="1" applyBorder="1" applyProtection="1"/>
    <xf numFmtId="0" fontId="69" fillId="0" borderId="0" xfId="0" applyFont="1" applyFill="1" applyBorder="1" applyAlignment="1" applyProtection="1">
      <alignment horizontal="left"/>
    </xf>
    <xf numFmtId="0" fontId="1" fillId="0" borderId="0" xfId="0" applyFont="1" applyFill="1" applyBorder="1" applyAlignment="1" applyProtection="1">
      <alignment vertical="center"/>
    </xf>
    <xf numFmtId="0" fontId="0" fillId="0" borderId="0" xfId="0" applyNumberFormat="1" applyFill="1" applyBorder="1" applyAlignment="1" applyProtection="1">
      <alignment vertical="center"/>
    </xf>
    <xf numFmtId="0" fontId="0" fillId="0" borderId="0" xfId="0" applyFill="1" applyBorder="1" applyAlignment="1" applyProtection="1">
      <alignment vertical="center"/>
    </xf>
    <xf numFmtId="0" fontId="71"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0" fontId="19" fillId="0" borderId="0" xfId="0" applyFont="1" applyFill="1" applyBorder="1" applyAlignment="1" applyProtection="1">
      <alignment horizontal="right" vertical="top"/>
    </xf>
    <xf numFmtId="49" fontId="30" fillId="0" borderId="44" xfId="0" applyNumberFormat="1" applyFont="1" applyFill="1" applyBorder="1" applyAlignment="1" applyProtection="1">
      <alignment vertical="top"/>
    </xf>
    <xf numFmtId="0" fontId="11" fillId="0" borderId="0" xfId="0" applyFont="1" applyFill="1" applyBorder="1" applyAlignment="1" applyProtection="1">
      <alignment horizontal="right" vertical="top"/>
    </xf>
    <xf numFmtId="0" fontId="11" fillId="0" borderId="0" xfId="0" applyFont="1" applyFill="1" applyBorder="1" applyAlignment="1" applyProtection="1">
      <alignment horizontal="center" vertical="top"/>
    </xf>
    <xf numFmtId="0" fontId="11" fillId="0" borderId="0" xfId="0" applyFont="1" applyFill="1" applyBorder="1" applyAlignment="1" applyProtection="1">
      <alignment horizontal="left" vertical="top"/>
    </xf>
    <xf numFmtId="0" fontId="13" fillId="0" borderId="0" xfId="0" applyFont="1" applyFill="1" applyBorder="1" applyAlignment="1" applyProtection="1">
      <alignment vertical="top"/>
    </xf>
    <xf numFmtId="0" fontId="60" fillId="0" borderId="0" xfId="0" applyFont="1" applyFill="1" applyBorder="1" applyAlignment="1" applyProtection="1">
      <alignment horizontal="left"/>
    </xf>
    <xf numFmtId="0" fontId="60" fillId="0" borderId="0" xfId="0" applyFont="1" applyFill="1" applyBorder="1" applyProtection="1"/>
    <xf numFmtId="0" fontId="60" fillId="0" borderId="0" xfId="0" applyFont="1" applyFill="1" applyBorder="1" applyAlignment="1" applyProtection="1">
      <alignment horizontal="right"/>
    </xf>
    <xf numFmtId="0" fontId="19" fillId="0" borderId="0" xfId="0" applyFont="1" applyFill="1" applyBorder="1" applyProtection="1"/>
    <xf numFmtId="0" fontId="72" fillId="0" borderId="44" xfId="0" applyFont="1" applyFill="1" applyBorder="1" applyAlignment="1" applyProtection="1">
      <alignment vertical="center"/>
    </xf>
    <xf numFmtId="0" fontId="70" fillId="0" borderId="0" xfId="0" applyFont="1" applyFill="1" applyBorder="1" applyAlignment="1" applyProtection="1">
      <alignment horizontal="right" vertical="center"/>
    </xf>
    <xf numFmtId="0" fontId="70" fillId="0" borderId="0" xfId="0" applyFont="1" applyFill="1" applyBorder="1" applyAlignment="1" applyProtection="1">
      <alignment horizontal="right"/>
    </xf>
    <xf numFmtId="0" fontId="71" fillId="0" borderId="0" xfId="0" applyFont="1" applyFill="1" applyBorder="1" applyAlignment="1" applyProtection="1">
      <alignment horizontal="center"/>
    </xf>
    <xf numFmtId="0" fontId="70" fillId="0" borderId="0" xfId="0" applyFont="1" applyFill="1" applyBorder="1" applyAlignment="1" applyProtection="1">
      <alignment horizontal="left"/>
    </xf>
    <xf numFmtId="0" fontId="99" fillId="0" borderId="0" xfId="0" applyFont="1" applyFill="1" applyBorder="1" applyProtection="1"/>
    <xf numFmtId="0" fontId="100" fillId="0" borderId="0" xfId="0" applyFont="1" applyFill="1" applyBorder="1" applyAlignment="1" applyProtection="1">
      <alignment horizontal="right"/>
    </xf>
    <xf numFmtId="0" fontId="62" fillId="0" borderId="0" xfId="0" applyFont="1" applyFill="1" applyBorder="1" applyAlignment="1" applyProtection="1">
      <alignment horizontal="left"/>
    </xf>
    <xf numFmtId="0" fontId="62" fillId="0" borderId="0" xfId="0" applyFont="1" applyFill="1" applyBorder="1" applyProtection="1"/>
    <xf numFmtId="0" fontId="72" fillId="0" borderId="44" xfId="0" applyFont="1" applyFill="1" applyBorder="1" applyAlignment="1" applyProtection="1">
      <alignment vertical="center" wrapText="1"/>
    </xf>
    <xf numFmtId="0" fontId="93" fillId="0" borderId="0" xfId="0" applyFont="1" applyFill="1" applyBorder="1" applyAlignment="1" applyProtection="1">
      <alignment vertical="center"/>
    </xf>
    <xf numFmtId="0" fontId="93" fillId="0" borderId="0" xfId="0" applyFont="1" applyFill="1" applyBorder="1" applyProtection="1"/>
    <xf numFmtId="0" fontId="72" fillId="0" borderId="13" xfId="0" applyFont="1" applyFill="1" applyBorder="1" applyAlignment="1" applyProtection="1"/>
    <xf numFmtId="0" fontId="15" fillId="0" borderId="0" xfId="0" applyFont="1" applyFill="1" applyBorder="1" applyAlignment="1">
      <alignment horizontal="right"/>
    </xf>
    <xf numFmtId="0" fontId="15" fillId="0" borderId="0" xfId="0" applyFont="1" applyFill="1" applyBorder="1" applyAlignment="1">
      <alignment horizontal="center"/>
    </xf>
    <xf numFmtId="0" fontId="15" fillId="0" borderId="0" xfId="0" applyFont="1" applyFill="1" applyBorder="1" applyAlignment="1">
      <alignment horizontal="left"/>
    </xf>
    <xf numFmtId="0" fontId="38" fillId="0" borderId="0" xfId="0" applyFont="1" applyFill="1" applyBorder="1"/>
    <xf numFmtId="0" fontId="10" fillId="0" borderId="0" xfId="0" applyNumberFormat="1" applyFont="1" applyFill="1" applyBorder="1"/>
    <xf numFmtId="0" fontId="132" fillId="0" borderId="0" xfId="0" applyFont="1" applyFill="1" applyBorder="1" applyAlignment="1">
      <alignment horizontal="center" vertical="center"/>
    </xf>
    <xf numFmtId="0" fontId="10" fillId="0" borderId="0" xfId="0" applyFont="1" applyFill="1" applyBorder="1" applyAlignment="1">
      <alignment horizontal="center" wrapText="1"/>
    </xf>
    <xf numFmtId="0" fontId="0" fillId="28" borderId="40" xfId="0" applyFill="1" applyBorder="1"/>
    <xf numFmtId="0" fontId="10" fillId="28" borderId="0" xfId="0" applyFont="1" applyFill="1" applyBorder="1" applyAlignment="1">
      <alignment horizontal="left" wrapText="1" indent="1"/>
    </xf>
    <xf numFmtId="0" fontId="10" fillId="28" borderId="50" xfId="0" applyFont="1" applyFill="1" applyBorder="1" applyAlignment="1">
      <alignment horizontal="left" wrapText="1" indent="2"/>
    </xf>
    <xf numFmtId="0" fontId="60" fillId="28" borderId="40" xfId="0" applyFont="1" applyFill="1" applyBorder="1" applyAlignment="1">
      <alignment horizontal="left" indent="4"/>
    </xf>
    <xf numFmtId="0" fontId="93" fillId="28" borderId="0" xfId="0" applyFont="1" applyFill="1" applyBorder="1" applyAlignment="1">
      <alignment horizontal="left" indent="12"/>
    </xf>
    <xf numFmtId="0" fontId="0" fillId="28" borderId="0" xfId="0" applyFill="1" applyBorder="1"/>
    <xf numFmtId="0" fontId="0" fillId="28" borderId="50" xfId="0" applyFill="1" applyBorder="1" applyAlignment="1">
      <alignment horizontal="left" indent="1"/>
    </xf>
    <xf numFmtId="0" fontId="0" fillId="0" borderId="0" xfId="0" applyFill="1" applyBorder="1"/>
    <xf numFmtId="0" fontId="12" fillId="28" borderId="40" xfId="0" applyFont="1" applyFill="1" applyBorder="1"/>
    <xf numFmtId="0" fontId="93" fillId="28" borderId="0" xfId="0" applyFont="1" applyFill="1" applyBorder="1"/>
    <xf numFmtId="0" fontId="0" fillId="28" borderId="51" xfId="0" applyFill="1" applyBorder="1"/>
    <xf numFmtId="0" fontId="0" fillId="28" borderId="13" xfId="0" applyFill="1" applyBorder="1"/>
    <xf numFmtId="0" fontId="0" fillId="28" borderId="52" xfId="0" applyFill="1" applyBorder="1" applyAlignment="1">
      <alignment horizontal="left" indent="1"/>
    </xf>
    <xf numFmtId="0" fontId="0" fillId="0" borderId="0" xfId="0" applyBorder="1"/>
    <xf numFmtId="0" fontId="0" fillId="0" borderId="0" xfId="0" applyBorder="1" applyAlignment="1">
      <alignment horizontal="left" indent="1"/>
    </xf>
    <xf numFmtId="0" fontId="0" fillId="0" borderId="0" xfId="0" applyAlignment="1">
      <alignment horizontal="left" indent="1"/>
    </xf>
    <xf numFmtId="0" fontId="133" fillId="0" borderId="0" xfId="0" applyFont="1" applyFill="1" applyAlignment="1">
      <alignment horizontal="left" vertical="center"/>
    </xf>
    <xf numFmtId="0" fontId="76" fillId="29" borderId="40" xfId="0" applyFont="1" applyFill="1" applyBorder="1"/>
    <xf numFmtId="0" fontId="12" fillId="29" borderId="0" xfId="0" applyFont="1" applyFill="1" applyBorder="1"/>
    <xf numFmtId="0" fontId="12" fillId="29" borderId="50" xfId="0" applyFont="1" applyFill="1" applyBorder="1"/>
    <xf numFmtId="0" fontId="19" fillId="29" borderId="40" xfId="0" applyFont="1" applyFill="1" applyBorder="1" applyAlignment="1">
      <alignment horizontal="left" indent="4"/>
    </xf>
    <xf numFmtId="0" fontId="12" fillId="29" borderId="0" xfId="0" applyFont="1" applyFill="1" applyBorder="1" applyAlignment="1">
      <alignment horizontal="left" indent="5"/>
    </xf>
    <xf numFmtId="0" fontId="51" fillId="29" borderId="40" xfId="0" applyFont="1" applyFill="1" applyBorder="1" applyAlignment="1">
      <alignment horizontal="left" indent="5"/>
    </xf>
    <xf numFmtId="0" fontId="51" fillId="29" borderId="0" xfId="0" applyFont="1" applyFill="1" applyBorder="1" applyAlignment="1">
      <alignment horizontal="left" indent="5"/>
    </xf>
    <xf numFmtId="0" fontId="51" fillId="29" borderId="0" xfId="0" applyFont="1" applyFill="1" applyBorder="1"/>
    <xf numFmtId="0" fontId="134" fillId="29" borderId="40" xfId="0" applyFont="1" applyFill="1" applyBorder="1" applyAlignment="1">
      <alignment horizontal="left" indent="8"/>
    </xf>
    <xf numFmtId="0" fontId="134" fillId="29" borderId="0" xfId="0" applyFont="1" applyFill="1" applyBorder="1" applyAlignment="1">
      <alignment horizontal="left" indent="8"/>
    </xf>
    <xf numFmtId="0" fontId="52" fillId="29" borderId="0" xfId="0" applyFont="1" applyFill="1" applyBorder="1" applyAlignment="1">
      <alignment horizontal="left" indent="8"/>
    </xf>
    <xf numFmtId="0" fontId="51" fillId="29" borderId="40" xfId="0" applyFont="1" applyFill="1" applyBorder="1" applyAlignment="1">
      <alignment horizontal="left" indent="7"/>
    </xf>
    <xf numFmtId="0" fontId="134" fillId="29" borderId="0" xfId="0" applyFont="1" applyFill="1" applyBorder="1" applyAlignment="1">
      <alignment horizontal="left" indent="6"/>
    </xf>
    <xf numFmtId="0" fontId="52" fillId="29" borderId="0" xfId="0" applyFont="1" applyFill="1" applyBorder="1" applyAlignment="1">
      <alignment horizontal="left" indent="6"/>
    </xf>
    <xf numFmtId="0" fontId="51" fillId="29" borderId="0" xfId="0" applyFont="1" applyFill="1" applyBorder="1" applyAlignment="1">
      <alignment horizontal="left" indent="3"/>
    </xf>
    <xf numFmtId="0" fontId="134" fillId="29" borderId="40" xfId="0" applyFont="1" applyFill="1" applyBorder="1" applyAlignment="1">
      <alignment horizontal="left" indent="3"/>
    </xf>
    <xf numFmtId="0" fontId="135" fillId="29" borderId="0" xfId="0" applyFont="1" applyFill="1" applyBorder="1" applyAlignment="1">
      <alignment horizontal="left" indent="3"/>
    </xf>
    <xf numFmtId="0" fontId="60" fillId="29" borderId="0" xfId="0" applyFont="1" applyFill="1" applyBorder="1" applyAlignment="1">
      <alignment horizontal="left" indent="3"/>
    </xf>
    <xf numFmtId="0" fontId="136" fillId="29" borderId="40" xfId="0" applyFont="1" applyFill="1" applyBorder="1" applyAlignment="1">
      <alignment horizontal="left" indent="1"/>
    </xf>
    <xf numFmtId="0" fontId="52" fillId="29" borderId="40" xfId="0" applyFont="1" applyFill="1" applyBorder="1" applyAlignment="1">
      <alignment horizontal="left" indent="1"/>
    </xf>
    <xf numFmtId="0" fontId="10" fillId="29" borderId="53" xfId="0" applyFont="1" applyFill="1" applyBorder="1"/>
    <xf numFmtId="0" fontId="12" fillId="29" borderId="54" xfId="0" applyFont="1" applyFill="1" applyBorder="1"/>
    <xf numFmtId="0" fontId="12" fillId="29" borderId="55" xfId="0" applyFont="1" applyFill="1" applyBorder="1"/>
    <xf numFmtId="0" fontId="10" fillId="30" borderId="56" xfId="0" applyFont="1" applyFill="1" applyBorder="1"/>
    <xf numFmtId="0" fontId="12" fillId="30" borderId="57" xfId="0" applyFont="1" applyFill="1" applyBorder="1"/>
    <xf numFmtId="0" fontId="12" fillId="30" borderId="58" xfId="0" applyFont="1" applyFill="1" applyBorder="1"/>
    <xf numFmtId="0" fontId="51" fillId="30" borderId="40" xfId="0" applyFont="1" applyFill="1" applyBorder="1" applyAlignment="1">
      <alignment horizontal="left" indent="3"/>
    </xf>
    <xf numFmtId="0" fontId="51" fillId="30" borderId="0" xfId="0" applyFont="1" applyFill="1" applyBorder="1"/>
    <xf numFmtId="0" fontId="12" fillId="30" borderId="0" xfId="0" applyFont="1" applyFill="1" applyBorder="1"/>
    <xf numFmtId="0" fontId="12" fillId="30" borderId="50" xfId="0" applyFont="1" applyFill="1" applyBorder="1"/>
    <xf numFmtId="0" fontId="10" fillId="30" borderId="40" xfId="0" applyFont="1" applyFill="1" applyBorder="1" applyAlignment="1">
      <alignment horizontal="left" indent="1"/>
    </xf>
    <xf numFmtId="0" fontId="0" fillId="0" borderId="0" xfId="0" applyAlignment="1">
      <alignment horizontal="left" indent="2"/>
    </xf>
    <xf numFmtId="0" fontId="12" fillId="30" borderId="40" xfId="0" applyFont="1" applyFill="1" applyBorder="1"/>
    <xf numFmtId="0" fontId="60" fillId="30" borderId="0" xfId="0" applyFont="1" applyFill="1" applyBorder="1" applyAlignment="1">
      <alignment horizontal="center" wrapText="1"/>
    </xf>
    <xf numFmtId="0" fontId="60" fillId="30" borderId="50" xfId="0" applyFont="1" applyFill="1" applyBorder="1" applyAlignment="1">
      <alignment horizontal="center" wrapText="1"/>
    </xf>
    <xf numFmtId="0" fontId="12" fillId="30" borderId="0" xfId="0" applyFont="1" applyFill="1" applyBorder="1" applyAlignment="1">
      <alignment horizontal="left"/>
    </xf>
    <xf numFmtId="0" fontId="60" fillId="30" borderId="0" xfId="0" applyFont="1" applyFill="1" applyBorder="1"/>
    <xf numFmtId="0" fontId="93" fillId="0" borderId="0" xfId="0" applyFont="1"/>
    <xf numFmtId="0" fontId="12" fillId="30" borderId="51" xfId="0" applyFont="1" applyFill="1" applyBorder="1"/>
    <xf numFmtId="0" fontId="12" fillId="30" borderId="13" xfId="0" applyFont="1" applyFill="1" applyBorder="1"/>
    <xf numFmtId="0" fontId="12" fillId="30" borderId="52" xfId="0" applyFont="1" applyFill="1" applyBorder="1"/>
    <xf numFmtId="0" fontId="51" fillId="0" borderId="59" xfId="0" applyFont="1" applyBorder="1" applyAlignment="1">
      <alignment horizontal="right"/>
    </xf>
    <xf numFmtId="0" fontId="137" fillId="0" borderId="59" xfId="0" applyFont="1" applyBorder="1" applyAlignment="1"/>
    <xf numFmtId="0" fontId="138" fillId="0" borderId="25" xfId="0" applyFont="1" applyBorder="1" applyAlignment="1">
      <alignment horizontal="left"/>
    </xf>
    <xf numFmtId="0" fontId="138" fillId="0" borderId="25" xfId="0" applyFont="1" applyBorder="1" applyAlignment="1"/>
    <xf numFmtId="0" fontId="138" fillId="0" borderId="60" xfId="0" applyFont="1" applyBorder="1" applyAlignment="1"/>
    <xf numFmtId="0" fontId="124" fillId="0" borderId="60" xfId="0" applyFont="1" applyBorder="1"/>
    <xf numFmtId="0" fontId="51" fillId="0" borderId="40" xfId="0" applyFont="1" applyBorder="1" applyAlignment="1">
      <alignment horizontal="right"/>
    </xf>
    <xf numFmtId="0" fontId="51" fillId="0" borderId="51" xfId="0" applyFont="1" applyBorder="1"/>
    <xf numFmtId="0" fontId="137" fillId="0" borderId="61" xfId="0" applyFont="1" applyBorder="1"/>
    <xf numFmtId="0" fontId="124" fillId="0" borderId="0" xfId="0" applyFont="1" applyBorder="1"/>
    <xf numFmtId="0" fontId="124" fillId="0" borderId="50" xfId="0" applyFont="1" applyBorder="1"/>
    <xf numFmtId="0" fontId="51" fillId="0" borderId="62" xfId="0" applyFont="1" applyBorder="1"/>
    <xf numFmtId="0" fontId="51" fillId="0" borderId="51" xfId="0" applyFont="1" applyBorder="1" applyAlignment="1">
      <alignment horizontal="right"/>
    </xf>
    <xf numFmtId="0" fontId="12" fillId="0" borderId="0" xfId="0" applyFont="1"/>
    <xf numFmtId="0" fontId="51" fillId="0" borderId="0" xfId="0" applyFont="1" applyFill="1" applyBorder="1"/>
    <xf numFmtId="0" fontId="77" fillId="0" borderId="0" xfId="0" applyFont="1" applyFill="1" applyBorder="1"/>
    <xf numFmtId="0" fontId="98" fillId="0" borderId="0" xfId="0" applyFont="1" applyFill="1" applyBorder="1" applyAlignment="1">
      <alignment horizontal="center"/>
    </xf>
    <xf numFmtId="0" fontId="139" fillId="0" borderId="0" xfId="0" applyFont="1" applyFill="1"/>
    <xf numFmtId="0" fontId="6" fillId="0" borderId="0" xfId="0" applyFont="1" applyFill="1" applyAlignment="1">
      <alignment horizontal="left"/>
    </xf>
    <xf numFmtId="0" fontId="71" fillId="0" borderId="0" xfId="0" applyFont="1"/>
    <xf numFmtId="0" fontId="60" fillId="26" borderId="0" xfId="0" applyFont="1" applyFill="1" applyBorder="1" applyAlignment="1">
      <alignment horizontal="right"/>
    </xf>
    <xf numFmtId="0" fontId="60" fillId="26" borderId="0" xfId="0" applyFont="1" applyFill="1" applyBorder="1" applyAlignment="1">
      <alignment horizontal="left"/>
    </xf>
    <xf numFmtId="0" fontId="60" fillId="26" borderId="0" xfId="0" applyFont="1" applyFill="1" applyBorder="1"/>
    <xf numFmtId="0" fontId="12" fillId="26" borderId="0" xfId="0" applyFont="1" applyFill="1" applyBorder="1"/>
    <xf numFmtId="0" fontId="12" fillId="0" borderId="0" xfId="0" applyNumberFormat="1" applyFont="1" applyFill="1" applyBorder="1"/>
    <xf numFmtId="0" fontId="128" fillId="0" borderId="0" xfId="0" applyNumberFormat="1" applyFont="1" applyFill="1" applyBorder="1"/>
    <xf numFmtId="0" fontId="129" fillId="0" borderId="0" xfId="0" applyFont="1" applyFill="1" applyBorder="1" applyAlignment="1" applyProtection="1">
      <alignment horizontal="right" vertical="center"/>
    </xf>
    <xf numFmtId="0" fontId="129" fillId="0" borderId="0" xfId="0" applyFont="1" applyFill="1" applyBorder="1" applyAlignment="1" applyProtection="1">
      <alignment horizontal="left" vertical="center"/>
    </xf>
    <xf numFmtId="0" fontId="129" fillId="0" borderId="0" xfId="0" applyFont="1" applyFill="1" applyBorder="1" applyAlignment="1" applyProtection="1">
      <alignment vertical="center"/>
    </xf>
    <xf numFmtId="0" fontId="130" fillId="0" borderId="0" xfId="0" applyFont="1" applyFill="1" applyBorder="1" applyAlignment="1" applyProtection="1">
      <alignment vertical="center"/>
    </xf>
    <xf numFmtId="0" fontId="130" fillId="0" borderId="0" xfId="0" applyFont="1" applyFill="1" applyBorder="1" applyAlignment="1" applyProtection="1">
      <alignment horizontal="left" vertical="center"/>
    </xf>
    <xf numFmtId="0" fontId="130" fillId="0" borderId="0" xfId="0" applyNumberFormat="1" applyFont="1" applyFill="1" applyBorder="1" applyAlignment="1" applyProtection="1">
      <alignment vertical="center"/>
    </xf>
    <xf numFmtId="0" fontId="11" fillId="31" borderId="0" xfId="0" applyFont="1" applyFill="1" applyBorder="1" applyAlignment="1" applyProtection="1">
      <alignment horizontal="right"/>
    </xf>
    <xf numFmtId="0" fontId="11" fillId="31" borderId="0" xfId="0" applyFont="1" applyFill="1" applyBorder="1" applyAlignment="1" applyProtection="1">
      <alignment horizontal="center"/>
    </xf>
    <xf numFmtId="0" fontId="11" fillId="31" borderId="0" xfId="0" applyFont="1" applyFill="1" applyBorder="1" applyAlignment="1" applyProtection="1">
      <alignment horizontal="left"/>
    </xf>
    <xf numFmtId="0" fontId="13" fillId="31" borderId="0" xfId="0" applyFont="1" applyFill="1" applyBorder="1" applyProtection="1"/>
    <xf numFmtId="0" fontId="12" fillId="31" borderId="0" xfId="0" applyFont="1" applyFill="1" applyBorder="1" applyProtection="1"/>
    <xf numFmtId="0" fontId="12" fillId="31" borderId="0" xfId="0" applyNumberFormat="1" applyFont="1" applyFill="1" applyBorder="1" applyProtection="1"/>
    <xf numFmtId="0" fontId="140" fillId="31" borderId="0" xfId="0" applyFont="1" applyFill="1" applyBorder="1" applyAlignment="1">
      <alignment horizontal="center" vertical="center" wrapText="1"/>
    </xf>
    <xf numFmtId="0" fontId="15" fillId="31" borderId="0" xfId="0" applyFont="1" applyFill="1" applyBorder="1" applyAlignment="1" applyProtection="1">
      <alignment horizontal="right" vertical="center" wrapText="1"/>
    </xf>
    <xf numFmtId="0" fontId="15" fillId="31" borderId="0" xfId="0" applyFont="1" applyFill="1" applyBorder="1" applyAlignment="1" applyProtection="1">
      <alignment horizontal="center" vertical="center" wrapText="1"/>
    </xf>
    <xf numFmtId="0" fontId="15" fillId="31" borderId="0" xfId="0" applyFont="1" applyFill="1" applyBorder="1" applyAlignment="1" applyProtection="1">
      <alignment horizontal="left" vertical="center" wrapText="1"/>
    </xf>
    <xf numFmtId="0" fontId="38" fillId="31" borderId="0" xfId="0" applyFont="1" applyFill="1" applyBorder="1" applyAlignment="1" applyProtection="1">
      <alignment vertical="center" wrapText="1"/>
    </xf>
    <xf numFmtId="0" fontId="10" fillId="31" borderId="0" xfId="0" applyFont="1" applyFill="1" applyBorder="1" applyAlignment="1" applyProtection="1">
      <alignment vertical="center" wrapText="1"/>
    </xf>
    <xf numFmtId="0" fontId="10" fillId="31" borderId="0" xfId="0" applyNumberFormat="1" applyFont="1" applyFill="1" applyBorder="1" applyAlignment="1" applyProtection="1">
      <alignment vertical="center" wrapText="1"/>
    </xf>
    <xf numFmtId="0" fontId="15" fillId="31" borderId="0" xfId="0" applyFont="1" applyFill="1" applyBorder="1" applyAlignment="1" applyProtection="1">
      <alignment horizontal="right" wrapText="1"/>
    </xf>
    <xf numFmtId="0" fontId="15" fillId="31" borderId="0" xfId="0" applyFont="1" applyFill="1" applyBorder="1" applyAlignment="1" applyProtection="1">
      <alignment horizontal="center" wrapText="1"/>
    </xf>
    <xf numFmtId="0" fontId="15" fillId="31" borderId="0" xfId="0" applyFont="1" applyFill="1" applyBorder="1" applyAlignment="1" applyProtection="1">
      <alignment horizontal="left" wrapText="1"/>
    </xf>
    <xf numFmtId="0" fontId="38" fillId="31" borderId="0" xfId="0" applyFont="1" applyFill="1" applyBorder="1" applyAlignment="1" applyProtection="1">
      <alignment wrapText="1"/>
    </xf>
    <xf numFmtId="0" fontId="10" fillId="31" borderId="0" xfId="0" applyFont="1" applyFill="1" applyBorder="1" applyAlignment="1" applyProtection="1">
      <alignment wrapText="1"/>
    </xf>
    <xf numFmtId="0" fontId="10" fillId="31" borderId="0" xfId="0" applyNumberFormat="1" applyFont="1" applyFill="1" applyBorder="1" applyAlignment="1" applyProtection="1">
      <alignment wrapText="1"/>
    </xf>
    <xf numFmtId="0" fontId="11" fillId="31" borderId="0" xfId="0" applyFont="1" applyFill="1" applyBorder="1" applyAlignment="1" applyProtection="1">
      <alignment horizontal="right" vertical="center" wrapText="1"/>
    </xf>
    <xf numFmtId="0" fontId="11" fillId="31" borderId="0" xfId="0" applyFont="1" applyFill="1" applyBorder="1" applyAlignment="1" applyProtection="1">
      <alignment horizontal="center" vertical="center" wrapText="1"/>
    </xf>
    <xf numFmtId="0" fontId="11" fillId="31" borderId="0" xfId="0" applyFont="1" applyFill="1" applyBorder="1" applyAlignment="1" applyProtection="1">
      <alignment horizontal="left" vertical="center" wrapText="1"/>
    </xf>
    <xf numFmtId="0" fontId="13" fillId="31" borderId="0" xfId="0" applyFont="1" applyFill="1" applyBorder="1" applyAlignment="1" applyProtection="1">
      <alignment vertical="center" wrapText="1"/>
    </xf>
    <xf numFmtId="0" fontId="12" fillId="31" borderId="0" xfId="0" applyFont="1" applyFill="1" applyBorder="1" applyAlignment="1" applyProtection="1">
      <alignment vertical="center" wrapText="1"/>
    </xf>
    <xf numFmtId="0" fontId="12" fillId="31" borderId="0" xfId="0" applyNumberFormat="1" applyFont="1" applyFill="1" applyBorder="1" applyAlignment="1" applyProtection="1">
      <alignment vertical="center" wrapText="1"/>
    </xf>
    <xf numFmtId="0" fontId="15" fillId="31" borderId="0" xfId="0" applyFont="1" applyFill="1" applyBorder="1" applyAlignment="1">
      <alignment horizontal="right"/>
    </xf>
    <xf numFmtId="0" fontId="15" fillId="31" borderId="0" xfId="0" applyFont="1" applyFill="1" applyBorder="1" applyAlignment="1">
      <alignment horizontal="center"/>
    </xf>
    <xf numFmtId="0" fontId="15" fillId="31" borderId="0" xfId="0" applyFont="1" applyFill="1" applyBorder="1" applyAlignment="1">
      <alignment horizontal="left"/>
    </xf>
    <xf numFmtId="0" fontId="38" fillId="31" borderId="0" xfId="0" applyFont="1" applyFill="1" applyBorder="1"/>
    <xf numFmtId="0" fontId="10" fillId="31" borderId="0" xfId="0" applyFont="1" applyFill="1" applyBorder="1"/>
    <xf numFmtId="0" fontId="10" fillId="31" borderId="0" xfId="0" applyNumberFormat="1" applyFont="1" applyFill="1" applyBorder="1"/>
    <xf numFmtId="0" fontId="142" fillId="31" borderId="0" xfId="0" applyFont="1" applyFill="1" applyBorder="1" applyAlignment="1">
      <alignment horizontal="center"/>
    </xf>
    <xf numFmtId="0" fontId="10" fillId="31" borderId="0" xfId="0" applyNumberFormat="1" applyFont="1" applyFill="1" applyBorder="1" applyAlignment="1" applyProtection="1">
      <alignment horizontal="left"/>
    </xf>
    <xf numFmtId="0" fontId="12" fillId="31" borderId="0" xfId="0" applyNumberFormat="1" applyFont="1" applyFill="1" applyBorder="1" applyAlignment="1" applyProtection="1">
      <alignment horizontal="right"/>
    </xf>
    <xf numFmtId="0" fontId="12" fillId="31" borderId="0" xfId="0" applyNumberFormat="1" applyFont="1" applyFill="1" applyBorder="1" applyAlignment="1" applyProtection="1">
      <alignment horizontal="left"/>
    </xf>
    <xf numFmtId="0" fontId="31" fillId="0" borderId="65" xfId="0" applyFont="1" applyFill="1" applyBorder="1" applyAlignment="1">
      <alignment horizontal="center"/>
    </xf>
    <xf numFmtId="0" fontId="31" fillId="0" borderId="66" xfId="0" applyFont="1" applyFill="1" applyBorder="1" applyAlignment="1">
      <alignment horizontal="center"/>
    </xf>
    <xf numFmtId="0" fontId="10" fillId="0" borderId="67" xfId="0" applyFont="1" applyFill="1" applyBorder="1" applyAlignment="1">
      <alignment vertical="top"/>
    </xf>
    <xf numFmtId="0" fontId="143" fillId="0" borderId="68" xfId="0" applyFont="1" applyFill="1" applyBorder="1" applyAlignment="1">
      <alignment horizontal="center"/>
    </xf>
    <xf numFmtId="0" fontId="143" fillId="0" borderId="13" xfId="0" applyFont="1" applyFill="1" applyBorder="1"/>
    <xf numFmtId="0" fontId="143" fillId="0" borderId="65" xfId="0" applyFont="1" applyFill="1" applyBorder="1" applyAlignment="1">
      <alignment horizontal="center"/>
    </xf>
    <xf numFmtId="0" fontId="143" fillId="0" borderId="17" xfId="0" applyFont="1" applyFill="1" applyBorder="1" applyAlignment="1">
      <alignment horizontal="center" vertical="top"/>
    </xf>
    <xf numFmtId="0" fontId="93" fillId="28" borderId="67" xfId="0" applyFont="1" applyFill="1" applyBorder="1" applyAlignment="1" applyProtection="1">
      <alignment horizontal="left" indent="6"/>
      <protection locked="0"/>
    </xf>
    <xf numFmtId="0" fontId="93" fillId="28" borderId="70" xfId="0" applyFont="1" applyFill="1" applyBorder="1" applyAlignment="1" applyProtection="1">
      <alignment horizontal="left" indent="6"/>
      <protection locked="0"/>
    </xf>
    <xf numFmtId="0" fontId="12" fillId="30" borderId="71" xfId="0" applyFont="1" applyFill="1" applyBorder="1" applyProtection="1">
      <protection locked="0"/>
    </xf>
    <xf numFmtId="0" fontId="12" fillId="30" borderId="40" xfId="0" applyFont="1" applyFill="1" applyBorder="1" applyProtection="1">
      <protection locked="0"/>
    </xf>
    <xf numFmtId="0" fontId="51" fillId="0" borderId="25" xfId="0" applyFont="1" applyBorder="1" applyAlignment="1" applyProtection="1">
      <alignment horizontal="right"/>
      <protection locked="0"/>
    </xf>
    <xf numFmtId="0" fontId="51" fillId="0" borderId="35" xfId="0" applyFont="1" applyBorder="1" applyAlignment="1" applyProtection="1">
      <alignment horizontal="right"/>
      <protection locked="0"/>
    </xf>
    <xf numFmtId="0" fontId="51" fillId="0" borderId="72" xfId="0" applyFont="1" applyBorder="1" applyAlignment="1" applyProtection="1">
      <alignment horizontal="right"/>
      <protection locked="0"/>
    </xf>
    <xf numFmtId="0" fontId="21" fillId="0" borderId="0" xfId="0" applyFont="1" applyFill="1" applyBorder="1" applyAlignment="1" applyProtection="1">
      <alignment horizontal="right"/>
    </xf>
    <xf numFmtId="0" fontId="20" fillId="0" borderId="0" xfId="0" quotePrefix="1" applyFont="1" applyFill="1" applyBorder="1" applyAlignment="1" applyProtection="1">
      <alignment horizontal="right" vertical="top"/>
    </xf>
    <xf numFmtId="0" fontId="20" fillId="0" borderId="25" xfId="0" quotePrefix="1" applyFont="1" applyFill="1" applyBorder="1" applyAlignment="1" applyProtection="1">
      <alignment horizontal="right" vertical="top"/>
    </xf>
    <xf numFmtId="0" fontId="6" fillId="0" borderId="25" xfId="0" applyFont="1" applyFill="1" applyBorder="1" applyAlignment="1">
      <alignment horizontal="right" vertical="top"/>
    </xf>
    <xf numFmtId="0" fontId="0" fillId="0" borderId="25" xfId="0" applyFill="1" applyBorder="1" applyAlignment="1"/>
    <xf numFmtId="0" fontId="21" fillId="0" borderId="119" xfId="0" applyFont="1" applyFill="1" applyBorder="1" applyAlignment="1" applyProtection="1">
      <alignment horizontal="right"/>
    </xf>
    <xf numFmtId="1" fontId="60" fillId="0" borderId="0" xfId="0" applyNumberFormat="1" applyFont="1" applyFill="1" applyBorder="1" applyAlignment="1" applyProtection="1">
      <alignment horizontal="center"/>
    </xf>
    <xf numFmtId="1" fontId="19" fillId="0" borderId="0" xfId="0" applyNumberFormat="1" applyFont="1" applyFill="1" applyBorder="1" applyAlignment="1" applyProtection="1">
      <alignment horizontal="left"/>
    </xf>
    <xf numFmtId="1" fontId="62" fillId="0" borderId="0" xfId="0" applyNumberFormat="1" applyFont="1" applyFill="1" applyBorder="1" applyAlignment="1" applyProtection="1">
      <alignment horizontal="center"/>
    </xf>
    <xf numFmtId="1" fontId="60" fillId="0" borderId="0" xfId="0" quotePrefix="1" applyNumberFormat="1" applyFont="1" applyFill="1" applyBorder="1" applyAlignment="1" applyProtection="1">
      <alignment horizontal="center"/>
    </xf>
    <xf numFmtId="1" fontId="72" fillId="0" borderId="44" xfId="0" applyNumberFormat="1" applyFont="1" applyFill="1" applyBorder="1" applyAlignment="1" applyProtection="1">
      <alignment vertical="center"/>
    </xf>
    <xf numFmtId="1" fontId="71" fillId="0" borderId="0" xfId="0" applyNumberFormat="1" applyFont="1" applyFill="1" applyBorder="1" applyAlignment="1" applyProtection="1">
      <alignment horizontal="center"/>
    </xf>
    <xf numFmtId="1" fontId="129" fillId="0" borderId="0" xfId="0" applyNumberFormat="1" applyFont="1" applyFill="1" applyBorder="1" applyAlignment="1" applyProtection="1">
      <alignment horizontal="center" vertical="center"/>
    </xf>
    <xf numFmtId="1" fontId="60" fillId="26" borderId="0" xfId="0" applyNumberFormat="1" applyFont="1" applyFill="1" applyBorder="1" applyAlignment="1">
      <alignment horizontal="center"/>
    </xf>
    <xf numFmtId="166" fontId="53" fillId="0" borderId="37" xfId="29" applyNumberFormat="1" applyFont="1" applyFill="1" applyBorder="1" applyAlignment="1" applyProtection="1">
      <alignment horizontal="center" vertical="center"/>
      <protection locked="0"/>
    </xf>
    <xf numFmtId="1" fontId="53" fillId="0" borderId="28" xfId="29" applyNumberFormat="1" applyFont="1" applyFill="1" applyBorder="1" applyAlignment="1" applyProtection="1">
      <alignment horizontal="center" vertical="center"/>
      <protection locked="0"/>
    </xf>
    <xf numFmtId="1" fontId="150" fillId="0" borderId="38" xfId="0" applyNumberFormat="1" applyFont="1" applyFill="1" applyBorder="1" applyAlignment="1" applyProtection="1">
      <alignment horizontal="center" vertical="center"/>
    </xf>
    <xf numFmtId="0" fontId="150" fillId="0" borderId="0" xfId="0" applyFont="1" applyFill="1" applyBorder="1" applyAlignment="1" applyProtection="1">
      <alignment vertical="center"/>
    </xf>
    <xf numFmtId="5" fontId="53" fillId="0" borderId="37" xfId="29"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right" vertical="top"/>
    </xf>
    <xf numFmtId="0" fontId="51" fillId="0" borderId="0" xfId="0" applyFont="1" applyFill="1" applyBorder="1" applyAlignment="1" applyProtection="1">
      <alignment horizontal="left"/>
    </xf>
    <xf numFmtId="0" fontId="47" fillId="0" borderId="0" xfId="0" applyFont="1" applyFill="1" applyBorder="1" applyAlignment="1" applyProtection="1">
      <alignment horizontal="left"/>
    </xf>
    <xf numFmtId="0" fontId="25" fillId="0" borderId="0" xfId="0" applyFont="1" applyFill="1" applyAlignment="1" applyProtection="1">
      <alignment horizontal="left"/>
    </xf>
    <xf numFmtId="0" fontId="25" fillId="0" borderId="22" xfId="0" applyFont="1" applyFill="1" applyBorder="1" applyAlignment="1" applyProtection="1">
      <alignment horizontal="left"/>
    </xf>
    <xf numFmtId="2" fontId="53" fillId="0" borderId="30" xfId="28" applyNumberFormat="1" applyFont="1" applyFill="1" applyBorder="1" applyAlignment="1" applyProtection="1">
      <alignment horizontal="center" vertical="center"/>
      <protection locked="0"/>
    </xf>
    <xf numFmtId="2" fontId="53" fillId="0" borderId="31" xfId="28" applyNumberFormat="1" applyFont="1" applyFill="1" applyBorder="1" applyAlignment="1" applyProtection="1">
      <alignment horizontal="center" vertical="center"/>
      <protection locked="0"/>
    </xf>
    <xf numFmtId="2" fontId="60" fillId="0" borderId="0" xfId="0" applyNumberFormat="1" applyFont="1" applyFill="1" applyBorder="1" applyAlignment="1" applyProtection="1">
      <alignment horizontal="center"/>
    </xf>
    <xf numFmtId="2" fontId="53" fillId="0" borderId="27" xfId="0" applyNumberFormat="1" applyFont="1" applyFill="1" applyBorder="1" applyAlignment="1" applyProtection="1">
      <alignment horizontal="center" vertical="center"/>
      <protection locked="0"/>
    </xf>
    <xf numFmtId="2" fontId="53" fillId="0" borderId="32" xfId="0" applyNumberFormat="1" applyFont="1" applyFill="1" applyBorder="1" applyAlignment="1" applyProtection="1">
      <alignment horizontal="center" vertical="center"/>
      <protection locked="0"/>
    </xf>
    <xf numFmtId="2" fontId="53" fillId="0" borderId="33" xfId="0" applyNumberFormat="1" applyFont="1" applyFill="1" applyBorder="1" applyAlignment="1" applyProtection="1">
      <alignment horizontal="center" vertical="center"/>
      <protection locked="0"/>
    </xf>
    <xf numFmtId="2" fontId="21" fillId="0" borderId="34" xfId="0" applyNumberFormat="1" applyFont="1" applyFill="1" applyBorder="1" applyAlignment="1" applyProtection="1">
      <alignment horizontal="center" vertical="center"/>
    </xf>
    <xf numFmtId="2" fontId="53" fillId="0" borderId="36" xfId="28" applyNumberFormat="1" applyFont="1" applyFill="1" applyBorder="1" applyAlignment="1" applyProtection="1">
      <alignment horizontal="center" vertical="center"/>
      <protection locked="0"/>
    </xf>
    <xf numFmtId="2" fontId="53" fillId="0" borderId="37" xfId="28" applyNumberFormat="1" applyFont="1" applyFill="1" applyBorder="1" applyAlignment="1" applyProtection="1">
      <alignment horizontal="center" vertical="center"/>
      <protection locked="0"/>
    </xf>
    <xf numFmtId="2" fontId="53" fillId="0" borderId="28" xfId="28" applyNumberFormat="1" applyFont="1" applyFill="1" applyBorder="1" applyAlignment="1" applyProtection="1">
      <alignment horizontal="center" vertical="center"/>
      <protection locked="0"/>
    </xf>
    <xf numFmtId="2" fontId="53" fillId="0" borderId="28" xfId="29" applyNumberFormat="1" applyFont="1" applyFill="1" applyBorder="1" applyAlignment="1" applyProtection="1">
      <alignment horizontal="center" vertical="center"/>
      <protection locked="0"/>
    </xf>
    <xf numFmtId="0" fontId="158" fillId="0" borderId="0" xfId="0" applyFont="1" applyAlignment="1">
      <alignment horizontal="center" vertical="center"/>
    </xf>
    <xf numFmtId="0" fontId="158" fillId="0" borderId="0" xfId="0" applyFont="1" applyAlignment="1">
      <alignment horizontal="center"/>
    </xf>
    <xf numFmtId="0" fontId="158" fillId="0" borderId="0" xfId="0" applyNumberFormat="1" applyFont="1" applyAlignment="1">
      <alignment horizontal="center" vertical="center"/>
    </xf>
    <xf numFmtId="0" fontId="159" fillId="0" borderId="0" xfId="0" applyFont="1" applyAlignment="1">
      <alignment horizontal="center" vertical="center"/>
    </xf>
    <xf numFmtId="0" fontId="158" fillId="0" borderId="0" xfId="0" applyFont="1" applyAlignment="1">
      <alignment vertical="center"/>
    </xf>
    <xf numFmtId="5" fontId="53" fillId="0" borderId="29" xfId="28" applyNumberFormat="1" applyFont="1" applyFill="1" applyBorder="1" applyAlignment="1" applyProtection="1">
      <alignment horizontal="center" vertical="center"/>
      <protection locked="0"/>
    </xf>
    <xf numFmtId="1" fontId="53" fillId="0" borderId="29" xfId="43" applyNumberFormat="1" applyFont="1" applyFill="1" applyBorder="1" applyAlignment="1" applyProtection="1">
      <alignment horizontal="center" vertical="center"/>
      <protection locked="0"/>
    </xf>
    <xf numFmtId="1" fontId="68" fillId="0" borderId="43" xfId="0" applyNumberFormat="1" applyFont="1" applyFill="1" applyBorder="1" applyAlignment="1" applyProtection="1">
      <alignment horizontal="center"/>
      <protection locked="0"/>
    </xf>
    <xf numFmtId="1" fontId="53" fillId="0" borderId="37" xfId="29" applyNumberFormat="1" applyFont="1" applyFill="1" applyBorder="1" applyAlignment="1" applyProtection="1">
      <alignment horizontal="center" vertical="center"/>
      <protection locked="0"/>
    </xf>
    <xf numFmtId="1" fontId="158" fillId="0" borderId="0" xfId="0" applyNumberFormat="1" applyFont="1" applyAlignment="1">
      <alignment horizontal="center" vertical="center"/>
    </xf>
    <xf numFmtId="1" fontId="16" fillId="0" borderId="28" xfId="43" applyNumberFormat="1" applyFont="1" applyFill="1" applyBorder="1" applyAlignment="1" applyProtection="1">
      <alignment horizontal="center" vertical="center"/>
      <protection locked="0"/>
    </xf>
    <xf numFmtId="2" fontId="16" fillId="0" borderId="13" xfId="0" applyNumberFormat="1" applyFont="1" applyFill="1" applyBorder="1" applyAlignment="1" applyProtection="1">
      <alignment horizontal="center" vertical="center"/>
    </xf>
    <xf numFmtId="0" fontId="10" fillId="0" borderId="0" xfId="0" applyFont="1" applyFill="1" applyBorder="1" applyAlignment="1" applyProtection="1">
      <alignment horizontal="left"/>
    </xf>
    <xf numFmtId="0" fontId="158" fillId="0" borderId="0" xfId="0" applyFont="1" applyAlignment="1">
      <alignment horizontal="center" vertical="center"/>
    </xf>
    <xf numFmtId="0" fontId="10" fillId="0" borderId="0" xfId="0" applyFont="1" applyFill="1" applyBorder="1" applyAlignment="1" applyProtection="1">
      <alignment horizontal="left"/>
    </xf>
    <xf numFmtId="5" fontId="53" fillId="0" borderId="0" xfId="29" applyNumberFormat="1" applyFont="1" applyFill="1" applyBorder="1" applyAlignment="1" applyProtection="1">
      <alignment horizontal="center" vertical="center"/>
      <protection locked="0"/>
    </xf>
    <xf numFmtId="0" fontId="162" fillId="0" borderId="35" xfId="0" applyFont="1" applyBorder="1" applyAlignment="1">
      <alignment horizontal="center"/>
    </xf>
    <xf numFmtId="0" fontId="21" fillId="0" borderId="0" xfId="0" applyFont="1" applyFill="1" applyBorder="1" applyAlignment="1" applyProtection="1">
      <alignment horizontal="right"/>
    </xf>
    <xf numFmtId="1" fontId="150" fillId="0" borderId="0" xfId="29" applyNumberFormat="1" applyFont="1" applyFill="1" applyBorder="1" applyAlignment="1" applyProtection="1">
      <alignment horizontal="center" vertical="center"/>
    </xf>
    <xf numFmtId="0" fontId="21" fillId="0" borderId="0" xfId="0" applyFont="1" applyFill="1" applyBorder="1" applyAlignment="1" applyProtection="1">
      <alignment horizontal="right"/>
    </xf>
    <xf numFmtId="165" fontId="181" fillId="31" borderId="63" xfId="0" applyNumberFormat="1" applyFont="1" applyFill="1" applyBorder="1" applyAlignment="1" applyProtection="1">
      <alignment horizontal="center" vertical="top" wrapText="1"/>
    </xf>
    <xf numFmtId="165" fontId="181" fillId="31" borderId="63" xfId="0" applyNumberFormat="1" applyFont="1" applyFill="1" applyBorder="1" applyAlignment="1" applyProtection="1">
      <alignment horizontal="right" vertical="top" wrapText="1"/>
    </xf>
    <xf numFmtId="0" fontId="189" fillId="31" borderId="63" xfId="0" applyFont="1" applyFill="1" applyBorder="1" applyAlignment="1">
      <alignment horizontal="center" vertical="center" wrapText="1"/>
    </xf>
    <xf numFmtId="0" fontId="189" fillId="31" borderId="0" xfId="0" applyFont="1" applyFill="1" applyBorder="1" applyAlignment="1">
      <alignment horizontal="center" vertical="center"/>
    </xf>
    <xf numFmtId="0" fontId="189" fillId="31" borderId="64" xfId="0" applyFont="1" applyFill="1" applyBorder="1" applyAlignment="1">
      <alignment horizontal="center" vertical="center"/>
    </xf>
    <xf numFmtId="49" fontId="181" fillId="31" borderId="63" xfId="0" applyNumberFormat="1" applyFont="1" applyFill="1" applyBorder="1" applyAlignment="1">
      <alignment horizontal="center" vertical="top"/>
    </xf>
    <xf numFmtId="0" fontId="181" fillId="31" borderId="0" xfId="0" applyNumberFormat="1" applyFont="1" applyFill="1" applyBorder="1" applyAlignment="1" applyProtection="1">
      <alignment horizontal="left"/>
    </xf>
    <xf numFmtId="0" fontId="158" fillId="31" borderId="0" xfId="0" applyNumberFormat="1" applyFont="1" applyFill="1" applyBorder="1" applyAlignment="1" applyProtection="1">
      <alignment horizontal="right"/>
    </xf>
    <xf numFmtId="0" fontId="158" fillId="31" borderId="0" xfId="0" applyNumberFormat="1" applyFont="1" applyFill="1" applyBorder="1" applyAlignment="1" applyProtection="1">
      <alignment horizontal="left"/>
    </xf>
    <xf numFmtId="0" fontId="158" fillId="31" borderId="0" xfId="0" applyNumberFormat="1" applyFont="1" applyFill="1" applyBorder="1" applyProtection="1"/>
    <xf numFmtId="0" fontId="167" fillId="0" borderId="0" xfId="0" applyFont="1" applyFill="1" applyBorder="1" applyAlignment="1">
      <alignment horizontal="left"/>
    </xf>
    <xf numFmtId="0" fontId="167" fillId="0" borderId="0" xfId="0" applyFont="1" applyFill="1" applyBorder="1" applyAlignment="1">
      <alignment horizontal="right"/>
    </xf>
    <xf numFmtId="0" fontId="167" fillId="0" borderId="0" xfId="0" applyFont="1" applyFill="1" applyBorder="1"/>
    <xf numFmtId="0" fontId="198" fillId="0" borderId="47" xfId="0" applyNumberFormat="1" applyFont="1" applyFill="1" applyBorder="1" applyAlignment="1" applyProtection="1">
      <alignment horizontal="left"/>
    </xf>
    <xf numFmtId="0" fontId="168" fillId="0" borderId="48" xfId="0" applyNumberFormat="1" applyFont="1" applyFill="1" applyBorder="1" applyAlignment="1" applyProtection="1">
      <alignment horizontal="left"/>
    </xf>
    <xf numFmtId="0" fontId="168" fillId="0" borderId="49" xfId="0" applyNumberFormat="1" applyFont="1" applyFill="1" applyBorder="1" applyProtection="1"/>
    <xf numFmtId="0" fontId="167" fillId="0" borderId="45" xfId="0" applyNumberFormat="1" applyFont="1" applyFill="1" applyBorder="1" applyAlignment="1" applyProtection="1">
      <alignment horizontal="right" vertical="top"/>
    </xf>
    <xf numFmtId="0" fontId="167" fillId="0" borderId="45" xfId="0" applyNumberFormat="1" applyFont="1" applyFill="1" applyBorder="1" applyAlignment="1" applyProtection="1">
      <alignment horizontal="right" vertical="top" wrapText="1"/>
    </xf>
    <xf numFmtId="0" fontId="167" fillId="0" borderId="0" xfId="0" applyFont="1" applyFill="1" applyBorder="1" applyAlignment="1" applyProtection="1">
      <alignment horizontal="left" vertical="top"/>
    </xf>
    <xf numFmtId="0" fontId="167" fillId="0" borderId="46" xfId="0" applyFont="1" applyFill="1" applyBorder="1" applyAlignment="1">
      <alignment horizontal="left" vertical="top" wrapText="1"/>
    </xf>
    <xf numFmtId="0" fontId="205" fillId="0" borderId="45" xfId="0" applyNumberFormat="1" applyFont="1" applyFill="1" applyBorder="1" applyAlignment="1" applyProtection="1">
      <alignment horizontal="left" vertical="top"/>
    </xf>
    <xf numFmtId="0" fontId="205" fillId="0" borderId="46" xfId="0" applyNumberFormat="1" applyFont="1" applyFill="1" applyBorder="1" applyAlignment="1" applyProtection="1">
      <alignment vertical="top"/>
    </xf>
    <xf numFmtId="165" fontId="167" fillId="0" borderId="45" xfId="0" applyNumberFormat="1" applyFont="1" applyFill="1" applyBorder="1" applyAlignment="1" applyProtection="1">
      <alignment horizontal="right" vertical="top"/>
    </xf>
    <xf numFmtId="165" fontId="169" fillId="0" borderId="45" xfId="0" applyNumberFormat="1" applyFont="1" applyFill="1" applyBorder="1" applyAlignment="1" applyProtection="1">
      <alignment horizontal="right" vertical="top"/>
    </xf>
    <xf numFmtId="165" fontId="169" fillId="0" borderId="45" xfId="0" applyNumberFormat="1" applyFont="1" applyFill="1" applyBorder="1" applyAlignment="1" applyProtection="1">
      <alignment horizontal="right" vertical="top" wrapText="1"/>
    </xf>
    <xf numFmtId="165" fontId="169" fillId="0" borderId="45" xfId="0" applyNumberFormat="1" applyFont="1" applyFill="1" applyBorder="1" applyAlignment="1">
      <alignment horizontal="right" vertical="top"/>
    </xf>
    <xf numFmtId="165" fontId="169" fillId="0" borderId="45" xfId="0" applyNumberFormat="1" applyFont="1" applyFill="1" applyBorder="1" applyAlignment="1">
      <alignment horizontal="right" vertical="top" wrapText="1"/>
    </xf>
    <xf numFmtId="165" fontId="167" fillId="0" borderId="45" xfId="0" applyNumberFormat="1" applyFont="1" applyFill="1" applyBorder="1" applyAlignment="1" applyProtection="1">
      <alignment horizontal="right" vertical="top" wrapText="1"/>
    </xf>
    <xf numFmtId="0" fontId="167" fillId="0" borderId="45" xfId="0" quotePrefix="1" applyNumberFormat="1" applyFont="1" applyFill="1" applyBorder="1" applyAlignment="1" applyProtection="1">
      <alignment horizontal="right" vertical="top"/>
    </xf>
    <xf numFmtId="0" fontId="164" fillId="0" borderId="46" xfId="0" applyNumberFormat="1" applyFont="1" applyFill="1" applyBorder="1" applyAlignment="1" applyProtection="1">
      <alignment vertical="top"/>
    </xf>
    <xf numFmtId="0" fontId="68" fillId="0" borderId="21" xfId="0" applyFont="1" applyFill="1" applyBorder="1" applyAlignment="1" applyProtection="1">
      <alignment horizontal="center"/>
    </xf>
    <xf numFmtId="0" fontId="181" fillId="31" borderId="113" xfId="0" applyNumberFormat="1" applyFont="1" applyFill="1" applyBorder="1" applyAlignment="1">
      <alignment horizontal="left" vertical="center" wrapText="1" indent="1"/>
    </xf>
    <xf numFmtId="0" fontId="181" fillId="31" borderId="114" xfId="0" applyNumberFormat="1" applyFont="1" applyFill="1" applyBorder="1" applyAlignment="1">
      <alignment horizontal="left" vertical="center" wrapText="1" indent="1"/>
    </xf>
    <xf numFmtId="0" fontId="181" fillId="31" borderId="115" xfId="0" applyNumberFormat="1" applyFont="1" applyFill="1" applyBorder="1" applyAlignment="1">
      <alignment horizontal="left" vertical="center" wrapText="1" indent="1"/>
    </xf>
    <xf numFmtId="0" fontId="181" fillId="31" borderId="0" xfId="0" applyNumberFormat="1" applyFont="1" applyFill="1" applyBorder="1" applyAlignment="1" applyProtection="1">
      <alignment horizontal="left" vertical="top" wrapText="1"/>
    </xf>
    <xf numFmtId="0" fontId="181" fillId="31" borderId="64" xfId="0" applyNumberFormat="1" applyFont="1" applyFill="1" applyBorder="1" applyAlignment="1" applyProtection="1">
      <alignment horizontal="left" vertical="top" wrapText="1"/>
    </xf>
    <xf numFmtId="0" fontId="181" fillId="31" borderId="44" xfId="0" applyNumberFormat="1" applyFont="1" applyFill="1" applyBorder="1" applyAlignment="1" applyProtection="1">
      <alignment horizontal="left" vertical="top" wrapText="1"/>
    </xf>
    <xf numFmtId="0" fontId="181" fillId="31" borderId="82" xfId="0" applyNumberFormat="1" applyFont="1" applyFill="1" applyBorder="1" applyAlignment="1" applyProtection="1">
      <alignment horizontal="left" vertical="top" wrapText="1"/>
    </xf>
    <xf numFmtId="0" fontId="194" fillId="32" borderId="116" xfId="0" applyFont="1" applyFill="1" applyBorder="1" applyAlignment="1">
      <alignment horizontal="center" vertical="center"/>
    </xf>
    <xf numFmtId="0" fontId="194" fillId="32" borderId="117" xfId="0" applyFont="1" applyFill="1" applyBorder="1" applyAlignment="1">
      <alignment horizontal="center" vertical="center"/>
    </xf>
    <xf numFmtId="0" fontId="194" fillId="32" borderId="118" xfId="0" applyFont="1" applyFill="1" applyBorder="1" applyAlignment="1">
      <alignment horizontal="center" vertical="center"/>
    </xf>
    <xf numFmtId="0" fontId="184" fillId="31" borderId="0" xfId="0" applyNumberFormat="1" applyFont="1" applyFill="1" applyBorder="1" applyAlignment="1">
      <alignment horizontal="left" vertical="top" wrapText="1"/>
    </xf>
    <xf numFmtId="0" fontId="184" fillId="31" borderId="64" xfId="0" applyNumberFormat="1" applyFont="1" applyFill="1" applyBorder="1" applyAlignment="1">
      <alignment horizontal="left" vertical="top" wrapText="1"/>
    </xf>
    <xf numFmtId="0" fontId="181" fillId="31" borderId="0" xfId="0" applyFont="1" applyFill="1" applyBorder="1" applyAlignment="1">
      <alignment horizontal="left" vertical="top" wrapText="1"/>
    </xf>
    <xf numFmtId="0" fontId="181" fillId="31" borderId="64" xfId="0" applyFont="1" applyFill="1" applyBorder="1" applyAlignment="1">
      <alignment horizontal="left" vertical="top" wrapText="1"/>
    </xf>
    <xf numFmtId="0" fontId="181" fillId="31" borderId="0" xfId="0" applyNumberFormat="1" applyFont="1" applyFill="1" applyBorder="1" applyAlignment="1">
      <alignment horizontal="left" vertical="top" wrapText="1"/>
    </xf>
    <xf numFmtId="0" fontId="181" fillId="31" borderId="64" xfId="0" applyNumberFormat="1" applyFont="1" applyFill="1" applyBorder="1" applyAlignment="1">
      <alignment horizontal="left" vertical="top" wrapText="1"/>
    </xf>
    <xf numFmtId="0" fontId="173" fillId="28" borderId="83" xfId="0" applyFont="1" applyFill="1" applyBorder="1" applyAlignment="1">
      <alignment horizontal="center" vertical="center"/>
    </xf>
    <xf numFmtId="0" fontId="173" fillId="28" borderId="84" xfId="0" applyFont="1" applyFill="1" applyBorder="1" applyAlignment="1">
      <alignment horizontal="center" vertical="center"/>
    </xf>
    <xf numFmtId="0" fontId="173" fillId="28" borderId="85" xfId="0" applyFont="1" applyFill="1" applyBorder="1" applyAlignment="1">
      <alignment horizontal="center" vertical="center"/>
    </xf>
    <xf numFmtId="0" fontId="182" fillId="28" borderId="69" xfId="0" applyFont="1" applyFill="1" applyBorder="1" applyAlignment="1">
      <alignment horizontal="center" vertical="center" wrapText="1"/>
    </xf>
    <xf numFmtId="0" fontId="182" fillId="28" borderId="44" xfId="0" applyFont="1" applyFill="1" applyBorder="1" applyAlignment="1">
      <alignment horizontal="center" vertical="center" wrapText="1"/>
    </xf>
    <xf numFmtId="0" fontId="182" fillId="28" borderId="82" xfId="0" applyFont="1" applyFill="1" applyBorder="1" applyAlignment="1">
      <alignment horizontal="center" vertical="center" wrapText="1"/>
    </xf>
    <xf numFmtId="0" fontId="172" fillId="28" borderId="79" xfId="0" applyNumberFormat="1" applyFont="1" applyFill="1" applyBorder="1" applyAlignment="1" applyProtection="1">
      <alignment horizontal="center" vertical="center" wrapText="1"/>
    </xf>
    <xf numFmtId="0" fontId="172" fillId="28" borderId="80" xfId="0" applyNumberFormat="1" applyFont="1" applyFill="1" applyBorder="1" applyAlignment="1" applyProtection="1">
      <alignment horizontal="center" vertical="center"/>
    </xf>
    <xf numFmtId="0" fontId="172" fillId="28" borderId="81" xfId="0" applyNumberFormat="1" applyFont="1" applyFill="1" applyBorder="1" applyAlignment="1" applyProtection="1">
      <alignment horizontal="center" vertical="center"/>
    </xf>
    <xf numFmtId="0" fontId="177" fillId="32" borderId="63" xfId="0" applyFont="1" applyFill="1" applyBorder="1" applyAlignment="1">
      <alignment horizontal="left" vertical="center" wrapText="1" indent="1"/>
    </xf>
    <xf numFmtId="0" fontId="177" fillId="32" borderId="0" xfId="0" applyFont="1" applyFill="1" applyBorder="1" applyAlignment="1">
      <alignment horizontal="left" vertical="center" wrapText="1" indent="1"/>
    </xf>
    <xf numFmtId="0" fontId="177" fillId="32" borderId="64" xfId="0" applyFont="1" applyFill="1" applyBorder="1" applyAlignment="1">
      <alignment horizontal="left" vertical="center" wrapText="1" indent="1"/>
    </xf>
    <xf numFmtId="0" fontId="178" fillId="31" borderId="63" xfId="0" applyFont="1" applyFill="1" applyBorder="1" applyAlignment="1">
      <alignment horizontal="center" vertical="center" wrapText="1"/>
    </xf>
    <xf numFmtId="0" fontId="178" fillId="31" borderId="0" xfId="0" applyFont="1" applyFill="1" applyBorder="1" applyAlignment="1">
      <alignment horizontal="center" vertical="center" wrapText="1"/>
    </xf>
    <xf numFmtId="0" fontId="178" fillId="31" borderId="64" xfId="0" applyFont="1" applyFill="1" applyBorder="1" applyAlignment="1">
      <alignment horizontal="center" vertical="center" wrapText="1"/>
    </xf>
    <xf numFmtId="0" fontId="179" fillId="31" borderId="63" xfId="0" applyNumberFormat="1" applyFont="1" applyFill="1" applyBorder="1" applyAlignment="1">
      <alignment horizontal="left" vertical="center" wrapText="1" indent="1"/>
    </xf>
    <xf numFmtId="0" fontId="179" fillId="31" borderId="0" xfId="0" applyNumberFormat="1" applyFont="1" applyFill="1" applyBorder="1" applyAlignment="1">
      <alignment horizontal="left" vertical="center" wrapText="1" indent="1"/>
    </xf>
    <xf numFmtId="0" fontId="179" fillId="31" borderId="64" xfId="0" applyNumberFormat="1" applyFont="1" applyFill="1" applyBorder="1" applyAlignment="1">
      <alignment horizontal="left" vertical="center" wrapText="1" indent="1"/>
    </xf>
    <xf numFmtId="0" fontId="181" fillId="31" borderId="63" xfId="0" applyNumberFormat="1" applyFont="1" applyFill="1" applyBorder="1" applyAlignment="1">
      <alignment horizontal="left" vertical="top" wrapText="1" indent="1"/>
    </xf>
    <xf numFmtId="0" fontId="181" fillId="31" borderId="0" xfId="0" applyNumberFormat="1" applyFont="1" applyFill="1" applyBorder="1" applyAlignment="1">
      <alignment horizontal="left" vertical="top" wrapText="1" indent="1"/>
    </xf>
    <xf numFmtId="0" fontId="181" fillId="31" borderId="64" xfId="0" applyNumberFormat="1" applyFont="1" applyFill="1" applyBorder="1" applyAlignment="1">
      <alignment horizontal="left" vertical="top" wrapText="1" indent="1"/>
    </xf>
    <xf numFmtId="0" fontId="174" fillId="32" borderId="73" xfId="0" applyFont="1" applyFill="1" applyBorder="1" applyAlignment="1">
      <alignment horizontal="center" vertical="center" wrapText="1"/>
    </xf>
    <xf numFmtId="0" fontId="176" fillId="32" borderId="74" xfId="0" applyFont="1" applyFill="1" applyBorder="1" applyAlignment="1">
      <alignment horizontal="center" vertical="center" wrapText="1"/>
    </xf>
    <xf numFmtId="0" fontId="176" fillId="32" borderId="75" xfId="0" applyFont="1" applyFill="1" applyBorder="1" applyAlignment="1">
      <alignment horizontal="center" vertical="center" wrapText="1"/>
    </xf>
    <xf numFmtId="0" fontId="158" fillId="0" borderId="0" xfId="0" applyFont="1" applyAlignment="1">
      <alignment horizontal="left" vertical="center" wrapText="1" indent="1"/>
    </xf>
    <xf numFmtId="0" fontId="158" fillId="0" borderId="64" xfId="0" applyFont="1" applyBorder="1" applyAlignment="1">
      <alignment horizontal="left" vertical="center" wrapText="1" indent="1"/>
    </xf>
    <xf numFmtId="49" fontId="184" fillId="0" borderId="69" xfId="0" applyNumberFormat="1" applyFont="1" applyFill="1" applyBorder="1" applyAlignment="1">
      <alignment horizontal="center" vertical="top" wrapText="1"/>
    </xf>
    <xf numFmtId="49" fontId="184" fillId="0" borderId="44" xfId="0" applyNumberFormat="1" applyFont="1" applyFill="1" applyBorder="1" applyAlignment="1">
      <alignment horizontal="center" vertical="top"/>
    </xf>
    <xf numFmtId="49" fontId="184" fillId="0" borderId="82" xfId="0" applyNumberFormat="1" applyFont="1" applyFill="1" applyBorder="1" applyAlignment="1">
      <alignment horizontal="center" vertical="top"/>
    </xf>
    <xf numFmtId="0" fontId="182" fillId="31" borderId="63" xfId="0" applyNumberFormat="1" applyFont="1" applyFill="1" applyBorder="1" applyAlignment="1" applyProtection="1">
      <alignment horizontal="center" vertical="top" wrapText="1"/>
    </xf>
    <xf numFmtId="0" fontId="187" fillId="0" borderId="0" xfId="0" applyFont="1" applyAlignment="1">
      <alignment horizontal="center" vertical="top" wrapText="1"/>
    </xf>
    <xf numFmtId="0" fontId="187" fillId="0" borderId="64" xfId="0" applyFont="1" applyBorder="1" applyAlignment="1">
      <alignment horizontal="center" vertical="top" wrapText="1"/>
    </xf>
    <xf numFmtId="0" fontId="182" fillId="31" borderId="63" xfId="0" applyNumberFormat="1" applyFont="1" applyFill="1" applyBorder="1" applyAlignment="1">
      <alignment horizontal="left" vertical="top" wrapText="1" indent="1"/>
    </xf>
    <xf numFmtId="0" fontId="182" fillId="31" borderId="0" xfId="0" applyNumberFormat="1" applyFont="1" applyFill="1" applyBorder="1" applyAlignment="1">
      <alignment horizontal="left" vertical="top" wrapText="1" indent="1"/>
    </xf>
    <xf numFmtId="0" fontId="182" fillId="31" borderId="64" xfId="0" applyNumberFormat="1" applyFont="1" applyFill="1" applyBorder="1" applyAlignment="1">
      <alignment horizontal="left" vertical="top" wrapText="1" indent="1"/>
    </xf>
    <xf numFmtId="0" fontId="173" fillId="28" borderId="73" xfId="0" applyFont="1" applyFill="1" applyBorder="1" applyAlignment="1">
      <alignment horizontal="center" vertical="center" wrapText="1"/>
    </xf>
    <xf numFmtId="0" fontId="173" fillId="28" borderId="74" xfId="0" applyFont="1" applyFill="1" applyBorder="1" applyAlignment="1">
      <alignment horizontal="center" vertical="center" wrapText="1"/>
    </xf>
    <xf numFmtId="0" fontId="173" fillId="28" borderId="75" xfId="0" applyFont="1" applyFill="1" applyBorder="1" applyAlignment="1">
      <alignment horizontal="center" vertical="center" wrapText="1"/>
    </xf>
    <xf numFmtId="0" fontId="181" fillId="31" borderId="73" xfId="0" applyNumberFormat="1" applyFont="1" applyFill="1" applyBorder="1" applyAlignment="1" applyProtection="1">
      <alignment horizontal="left" vertical="center" wrapText="1" indent="1"/>
    </xf>
    <xf numFmtId="0" fontId="181" fillId="31" borderId="74" xfId="0" applyNumberFormat="1" applyFont="1" applyFill="1" applyBorder="1" applyAlignment="1" applyProtection="1">
      <alignment horizontal="left" vertical="center" wrapText="1" indent="1"/>
    </xf>
    <xf numFmtId="0" fontId="181" fillId="31" borderId="75" xfId="0" applyNumberFormat="1" applyFont="1" applyFill="1" applyBorder="1" applyAlignment="1" applyProtection="1">
      <alignment horizontal="left" vertical="center" wrapText="1" indent="1"/>
    </xf>
    <xf numFmtId="0" fontId="184" fillId="31" borderId="76" xfId="0" applyNumberFormat="1" applyFont="1" applyFill="1" applyBorder="1" applyAlignment="1">
      <alignment horizontal="left" vertical="top" wrapText="1" indent="1"/>
    </xf>
    <xf numFmtId="0" fontId="184" fillId="31" borderId="77" xfId="0" applyNumberFormat="1" applyFont="1" applyFill="1" applyBorder="1" applyAlignment="1">
      <alignment horizontal="left" vertical="top" wrapText="1" indent="1"/>
    </xf>
    <xf numFmtId="0" fontId="184" fillId="31" borderId="78" xfId="0" applyNumberFormat="1" applyFont="1" applyFill="1" applyBorder="1" applyAlignment="1">
      <alignment horizontal="left" vertical="top" wrapText="1" indent="1"/>
    </xf>
    <xf numFmtId="0" fontId="182" fillId="28" borderId="76" xfId="0" applyFont="1" applyFill="1" applyBorder="1" applyAlignment="1">
      <alignment horizontal="center" vertical="center" wrapText="1"/>
    </xf>
    <xf numFmtId="0" fontId="187" fillId="0" borderId="77" xfId="0" applyFont="1" applyBorder="1" applyAlignment="1">
      <alignment horizontal="center" vertical="center" wrapText="1"/>
    </xf>
    <xf numFmtId="0" fontId="187" fillId="0" borderId="78" xfId="0" applyFont="1" applyBorder="1" applyAlignment="1">
      <alignment horizontal="center" vertical="center" wrapText="1"/>
    </xf>
    <xf numFmtId="0" fontId="140" fillId="32" borderId="18" xfId="0" applyNumberFormat="1" applyFont="1" applyFill="1" applyBorder="1" applyAlignment="1">
      <alignment horizontal="center" vertical="center" wrapText="1"/>
    </xf>
    <xf numFmtId="0" fontId="140" fillId="32" borderId="70" xfId="0" applyNumberFormat="1" applyFont="1" applyFill="1" applyBorder="1" applyAlignment="1">
      <alignment horizontal="center" vertical="center" wrapText="1"/>
    </xf>
    <xf numFmtId="0" fontId="140" fillId="32" borderId="15" xfId="0" applyNumberFormat="1" applyFont="1" applyFill="1" applyBorder="1" applyAlignment="1">
      <alignment horizontal="center" vertical="center" wrapText="1"/>
    </xf>
    <xf numFmtId="0" fontId="10" fillId="0" borderId="0" xfId="0" applyFont="1" applyFill="1" applyBorder="1" applyAlignment="1" applyProtection="1">
      <alignment horizontal="left"/>
    </xf>
    <xf numFmtId="0" fontId="46" fillId="0" borderId="13" xfId="0" applyFont="1" applyFill="1" applyBorder="1" applyAlignment="1" applyProtection="1">
      <alignment horizontal="left" vertical="center"/>
    </xf>
    <xf numFmtId="0" fontId="47" fillId="0" borderId="13" xfId="0" applyFont="1" applyFill="1" applyBorder="1" applyAlignment="1" applyProtection="1">
      <alignment horizontal="left" vertical="center"/>
    </xf>
    <xf numFmtId="0" fontId="31" fillId="0" borderId="21" xfId="0" applyFont="1" applyFill="1" applyBorder="1" applyAlignment="1" applyProtection="1">
      <alignment horizontal="left" vertical="center"/>
    </xf>
    <xf numFmtId="0" fontId="163" fillId="33" borderId="18" xfId="0" applyNumberFormat="1" applyFont="1" applyFill="1" applyBorder="1" applyAlignment="1" applyProtection="1">
      <alignment horizontal="center" vertical="center" wrapText="1"/>
    </xf>
    <xf numFmtId="0" fontId="163" fillId="33" borderId="70" xfId="0" applyNumberFormat="1" applyFont="1" applyFill="1" applyBorder="1" applyAlignment="1" applyProtection="1">
      <alignment horizontal="center" vertical="center" wrapText="1"/>
    </xf>
    <xf numFmtId="0" fontId="163" fillId="33" borderId="15" xfId="0" applyNumberFormat="1" applyFont="1" applyFill="1" applyBorder="1" applyAlignment="1" applyProtection="1">
      <alignment horizontal="center" vertical="center" wrapText="1"/>
    </xf>
    <xf numFmtId="0" fontId="158" fillId="0" borderId="0" xfId="0" applyFont="1" applyAlignment="1">
      <alignment horizontal="center" vertical="center"/>
    </xf>
    <xf numFmtId="0" fontId="10" fillId="0" borderId="25" xfId="0" applyFont="1" applyFill="1" applyBorder="1" applyAlignment="1" applyProtection="1">
      <alignment horizontal="left"/>
    </xf>
    <xf numFmtId="0" fontId="48" fillId="0" borderId="21" xfId="0" applyFont="1" applyFill="1" applyBorder="1" applyAlignment="1" applyProtection="1">
      <alignment horizontal="left" vertical="center"/>
    </xf>
    <xf numFmtId="0" fontId="74" fillId="0" borderId="21" xfId="0" applyFont="1" applyFill="1" applyBorder="1" applyAlignment="1" applyProtection="1">
      <alignment horizontal="left" vertical="center"/>
    </xf>
    <xf numFmtId="0" fontId="75" fillId="0" borderId="21" xfId="0" applyFont="1" applyFill="1" applyBorder="1" applyAlignment="1" applyProtection="1">
      <alignment horizontal="left" vertical="center"/>
    </xf>
    <xf numFmtId="0" fontId="34" fillId="0" borderId="21" xfId="0" applyFont="1" applyFill="1" applyBorder="1" applyAlignment="1" applyProtection="1">
      <alignment horizontal="left" vertical="center"/>
    </xf>
    <xf numFmtId="0" fontId="24" fillId="0" borderId="0" xfId="0" applyFont="1" applyFill="1" applyBorder="1" applyAlignment="1" applyProtection="1">
      <alignment horizontal="left"/>
    </xf>
    <xf numFmtId="0" fontId="10" fillId="0" borderId="13" xfId="0" applyFont="1" applyFill="1" applyBorder="1" applyAlignment="1" applyProtection="1">
      <alignment horizontal="left"/>
    </xf>
    <xf numFmtId="0" fontId="24" fillId="0" borderId="25" xfId="0" applyFont="1" applyFill="1" applyBorder="1" applyAlignment="1" applyProtection="1">
      <alignment horizontal="left"/>
    </xf>
    <xf numFmtId="0" fontId="10" fillId="0" borderId="20" xfId="0" applyFont="1" applyFill="1" applyBorder="1" applyAlignment="1" applyProtection="1">
      <alignment horizontal="left"/>
    </xf>
    <xf numFmtId="0" fontId="10" fillId="0" borderId="19" xfId="0" applyFont="1" applyFill="1" applyBorder="1" applyAlignment="1" applyProtection="1">
      <alignment horizontal="left"/>
    </xf>
    <xf numFmtId="0" fontId="10" fillId="0" borderId="14" xfId="0" applyFont="1" applyFill="1" applyBorder="1" applyAlignment="1" applyProtection="1">
      <alignment horizontal="left"/>
    </xf>
    <xf numFmtId="0" fontId="12" fillId="0" borderId="14" xfId="0" applyFont="1" applyFill="1" applyBorder="1" applyAlignment="1" applyProtection="1">
      <alignment horizontal="left"/>
    </xf>
    <xf numFmtId="0" fontId="50" fillId="0" borderId="21" xfId="0" applyFont="1" applyFill="1" applyBorder="1" applyAlignment="1" applyProtection="1">
      <alignment horizontal="left" vertical="center"/>
    </xf>
    <xf numFmtId="0" fontId="34" fillId="0" borderId="87" xfId="0" applyFont="1" applyFill="1" applyBorder="1" applyAlignment="1" applyProtection="1">
      <alignment horizontal="center"/>
    </xf>
    <xf numFmtId="0" fontId="21" fillId="0" borderId="0" xfId="0" applyFont="1" applyFill="1" applyBorder="1" applyAlignment="1" applyProtection="1">
      <alignment horizontal="right"/>
    </xf>
    <xf numFmtId="0" fontId="12" fillId="0" borderId="66" xfId="0" applyFont="1" applyFill="1" applyBorder="1" applyAlignment="1" applyProtection="1"/>
    <xf numFmtId="0" fontId="0" fillId="0" borderId="66" xfId="0" applyBorder="1" applyAlignment="1">
      <alignment horizontal="right"/>
    </xf>
    <xf numFmtId="0" fontId="56" fillId="30" borderId="59" xfId="0" applyFont="1" applyFill="1" applyBorder="1" applyAlignment="1" applyProtection="1">
      <alignment horizontal="center" vertical="center" wrapText="1"/>
    </xf>
    <xf numFmtId="0" fontId="56" fillId="30" borderId="25" xfId="0" applyFont="1" applyFill="1" applyBorder="1" applyAlignment="1" applyProtection="1">
      <alignment horizontal="center" vertical="center"/>
    </xf>
    <xf numFmtId="0" fontId="56" fillId="30" borderId="60" xfId="0" applyFont="1" applyFill="1" applyBorder="1" applyAlignment="1" applyProtection="1">
      <alignment horizontal="center" vertical="center"/>
    </xf>
    <xf numFmtId="0" fontId="56" fillId="30" borderId="51" xfId="0" applyFont="1" applyFill="1" applyBorder="1" applyAlignment="1" applyProtection="1">
      <alignment horizontal="center" vertical="center"/>
    </xf>
    <xf numFmtId="0" fontId="56" fillId="30" borderId="13" xfId="0" applyFont="1" applyFill="1" applyBorder="1" applyAlignment="1" applyProtection="1">
      <alignment horizontal="center" vertical="center"/>
    </xf>
    <xf numFmtId="0" fontId="56" fillId="30" borderId="52" xfId="0" applyFont="1" applyFill="1" applyBorder="1" applyAlignment="1" applyProtection="1">
      <alignment horizontal="center" vertical="center"/>
    </xf>
    <xf numFmtId="0" fontId="65" fillId="0" borderId="86" xfId="0" applyFont="1" applyFill="1" applyBorder="1" applyAlignment="1" applyProtection="1">
      <alignment horizontal="right"/>
    </xf>
    <xf numFmtId="0" fontId="51" fillId="0" borderId="0" xfId="0" applyFont="1" applyFill="1" applyBorder="1" applyAlignment="1" applyProtection="1">
      <alignment horizontal="left"/>
    </xf>
    <xf numFmtId="0" fontId="0" fillId="0" borderId="0" xfId="0" applyBorder="1" applyAlignment="1"/>
    <xf numFmtId="0" fontId="67" fillId="0" borderId="0" xfId="0" applyFont="1" applyFill="1" applyBorder="1" applyAlignment="1" applyProtection="1">
      <alignment horizontal="right"/>
    </xf>
    <xf numFmtId="0" fontId="0" fillId="0" borderId="0" xfId="0" applyFill="1" applyBorder="1" applyAlignment="1"/>
    <xf numFmtId="0" fontId="59" fillId="0" borderId="0" xfId="0" applyFont="1" applyFill="1" applyBorder="1" applyAlignment="1" applyProtection="1">
      <alignment horizontal="center"/>
    </xf>
    <xf numFmtId="0" fontId="59" fillId="0" borderId="0" xfId="0" applyFont="1" applyFill="1" applyBorder="1" applyProtection="1"/>
    <xf numFmtId="0" fontId="28" fillId="0" borderId="93" xfId="0" applyFont="1" applyFill="1" applyBorder="1" applyAlignment="1" applyProtection="1">
      <alignment horizontal="left"/>
    </xf>
    <xf numFmtId="0" fontId="29" fillId="0" borderId="93" xfId="0" applyFont="1" applyFill="1" applyBorder="1" applyProtection="1"/>
    <xf numFmtId="0" fontId="26" fillId="0" borderId="13" xfId="0" applyFont="1" applyFill="1" applyBorder="1" applyAlignment="1" applyProtection="1">
      <alignment horizontal="left"/>
    </xf>
    <xf numFmtId="0" fontId="27" fillId="0" borderId="13" xfId="0" applyFont="1" applyFill="1" applyBorder="1" applyAlignment="1" applyProtection="1"/>
    <xf numFmtId="43" fontId="57" fillId="0" borderId="13" xfId="0" applyNumberFormat="1" applyFont="1" applyFill="1" applyBorder="1" applyAlignment="1" applyProtection="1">
      <alignment horizontal="right"/>
    </xf>
    <xf numFmtId="0" fontId="58" fillId="0" borderId="23" xfId="0" applyFont="1" applyFill="1" applyBorder="1" applyAlignment="1" applyProtection="1"/>
    <xf numFmtId="0" fontId="27" fillId="0" borderId="23" xfId="0" applyFont="1" applyFill="1" applyBorder="1" applyAlignment="1" applyProtection="1"/>
    <xf numFmtId="0" fontId="20" fillId="0" borderId="25" xfId="0" quotePrefix="1" applyFont="1" applyFill="1" applyBorder="1" applyAlignment="1" applyProtection="1">
      <alignment horizontal="right" vertical="top"/>
    </xf>
    <xf numFmtId="0" fontId="6" fillId="0" borderId="25" xfId="0" applyFont="1" applyBorder="1" applyAlignment="1">
      <alignment horizontal="right" vertical="top"/>
    </xf>
    <xf numFmtId="0" fontId="55" fillId="0" borderId="0" xfId="0" applyFont="1" applyFill="1" applyBorder="1" applyAlignment="1" applyProtection="1">
      <alignment horizontal="right" vertical="center"/>
    </xf>
    <xf numFmtId="0" fontId="209" fillId="28" borderId="91" xfId="0" applyFont="1" applyFill="1" applyBorder="1" applyAlignment="1" applyProtection="1">
      <alignment horizontal="center" vertical="center" wrapText="1"/>
    </xf>
    <xf numFmtId="0" fontId="212" fillId="28" borderId="86" xfId="0" applyFont="1" applyFill="1" applyBorder="1" applyAlignment="1" applyProtection="1">
      <alignment horizontal="center" vertical="center" wrapText="1"/>
    </xf>
    <xf numFmtId="0" fontId="212" fillId="28" borderId="92" xfId="0" applyFont="1" applyFill="1" applyBorder="1" applyAlignment="1" applyProtection="1">
      <alignment horizontal="center" vertical="center" wrapText="1"/>
    </xf>
    <xf numFmtId="0" fontId="20" fillId="0" borderId="0" xfId="0" quotePrefix="1" applyFont="1" applyFill="1" applyBorder="1" applyAlignment="1" applyProtection="1"/>
    <xf numFmtId="0" fontId="12" fillId="0" borderId="0" xfId="0" applyNumberFormat="1" applyFont="1" applyFill="1" applyBorder="1" applyAlignment="1" applyProtection="1"/>
    <xf numFmtId="0" fontId="0" fillId="0" borderId="25" xfId="0" applyBorder="1" applyAlignment="1"/>
    <xf numFmtId="0" fontId="26" fillId="0" borderId="44" xfId="0" applyFont="1" applyFill="1" applyBorder="1" applyAlignment="1" applyProtection="1">
      <alignment horizontal="left" vertical="center" wrapText="1"/>
    </xf>
    <xf numFmtId="0" fontId="26" fillId="0" borderId="86" xfId="0" applyFont="1" applyFill="1" applyBorder="1" applyAlignment="1" applyProtection="1"/>
    <xf numFmtId="0" fontId="0" fillId="0" borderId="86" xfId="0" applyBorder="1" applyAlignment="1"/>
    <xf numFmtId="0" fontId="18" fillId="0" borderId="0" xfId="0" applyFont="1" applyFill="1" applyBorder="1" applyAlignment="1" applyProtection="1">
      <alignment horizontal="left"/>
    </xf>
    <xf numFmtId="0" fontId="27" fillId="0" borderId="13" xfId="0" applyFont="1" applyFill="1" applyBorder="1" applyAlignment="1" applyProtection="1">
      <alignment horizontal="left"/>
    </xf>
    <xf numFmtId="0" fontId="27" fillId="0" borderId="23" xfId="0" applyFont="1" applyFill="1" applyBorder="1" applyAlignment="1" applyProtection="1">
      <alignment horizontal="left"/>
    </xf>
    <xf numFmtId="0" fontId="44" fillId="0" borderId="0" xfId="0" applyFont="1" applyFill="1" applyBorder="1" applyAlignment="1" applyProtection="1"/>
    <xf numFmtId="0" fontId="45" fillId="0" borderId="0" xfId="0" applyFont="1" applyFill="1" applyBorder="1" applyAlignment="1" applyProtection="1"/>
    <xf numFmtId="0" fontId="44" fillId="0" borderId="13" xfId="0" applyFont="1" applyFill="1" applyBorder="1" applyAlignment="1" applyProtection="1"/>
    <xf numFmtId="0" fontId="45" fillId="0" borderId="13" xfId="0" applyFont="1" applyFill="1" applyBorder="1" applyAlignment="1" applyProtection="1"/>
    <xf numFmtId="0" fontId="49" fillId="0" borderId="89" xfId="0" applyFont="1" applyFill="1" applyBorder="1" applyAlignment="1" applyProtection="1">
      <alignment horizontal="center" vertical="center" wrapText="1"/>
    </xf>
    <xf numFmtId="0" fontId="32" fillId="0" borderId="90" xfId="0" applyFont="1" applyFill="1" applyBorder="1" applyAlignment="1" applyProtection="1">
      <alignment horizontal="center" vertical="center" wrapText="1"/>
    </xf>
    <xf numFmtId="0" fontId="32" fillId="0" borderId="90" xfId="0" applyFont="1" applyFill="1" applyBorder="1" applyAlignment="1" applyProtection="1">
      <alignment vertical="center" wrapText="1"/>
    </xf>
    <xf numFmtId="0" fontId="32" fillId="0" borderId="88" xfId="0" applyFont="1" applyFill="1" applyBorder="1" applyAlignment="1" applyProtection="1">
      <alignment horizontal="center" vertical="center" wrapText="1"/>
    </xf>
    <xf numFmtId="0" fontId="32" fillId="0" borderId="20" xfId="0" applyFont="1" applyFill="1" applyBorder="1" applyAlignment="1" applyProtection="1">
      <alignment horizontal="center" vertical="center" wrapText="1"/>
    </xf>
    <xf numFmtId="0" fontId="32" fillId="0" borderId="20" xfId="0" applyFont="1" applyFill="1" applyBorder="1" applyAlignment="1" applyProtection="1">
      <alignment vertical="center" wrapText="1"/>
    </xf>
    <xf numFmtId="0" fontId="141" fillId="32" borderId="91" xfId="0" applyFont="1" applyFill="1" applyBorder="1" applyAlignment="1">
      <alignment horizontal="center" vertical="center"/>
    </xf>
    <xf numFmtId="0" fontId="141" fillId="32" borderId="86" xfId="0" applyFont="1" applyFill="1" applyBorder="1" applyAlignment="1">
      <alignment horizontal="center" vertical="center"/>
    </xf>
    <xf numFmtId="0" fontId="141" fillId="32" borderId="92" xfId="0" applyFont="1" applyFill="1" applyBorder="1" applyAlignment="1">
      <alignment horizontal="center" vertical="center"/>
    </xf>
    <xf numFmtId="0" fontId="10" fillId="28" borderId="59" xfId="0" applyFont="1" applyFill="1" applyBorder="1" applyAlignment="1">
      <alignment horizontal="left" wrapText="1" indent="1"/>
    </xf>
    <xf numFmtId="0" fontId="10" fillId="28" borderId="25" xfId="0" applyFont="1" applyFill="1" applyBorder="1" applyAlignment="1">
      <alignment horizontal="left" wrapText="1" indent="1"/>
    </xf>
    <xf numFmtId="0" fontId="10" fillId="28" borderId="60" xfId="0" applyFont="1" applyFill="1" applyBorder="1" applyAlignment="1">
      <alignment horizontal="left" wrapText="1" indent="1"/>
    </xf>
    <xf numFmtId="0" fontId="145" fillId="32" borderId="59" xfId="0" applyFont="1" applyFill="1" applyBorder="1" applyAlignment="1">
      <alignment horizontal="center" vertical="center"/>
    </xf>
    <xf numFmtId="0" fontId="105" fillId="32" borderId="25" xfId="0" applyFont="1" applyFill="1" applyBorder="1" applyAlignment="1">
      <alignment vertical="center"/>
    </xf>
    <xf numFmtId="0" fontId="105" fillId="32" borderId="60" xfId="0" applyFont="1" applyFill="1" applyBorder="1" applyAlignment="1">
      <alignment vertical="center"/>
    </xf>
    <xf numFmtId="0" fontId="144" fillId="32" borderId="51" xfId="0" applyFont="1" applyFill="1" applyBorder="1" applyAlignment="1">
      <alignment horizontal="center" vertical="center"/>
    </xf>
    <xf numFmtId="0" fontId="71" fillId="32" borderId="13" xfId="0" applyFont="1" applyFill="1" applyBorder="1" applyAlignment="1">
      <alignment vertical="center"/>
    </xf>
    <xf numFmtId="0" fontId="71" fillId="32" borderId="52" xfId="0" applyFont="1" applyFill="1" applyBorder="1" applyAlignment="1">
      <alignment vertical="center"/>
    </xf>
    <xf numFmtId="0" fontId="60" fillId="30" borderId="91" xfId="0" applyFont="1" applyFill="1" applyBorder="1" applyAlignment="1">
      <alignment horizontal="center" vertical="center" wrapText="1"/>
    </xf>
    <xf numFmtId="0" fontId="0" fillId="30" borderId="86" xfId="0" applyFill="1" applyBorder="1" applyAlignment="1">
      <alignment vertical="center" wrapText="1"/>
    </xf>
    <xf numFmtId="0" fontId="0" fillId="30" borderId="92" xfId="0" applyFill="1" applyBorder="1" applyAlignment="1">
      <alignment vertical="center" wrapText="1"/>
    </xf>
    <xf numFmtId="0" fontId="108" fillId="30" borderId="91" xfId="0" applyFont="1" applyFill="1" applyBorder="1" applyAlignment="1">
      <alignment horizontal="center" vertical="center"/>
    </xf>
    <xf numFmtId="0" fontId="108" fillId="30" borderId="86" xfId="0" applyFont="1" applyFill="1" applyBorder="1" applyAlignment="1">
      <alignment horizontal="center" vertical="center"/>
    </xf>
    <xf numFmtId="0" fontId="108" fillId="30" borderId="92" xfId="0" applyFont="1" applyFill="1" applyBorder="1" applyAlignment="1">
      <alignment horizontal="center" vertical="center"/>
    </xf>
    <xf numFmtId="0" fontId="10" fillId="29" borderId="40" xfId="0" applyFont="1" applyFill="1" applyBorder="1" applyAlignment="1">
      <alignment horizontal="left" wrapText="1" indent="1"/>
    </xf>
    <xf numFmtId="0" fontId="10" fillId="29" borderId="0" xfId="0" applyFont="1" applyFill="1" applyBorder="1" applyAlignment="1">
      <alignment horizontal="left" wrapText="1" indent="1"/>
    </xf>
    <xf numFmtId="0" fontId="10" fillId="29" borderId="50" xfId="0" applyFont="1" applyFill="1" applyBorder="1" applyAlignment="1">
      <alignment horizontal="left" wrapText="1" indent="1"/>
    </xf>
    <xf numFmtId="0" fontId="10" fillId="29" borderId="40" xfId="0" applyFont="1" applyFill="1" applyBorder="1" applyAlignment="1">
      <alignment horizontal="left" wrapText="1" indent="4"/>
    </xf>
    <xf numFmtId="0" fontId="10" fillId="29" borderId="0" xfId="0" applyFont="1" applyFill="1" applyBorder="1" applyAlignment="1">
      <alignment horizontal="left" wrapText="1" indent="4"/>
    </xf>
    <xf numFmtId="0" fontId="10" fillId="29" borderId="50" xfId="0" applyFont="1" applyFill="1" applyBorder="1" applyAlignment="1">
      <alignment horizontal="left" wrapText="1" indent="4"/>
    </xf>
    <xf numFmtId="0" fontId="146" fillId="30" borderId="40" xfId="0" applyFont="1" applyFill="1" applyBorder="1" applyAlignment="1">
      <alignment horizontal="left" wrapText="1" indent="3"/>
    </xf>
    <xf numFmtId="0" fontId="146" fillId="30" borderId="0" xfId="0" applyFont="1" applyFill="1" applyBorder="1" applyAlignment="1">
      <alignment horizontal="left" wrapText="1" indent="3"/>
    </xf>
    <xf numFmtId="0" fontId="146" fillId="30" borderId="50" xfId="0" applyFont="1" applyFill="1" applyBorder="1" applyAlignment="1">
      <alignment horizontal="left" wrapText="1" indent="3"/>
    </xf>
    <xf numFmtId="0" fontId="51" fillId="0" borderId="94" xfId="0" applyFont="1" applyBorder="1" applyAlignment="1" applyProtection="1">
      <alignment horizontal="center"/>
      <protection locked="0"/>
    </xf>
    <xf numFmtId="0" fontId="51" fillId="0" borderId="25" xfId="0" applyFont="1" applyBorder="1" applyAlignment="1" applyProtection="1">
      <alignment horizontal="center"/>
      <protection locked="0"/>
    </xf>
    <xf numFmtId="0" fontId="51" fillId="0" borderId="95" xfId="0" applyFont="1" applyBorder="1" applyAlignment="1" applyProtection="1">
      <alignment horizontal="center"/>
      <protection locked="0"/>
    </xf>
    <xf numFmtId="0" fontId="51" fillId="0" borderId="18" xfId="0" applyFont="1" applyBorder="1" applyAlignment="1" applyProtection="1">
      <alignment horizontal="center"/>
      <protection locked="0"/>
    </xf>
    <xf numFmtId="0" fontId="51" fillId="0" borderId="70" xfId="0" applyFont="1" applyBorder="1" applyAlignment="1" applyProtection="1">
      <alignment horizontal="center"/>
      <protection locked="0"/>
    </xf>
    <xf numFmtId="0" fontId="51" fillId="0" borderId="13" xfId="0" applyFont="1" applyBorder="1" applyAlignment="1">
      <alignment horizontal="left"/>
    </xf>
    <xf numFmtId="0" fontId="51" fillId="0" borderId="52" xfId="0" applyFont="1" applyBorder="1" applyAlignment="1">
      <alignment horizontal="left"/>
    </xf>
    <xf numFmtId="0" fontId="124" fillId="0" borderId="59" xfId="0" applyFont="1" applyBorder="1" applyAlignment="1">
      <alignment horizontal="center"/>
    </xf>
    <xf numFmtId="0" fontId="124" fillId="0" borderId="25" xfId="0" applyFont="1" applyBorder="1" applyAlignment="1">
      <alignment horizontal="center"/>
    </xf>
    <xf numFmtId="0" fontId="124" fillId="0" borderId="60" xfId="0" applyFont="1" applyBorder="1" applyAlignment="1">
      <alignment horizontal="center"/>
    </xf>
    <xf numFmtId="49" fontId="51" fillId="34" borderId="18" xfId="0" applyNumberFormat="1" applyFont="1" applyFill="1" applyBorder="1" applyAlignment="1" applyProtection="1">
      <alignment horizontal="center"/>
      <protection locked="0"/>
    </xf>
    <xf numFmtId="49" fontId="51" fillId="34" borderId="70" xfId="0" applyNumberFormat="1" applyFont="1" applyFill="1" applyBorder="1" applyAlignment="1" applyProtection="1">
      <alignment horizontal="center"/>
      <protection locked="0"/>
    </xf>
    <xf numFmtId="49" fontId="51" fillId="34" borderId="96" xfId="0" applyNumberFormat="1" applyFont="1" applyFill="1" applyBorder="1" applyAlignment="1" applyProtection="1">
      <alignment horizontal="center"/>
      <protection locked="0"/>
    </xf>
    <xf numFmtId="0" fontId="51" fillId="34" borderId="97" xfId="0" applyFont="1" applyFill="1" applyBorder="1" applyAlignment="1" applyProtection="1">
      <alignment horizontal="center"/>
      <protection locked="0"/>
    </xf>
    <xf numFmtId="0" fontId="51" fillId="34" borderId="26" xfId="0" applyFont="1" applyFill="1" applyBorder="1" applyAlignment="1" applyProtection="1">
      <alignment horizontal="center"/>
      <protection locked="0"/>
    </xf>
    <xf numFmtId="0" fontId="51" fillId="34" borderId="98" xfId="0" applyFont="1" applyFill="1" applyBorder="1" applyAlignment="1" applyProtection="1">
      <alignment horizontal="center"/>
      <protection locked="0"/>
    </xf>
    <xf numFmtId="0" fontId="51" fillId="0" borderId="99" xfId="0" applyFont="1" applyFill="1" applyBorder="1" applyAlignment="1">
      <alignment horizontal="right"/>
    </xf>
    <xf numFmtId="0" fontId="51" fillId="0" borderId="15" xfId="0" applyFont="1" applyFill="1" applyBorder="1" applyAlignment="1">
      <alignment horizontal="right"/>
    </xf>
    <xf numFmtId="49" fontId="12" fillId="34" borderId="35" xfId="0" applyNumberFormat="1" applyFont="1" applyFill="1" applyBorder="1" applyAlignment="1" applyProtection="1">
      <alignment horizontal="center"/>
      <protection locked="0"/>
    </xf>
    <xf numFmtId="49" fontId="12" fillId="34" borderId="32" xfId="0" applyNumberFormat="1" applyFont="1" applyFill="1" applyBorder="1" applyAlignment="1" applyProtection="1">
      <alignment horizontal="center"/>
      <protection locked="0"/>
    </xf>
    <xf numFmtId="0" fontId="51" fillId="0" borderId="99" xfId="0" applyFont="1" applyBorder="1" applyAlignment="1">
      <alignment horizontal="right"/>
    </xf>
    <xf numFmtId="0" fontId="51" fillId="0" borderId="15" xfId="0" applyFont="1" applyBorder="1" applyAlignment="1">
      <alignment horizontal="right"/>
    </xf>
    <xf numFmtId="0" fontId="147" fillId="32" borderId="59" xfId="0" applyFont="1" applyFill="1" applyBorder="1" applyAlignment="1">
      <alignment horizontal="center" vertical="center"/>
    </xf>
    <xf numFmtId="0" fontId="0" fillId="32" borderId="25" xfId="0" applyFill="1" applyBorder="1" applyAlignment="1">
      <alignment vertical="center"/>
    </xf>
    <xf numFmtId="0" fontId="0" fillId="32" borderId="60" xfId="0" applyFill="1" applyBorder="1" applyAlignment="1">
      <alignment vertical="center"/>
    </xf>
    <xf numFmtId="0" fontId="148" fillId="32" borderId="51" xfId="0" applyFont="1" applyFill="1" applyBorder="1" applyAlignment="1">
      <alignment horizontal="center" vertical="center"/>
    </xf>
    <xf numFmtId="0" fontId="0" fillId="32" borderId="13" xfId="0" applyFill="1" applyBorder="1" applyAlignment="1">
      <alignment vertical="center"/>
    </xf>
    <xf numFmtId="0" fontId="0" fillId="32" borderId="52" xfId="0" applyFill="1" applyBorder="1" applyAlignment="1">
      <alignment vertical="center"/>
    </xf>
    <xf numFmtId="0" fontId="52" fillId="30" borderId="91" xfId="0" applyFont="1" applyFill="1" applyBorder="1" applyAlignment="1">
      <alignment horizontal="center" vertical="center" wrapText="1"/>
    </xf>
    <xf numFmtId="0" fontId="0" fillId="30" borderId="86" xfId="0" applyFill="1" applyBorder="1" applyAlignment="1">
      <alignment vertical="center"/>
    </xf>
    <xf numFmtId="0" fontId="0" fillId="30" borderId="92" xfId="0" applyFill="1" applyBorder="1" applyAlignment="1">
      <alignment vertical="center"/>
    </xf>
    <xf numFmtId="0" fontId="51" fillId="0" borderId="15" xfId="0" applyFont="1" applyBorder="1" applyAlignment="1" applyProtection="1">
      <alignment horizontal="center"/>
      <protection locked="0"/>
    </xf>
    <xf numFmtId="0" fontId="51" fillId="34" borderId="18" xfId="0" applyFont="1" applyFill="1" applyBorder="1" applyAlignment="1" applyProtection="1">
      <alignment horizontal="center"/>
      <protection locked="0"/>
    </xf>
    <xf numFmtId="0" fontId="51" fillId="34" borderId="70" xfId="0" applyFont="1" applyFill="1" applyBorder="1" applyAlignment="1" applyProtection="1">
      <alignment horizontal="center"/>
      <protection locked="0"/>
    </xf>
    <xf numFmtId="0" fontId="51" fillId="34" borderId="96" xfId="0" applyFont="1" applyFill="1" applyBorder="1" applyAlignment="1" applyProtection="1">
      <alignment horizontal="center"/>
      <protection locked="0"/>
    </xf>
    <xf numFmtId="0" fontId="51" fillId="0" borderId="97" xfId="0" applyFont="1" applyBorder="1" applyAlignment="1" applyProtection="1">
      <alignment horizontal="center"/>
      <protection locked="0"/>
    </xf>
    <xf numFmtId="0" fontId="51" fillId="0" borderId="26" xfId="0" applyFont="1" applyBorder="1" applyAlignment="1" applyProtection="1">
      <alignment horizontal="center"/>
      <protection locked="0"/>
    </xf>
    <xf numFmtId="0" fontId="51" fillId="0" borderId="100" xfId="0" applyFont="1" applyBorder="1" applyAlignment="1" applyProtection="1">
      <alignment horizontal="center"/>
      <protection locked="0"/>
    </xf>
    <xf numFmtId="0" fontId="51" fillId="0" borderId="101" xfId="0" applyFont="1" applyBorder="1" applyAlignment="1">
      <alignment horizontal="right"/>
    </xf>
    <xf numFmtId="0" fontId="51" fillId="0" borderId="100" xfId="0" applyFont="1" applyBorder="1" applyAlignment="1">
      <alignment horizontal="right"/>
    </xf>
    <xf numFmtId="0" fontId="201" fillId="0" borderId="0" xfId="0" applyNumberFormat="1" applyFont="1" applyFill="1" applyBorder="1" applyAlignment="1" applyProtection="1">
      <alignment horizontal="left" vertical="top" wrapText="1"/>
    </xf>
    <xf numFmtId="0" fontId="167" fillId="0" borderId="0" xfId="0" applyNumberFormat="1" applyFont="1" applyFill="1" applyBorder="1" applyAlignment="1" applyProtection="1">
      <alignment horizontal="left" vertical="top" wrapText="1"/>
    </xf>
    <xf numFmtId="0" fontId="164" fillId="0" borderId="46" xfId="0" applyFont="1" applyFill="1" applyBorder="1" applyAlignment="1">
      <alignment horizontal="left" vertical="top" wrapText="1"/>
    </xf>
    <xf numFmtId="0" fontId="165" fillId="32" borderId="102" xfId="0" applyFont="1" applyFill="1" applyBorder="1" applyAlignment="1">
      <alignment horizontal="center" vertical="center"/>
    </xf>
    <xf numFmtId="0" fontId="165" fillId="32" borderId="84" xfId="0" applyFont="1" applyFill="1" applyBorder="1" applyAlignment="1">
      <alignment horizontal="center" vertical="center"/>
    </xf>
    <xf numFmtId="0" fontId="165" fillId="32" borderId="103" xfId="0" applyFont="1" applyFill="1" applyBorder="1" applyAlignment="1">
      <alignment horizontal="center" vertical="center"/>
    </xf>
    <xf numFmtId="0" fontId="169" fillId="33" borderId="104" xfId="0" applyFont="1" applyFill="1" applyBorder="1" applyAlignment="1">
      <alignment horizontal="center" vertical="center"/>
    </xf>
    <xf numFmtId="0" fontId="169" fillId="33" borderId="44" xfId="0" applyFont="1" applyFill="1" applyBorder="1" applyAlignment="1">
      <alignment horizontal="center" vertical="center"/>
    </xf>
    <xf numFmtId="0" fontId="169" fillId="33" borderId="105" xfId="0" applyFont="1" applyFill="1" applyBorder="1" applyAlignment="1">
      <alignment horizontal="center" vertical="center"/>
    </xf>
    <xf numFmtId="0" fontId="167" fillId="0" borderId="46" xfId="0" applyNumberFormat="1" applyFont="1" applyFill="1" applyBorder="1" applyAlignment="1" applyProtection="1">
      <alignment horizontal="left" vertical="top" wrapText="1"/>
    </xf>
    <xf numFmtId="0" fontId="213" fillId="0" borderId="0" xfId="0" applyNumberFormat="1" applyFont="1" applyFill="1" applyBorder="1" applyAlignment="1" applyProtection="1">
      <alignment horizontal="left" vertical="top" wrapText="1"/>
    </xf>
    <xf numFmtId="0" fontId="181" fillId="0" borderId="0" xfId="0" applyNumberFormat="1" applyFont="1" applyFill="1" applyBorder="1" applyAlignment="1" applyProtection="1">
      <alignment horizontal="left" vertical="top" wrapText="1"/>
    </xf>
    <xf numFmtId="0" fontId="158" fillId="0" borderId="46" xfId="0" applyFont="1" applyFill="1" applyBorder="1" applyAlignment="1">
      <alignment horizontal="left" vertical="top" wrapText="1"/>
    </xf>
    <xf numFmtId="0" fontId="213" fillId="0" borderId="46" xfId="0" applyNumberFormat="1" applyFont="1" applyFill="1" applyBorder="1" applyAlignment="1" applyProtection="1">
      <alignment horizontal="left" vertical="top" wrapText="1"/>
    </xf>
    <xf numFmtId="0" fontId="198" fillId="0" borderId="104" xfId="32" applyFont="1" applyFill="1" applyBorder="1" applyAlignment="1">
      <alignment horizontal="left"/>
    </xf>
    <xf numFmtId="0" fontId="164" fillId="0" borderId="44" xfId="0" applyFont="1" applyBorder="1"/>
    <xf numFmtId="0" fontId="164" fillId="0" borderId="105" xfId="0" applyFont="1" applyBorder="1"/>
    <xf numFmtId="0" fontId="167" fillId="0" borderId="102" xfId="32" applyFont="1" applyFill="1" applyBorder="1" applyAlignment="1">
      <alignment horizontal="left" vertical="center" wrapText="1" indent="1"/>
    </xf>
    <xf numFmtId="0" fontId="167" fillId="0" borderId="84" xfId="32" applyFont="1" applyFill="1" applyBorder="1" applyAlignment="1">
      <alignment horizontal="left" vertical="center" wrapText="1" indent="1"/>
    </xf>
    <xf numFmtId="0" fontId="167" fillId="0" borderId="103" xfId="32" applyFont="1" applyFill="1" applyBorder="1" applyAlignment="1">
      <alignment horizontal="left" vertical="center" wrapText="1" indent="1"/>
    </xf>
    <xf numFmtId="0" fontId="202" fillId="0" borderId="47" xfId="32" applyFont="1" applyFill="1" applyBorder="1" applyAlignment="1">
      <alignment horizontal="center"/>
    </xf>
    <xf numFmtId="0" fontId="202" fillId="0" borderId="48" xfId="32" applyFont="1" applyFill="1" applyBorder="1" applyAlignment="1">
      <alignment horizontal="center"/>
    </xf>
    <xf numFmtId="0" fontId="202" fillId="0" borderId="49" xfId="32" applyFont="1" applyFill="1" applyBorder="1" applyAlignment="1">
      <alignment horizontal="center"/>
    </xf>
    <xf numFmtId="0" fontId="169" fillId="0" borderId="0" xfId="0" applyNumberFormat="1" applyFont="1" applyFill="1" applyBorder="1" applyAlignment="1" applyProtection="1">
      <alignment horizontal="left" vertical="top" wrapText="1"/>
    </xf>
    <xf numFmtId="0" fontId="169" fillId="0" borderId="46" xfId="0" applyNumberFormat="1" applyFont="1" applyFill="1" applyBorder="1" applyAlignment="1" applyProtection="1">
      <alignment horizontal="left" vertical="top" wrapText="1"/>
    </xf>
    <xf numFmtId="0" fontId="201" fillId="0" borderId="0" xfId="0" applyFont="1" applyFill="1" applyBorder="1" applyAlignment="1">
      <alignment horizontal="left" vertical="top" wrapText="1"/>
    </xf>
    <xf numFmtId="0" fontId="167" fillId="0" borderId="0" xfId="0" applyFont="1" applyFill="1" applyBorder="1" applyAlignment="1">
      <alignment horizontal="left" vertical="top" wrapText="1"/>
    </xf>
    <xf numFmtId="0" fontId="167" fillId="0" borderId="0" xfId="0" applyFont="1" applyBorder="1" applyAlignment="1">
      <alignment vertical="top" wrapText="1"/>
    </xf>
    <xf numFmtId="0" fontId="198" fillId="0" borderId="106" xfId="32" applyFont="1" applyFill="1" applyBorder="1">
      <alignment horizontal="left"/>
    </xf>
    <xf numFmtId="0" fontId="198" fillId="0" borderId="107" xfId="32" applyFont="1" applyFill="1" applyBorder="1">
      <alignment horizontal="left"/>
    </xf>
    <xf numFmtId="0" fontId="198" fillId="0" borderId="108" xfId="32" applyFont="1" applyFill="1" applyBorder="1">
      <alignment horizontal="left"/>
    </xf>
    <xf numFmtId="0" fontId="167" fillId="0" borderId="45" xfId="0" applyNumberFormat="1" applyFont="1" applyFill="1" applyBorder="1" applyAlignment="1" applyProtection="1">
      <alignment horizontal="left" vertical="top" wrapText="1" indent="1"/>
    </xf>
    <xf numFmtId="0" fontId="167" fillId="0" borderId="0" xfId="0" applyNumberFormat="1" applyFont="1" applyFill="1" applyBorder="1" applyAlignment="1" applyProtection="1">
      <alignment horizontal="left" vertical="top" wrapText="1" indent="1"/>
    </xf>
    <xf numFmtId="0" fontId="164" fillId="0" borderId="46" xfId="0" applyFont="1" applyFill="1" applyBorder="1" applyAlignment="1">
      <alignment horizontal="left" vertical="top" wrapText="1" indent="1"/>
    </xf>
    <xf numFmtId="0" fontId="167" fillId="0" borderId="0" xfId="0" applyFont="1" applyFill="1" applyBorder="1" applyAlignment="1">
      <alignment vertical="top" wrapText="1"/>
    </xf>
    <xf numFmtId="0" fontId="167" fillId="0" borderId="0" xfId="0" applyFont="1" applyFill="1" applyBorder="1" applyAlignment="1">
      <alignment vertical="top"/>
    </xf>
    <xf numFmtId="0" fontId="167" fillId="0" borderId="46" xfId="0" applyFont="1" applyFill="1" applyBorder="1" applyAlignment="1">
      <alignment vertical="top"/>
    </xf>
    <xf numFmtId="0" fontId="167" fillId="0" borderId="0" xfId="0" applyFont="1" applyBorder="1" applyAlignment="1">
      <alignment vertical="top"/>
    </xf>
    <xf numFmtId="0" fontId="167" fillId="0" borderId="46" xfId="0" applyFont="1" applyBorder="1" applyAlignment="1">
      <alignment vertical="top"/>
    </xf>
    <xf numFmtId="0" fontId="167" fillId="0" borderId="0" xfId="0" applyFont="1" applyBorder="1" applyAlignment="1">
      <alignment horizontal="left" vertical="top" wrapText="1"/>
    </xf>
    <xf numFmtId="0" fontId="165" fillId="32" borderId="102" xfId="0" applyFont="1" applyFill="1" applyBorder="1" applyAlignment="1">
      <alignment horizontal="center" vertical="center" wrapText="1"/>
    </xf>
    <xf numFmtId="0" fontId="165" fillId="32" borderId="84" xfId="0" applyFont="1" applyFill="1" applyBorder="1" applyAlignment="1">
      <alignment horizontal="center" vertical="center" wrapText="1"/>
    </xf>
    <xf numFmtId="0" fontId="165" fillId="32" borderId="103" xfId="0" applyFont="1" applyFill="1" applyBorder="1" applyAlignment="1">
      <alignment horizontal="center" vertical="center" wrapText="1"/>
    </xf>
    <xf numFmtId="0" fontId="166" fillId="33" borderId="104" xfId="0" applyNumberFormat="1" applyFont="1" applyFill="1" applyBorder="1" applyAlignment="1">
      <alignment horizontal="left" vertical="center" wrapText="1" indent="1"/>
    </xf>
    <xf numFmtId="0" fontId="197" fillId="33" borderId="44" xfId="0" applyNumberFormat="1" applyFont="1" applyFill="1" applyBorder="1" applyAlignment="1">
      <alignment horizontal="left" vertical="center" wrapText="1" indent="1"/>
    </xf>
    <xf numFmtId="0" fontId="197" fillId="33" borderId="105" xfId="0" applyNumberFormat="1" applyFont="1" applyFill="1" applyBorder="1" applyAlignment="1">
      <alignment horizontal="left" vertical="center" wrapText="1" indent="1"/>
    </xf>
    <xf numFmtId="0" fontId="10" fillId="0" borderId="0" xfId="0" applyFont="1" applyFill="1" applyBorder="1" applyAlignment="1"/>
    <xf numFmtId="0" fontId="10" fillId="0" borderId="66" xfId="0" applyFont="1" applyFill="1" applyBorder="1" applyAlignment="1"/>
    <xf numFmtId="0" fontId="10" fillId="0" borderId="67" xfId="0" applyFont="1" applyFill="1" applyBorder="1" applyAlignment="1">
      <alignment horizontal="left" vertical="top" wrapText="1"/>
    </xf>
    <xf numFmtId="0" fontId="10" fillId="0" borderId="16" xfId="0" applyFont="1" applyFill="1" applyBorder="1" applyAlignment="1">
      <alignment horizontal="left" vertical="top" wrapText="1"/>
    </xf>
    <xf numFmtId="0" fontId="141" fillId="32" borderId="109" xfId="0" applyFont="1" applyFill="1" applyBorder="1" applyAlignment="1">
      <alignment horizontal="center"/>
    </xf>
    <xf numFmtId="0" fontId="141" fillId="32" borderId="110" xfId="0" applyFont="1" applyFill="1" applyBorder="1" applyAlignment="1">
      <alignment horizontal="center"/>
    </xf>
    <xf numFmtId="0" fontId="141" fillId="32" borderId="111" xfId="0" applyFont="1" applyFill="1" applyBorder="1" applyAlignment="1">
      <alignment horizontal="center"/>
    </xf>
    <xf numFmtId="0" fontId="143" fillId="0" borderId="13" xfId="0" applyFont="1" applyFill="1" applyBorder="1" applyAlignment="1"/>
    <xf numFmtId="0" fontId="149" fillId="0" borderId="13" xfId="0" applyFont="1" applyFill="1" applyBorder="1" applyAlignment="1"/>
    <xf numFmtId="0" fontId="149" fillId="0" borderId="112" xfId="0" applyFont="1" applyFill="1" applyBorder="1" applyAlignment="1"/>
    <xf numFmtId="0" fontId="54" fillId="27" borderId="47" xfId="0" applyFont="1" applyFill="1" applyBorder="1" applyAlignment="1">
      <alignment horizontal="center"/>
    </xf>
    <xf numFmtId="0" fontId="54" fillId="27" borderId="49" xfId="0" applyFont="1" applyFill="1" applyBorder="1" applyAlignment="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2" xfId="32"/>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Percent" xfId="42" builtinId="5"/>
    <cellStyle name="Response" xfId="43"/>
    <cellStyle name="Responses" xfId="44"/>
    <cellStyle name="Title" xfId="45" builtinId="15" customBuiltin="1"/>
    <cellStyle name="Total" xfId="46" builtinId="25" customBuiltin="1"/>
    <cellStyle name="Warning Text" xfId="47" builtinId="11" customBuiltin="1"/>
  </cellStyles>
  <dxfs count="10">
    <dxf>
      <fill>
        <patternFill>
          <bgColor theme="9" tint="0.39994506668294322"/>
        </patternFill>
      </fill>
    </dxf>
    <dxf>
      <fill>
        <patternFill>
          <bgColor rgb="FFFF0000"/>
        </patternFill>
      </fill>
    </dxf>
    <dxf>
      <fill>
        <patternFill>
          <bgColor rgb="FF00B050"/>
        </patternFill>
      </fill>
    </dxf>
    <dxf>
      <fill>
        <patternFill>
          <bgColor rgb="FF00B0F0"/>
        </patternFill>
      </fill>
    </dxf>
    <dxf>
      <fill>
        <patternFill>
          <bgColor theme="9" tint="0.39994506668294322"/>
        </patternFill>
      </fill>
    </dxf>
    <dxf>
      <fill>
        <patternFill>
          <bgColor rgb="FFFF0000"/>
        </patternFill>
      </fill>
    </dxf>
    <dxf>
      <fill>
        <patternFill>
          <bgColor rgb="FF00B050"/>
        </patternFill>
      </fill>
    </dxf>
    <dxf>
      <fill>
        <patternFill>
          <bgColor rgb="FF00B0F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5D5FF"/>
      <rgbColor rgb="00FFFF00"/>
      <rgbColor rgb="00FF00FF"/>
      <rgbColor rgb="0000FFFF"/>
      <rgbColor rgb="00800000"/>
      <rgbColor rgb="00008000"/>
      <rgbColor rgb="00000080"/>
      <rgbColor rgb="00808000"/>
      <rgbColor rgb="00800080"/>
      <rgbColor rgb="00008080"/>
      <rgbColor rgb="00F8F8F8"/>
      <rgbColor rgb="00B2B2B2"/>
      <rgbColor rgb="009933FF"/>
      <rgbColor rgb="00993366"/>
      <rgbColor rgb="00FFFFE1"/>
      <rgbColor rgb="00D9FFFF"/>
      <rgbColor rgb="00660066"/>
      <rgbColor rgb="00FF8080"/>
      <rgbColor rgb="00CCEC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333399"/>
      <rgbColor rgb="00969696"/>
      <rgbColor rgb="00003366"/>
      <rgbColor rgb="00339966"/>
      <rgbColor rgb="00003300"/>
      <rgbColor rgb="00333300"/>
      <rgbColor rgb="00CC3300"/>
      <rgbColor rgb="00993366"/>
      <rgbColor rgb="00FFE1E1"/>
      <rgbColor rgb="00333333"/>
    </indexedColors>
    <mruColors>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219075</xdr:colOff>
      <xdr:row>0</xdr:row>
      <xdr:rowOff>161925</xdr:rowOff>
    </xdr:from>
    <xdr:to>
      <xdr:col>6</xdr:col>
      <xdr:colOff>266700</xdr:colOff>
      <xdr:row>0</xdr:row>
      <xdr:rowOff>423074</xdr:rowOff>
    </xdr:to>
    <xdr:pic>
      <xdr:nvPicPr>
        <xdr:cNvPr id="2"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019425" y="161925"/>
          <a:ext cx="2190750" cy="2611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870797</xdr:colOff>
      <xdr:row>0</xdr:row>
      <xdr:rowOff>232834</xdr:rowOff>
    </xdr:from>
    <xdr:to>
      <xdr:col>6</xdr:col>
      <xdr:colOff>391583</xdr:colOff>
      <xdr:row>0</xdr:row>
      <xdr:rowOff>527693</xdr:rowOff>
    </xdr:to>
    <xdr:pic>
      <xdr:nvPicPr>
        <xdr:cNvPr id="1837"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22464" y="232834"/>
          <a:ext cx="2473536" cy="29485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723900</xdr:colOff>
      <xdr:row>20</xdr:row>
      <xdr:rowOff>45720</xdr:rowOff>
    </xdr:from>
    <xdr:to>
      <xdr:col>0</xdr:col>
      <xdr:colOff>929640</xdr:colOff>
      <xdr:row>20</xdr:row>
      <xdr:rowOff>137160</xdr:rowOff>
    </xdr:to>
    <xdr:sp macro="" textlink="">
      <xdr:nvSpPr>
        <xdr:cNvPr id="10347" name="Oval 4"/>
        <xdr:cNvSpPr>
          <a:spLocks noChangeArrowheads="1"/>
        </xdr:cNvSpPr>
      </xdr:nvSpPr>
      <xdr:spPr bwMode="auto">
        <a:xfrm flipV="1">
          <a:off x="723900" y="6385560"/>
          <a:ext cx="205740" cy="91440"/>
        </a:xfrm>
        <a:prstGeom prst="ellipse">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2">
    <tabColor rgb="FFFFFF00"/>
  </sheetPr>
  <dimension ref="A1:V37"/>
  <sheetViews>
    <sheetView showGridLines="0" tabSelected="1" zoomScaleNormal="100" workbookViewId="0">
      <selection activeCell="N2" sqref="N2"/>
    </sheetView>
  </sheetViews>
  <sheetFormatPr defaultColWidth="9.140625" defaultRowHeight="16.5"/>
  <cols>
    <col min="1" max="1" width="8.28515625" style="295" customWidth="1"/>
    <col min="2" max="2" width="5.7109375" style="296" customWidth="1"/>
    <col min="3" max="3" width="23.42578125" style="297" customWidth="1"/>
    <col min="4" max="4" width="4.5703125" style="296" customWidth="1"/>
    <col min="5" max="5" width="27.5703125" style="297" customWidth="1"/>
    <col min="6" max="6" width="4.5703125" style="297" customWidth="1"/>
    <col min="7" max="7" width="31" style="268" customWidth="1"/>
    <col min="8" max="8" width="16.140625" style="268" customWidth="1"/>
    <col min="9" max="9" width="11" style="268" customWidth="1"/>
    <col min="10" max="10" width="5" style="263" customWidth="1"/>
    <col min="11" max="11" width="11" style="264" customWidth="1"/>
    <col min="12" max="12" width="3" style="265" customWidth="1"/>
    <col min="13" max="13" width="4.140625" style="266" customWidth="1"/>
    <col min="14" max="14" width="32.7109375" style="267" customWidth="1"/>
    <col min="15" max="15" width="5.5703125" style="267" customWidth="1"/>
    <col min="16" max="16" width="5.28515625" style="267" customWidth="1"/>
    <col min="17" max="17" width="9.140625" style="267"/>
    <col min="18" max="22" width="9.140625" style="268"/>
    <col min="23" max="16384" width="9.140625" style="267"/>
  </cols>
  <sheetData>
    <row r="1" spans="1:22" ht="44.25" customHeight="1" thickBot="1"/>
    <row r="2" spans="1:22" ht="57" customHeight="1" thickTop="1" thickBot="1">
      <c r="A2" s="420" t="s">
        <v>915</v>
      </c>
      <c r="B2" s="421"/>
      <c r="C2" s="421"/>
      <c r="D2" s="421"/>
      <c r="E2" s="421"/>
      <c r="F2" s="421"/>
      <c r="G2" s="421"/>
      <c r="H2" s="421"/>
      <c r="I2" s="422"/>
    </row>
    <row r="3" spans="1:22" ht="60.75" customHeight="1" thickTop="1">
      <c r="A3" s="435" t="s">
        <v>918</v>
      </c>
      <c r="B3" s="436"/>
      <c r="C3" s="436"/>
      <c r="D3" s="436"/>
      <c r="E3" s="436"/>
      <c r="F3" s="436"/>
      <c r="G3" s="436"/>
      <c r="H3" s="436"/>
      <c r="I3" s="437"/>
    </row>
    <row r="4" spans="1:22" ht="77.25" customHeight="1">
      <c r="A4" s="423" t="s">
        <v>807</v>
      </c>
      <c r="B4" s="438"/>
      <c r="C4" s="438"/>
      <c r="D4" s="438"/>
      <c r="E4" s="438"/>
      <c r="F4" s="438"/>
      <c r="G4" s="438"/>
      <c r="H4" s="438"/>
      <c r="I4" s="439"/>
    </row>
    <row r="5" spans="1:22" ht="108.75" customHeight="1">
      <c r="A5" s="423" t="s">
        <v>792</v>
      </c>
      <c r="B5" s="424"/>
      <c r="C5" s="424"/>
      <c r="D5" s="424"/>
      <c r="E5" s="424"/>
      <c r="F5" s="424"/>
      <c r="G5" s="424"/>
      <c r="H5" s="424"/>
      <c r="I5" s="425"/>
    </row>
    <row r="6" spans="1:22" s="269" customFormat="1" ht="42.75" customHeight="1">
      <c r="A6" s="426" t="s">
        <v>709</v>
      </c>
      <c r="B6" s="427"/>
      <c r="C6" s="427"/>
      <c r="D6" s="427"/>
      <c r="E6" s="427"/>
      <c r="F6" s="427"/>
      <c r="G6" s="427"/>
      <c r="H6" s="427"/>
      <c r="I6" s="428"/>
    </row>
    <row r="7" spans="1:22" s="269" customFormat="1" ht="86.25" customHeight="1">
      <c r="A7" s="429" t="s">
        <v>842</v>
      </c>
      <c r="B7" s="430"/>
      <c r="C7" s="430"/>
      <c r="D7" s="430"/>
      <c r="E7" s="430"/>
      <c r="F7" s="430"/>
      <c r="G7" s="430"/>
      <c r="H7" s="430"/>
      <c r="I7" s="431"/>
    </row>
    <row r="8" spans="1:22" s="269" customFormat="1" ht="171" customHeight="1">
      <c r="A8" s="446" t="s">
        <v>923</v>
      </c>
      <c r="B8" s="447"/>
      <c r="C8" s="447"/>
      <c r="D8" s="447"/>
      <c r="E8" s="447"/>
      <c r="F8" s="447"/>
      <c r="G8" s="447"/>
      <c r="H8" s="447"/>
      <c r="I8" s="448"/>
    </row>
    <row r="9" spans="1:22" s="269" customFormat="1" ht="107.25" customHeight="1">
      <c r="A9" s="432" t="s">
        <v>843</v>
      </c>
      <c r="B9" s="433"/>
      <c r="C9" s="433"/>
      <c r="D9" s="433"/>
      <c r="E9" s="433"/>
      <c r="F9" s="433"/>
      <c r="G9" s="433"/>
      <c r="H9" s="433"/>
      <c r="I9" s="434"/>
    </row>
    <row r="10" spans="1:22" s="269" customFormat="1" ht="97.5" customHeight="1" thickBot="1">
      <c r="A10" s="455" t="s">
        <v>844</v>
      </c>
      <c r="B10" s="456"/>
      <c r="C10" s="456"/>
      <c r="D10" s="456"/>
      <c r="E10" s="456"/>
      <c r="F10" s="456"/>
      <c r="G10" s="456"/>
      <c r="H10" s="456"/>
      <c r="I10" s="457"/>
    </row>
    <row r="11" spans="1:22" s="269" customFormat="1" ht="29.25" customHeight="1" thickTop="1">
      <c r="A11" s="449" t="s">
        <v>710</v>
      </c>
      <c r="B11" s="450"/>
      <c r="C11" s="450"/>
      <c r="D11" s="450"/>
      <c r="E11" s="450"/>
      <c r="F11" s="450"/>
      <c r="G11" s="450"/>
      <c r="H11" s="450"/>
      <c r="I11" s="451"/>
    </row>
    <row r="12" spans="1:22" s="269" customFormat="1" ht="29.25" customHeight="1" thickBot="1">
      <c r="A12" s="458" t="s">
        <v>738</v>
      </c>
      <c r="B12" s="459"/>
      <c r="C12" s="459"/>
      <c r="D12" s="459"/>
      <c r="E12" s="459"/>
      <c r="F12" s="459"/>
      <c r="G12" s="459"/>
      <c r="H12" s="459"/>
      <c r="I12" s="460"/>
    </row>
    <row r="13" spans="1:22" ht="98.25" customHeight="1" thickTop="1">
      <c r="A13" s="452" t="s">
        <v>845</v>
      </c>
      <c r="B13" s="453"/>
      <c r="C13" s="453"/>
      <c r="D13" s="453"/>
      <c r="E13" s="453"/>
      <c r="F13" s="453"/>
      <c r="G13" s="453"/>
      <c r="H13" s="453"/>
      <c r="I13" s="454"/>
    </row>
    <row r="14" spans="1:22" s="274" customFormat="1" ht="54" customHeight="1">
      <c r="A14" s="367">
        <v>1</v>
      </c>
      <c r="B14" s="401" t="s">
        <v>739</v>
      </c>
      <c r="C14" s="401"/>
      <c r="D14" s="401"/>
      <c r="E14" s="401"/>
      <c r="F14" s="401"/>
      <c r="G14" s="401"/>
      <c r="H14" s="401"/>
      <c r="I14" s="402"/>
      <c r="J14" s="270"/>
      <c r="K14" s="271"/>
      <c r="L14" s="272"/>
      <c r="M14" s="273"/>
      <c r="R14" s="275"/>
      <c r="S14" s="275"/>
      <c r="T14" s="275"/>
      <c r="U14" s="275"/>
      <c r="V14" s="275"/>
    </row>
    <row r="15" spans="1:22" s="280" customFormat="1" ht="41.25" customHeight="1">
      <c r="A15" s="367">
        <v>2</v>
      </c>
      <c r="B15" s="401" t="s">
        <v>2</v>
      </c>
      <c r="C15" s="401"/>
      <c r="D15" s="401"/>
      <c r="E15" s="401"/>
      <c r="F15" s="401"/>
      <c r="G15" s="401"/>
      <c r="H15" s="401"/>
      <c r="I15" s="402"/>
      <c r="J15" s="276"/>
      <c r="K15" s="277"/>
      <c r="L15" s="278"/>
      <c r="M15" s="279"/>
      <c r="R15" s="281"/>
      <c r="S15" s="281"/>
      <c r="T15" s="281"/>
      <c r="U15" s="281"/>
      <c r="V15" s="281"/>
    </row>
    <row r="16" spans="1:22" s="274" customFormat="1" ht="25.5" customHeight="1">
      <c r="A16" s="367">
        <v>3</v>
      </c>
      <c r="B16" s="401" t="s">
        <v>715</v>
      </c>
      <c r="C16" s="401"/>
      <c r="D16" s="401"/>
      <c r="E16" s="401"/>
      <c r="F16" s="401"/>
      <c r="G16" s="401"/>
      <c r="H16" s="401"/>
      <c r="I16" s="402"/>
      <c r="J16" s="270"/>
      <c r="K16" s="271"/>
      <c r="L16" s="272"/>
      <c r="M16" s="273"/>
      <c r="R16" s="275"/>
      <c r="S16" s="275"/>
      <c r="T16" s="275"/>
      <c r="U16" s="275"/>
      <c r="V16" s="275"/>
    </row>
    <row r="17" spans="1:22" s="274" customFormat="1" ht="39.75" customHeight="1">
      <c r="A17" s="367">
        <v>4</v>
      </c>
      <c r="B17" s="401" t="s">
        <v>3</v>
      </c>
      <c r="C17" s="401"/>
      <c r="D17" s="401"/>
      <c r="E17" s="401"/>
      <c r="F17" s="401"/>
      <c r="G17" s="401"/>
      <c r="H17" s="401"/>
      <c r="I17" s="402"/>
      <c r="J17" s="270"/>
      <c r="K17" s="271"/>
      <c r="L17" s="272"/>
      <c r="M17" s="273"/>
      <c r="R17" s="275"/>
      <c r="S17" s="275"/>
      <c r="T17" s="275"/>
      <c r="U17" s="275"/>
      <c r="V17" s="275"/>
    </row>
    <row r="18" spans="1:22" s="280" customFormat="1" ht="24.75" customHeight="1">
      <c r="A18" s="367">
        <v>5</v>
      </c>
      <c r="B18" s="401" t="s">
        <v>846</v>
      </c>
      <c r="C18" s="401"/>
      <c r="D18" s="401"/>
      <c r="E18" s="401"/>
      <c r="F18" s="401"/>
      <c r="G18" s="401"/>
      <c r="H18" s="401"/>
      <c r="I18" s="402"/>
      <c r="J18" s="276"/>
      <c r="K18" s="277"/>
      <c r="L18" s="278"/>
      <c r="M18" s="279"/>
      <c r="R18" s="281"/>
      <c r="S18" s="281"/>
      <c r="T18" s="281"/>
      <c r="U18" s="281"/>
      <c r="V18" s="281"/>
    </row>
    <row r="19" spans="1:22" s="274" customFormat="1" ht="26.25" customHeight="1">
      <c r="A19" s="367">
        <v>6</v>
      </c>
      <c r="B19" s="401" t="s">
        <v>847</v>
      </c>
      <c r="C19" s="401"/>
      <c r="D19" s="401"/>
      <c r="E19" s="401"/>
      <c r="F19" s="401"/>
      <c r="G19" s="401"/>
      <c r="H19" s="401"/>
      <c r="I19" s="402"/>
      <c r="J19" s="270"/>
      <c r="K19" s="271"/>
      <c r="L19" s="272"/>
      <c r="M19" s="273"/>
      <c r="R19" s="275"/>
      <c r="S19" s="275"/>
      <c r="T19" s="275"/>
      <c r="U19" s="275"/>
      <c r="V19" s="275"/>
    </row>
    <row r="20" spans="1:22" s="280" customFormat="1" ht="59.25" customHeight="1">
      <c r="A20" s="367">
        <v>7</v>
      </c>
      <c r="B20" s="401" t="s">
        <v>4</v>
      </c>
      <c r="C20" s="401"/>
      <c r="D20" s="401"/>
      <c r="E20" s="401"/>
      <c r="F20" s="401"/>
      <c r="G20" s="401"/>
      <c r="H20" s="401"/>
      <c r="I20" s="402"/>
      <c r="J20" s="276"/>
      <c r="K20" s="277"/>
      <c r="L20" s="278"/>
      <c r="M20" s="279"/>
      <c r="R20" s="281"/>
      <c r="S20" s="281"/>
      <c r="T20" s="281"/>
      <c r="U20" s="281"/>
      <c r="V20" s="281"/>
    </row>
    <row r="21" spans="1:22" s="280" customFormat="1" ht="49.5" customHeight="1">
      <c r="A21" s="367">
        <v>8</v>
      </c>
      <c r="B21" s="401" t="s">
        <v>5</v>
      </c>
      <c r="C21" s="401"/>
      <c r="D21" s="401"/>
      <c r="E21" s="401"/>
      <c r="F21" s="401"/>
      <c r="G21" s="401"/>
      <c r="H21" s="401"/>
      <c r="I21" s="402"/>
      <c r="J21" s="276"/>
      <c r="K21" s="277"/>
      <c r="L21" s="278"/>
      <c r="M21" s="279"/>
      <c r="R21" s="281"/>
      <c r="S21" s="281"/>
      <c r="T21" s="281"/>
      <c r="U21" s="281"/>
      <c r="V21" s="281"/>
    </row>
    <row r="22" spans="1:22" s="274" customFormat="1" ht="45.75" customHeight="1">
      <c r="A22" s="367">
        <v>9</v>
      </c>
      <c r="B22" s="401" t="s">
        <v>707</v>
      </c>
      <c r="C22" s="401"/>
      <c r="D22" s="401"/>
      <c r="E22" s="401"/>
      <c r="F22" s="401"/>
      <c r="G22" s="401"/>
      <c r="H22" s="401"/>
      <c r="I22" s="402"/>
      <c r="J22" s="270"/>
      <c r="K22" s="271"/>
      <c r="L22" s="272"/>
      <c r="M22" s="273"/>
      <c r="R22" s="275"/>
      <c r="S22" s="275"/>
      <c r="T22" s="275"/>
      <c r="U22" s="275"/>
      <c r="V22" s="275"/>
    </row>
    <row r="23" spans="1:22" s="274" customFormat="1" ht="31.5" customHeight="1">
      <c r="A23" s="367">
        <v>10</v>
      </c>
      <c r="B23" s="401" t="s">
        <v>737</v>
      </c>
      <c r="C23" s="401"/>
      <c r="D23" s="401"/>
      <c r="E23" s="401"/>
      <c r="F23" s="401"/>
      <c r="G23" s="401"/>
      <c r="H23" s="401"/>
      <c r="I23" s="402"/>
      <c r="J23" s="270"/>
      <c r="K23" s="271"/>
      <c r="L23" s="272"/>
      <c r="M23" s="273"/>
      <c r="R23" s="275"/>
      <c r="S23" s="275"/>
      <c r="T23" s="275"/>
      <c r="U23" s="275"/>
      <c r="V23" s="275"/>
    </row>
    <row r="24" spans="1:22" s="280" customFormat="1" ht="29.25" customHeight="1">
      <c r="A24" s="443" t="s">
        <v>747</v>
      </c>
      <c r="B24" s="444"/>
      <c r="C24" s="444"/>
      <c r="D24" s="444"/>
      <c r="E24" s="444"/>
      <c r="F24" s="444"/>
      <c r="G24" s="444"/>
      <c r="H24" s="444"/>
      <c r="I24" s="445"/>
      <c r="J24" s="276"/>
      <c r="K24" s="277"/>
      <c r="L24" s="278"/>
      <c r="M24" s="279"/>
      <c r="R24" s="281"/>
      <c r="S24" s="281"/>
      <c r="T24" s="281"/>
      <c r="U24" s="281"/>
      <c r="V24" s="281"/>
    </row>
    <row r="25" spans="1:22" s="280" customFormat="1" ht="10.5" customHeight="1" thickBot="1">
      <c r="A25" s="368"/>
      <c r="B25" s="403"/>
      <c r="C25" s="403"/>
      <c r="D25" s="403"/>
      <c r="E25" s="403"/>
      <c r="F25" s="403"/>
      <c r="G25" s="403"/>
      <c r="H25" s="403"/>
      <c r="I25" s="404"/>
      <c r="J25" s="276"/>
      <c r="K25" s="277"/>
      <c r="L25" s="278"/>
      <c r="M25" s="279"/>
      <c r="R25" s="281"/>
      <c r="S25" s="281"/>
      <c r="T25" s="281"/>
      <c r="U25" s="281"/>
      <c r="V25" s="281"/>
    </row>
    <row r="26" spans="1:22" ht="24" thickTop="1">
      <c r="A26" s="414" t="s">
        <v>30</v>
      </c>
      <c r="B26" s="415"/>
      <c r="C26" s="415"/>
      <c r="D26" s="415"/>
      <c r="E26" s="415"/>
      <c r="F26" s="415"/>
      <c r="G26" s="415"/>
      <c r="H26" s="415"/>
      <c r="I26" s="416"/>
    </row>
    <row r="27" spans="1:22" s="286" customFormat="1" ht="24.75" customHeight="1" thickBot="1">
      <c r="A27" s="417" t="s">
        <v>711</v>
      </c>
      <c r="B27" s="418"/>
      <c r="C27" s="418"/>
      <c r="D27" s="418"/>
      <c r="E27" s="418"/>
      <c r="F27" s="418"/>
      <c r="G27" s="418"/>
      <c r="H27" s="418"/>
      <c r="I27" s="419"/>
      <c r="J27" s="282"/>
      <c r="K27" s="283"/>
      <c r="L27" s="284"/>
      <c r="M27" s="285"/>
      <c r="R27" s="287"/>
      <c r="S27" s="287"/>
      <c r="T27" s="287"/>
      <c r="U27" s="287"/>
      <c r="V27" s="287"/>
    </row>
    <row r="28" spans="1:22" s="286" customFormat="1" ht="24.75" customHeight="1" thickTop="1">
      <c r="A28" s="369"/>
      <c r="B28" s="370"/>
      <c r="C28" s="370"/>
      <c r="D28" s="370"/>
      <c r="E28" s="370"/>
      <c r="F28" s="370"/>
      <c r="G28" s="370"/>
      <c r="H28" s="370"/>
      <c r="I28" s="371"/>
      <c r="J28" s="282"/>
      <c r="K28" s="283"/>
      <c r="L28" s="284"/>
      <c r="M28" s="285"/>
      <c r="R28" s="287"/>
      <c r="S28" s="287"/>
      <c r="T28" s="287"/>
      <c r="U28" s="287"/>
      <c r="V28" s="287"/>
    </row>
    <row r="29" spans="1:22" s="288" customFormat="1" ht="39" customHeight="1">
      <c r="A29" s="372" t="s">
        <v>53</v>
      </c>
      <c r="B29" s="410" t="s">
        <v>712</v>
      </c>
      <c r="C29" s="410"/>
      <c r="D29" s="410"/>
      <c r="E29" s="410"/>
      <c r="F29" s="410"/>
      <c r="G29" s="410"/>
      <c r="H29" s="410"/>
      <c r="I29" s="411"/>
      <c r="K29" s="289"/>
      <c r="L29" s="290"/>
      <c r="M29" s="291"/>
      <c r="N29" s="292"/>
      <c r="O29" s="292"/>
      <c r="P29" s="292"/>
      <c r="Q29" s="292"/>
      <c r="R29" s="293"/>
      <c r="S29" s="293"/>
      <c r="T29" s="293"/>
      <c r="U29" s="293"/>
      <c r="V29" s="293"/>
    </row>
    <row r="30" spans="1:22" s="288" customFormat="1" ht="41.25" customHeight="1">
      <c r="A30" s="372" t="s">
        <v>59</v>
      </c>
      <c r="B30" s="412" t="s">
        <v>713</v>
      </c>
      <c r="C30" s="412"/>
      <c r="D30" s="412"/>
      <c r="E30" s="412"/>
      <c r="F30" s="412"/>
      <c r="G30" s="412"/>
      <c r="H30" s="412"/>
      <c r="I30" s="413"/>
      <c r="K30" s="289"/>
      <c r="L30" s="290"/>
      <c r="M30" s="291"/>
      <c r="N30" s="292"/>
      <c r="O30" s="292"/>
      <c r="P30" s="292"/>
      <c r="Q30" s="292"/>
      <c r="R30" s="293"/>
      <c r="S30" s="293"/>
      <c r="T30" s="293"/>
      <c r="U30" s="293"/>
      <c r="V30" s="293"/>
    </row>
    <row r="31" spans="1:22" s="288" customFormat="1" ht="90.75" customHeight="1">
      <c r="A31" s="372" t="s">
        <v>64</v>
      </c>
      <c r="B31" s="412" t="s">
        <v>848</v>
      </c>
      <c r="C31" s="412"/>
      <c r="D31" s="412"/>
      <c r="E31" s="412"/>
      <c r="F31" s="412"/>
      <c r="G31" s="412"/>
      <c r="H31" s="412"/>
      <c r="I31" s="413"/>
      <c r="K31" s="289"/>
      <c r="L31" s="290"/>
      <c r="M31" s="291"/>
      <c r="N31" s="292"/>
      <c r="O31" s="292"/>
      <c r="P31" s="292"/>
      <c r="Q31" s="292"/>
      <c r="R31" s="293"/>
      <c r="S31" s="293"/>
      <c r="T31" s="293"/>
      <c r="U31" s="293"/>
      <c r="V31" s="293"/>
    </row>
    <row r="32" spans="1:22" s="288" customFormat="1" ht="47.25" customHeight="1">
      <c r="A32" s="372" t="s">
        <v>68</v>
      </c>
      <c r="B32" s="410" t="s">
        <v>849</v>
      </c>
      <c r="C32" s="410"/>
      <c r="D32" s="410"/>
      <c r="E32" s="410"/>
      <c r="F32" s="410"/>
      <c r="G32" s="410"/>
      <c r="H32" s="410"/>
      <c r="I32" s="411"/>
      <c r="K32" s="289"/>
      <c r="L32" s="290"/>
      <c r="M32" s="291"/>
      <c r="N32" s="292"/>
      <c r="O32" s="292"/>
      <c r="P32" s="292"/>
      <c r="Q32" s="292"/>
      <c r="R32" s="293"/>
      <c r="S32" s="293"/>
      <c r="T32" s="293"/>
      <c r="U32" s="293"/>
      <c r="V32" s="293"/>
    </row>
    <row r="33" spans="1:22" s="288" customFormat="1" ht="63" customHeight="1">
      <c r="A33" s="372" t="s">
        <v>73</v>
      </c>
      <c r="B33" s="408" t="s">
        <v>850</v>
      </c>
      <c r="C33" s="408"/>
      <c r="D33" s="408"/>
      <c r="E33" s="408"/>
      <c r="F33" s="408"/>
      <c r="G33" s="408"/>
      <c r="H33" s="408"/>
      <c r="I33" s="409"/>
      <c r="K33" s="289"/>
      <c r="L33" s="290"/>
      <c r="M33" s="291"/>
      <c r="N33" s="292"/>
      <c r="O33" s="292"/>
      <c r="P33" s="292"/>
      <c r="Q33" s="292"/>
      <c r="R33" s="293"/>
      <c r="S33" s="293"/>
      <c r="T33" s="293"/>
      <c r="U33" s="293"/>
      <c r="V33" s="293"/>
    </row>
    <row r="34" spans="1:22" s="288" customFormat="1" ht="39" customHeight="1" thickBot="1">
      <c r="A34" s="440" t="s">
        <v>916</v>
      </c>
      <c r="B34" s="441"/>
      <c r="C34" s="441"/>
      <c r="D34" s="441"/>
      <c r="E34" s="441"/>
      <c r="F34" s="441"/>
      <c r="G34" s="441"/>
      <c r="H34" s="441"/>
      <c r="I34" s="442"/>
      <c r="K34" s="289"/>
      <c r="L34" s="290"/>
      <c r="M34" s="291"/>
      <c r="N34" s="292"/>
      <c r="O34" s="292"/>
      <c r="P34" s="292"/>
      <c r="Q34" s="292"/>
      <c r="R34" s="293"/>
      <c r="S34" s="293"/>
      <c r="T34" s="293"/>
      <c r="U34" s="293"/>
      <c r="V34" s="293"/>
    </row>
    <row r="35" spans="1:22" s="288" customFormat="1" ht="24" customHeight="1" thickTop="1" thickBot="1">
      <c r="A35" s="405" t="s">
        <v>714</v>
      </c>
      <c r="B35" s="406"/>
      <c r="C35" s="406"/>
      <c r="D35" s="406"/>
      <c r="E35" s="406"/>
      <c r="F35" s="406"/>
      <c r="G35" s="406"/>
      <c r="H35" s="406"/>
      <c r="I35" s="407"/>
      <c r="K35" s="289"/>
      <c r="L35" s="290"/>
      <c r="M35" s="291"/>
      <c r="N35" s="292"/>
      <c r="O35" s="292"/>
      <c r="P35" s="292"/>
      <c r="Q35" s="292"/>
      <c r="R35" s="293"/>
      <c r="S35" s="293"/>
      <c r="T35" s="293"/>
      <c r="U35" s="293"/>
      <c r="V35" s="293"/>
    </row>
    <row r="36" spans="1:22" s="288" customFormat="1" ht="126" customHeight="1" thickTop="1" thickBot="1">
      <c r="A36" s="398" t="s">
        <v>917</v>
      </c>
      <c r="B36" s="399"/>
      <c r="C36" s="399"/>
      <c r="D36" s="399"/>
      <c r="E36" s="399"/>
      <c r="F36" s="399"/>
      <c r="G36" s="399"/>
      <c r="H36" s="399"/>
      <c r="I36" s="400"/>
      <c r="K36" s="294"/>
      <c r="L36" s="290"/>
      <c r="M36" s="291"/>
      <c r="N36" s="292"/>
      <c r="O36" s="292"/>
      <c r="P36" s="292"/>
      <c r="Q36" s="292"/>
      <c r="R36" s="293"/>
      <c r="S36" s="293"/>
      <c r="T36" s="293"/>
      <c r="U36" s="293"/>
      <c r="V36" s="293"/>
    </row>
    <row r="37" spans="1:22" ht="17.25" thickTop="1">
      <c r="A37" s="373"/>
      <c r="B37" s="374"/>
      <c r="C37" s="375"/>
      <c r="D37" s="374"/>
      <c r="E37" s="375"/>
      <c r="F37" s="375"/>
      <c r="G37" s="376"/>
      <c r="H37" s="376"/>
      <c r="I37" s="376"/>
    </row>
  </sheetData>
  <mergeCells count="34">
    <mergeCell ref="B17:I17"/>
    <mergeCell ref="B18:I18"/>
    <mergeCell ref="A34:I34"/>
    <mergeCell ref="A24:I24"/>
    <mergeCell ref="A8:I8"/>
    <mergeCell ref="B20:I20"/>
    <mergeCell ref="A11:I11"/>
    <mergeCell ref="A13:I13"/>
    <mergeCell ref="B14:I14"/>
    <mergeCell ref="B15:I15"/>
    <mergeCell ref="B16:I16"/>
    <mergeCell ref="B19:I19"/>
    <mergeCell ref="B23:I23"/>
    <mergeCell ref="A10:I10"/>
    <mergeCell ref="A12:I12"/>
    <mergeCell ref="A2:I2"/>
    <mergeCell ref="A5:I5"/>
    <mergeCell ref="A6:I6"/>
    <mergeCell ref="A7:I7"/>
    <mergeCell ref="A9:I9"/>
    <mergeCell ref="A3:I3"/>
    <mergeCell ref="A4:I4"/>
    <mergeCell ref="A36:I36"/>
    <mergeCell ref="B21:I21"/>
    <mergeCell ref="B22:I22"/>
    <mergeCell ref="B25:I25"/>
    <mergeCell ref="A35:I35"/>
    <mergeCell ref="B33:I33"/>
    <mergeCell ref="B32:I32"/>
    <mergeCell ref="B31:I31"/>
    <mergeCell ref="A26:I26"/>
    <mergeCell ref="B29:I29"/>
    <mergeCell ref="A27:I27"/>
    <mergeCell ref="B30:I30"/>
  </mergeCells>
  <printOptions horizontalCentered="1"/>
  <pageMargins left="0.65" right="0.6" top="0.7" bottom="0.7" header="0.5" footer="0.5"/>
  <pageSetup scale="62" fitToHeight="2" orientation="portrait" horizontalDpi="300" verticalDpi="300" r:id="rId1"/>
  <headerFooter alignWithMargins="0">
    <oddFooter>&amp;L&amp;"Arial Rounded MT Bold,Bold"Copyright 2015 PSMJ Resources, Inc.&amp;C&amp;"Arial Rounded MT Bold,Bold"&amp;12&amp;P&amp;R&amp;"Arial Rounded MT Bold,Bold"For help call 857-255-3206</oddFooter>
  </headerFooter>
  <rowBreaks count="2" manualBreakCount="2">
    <brk id="10" max="8" man="1"/>
    <brk id="34" max="8" man="1"/>
  </rowBreaks>
  <drawing r:id="rId2"/>
</worksheet>
</file>

<file path=xl/worksheets/sheet2.xml><?xml version="1.0" encoding="utf-8"?>
<worksheet xmlns="http://schemas.openxmlformats.org/spreadsheetml/2006/main" xmlns:r="http://schemas.openxmlformats.org/officeDocument/2006/relationships">
  <sheetPr codeName="Sheet1" enableFormatConditionsCalculation="0">
    <tabColor indexed="48"/>
  </sheetPr>
  <dimension ref="A1:AQ3092"/>
  <sheetViews>
    <sheetView showGridLines="0" showRowColHeaders="0" zoomScale="75" zoomScaleNormal="75" zoomScaleSheetLayoutView="100" workbookViewId="0">
      <pane ySplit="4" topLeftCell="A5" activePane="bottomLeft" state="frozen"/>
      <selection pane="bottomLeft" activeCell="F11" sqref="F11"/>
    </sheetView>
  </sheetViews>
  <sheetFormatPr defaultColWidth="9.140625" defaultRowHeight="16.5"/>
  <cols>
    <col min="1" max="1" width="6.85546875" style="23" bestFit="1" customWidth="1"/>
    <col min="2" max="2" width="6.28515625" style="24" customWidth="1"/>
    <col min="3" max="3" width="23.42578125" style="25" customWidth="1"/>
    <col min="4" max="4" width="4.5703125" style="24" customWidth="1"/>
    <col min="5" max="5" width="27.5703125" style="25" customWidth="1"/>
    <col min="6" max="6" width="16.7109375" style="25" customWidth="1"/>
    <col min="7" max="7" width="42" style="92" customWidth="1"/>
    <col min="8" max="8" width="16.140625" style="110" customWidth="1"/>
    <col min="9" max="9" width="11" style="37" customWidth="1"/>
    <col min="10" max="10" width="5" style="151" hidden="1" customWidth="1"/>
    <col min="11" max="11" width="18.7109375" style="318" hidden="1" customWidth="1"/>
    <col min="12" max="12" width="3" style="149" hidden="1" customWidth="1"/>
    <col min="13" max="13" width="6.140625" style="150" hidden="1" customWidth="1"/>
    <col min="14" max="14" width="5.7109375" style="5" hidden="1" customWidth="1"/>
    <col min="15" max="15" width="5.5703125" style="5" hidden="1" customWidth="1"/>
    <col min="16" max="26" width="2.7109375" style="347" hidden="1" customWidth="1"/>
    <col min="27" max="28" width="8.85546875" style="351" hidden="1" customWidth="1"/>
    <col min="29" max="29" width="5.28515625" style="5" customWidth="1"/>
    <col min="30" max="30" width="9.140625" style="5"/>
    <col min="31" max="34" width="9.140625" style="6"/>
    <col min="35" max="35" width="10" style="6" customWidth="1"/>
    <col min="36" max="16384" width="9.140625" style="5"/>
  </cols>
  <sheetData>
    <row r="1" spans="1:43" ht="53.25" customHeight="1" thickBot="1">
      <c r="A1" s="511"/>
      <c r="B1" s="511"/>
      <c r="C1" s="511"/>
      <c r="D1" s="511"/>
      <c r="E1" s="511"/>
      <c r="F1" s="511"/>
      <c r="G1" s="511"/>
      <c r="H1" s="511"/>
      <c r="I1" s="511"/>
      <c r="J1" s="159"/>
      <c r="P1" s="471" t="s">
        <v>793</v>
      </c>
      <c r="Q1" s="471"/>
      <c r="R1" s="471"/>
      <c r="S1" s="471"/>
      <c r="T1" s="471"/>
      <c r="U1" s="471"/>
      <c r="V1" s="471"/>
      <c r="W1" s="471"/>
      <c r="X1" s="471"/>
      <c r="Y1" s="471"/>
      <c r="AA1" s="347" t="s">
        <v>794</v>
      </c>
      <c r="AB1" s="348"/>
    </row>
    <row r="2" spans="1:43" ht="30.75" customHeight="1">
      <c r="A2" s="489" t="s">
        <v>806</v>
      </c>
      <c r="B2" s="490"/>
      <c r="C2" s="490"/>
      <c r="D2" s="490"/>
      <c r="E2" s="490"/>
      <c r="F2" s="490"/>
      <c r="G2" s="490"/>
      <c r="H2" s="490"/>
      <c r="I2" s="491"/>
      <c r="J2" s="159"/>
      <c r="P2" s="347" t="s">
        <v>795</v>
      </c>
      <c r="Q2" s="347" t="s">
        <v>796</v>
      </c>
      <c r="R2" s="347" t="s">
        <v>797</v>
      </c>
      <c r="S2" s="347" t="s">
        <v>798</v>
      </c>
      <c r="T2" s="347" t="s">
        <v>799</v>
      </c>
      <c r="U2" s="347" t="s">
        <v>800</v>
      </c>
      <c r="V2" s="347" t="s">
        <v>801</v>
      </c>
      <c r="W2" s="347" t="s">
        <v>802</v>
      </c>
      <c r="X2" s="347" t="s">
        <v>803</v>
      </c>
      <c r="Y2" s="347" t="s">
        <v>804</v>
      </c>
      <c r="Z2" s="347" t="s">
        <v>805</v>
      </c>
      <c r="AA2" s="347" t="s">
        <v>802</v>
      </c>
      <c r="AB2" s="347" t="s">
        <v>805</v>
      </c>
    </row>
    <row r="3" spans="1:43" ht="19.5" customHeight="1" thickBot="1">
      <c r="A3" s="492"/>
      <c r="B3" s="493"/>
      <c r="C3" s="493"/>
      <c r="D3" s="493"/>
      <c r="E3" s="493"/>
      <c r="F3" s="493"/>
      <c r="G3" s="493"/>
      <c r="H3" s="493"/>
      <c r="I3" s="494"/>
      <c r="J3" s="159"/>
      <c r="K3" s="319"/>
      <c r="P3" s="347">
        <f t="shared" ref="P3:Z18" ca="1" si="0">CELL("protect",A3)</f>
        <v>1</v>
      </c>
      <c r="Q3" s="347">
        <f t="shared" ca="1" si="0"/>
        <v>1</v>
      </c>
      <c r="R3" s="347">
        <f t="shared" ca="1" si="0"/>
        <v>1</v>
      </c>
      <c r="S3" s="347">
        <f t="shared" ca="1" si="0"/>
        <v>1</v>
      </c>
      <c r="T3" s="347">
        <f t="shared" ca="1" si="0"/>
        <v>1</v>
      </c>
      <c r="U3" s="347">
        <f t="shared" ca="1" si="0"/>
        <v>1</v>
      </c>
      <c r="V3" s="347">
        <f t="shared" ca="1" si="0"/>
        <v>1</v>
      </c>
      <c r="W3" s="347">
        <f t="shared" ca="1" si="0"/>
        <v>1</v>
      </c>
      <c r="X3" s="347">
        <f t="shared" ca="1" si="0"/>
        <v>1</v>
      </c>
      <c r="Y3" s="347">
        <f t="shared" ca="1" si="0"/>
        <v>1</v>
      </c>
      <c r="Z3" s="347">
        <f t="shared" ca="1" si="0"/>
        <v>1</v>
      </c>
      <c r="AA3" s="347" t="str">
        <f t="shared" ref="AA3:AA66" ca="1" si="1">CELL("format",H3)</f>
        <v>G</v>
      </c>
      <c r="AB3" s="347" t="str">
        <f t="shared" ref="AB3:AB66" ca="1" si="2">CELL("format",K3)</f>
        <v>F0</v>
      </c>
    </row>
    <row r="4" spans="1:43" ht="100.5" customHeight="1" thickBot="1">
      <c r="A4" s="512" t="s">
        <v>919</v>
      </c>
      <c r="B4" s="513"/>
      <c r="C4" s="513"/>
      <c r="D4" s="513"/>
      <c r="E4" s="513"/>
      <c r="F4" s="513"/>
      <c r="G4" s="513"/>
      <c r="H4" s="513"/>
      <c r="I4" s="514"/>
      <c r="K4" s="320" t="str">
        <f>IF(N4="","Clean!!","")</f>
        <v>Clean!!</v>
      </c>
      <c r="L4" s="160"/>
      <c r="N4" s="161" t="str">
        <f>IF(SUM(M6:M3724)=0,"","errors!!!")</f>
        <v/>
      </c>
      <c r="P4" s="347">
        <f t="shared" ca="1" si="0"/>
        <v>1</v>
      </c>
      <c r="Q4" s="347">
        <f t="shared" ca="1" si="0"/>
        <v>1</v>
      </c>
      <c r="R4" s="347">
        <f t="shared" ca="1" si="0"/>
        <v>1</v>
      </c>
      <c r="S4" s="347">
        <f t="shared" ca="1" si="0"/>
        <v>1</v>
      </c>
      <c r="T4" s="347">
        <f t="shared" ca="1" si="0"/>
        <v>1</v>
      </c>
      <c r="U4" s="347">
        <f t="shared" ca="1" si="0"/>
        <v>1</v>
      </c>
      <c r="V4" s="347">
        <f t="shared" ca="1" si="0"/>
        <v>1</v>
      </c>
      <c r="W4" s="347">
        <f t="shared" ca="1" si="0"/>
        <v>1</v>
      </c>
      <c r="X4" s="347">
        <f t="shared" ca="1" si="0"/>
        <v>1</v>
      </c>
      <c r="Y4" s="347">
        <f t="shared" ca="1" si="0"/>
        <v>1</v>
      </c>
      <c r="Z4" s="347">
        <f t="shared" ca="1" si="0"/>
        <v>1</v>
      </c>
      <c r="AA4" s="347" t="str">
        <f t="shared" ca="1" si="1"/>
        <v>G</v>
      </c>
      <c r="AB4" s="347" t="str">
        <f t="shared" ca="1" si="2"/>
        <v>F0</v>
      </c>
    </row>
    <row r="5" spans="1:43" ht="18" customHeight="1">
      <c r="A5" s="515" t="str">
        <f>IF(SUM(M5:M776)=0,"No errors",SUM(M5:M776)&amp;" errors")</f>
        <v>No errors</v>
      </c>
      <c r="B5" s="516"/>
      <c r="C5" s="497"/>
      <c r="D5" s="106"/>
      <c r="E5" s="106"/>
      <c r="F5" s="106"/>
      <c r="G5" s="106"/>
      <c r="H5" s="108"/>
      <c r="I5" s="108"/>
      <c r="J5" s="151" t="s">
        <v>44</v>
      </c>
      <c r="K5" s="321" t="s">
        <v>45</v>
      </c>
      <c r="L5" s="149" t="s">
        <v>46</v>
      </c>
      <c r="P5" s="347">
        <f t="shared" ca="1" si="0"/>
        <v>1</v>
      </c>
      <c r="Q5" s="347">
        <f t="shared" ca="1" si="0"/>
        <v>1</v>
      </c>
      <c r="R5" s="347">
        <f t="shared" ca="1" si="0"/>
        <v>1</v>
      </c>
      <c r="S5" s="347">
        <f t="shared" ca="1" si="0"/>
        <v>1</v>
      </c>
      <c r="T5" s="347">
        <f t="shared" ca="1" si="0"/>
        <v>1</v>
      </c>
      <c r="U5" s="347">
        <f t="shared" ca="1" si="0"/>
        <v>1</v>
      </c>
      <c r="V5" s="347">
        <f t="shared" ca="1" si="0"/>
        <v>1</v>
      </c>
      <c r="W5" s="347">
        <f t="shared" ca="1" si="0"/>
        <v>1</v>
      </c>
      <c r="X5" s="347">
        <f t="shared" ca="1" si="0"/>
        <v>1</v>
      </c>
      <c r="Y5" s="347">
        <f t="shared" ca="1" si="0"/>
        <v>1</v>
      </c>
      <c r="Z5" s="347">
        <f t="shared" ca="1" si="0"/>
        <v>1</v>
      </c>
      <c r="AA5" s="347" t="str">
        <f t="shared" ca="1" si="1"/>
        <v>G</v>
      </c>
      <c r="AB5" s="347" t="str">
        <f t="shared" ca="1" si="2"/>
        <v>F0</v>
      </c>
    </row>
    <row r="6" spans="1:43" ht="18.95" customHeight="1" thickBot="1">
      <c r="A6" s="333" t="s">
        <v>735</v>
      </c>
      <c r="B6" s="334"/>
      <c r="C6" s="334"/>
      <c r="D6" s="334"/>
      <c r="E6" s="334"/>
      <c r="F6" s="334"/>
      <c r="G6" s="335" t="str">
        <f>IF(H6&gt;9999,"Cant exceed 9999--&gt;","")</f>
        <v/>
      </c>
      <c r="H6" s="357"/>
      <c r="I6" s="36"/>
      <c r="J6" s="151" t="s">
        <v>47</v>
      </c>
      <c r="K6" s="318">
        <f>+H6</f>
        <v>0</v>
      </c>
      <c r="L6" s="149" t="s">
        <v>46</v>
      </c>
      <c r="M6" s="150" t="str">
        <f>IF(G6="","",1)</f>
        <v/>
      </c>
      <c r="N6" s="152" t="str">
        <f>IF(M6=1,"&lt;==========","")</f>
        <v/>
      </c>
      <c r="P6" s="347">
        <f t="shared" ca="1" si="0"/>
        <v>1</v>
      </c>
      <c r="Q6" s="347">
        <f t="shared" ca="1" si="0"/>
        <v>1</v>
      </c>
      <c r="R6" s="347">
        <f ca="1">CELL("protect",D4)</f>
        <v>1</v>
      </c>
      <c r="S6" s="347">
        <f t="shared" ca="1" si="0"/>
        <v>1</v>
      </c>
      <c r="T6" s="347">
        <f t="shared" ca="1" si="0"/>
        <v>1</v>
      </c>
      <c r="U6" s="347">
        <f t="shared" ca="1" si="0"/>
        <v>1</v>
      </c>
      <c r="V6" s="347">
        <f t="shared" ca="1" si="0"/>
        <v>1</v>
      </c>
      <c r="W6" s="347">
        <f t="shared" ca="1" si="0"/>
        <v>0</v>
      </c>
      <c r="X6" s="347">
        <f t="shared" ca="1" si="0"/>
        <v>1</v>
      </c>
      <c r="Y6" s="347">
        <f t="shared" ca="1" si="0"/>
        <v>1</v>
      </c>
      <c r="Z6" s="347">
        <f t="shared" ca="1" si="0"/>
        <v>1</v>
      </c>
      <c r="AA6" s="356" t="str">
        <f t="shared" ca="1" si="1"/>
        <v>F0</v>
      </c>
      <c r="AB6" s="347" t="str">
        <f t="shared" ca="1" si="2"/>
        <v>F0</v>
      </c>
    </row>
    <row r="7" spans="1:43" ht="19.5" customHeight="1">
      <c r="A7" s="500"/>
      <c r="B7" s="501"/>
      <c r="C7" s="501"/>
      <c r="D7" s="501"/>
      <c r="E7" s="501"/>
      <c r="F7" s="501"/>
      <c r="G7" s="501"/>
      <c r="H7" s="501"/>
      <c r="I7" s="501"/>
      <c r="P7" s="347">
        <f t="shared" ca="1" si="0"/>
        <v>1</v>
      </c>
      <c r="Q7" s="347">
        <f t="shared" ca="1" si="0"/>
        <v>1</v>
      </c>
      <c r="R7" s="347">
        <f t="shared" ca="1" si="0"/>
        <v>1</v>
      </c>
      <c r="S7" s="347">
        <f t="shared" ca="1" si="0"/>
        <v>1</v>
      </c>
      <c r="T7" s="347">
        <f t="shared" ca="1" si="0"/>
        <v>1</v>
      </c>
      <c r="U7" s="347">
        <f t="shared" ca="1" si="0"/>
        <v>1</v>
      </c>
      <c r="V7" s="347">
        <f t="shared" ca="1" si="0"/>
        <v>1</v>
      </c>
      <c r="W7" s="347">
        <f t="shared" ca="1" si="0"/>
        <v>1</v>
      </c>
      <c r="X7" s="347">
        <f t="shared" ca="1" si="0"/>
        <v>1</v>
      </c>
      <c r="Y7" s="347">
        <f t="shared" ca="1" si="0"/>
        <v>1</v>
      </c>
      <c r="Z7" s="347">
        <f t="shared" ca="1" si="0"/>
        <v>1</v>
      </c>
      <c r="AA7" s="349" t="str">
        <f t="shared" ca="1" si="1"/>
        <v>G</v>
      </c>
      <c r="AB7" s="349" t="str">
        <f t="shared" ca="1" si="2"/>
        <v>F0</v>
      </c>
    </row>
    <row r="8" spans="1:43" ht="20.100000000000001" customHeight="1" thickBot="1">
      <c r="A8" s="502" t="s">
        <v>48</v>
      </c>
      <c r="B8" s="503"/>
      <c r="C8" s="503"/>
      <c r="D8" s="503"/>
      <c r="E8" s="503"/>
      <c r="F8" s="503"/>
      <c r="G8" s="503"/>
      <c r="H8" s="503"/>
      <c r="I8" s="503"/>
      <c r="P8" s="347">
        <f t="shared" ca="1" si="0"/>
        <v>1</v>
      </c>
      <c r="Q8" s="347">
        <f t="shared" ca="1" si="0"/>
        <v>1</v>
      </c>
      <c r="R8" s="347">
        <f t="shared" ca="1" si="0"/>
        <v>1</v>
      </c>
      <c r="S8" s="347">
        <f t="shared" ca="1" si="0"/>
        <v>1</v>
      </c>
      <c r="T8" s="347">
        <f t="shared" ca="1" si="0"/>
        <v>1</v>
      </c>
      <c r="U8" s="347">
        <f t="shared" ca="1" si="0"/>
        <v>1</v>
      </c>
      <c r="V8" s="347">
        <f t="shared" ca="1" si="0"/>
        <v>1</v>
      </c>
      <c r="W8" s="347">
        <f t="shared" ca="1" si="0"/>
        <v>1</v>
      </c>
      <c r="X8" s="347">
        <f t="shared" ca="1" si="0"/>
        <v>1</v>
      </c>
      <c r="Y8" s="347">
        <f t="shared" ca="1" si="0"/>
        <v>1</v>
      </c>
      <c r="Z8" s="347">
        <f t="shared" ca="1" si="0"/>
        <v>1</v>
      </c>
      <c r="AA8" s="347" t="str">
        <f t="shared" ca="1" si="1"/>
        <v>G</v>
      </c>
      <c r="AB8" s="347" t="str">
        <f t="shared" ca="1" si="2"/>
        <v>F0</v>
      </c>
    </row>
    <row r="9" spans="1:43" ht="11.1" customHeight="1">
      <c r="A9" s="521"/>
      <c r="B9" s="464"/>
      <c r="C9" s="464"/>
      <c r="D9" s="464"/>
      <c r="E9" s="464"/>
      <c r="F9" s="464"/>
      <c r="G9" s="464"/>
      <c r="H9" s="464"/>
      <c r="I9" s="464"/>
      <c r="P9" s="347">
        <f t="shared" ca="1" si="0"/>
        <v>1</v>
      </c>
      <c r="Q9" s="347">
        <f t="shared" ca="1" si="0"/>
        <v>1</v>
      </c>
      <c r="R9" s="347">
        <f t="shared" ca="1" si="0"/>
        <v>1</v>
      </c>
      <c r="S9" s="347">
        <f t="shared" ca="1" si="0"/>
        <v>1</v>
      </c>
      <c r="T9" s="347">
        <f t="shared" ca="1" si="0"/>
        <v>1</v>
      </c>
      <c r="U9" s="347">
        <f t="shared" ca="1" si="0"/>
        <v>1</v>
      </c>
      <c r="V9" s="347">
        <f t="shared" ca="1" si="0"/>
        <v>1</v>
      </c>
      <c r="W9" s="347">
        <f t="shared" ca="1" si="0"/>
        <v>1</v>
      </c>
      <c r="X9" s="347">
        <f t="shared" ca="1" si="0"/>
        <v>1</v>
      </c>
      <c r="Y9" s="347">
        <f t="shared" ca="1" si="0"/>
        <v>1</v>
      </c>
      <c r="Z9" s="347">
        <f t="shared" ca="1" si="0"/>
        <v>1</v>
      </c>
      <c r="AA9" s="347" t="str">
        <f t="shared" ca="1" si="1"/>
        <v>G</v>
      </c>
      <c r="AB9" s="347" t="str">
        <f t="shared" ca="1" si="2"/>
        <v>F0</v>
      </c>
    </row>
    <row r="10" spans="1:43" ht="18.95" customHeight="1" thickBot="1">
      <c r="A10" s="96" t="s">
        <v>49</v>
      </c>
      <c r="B10" s="504" t="s">
        <v>613</v>
      </c>
      <c r="C10" s="505"/>
      <c r="D10" s="505"/>
      <c r="E10" s="505"/>
      <c r="F10" s="506"/>
      <c r="G10" s="507"/>
      <c r="H10" s="109"/>
      <c r="I10" s="119"/>
      <c r="J10" s="151" t="s">
        <v>47</v>
      </c>
      <c r="K10" s="318" t="str">
        <f>IF(H10="","X",H10)</f>
        <v>X</v>
      </c>
      <c r="L10" s="149" t="s">
        <v>46</v>
      </c>
      <c r="P10" s="347">
        <f t="shared" ca="1" si="0"/>
        <v>1</v>
      </c>
      <c r="Q10" s="347">
        <f t="shared" ca="1" si="0"/>
        <v>1</v>
      </c>
      <c r="R10" s="347">
        <f t="shared" ca="1" si="0"/>
        <v>1</v>
      </c>
      <c r="S10" s="347">
        <f t="shared" ca="1" si="0"/>
        <v>1</v>
      </c>
      <c r="T10" s="347">
        <f t="shared" ca="1" si="0"/>
        <v>1</v>
      </c>
      <c r="U10" s="347">
        <f t="shared" ca="1" si="0"/>
        <v>1</v>
      </c>
      <c r="V10" s="347">
        <f t="shared" ca="1" si="0"/>
        <v>1</v>
      </c>
      <c r="W10" s="347">
        <f t="shared" ca="1" si="0"/>
        <v>0</v>
      </c>
      <c r="X10" s="347">
        <f t="shared" ca="1" si="0"/>
        <v>1</v>
      </c>
      <c r="Y10" s="347">
        <f t="shared" ca="1" si="0"/>
        <v>1</v>
      </c>
      <c r="Z10" s="347">
        <f t="shared" ca="1" si="0"/>
        <v>1</v>
      </c>
      <c r="AA10" s="347" t="str">
        <f t="shared" ca="1" si="1"/>
        <v>,0</v>
      </c>
      <c r="AB10" s="347" t="str">
        <f t="shared" ca="1" si="2"/>
        <v>F0</v>
      </c>
    </row>
    <row r="11" spans="1:43" ht="15.75" customHeight="1">
      <c r="B11" s="10"/>
      <c r="C11" s="10"/>
      <c r="D11" s="10"/>
      <c r="E11" s="10"/>
      <c r="F11" s="10"/>
      <c r="G11" s="313" t="str">
        <f>IF(H10&gt;25000,"Too big!  Staff size can't exceed 25,000!!","")</f>
        <v/>
      </c>
      <c r="I11" s="36"/>
      <c r="M11" s="150" t="str">
        <f>IF(G11="","",1)</f>
        <v/>
      </c>
      <c r="N11" s="152" t="str">
        <f>IF(M11=1,"&lt;==========","")</f>
        <v/>
      </c>
      <c r="P11" s="347">
        <f t="shared" ca="1" si="0"/>
        <v>1</v>
      </c>
      <c r="Q11" s="347">
        <f t="shared" ca="1" si="0"/>
        <v>1</v>
      </c>
      <c r="R11" s="347">
        <f t="shared" ca="1" si="0"/>
        <v>1</v>
      </c>
      <c r="S11" s="347">
        <f t="shared" ca="1" si="0"/>
        <v>1</v>
      </c>
      <c r="T11" s="347">
        <f t="shared" ca="1" si="0"/>
        <v>1</v>
      </c>
      <c r="U11" s="347">
        <f t="shared" ca="1" si="0"/>
        <v>1</v>
      </c>
      <c r="V11" s="347">
        <f t="shared" ca="1" si="0"/>
        <v>1</v>
      </c>
      <c r="W11" s="347">
        <f t="shared" ca="1" si="0"/>
        <v>1</v>
      </c>
      <c r="X11" s="347">
        <f t="shared" ca="1" si="0"/>
        <v>1</v>
      </c>
      <c r="Y11" s="347">
        <f t="shared" ca="1" si="0"/>
        <v>1</v>
      </c>
      <c r="Z11" s="347">
        <f t="shared" ca="1" si="0"/>
        <v>1</v>
      </c>
      <c r="AA11" s="347" t="str">
        <f t="shared" ca="1" si="1"/>
        <v>G</v>
      </c>
      <c r="AB11" s="347" t="str">
        <f t="shared" ca="1" si="2"/>
        <v>F0</v>
      </c>
    </row>
    <row r="12" spans="1:43" ht="18.95" customHeight="1" thickBot="1">
      <c r="A12" s="97" t="s">
        <v>50</v>
      </c>
      <c r="B12" s="504" t="s">
        <v>750</v>
      </c>
      <c r="C12" s="504"/>
      <c r="D12" s="504"/>
      <c r="E12" s="504"/>
      <c r="F12" s="505"/>
      <c r="G12" s="508"/>
      <c r="H12" s="352"/>
      <c r="I12" s="120"/>
      <c r="J12" s="151" t="s">
        <v>47</v>
      </c>
      <c r="K12" s="318" t="str">
        <f>IF(H12="","X",ROUND(H12,0))</f>
        <v>X</v>
      </c>
      <c r="L12" s="149" t="s">
        <v>46</v>
      </c>
      <c r="P12" s="347">
        <f t="shared" ca="1" si="0"/>
        <v>1</v>
      </c>
      <c r="Q12" s="347">
        <f t="shared" ca="1" si="0"/>
        <v>1</v>
      </c>
      <c r="R12" s="347">
        <f t="shared" ca="1" si="0"/>
        <v>1</v>
      </c>
      <c r="S12" s="347">
        <f t="shared" ca="1" si="0"/>
        <v>1</v>
      </c>
      <c r="T12" s="347">
        <f t="shared" ca="1" si="0"/>
        <v>1</v>
      </c>
      <c r="U12" s="347">
        <f t="shared" ca="1" si="0"/>
        <v>1</v>
      </c>
      <c r="V12" s="347">
        <f t="shared" ca="1" si="0"/>
        <v>1</v>
      </c>
      <c r="W12" s="347">
        <f t="shared" ca="1" si="0"/>
        <v>0</v>
      </c>
      <c r="X12" s="347">
        <f t="shared" ca="1" si="0"/>
        <v>1</v>
      </c>
      <c r="Y12" s="347">
        <f t="shared" ca="1" si="0"/>
        <v>1</v>
      </c>
      <c r="Z12" s="347">
        <f t="shared" ca="1" si="0"/>
        <v>1</v>
      </c>
      <c r="AA12" s="347" t="str">
        <f t="shared" ca="1" si="1"/>
        <v>C0</v>
      </c>
      <c r="AB12" s="347" t="str">
        <f t="shared" ca="1" si="2"/>
        <v>F0</v>
      </c>
      <c r="AH12" s="63"/>
      <c r="AI12" s="63"/>
      <c r="AJ12" s="10"/>
      <c r="AK12" s="10"/>
      <c r="AL12" s="10"/>
      <c r="AM12" s="10"/>
      <c r="AN12" s="10"/>
      <c r="AO12" s="10"/>
      <c r="AP12" s="10"/>
      <c r="AQ12" s="10"/>
    </row>
    <row r="13" spans="1:43" ht="21" customHeight="1">
      <c r="A13" s="314"/>
      <c r="B13" s="315"/>
      <c r="C13" s="316"/>
      <c r="D13" s="509" t="str">
        <f>IF(H14&gt;9999999999,"1c. Equity can't exceed $9,999,999,999 ","")</f>
        <v/>
      </c>
      <c r="E13" s="517"/>
      <c r="F13" s="517"/>
      <c r="G13" s="509" t="str">
        <f>IF(H12&gt;9999999999,"1b. Revenue can't exceed $9,999,999,999 ","")</f>
        <v/>
      </c>
      <c r="H13" s="510"/>
      <c r="I13" s="36"/>
      <c r="M13" s="150" t="str">
        <f>IF(G13="","",1)</f>
        <v/>
      </c>
      <c r="N13" s="152" t="str">
        <f>IF(M13=1,"&lt;==========","")</f>
        <v/>
      </c>
      <c r="P13" s="347">
        <f t="shared" ca="1" si="0"/>
        <v>1</v>
      </c>
      <c r="Q13" s="347">
        <f t="shared" ca="1" si="0"/>
        <v>1</v>
      </c>
      <c r="R13" s="347">
        <f t="shared" ca="1" si="0"/>
        <v>1</v>
      </c>
      <c r="S13" s="347">
        <f t="shared" ca="1" si="0"/>
        <v>1</v>
      </c>
      <c r="T13" s="347">
        <f t="shared" ca="1" si="0"/>
        <v>1</v>
      </c>
      <c r="U13" s="347">
        <f t="shared" ca="1" si="0"/>
        <v>1</v>
      </c>
      <c r="V13" s="347">
        <f t="shared" ca="1" si="0"/>
        <v>1</v>
      </c>
      <c r="W13" s="347">
        <f t="shared" ca="1" si="0"/>
        <v>1</v>
      </c>
      <c r="X13" s="347">
        <f t="shared" ca="1" si="0"/>
        <v>1</v>
      </c>
      <c r="Y13" s="347">
        <f t="shared" ca="1" si="0"/>
        <v>1</v>
      </c>
      <c r="Z13" s="347">
        <f t="shared" ca="1" si="0"/>
        <v>1</v>
      </c>
      <c r="AA13" s="347" t="str">
        <f t="shared" ca="1" si="1"/>
        <v>G</v>
      </c>
      <c r="AB13" s="347" t="str">
        <f t="shared" ca="1" si="2"/>
        <v>F0</v>
      </c>
      <c r="AH13" s="63"/>
      <c r="AI13" s="129"/>
      <c r="AJ13" s="107"/>
      <c r="AK13" s="107"/>
      <c r="AL13" s="107"/>
      <c r="AM13" s="107"/>
      <c r="AN13" s="107"/>
      <c r="AO13" s="10"/>
      <c r="AP13" s="10"/>
      <c r="AQ13" s="10"/>
    </row>
    <row r="14" spans="1:43" ht="18.95" customHeight="1" thickBot="1">
      <c r="A14" s="97" t="s">
        <v>51</v>
      </c>
      <c r="B14" s="504" t="s">
        <v>751</v>
      </c>
      <c r="C14" s="504"/>
      <c r="D14" s="504"/>
      <c r="E14" s="504"/>
      <c r="F14" s="505"/>
      <c r="G14" s="508"/>
      <c r="H14" s="109"/>
      <c r="I14" s="120"/>
      <c r="J14" s="151" t="s">
        <v>47</v>
      </c>
      <c r="K14" s="318" t="str">
        <f>IF(H14="","X",ROUND(H14,0))</f>
        <v>X</v>
      </c>
      <c r="L14" s="149" t="s">
        <v>46</v>
      </c>
      <c r="P14" s="347">
        <f t="shared" ca="1" si="0"/>
        <v>1</v>
      </c>
      <c r="Q14" s="347">
        <f t="shared" ca="1" si="0"/>
        <v>1</v>
      </c>
      <c r="R14" s="347">
        <f t="shared" ca="1" si="0"/>
        <v>1</v>
      </c>
      <c r="S14" s="347">
        <f t="shared" ca="1" si="0"/>
        <v>1</v>
      </c>
      <c r="T14" s="347">
        <f t="shared" ca="1" si="0"/>
        <v>1</v>
      </c>
      <c r="U14" s="347">
        <f t="shared" ca="1" si="0"/>
        <v>1</v>
      </c>
      <c r="V14" s="347">
        <f t="shared" ca="1" si="0"/>
        <v>1</v>
      </c>
      <c r="W14" s="347">
        <f t="shared" ca="1" si="0"/>
        <v>0</v>
      </c>
      <c r="X14" s="347">
        <f t="shared" ca="1" si="0"/>
        <v>1</v>
      </c>
      <c r="Y14" s="347">
        <f t="shared" ca="1" si="0"/>
        <v>1</v>
      </c>
      <c r="Z14" s="347">
        <f t="shared" ca="1" si="0"/>
        <v>1</v>
      </c>
      <c r="AA14" s="347" t="str">
        <f t="shared" ca="1" si="1"/>
        <v>,0</v>
      </c>
      <c r="AB14" s="347" t="str">
        <f t="shared" ca="1" si="2"/>
        <v>F0</v>
      </c>
      <c r="AH14" s="63"/>
      <c r="AI14" s="107"/>
      <c r="AJ14" s="107"/>
      <c r="AK14" s="107"/>
      <c r="AL14" s="107"/>
      <c r="AM14" s="107"/>
      <c r="AN14" s="107"/>
      <c r="AO14" s="10"/>
      <c r="AP14" s="10"/>
      <c r="AQ14" s="10"/>
    </row>
    <row r="15" spans="1:43" ht="18.75" customHeight="1" thickBot="1">
      <c r="A15" s="98" t="s">
        <v>52</v>
      </c>
      <c r="B15" s="504" t="s">
        <v>6</v>
      </c>
      <c r="C15" s="522"/>
      <c r="D15" s="522"/>
      <c r="E15" s="522"/>
      <c r="F15" s="522"/>
      <c r="G15" s="523"/>
      <c r="H15" s="353"/>
      <c r="I15" s="119"/>
      <c r="J15" s="151" t="s">
        <v>47</v>
      </c>
      <c r="K15" s="318">
        <f>IF((H15&gt;0)*AND(H15&lt;15),H15,14)</f>
        <v>14</v>
      </c>
      <c r="L15" s="149" t="s">
        <v>46</v>
      </c>
      <c r="P15" s="347">
        <f t="shared" ca="1" si="0"/>
        <v>1</v>
      </c>
      <c r="Q15" s="347">
        <f t="shared" ca="1" si="0"/>
        <v>1</v>
      </c>
      <c r="R15" s="347">
        <f t="shared" ca="1" si="0"/>
        <v>1</v>
      </c>
      <c r="S15" s="347">
        <f t="shared" ca="1" si="0"/>
        <v>1</v>
      </c>
      <c r="T15" s="347">
        <f t="shared" ca="1" si="0"/>
        <v>1</v>
      </c>
      <c r="U15" s="347">
        <f t="shared" ca="1" si="0"/>
        <v>1</v>
      </c>
      <c r="V15" s="347">
        <f t="shared" ca="1" si="0"/>
        <v>1</v>
      </c>
      <c r="W15" s="347">
        <f t="shared" ca="1" si="0"/>
        <v>0</v>
      </c>
      <c r="X15" s="347">
        <f t="shared" ca="1" si="0"/>
        <v>1</v>
      </c>
      <c r="Y15" s="347">
        <f t="shared" ca="1" si="0"/>
        <v>1</v>
      </c>
      <c r="Z15" s="347">
        <f t="shared" ca="1" si="0"/>
        <v>1</v>
      </c>
      <c r="AA15" s="347" t="str">
        <f t="shared" ca="1" si="1"/>
        <v>F0</v>
      </c>
      <c r="AB15" s="347" t="str">
        <f t="shared" ca="1" si="2"/>
        <v>F0</v>
      </c>
      <c r="AH15" s="63"/>
      <c r="AI15" s="107"/>
      <c r="AJ15" s="107"/>
      <c r="AK15" s="107"/>
      <c r="AL15" s="107"/>
      <c r="AM15" s="107"/>
      <c r="AN15" s="107"/>
      <c r="AO15" s="10"/>
      <c r="AP15" s="10"/>
      <c r="AQ15" s="10"/>
    </row>
    <row r="16" spans="1:43">
      <c r="A16" s="83"/>
      <c r="B16" s="14" t="s">
        <v>53</v>
      </c>
      <c r="C16" s="15" t="s">
        <v>54</v>
      </c>
      <c r="D16" s="14" t="s">
        <v>55</v>
      </c>
      <c r="E16" s="15" t="s">
        <v>56</v>
      </c>
      <c r="F16" s="14" t="s">
        <v>57</v>
      </c>
      <c r="G16" s="10" t="s">
        <v>58</v>
      </c>
      <c r="H16" s="111" t="str">
        <f>IF(((H15&gt;0)*AND(H15&lt;15)),"",IF(H15="","","Must be 1 to 14"))</f>
        <v/>
      </c>
      <c r="I16" s="121"/>
      <c r="M16" s="150" t="str">
        <f>IF(H16="","",1)</f>
        <v/>
      </c>
      <c r="N16" s="152" t="str">
        <f>IF(M16=1,"&lt;==========","")</f>
        <v/>
      </c>
      <c r="P16" s="347">
        <f t="shared" ca="1" si="0"/>
        <v>1</v>
      </c>
      <c r="Q16" s="347">
        <f t="shared" ca="1" si="0"/>
        <v>1</v>
      </c>
      <c r="R16" s="347">
        <f t="shared" ca="1" si="0"/>
        <v>1</v>
      </c>
      <c r="S16" s="347">
        <f t="shared" ca="1" si="0"/>
        <v>1</v>
      </c>
      <c r="T16" s="347">
        <f t="shared" ca="1" si="0"/>
        <v>1</v>
      </c>
      <c r="U16" s="347">
        <f t="shared" ca="1" si="0"/>
        <v>1</v>
      </c>
      <c r="V16" s="347">
        <f t="shared" ca="1" si="0"/>
        <v>1</v>
      </c>
      <c r="W16" s="347">
        <f t="shared" ca="1" si="0"/>
        <v>1</v>
      </c>
      <c r="X16" s="347">
        <f t="shared" ca="1" si="0"/>
        <v>1</v>
      </c>
      <c r="Y16" s="347">
        <f t="shared" ca="1" si="0"/>
        <v>1</v>
      </c>
      <c r="Z16" s="347">
        <f t="shared" ca="1" si="0"/>
        <v>1</v>
      </c>
      <c r="AA16" s="347" t="str">
        <f t="shared" ca="1" si="1"/>
        <v>G</v>
      </c>
      <c r="AB16" s="347" t="str">
        <f t="shared" ca="1" si="2"/>
        <v>F0</v>
      </c>
      <c r="AH16" s="63"/>
      <c r="AI16" s="107"/>
      <c r="AJ16" s="10"/>
      <c r="AK16" s="10"/>
      <c r="AL16" s="10"/>
      <c r="AM16" s="10"/>
      <c r="AN16" s="10"/>
      <c r="AO16" s="10"/>
      <c r="AP16" s="10"/>
      <c r="AQ16" s="10"/>
    </row>
    <row r="17" spans="1:43">
      <c r="A17" s="83"/>
      <c r="B17" s="14" t="s">
        <v>59</v>
      </c>
      <c r="C17" s="10" t="s">
        <v>60</v>
      </c>
      <c r="D17" s="14" t="s">
        <v>61</v>
      </c>
      <c r="E17" s="10" t="s">
        <v>912</v>
      </c>
      <c r="F17" s="14" t="s">
        <v>62</v>
      </c>
      <c r="G17" s="10" t="s">
        <v>63</v>
      </c>
      <c r="H17" s="111" t="str">
        <f>IF(((H15&gt;0)*AND(H15&lt;15)),"",IF(H16="","","E R R O R ! !"))</f>
        <v/>
      </c>
      <c r="I17" s="121"/>
      <c r="P17" s="347">
        <f t="shared" ca="1" si="0"/>
        <v>1</v>
      </c>
      <c r="Q17" s="347">
        <f t="shared" ca="1" si="0"/>
        <v>1</v>
      </c>
      <c r="R17" s="347">
        <f t="shared" ca="1" si="0"/>
        <v>1</v>
      </c>
      <c r="S17" s="347">
        <f t="shared" ca="1" si="0"/>
        <v>1</v>
      </c>
      <c r="T17" s="347">
        <f t="shared" ca="1" si="0"/>
        <v>1</v>
      </c>
      <c r="U17" s="347">
        <f t="shared" ca="1" si="0"/>
        <v>1</v>
      </c>
      <c r="V17" s="347">
        <f t="shared" ca="1" si="0"/>
        <v>1</v>
      </c>
      <c r="W17" s="347">
        <f t="shared" ca="1" si="0"/>
        <v>1</v>
      </c>
      <c r="X17" s="347">
        <f t="shared" ca="1" si="0"/>
        <v>1</v>
      </c>
      <c r="Y17" s="347">
        <f t="shared" ca="1" si="0"/>
        <v>1</v>
      </c>
      <c r="Z17" s="347">
        <f t="shared" ca="1" si="0"/>
        <v>1</v>
      </c>
      <c r="AA17" s="347" t="str">
        <f t="shared" ca="1" si="1"/>
        <v>G</v>
      </c>
      <c r="AB17" s="347" t="str">
        <f t="shared" ca="1" si="2"/>
        <v>F0</v>
      </c>
      <c r="AH17" s="63"/>
      <c r="AI17" s="107"/>
      <c r="AJ17" s="10"/>
      <c r="AK17" s="10"/>
      <c r="AL17" s="10"/>
      <c r="AM17" s="10"/>
      <c r="AN17" s="10"/>
      <c r="AO17" s="10"/>
      <c r="AP17" s="10"/>
      <c r="AQ17" s="10"/>
    </row>
    <row r="18" spans="1:43">
      <c r="A18" s="83"/>
      <c r="B18" s="14" t="s">
        <v>64</v>
      </c>
      <c r="C18" s="10" t="s">
        <v>65</v>
      </c>
      <c r="D18" s="14" t="s">
        <v>66</v>
      </c>
      <c r="E18" s="10" t="s">
        <v>702</v>
      </c>
      <c r="F18" s="14" t="s">
        <v>67</v>
      </c>
      <c r="G18" s="10" t="s">
        <v>740</v>
      </c>
      <c r="H18" s="111" t="str">
        <f>IF(((H16&gt;0)*AND(H16&lt;15)),"",IF(H17="","","E R R O R ! !"))</f>
        <v/>
      </c>
      <c r="I18" s="36"/>
      <c r="P18" s="347">
        <f t="shared" ca="1" si="0"/>
        <v>1</v>
      </c>
      <c r="Q18" s="347">
        <f t="shared" ca="1" si="0"/>
        <v>1</v>
      </c>
      <c r="R18" s="347">
        <f t="shared" ca="1" si="0"/>
        <v>1</v>
      </c>
      <c r="S18" s="347">
        <f t="shared" ca="1" si="0"/>
        <v>1</v>
      </c>
      <c r="T18" s="347">
        <f t="shared" ca="1" si="0"/>
        <v>1</v>
      </c>
      <c r="U18" s="347">
        <f t="shared" ca="1" si="0"/>
        <v>1</v>
      </c>
      <c r="V18" s="347">
        <f t="shared" ca="1" si="0"/>
        <v>1</v>
      </c>
      <c r="W18" s="347">
        <f t="shared" ca="1" si="0"/>
        <v>1</v>
      </c>
      <c r="X18" s="347">
        <f t="shared" ca="1" si="0"/>
        <v>1</v>
      </c>
      <c r="Y18" s="347">
        <f t="shared" ca="1" si="0"/>
        <v>1</v>
      </c>
      <c r="Z18" s="347">
        <f t="shared" ca="1" si="0"/>
        <v>1</v>
      </c>
      <c r="AA18" s="347" t="str">
        <f t="shared" ca="1" si="1"/>
        <v>G</v>
      </c>
      <c r="AB18" s="347" t="str">
        <f t="shared" ca="1" si="2"/>
        <v>F0</v>
      </c>
      <c r="AH18" s="63"/>
      <c r="AI18" s="63"/>
      <c r="AJ18" s="10"/>
      <c r="AK18" s="10"/>
      <c r="AL18" s="10"/>
      <c r="AM18" s="10"/>
      <c r="AN18" s="10"/>
      <c r="AO18" s="10"/>
      <c r="AP18" s="10"/>
      <c r="AQ18" s="10"/>
    </row>
    <row r="19" spans="1:43">
      <c r="A19" s="83"/>
      <c r="B19" s="14" t="s">
        <v>68</v>
      </c>
      <c r="C19" s="10" t="s">
        <v>911</v>
      </c>
      <c r="D19" s="14" t="s">
        <v>69</v>
      </c>
      <c r="E19" s="16" t="s">
        <v>913</v>
      </c>
      <c r="F19" s="14" t="s">
        <v>70</v>
      </c>
      <c r="G19" s="10" t="s">
        <v>71</v>
      </c>
      <c r="H19" s="112" t="s">
        <v>72</v>
      </c>
      <c r="I19" s="36"/>
      <c r="P19" s="347">
        <f t="shared" ref="P19:Y44" ca="1" si="3">CELL("protect",A19)</f>
        <v>1</v>
      </c>
      <c r="Q19" s="347">
        <f t="shared" ca="1" si="3"/>
        <v>1</v>
      </c>
      <c r="R19" s="347">
        <f t="shared" ca="1" si="3"/>
        <v>1</v>
      </c>
      <c r="S19" s="347">
        <f t="shared" ca="1" si="3"/>
        <v>1</v>
      </c>
      <c r="T19" s="347">
        <f t="shared" ca="1" si="3"/>
        <v>1</v>
      </c>
      <c r="U19" s="347">
        <f t="shared" ca="1" si="3"/>
        <v>1</v>
      </c>
      <c r="V19" s="347">
        <f t="shared" ca="1" si="3"/>
        <v>1</v>
      </c>
      <c r="W19" s="347">
        <f t="shared" ca="1" si="3"/>
        <v>1</v>
      </c>
      <c r="X19" s="347">
        <f t="shared" ca="1" si="3"/>
        <v>1</v>
      </c>
      <c r="Y19" s="347">
        <f t="shared" ca="1" si="3"/>
        <v>1</v>
      </c>
      <c r="Z19" s="347">
        <f t="shared" ref="Z19:Z43" ca="1" si="4">CELL("protect",K19)</f>
        <v>1</v>
      </c>
      <c r="AA19" s="347" t="str">
        <f t="shared" ca="1" si="1"/>
        <v>G</v>
      </c>
      <c r="AB19" s="347" t="str">
        <f t="shared" ca="1" si="2"/>
        <v>F0</v>
      </c>
    </row>
    <row r="20" spans="1:43">
      <c r="A20" s="83"/>
      <c r="B20" s="14" t="s">
        <v>73</v>
      </c>
      <c r="C20" s="16" t="s">
        <v>648</v>
      </c>
      <c r="D20" s="14" t="s">
        <v>74</v>
      </c>
      <c r="E20" s="10" t="s">
        <v>75</v>
      </c>
      <c r="F20" s="17"/>
      <c r="G20" s="93"/>
      <c r="I20" s="36"/>
      <c r="J20" s="151" t="s">
        <v>47</v>
      </c>
      <c r="K20" s="318" t="s">
        <v>115</v>
      </c>
      <c r="L20" s="149" t="s">
        <v>46</v>
      </c>
      <c r="P20" s="347">
        <f t="shared" ca="1" si="3"/>
        <v>1</v>
      </c>
      <c r="Q20" s="347">
        <f t="shared" ca="1" si="3"/>
        <v>1</v>
      </c>
      <c r="R20" s="347">
        <f t="shared" ca="1" si="3"/>
        <v>1</v>
      </c>
      <c r="S20" s="347">
        <f t="shared" ca="1" si="3"/>
        <v>1</v>
      </c>
      <c r="T20" s="347">
        <f t="shared" ca="1" si="3"/>
        <v>1</v>
      </c>
      <c r="U20" s="347">
        <f t="shared" ca="1" si="3"/>
        <v>1</v>
      </c>
      <c r="V20" s="347">
        <f t="shared" ca="1" si="3"/>
        <v>1</v>
      </c>
      <c r="W20" s="347">
        <f t="shared" ca="1" si="3"/>
        <v>1</v>
      </c>
      <c r="X20" s="347">
        <f t="shared" ca="1" si="3"/>
        <v>1</v>
      </c>
      <c r="Y20" s="347">
        <f t="shared" ca="1" si="3"/>
        <v>1</v>
      </c>
      <c r="Z20" s="347">
        <f t="shared" ca="1" si="4"/>
        <v>1</v>
      </c>
      <c r="AA20" s="347" t="str">
        <f t="shared" ca="1" si="1"/>
        <v>G</v>
      </c>
      <c r="AB20" s="347" t="str">
        <f t="shared" ca="1" si="2"/>
        <v>F0</v>
      </c>
    </row>
    <row r="21" spans="1:43" s="140" customFormat="1" ht="39.75" customHeight="1" thickBot="1">
      <c r="A21" s="144" t="s">
        <v>76</v>
      </c>
      <c r="B21" s="518" t="s">
        <v>706</v>
      </c>
      <c r="C21" s="518"/>
      <c r="D21" s="518"/>
      <c r="E21" s="518"/>
      <c r="F21" s="518"/>
      <c r="G21" s="518"/>
      <c r="H21" s="518"/>
      <c r="I21" s="162"/>
      <c r="J21" s="153"/>
      <c r="K21" s="322"/>
      <c r="L21" s="153"/>
      <c r="M21" s="154"/>
      <c r="N21" s="141"/>
      <c r="O21" s="142"/>
      <c r="P21" s="347">
        <f t="shared" ca="1" si="3"/>
        <v>1</v>
      </c>
      <c r="Q21" s="347">
        <f t="shared" ca="1" si="3"/>
        <v>1</v>
      </c>
      <c r="R21" s="347">
        <f t="shared" ca="1" si="3"/>
        <v>1</v>
      </c>
      <c r="S21" s="347">
        <f t="shared" ca="1" si="3"/>
        <v>1</v>
      </c>
      <c r="T21" s="347">
        <f t="shared" ca="1" si="3"/>
        <v>1</v>
      </c>
      <c r="U21" s="347">
        <f t="shared" ca="1" si="3"/>
        <v>1</v>
      </c>
      <c r="V21" s="347">
        <f t="shared" ca="1" si="3"/>
        <v>1</v>
      </c>
      <c r="W21" s="347">
        <f t="shared" ca="1" si="3"/>
        <v>1</v>
      </c>
      <c r="X21" s="347">
        <f t="shared" ca="1" si="3"/>
        <v>1</v>
      </c>
      <c r="Y21" s="347">
        <f t="shared" ca="1" si="3"/>
        <v>1</v>
      </c>
      <c r="Z21" s="347">
        <f t="shared" ca="1" si="4"/>
        <v>1</v>
      </c>
      <c r="AA21" s="347" t="str">
        <f t="shared" ca="1" si="1"/>
        <v>G</v>
      </c>
      <c r="AB21" s="347" t="str">
        <f t="shared" ca="1" si="2"/>
        <v>F0</v>
      </c>
      <c r="AC21" s="141"/>
      <c r="AD21" s="163"/>
      <c r="AE21" s="163"/>
      <c r="AF21" s="163"/>
      <c r="AG21" s="138"/>
      <c r="AH21" s="139"/>
      <c r="AI21" s="139"/>
      <c r="AJ21" s="139"/>
      <c r="AK21" s="139"/>
      <c r="AL21" s="139"/>
    </row>
    <row r="22" spans="1:43" s="136" customFormat="1" ht="16.5" customHeight="1" thickTop="1" thickBot="1">
      <c r="A22" s="131"/>
      <c r="B22" s="133"/>
      <c r="E22" s="498" t="str">
        <f>IF(H22="","",IF(H22="Y","",IF(H22="N","","Must be Y or N")))</f>
        <v/>
      </c>
      <c r="F22" s="499"/>
      <c r="G22" s="143" t="s">
        <v>651</v>
      </c>
      <c r="H22" s="354"/>
      <c r="I22" s="10" t="s">
        <v>650</v>
      </c>
      <c r="J22" s="155" t="s">
        <v>44</v>
      </c>
      <c r="K22" s="323">
        <f t="shared" ref="K22:K53" si="5">IF(H22="Y",1,IF(H22="N",0,IF(H22="",0,"X")))</f>
        <v>0</v>
      </c>
      <c r="L22" s="157" t="s">
        <v>46</v>
      </c>
      <c r="M22" s="156" t="str">
        <f>IF(E22="","",1)</f>
        <v/>
      </c>
      <c r="N22" s="158" t="str">
        <f t="shared" ref="N22:N74" si="6">IF(M22=1,"&lt;===========","")</f>
        <v/>
      </c>
      <c r="O22" s="164"/>
      <c r="P22" s="347">
        <f t="shared" ca="1" si="3"/>
        <v>1</v>
      </c>
      <c r="Q22" s="347">
        <f t="shared" ca="1" si="3"/>
        <v>1</v>
      </c>
      <c r="R22" s="347">
        <f t="shared" ca="1" si="3"/>
        <v>1</v>
      </c>
      <c r="S22" s="347">
        <f t="shared" ca="1" si="3"/>
        <v>1</v>
      </c>
      <c r="T22" s="347">
        <f t="shared" ca="1" si="3"/>
        <v>1</v>
      </c>
      <c r="U22" s="347">
        <f t="shared" ca="1" si="3"/>
        <v>1</v>
      </c>
      <c r="V22" s="347">
        <f t="shared" ca="1" si="3"/>
        <v>1</v>
      </c>
      <c r="W22" s="347">
        <f t="shared" ca="1" si="3"/>
        <v>0</v>
      </c>
      <c r="X22" s="347">
        <f t="shared" ca="1" si="3"/>
        <v>1</v>
      </c>
      <c r="Y22" s="347">
        <f t="shared" ca="1" si="3"/>
        <v>1</v>
      </c>
      <c r="Z22" s="347">
        <f t="shared" ca="1" si="4"/>
        <v>1</v>
      </c>
      <c r="AA22" s="347" t="str">
        <f t="shared" ca="1" si="1"/>
        <v>F0</v>
      </c>
      <c r="AB22" s="347" t="str">
        <f t="shared" ca="1" si="2"/>
        <v>F0</v>
      </c>
      <c r="AC22" s="164"/>
      <c r="AD22" s="164"/>
      <c r="AE22" s="164"/>
      <c r="AF22" s="164"/>
      <c r="AG22" s="134"/>
      <c r="AH22" s="135"/>
      <c r="AI22" s="135"/>
      <c r="AJ22" s="135"/>
      <c r="AK22" s="135"/>
      <c r="AL22" s="135"/>
    </row>
    <row r="23" spans="1:43" s="136" customFormat="1" ht="16.5" customHeight="1" thickBot="1">
      <c r="A23" s="131"/>
      <c r="B23" s="133"/>
      <c r="E23" s="498" t="str">
        <f>IF(H23="","",IF(H23="Y","",IF(H23="N","","Must be Y or N")))</f>
        <v/>
      </c>
      <c r="F23" s="499"/>
      <c r="G23" s="143" t="s">
        <v>652</v>
      </c>
      <c r="H23" s="354"/>
      <c r="I23" s="10" t="s">
        <v>650</v>
      </c>
      <c r="J23" s="155" t="s">
        <v>47</v>
      </c>
      <c r="K23" s="323">
        <f t="shared" si="5"/>
        <v>0</v>
      </c>
      <c r="L23" s="157" t="s">
        <v>46</v>
      </c>
      <c r="M23" s="156" t="str">
        <f>IF(E23="","",1)</f>
        <v/>
      </c>
      <c r="N23" s="158" t="str">
        <f t="shared" si="6"/>
        <v/>
      </c>
      <c r="O23" s="164"/>
      <c r="P23" s="347">
        <f t="shared" ca="1" si="3"/>
        <v>1</v>
      </c>
      <c r="Q23" s="347">
        <f t="shared" ca="1" si="3"/>
        <v>1</v>
      </c>
      <c r="R23" s="347">
        <f t="shared" ca="1" si="3"/>
        <v>1</v>
      </c>
      <c r="S23" s="347">
        <f t="shared" ca="1" si="3"/>
        <v>1</v>
      </c>
      <c r="T23" s="347">
        <f t="shared" ca="1" si="3"/>
        <v>1</v>
      </c>
      <c r="U23" s="347">
        <f t="shared" ca="1" si="3"/>
        <v>1</v>
      </c>
      <c r="V23" s="347">
        <f t="shared" ca="1" si="3"/>
        <v>1</v>
      </c>
      <c r="W23" s="347">
        <f t="shared" ca="1" si="3"/>
        <v>0</v>
      </c>
      <c r="X23" s="347">
        <f t="shared" ca="1" si="3"/>
        <v>1</v>
      </c>
      <c r="Y23" s="347">
        <f t="shared" ca="1" si="3"/>
        <v>1</v>
      </c>
      <c r="Z23" s="347">
        <f t="shared" ca="1" si="4"/>
        <v>1</v>
      </c>
      <c r="AA23" s="347" t="str">
        <f t="shared" ca="1" si="1"/>
        <v>F0</v>
      </c>
      <c r="AB23" s="347" t="str">
        <f t="shared" ca="1" si="2"/>
        <v>F0</v>
      </c>
      <c r="AC23" s="164"/>
      <c r="AD23" s="164"/>
      <c r="AE23" s="164"/>
      <c r="AF23" s="164"/>
      <c r="AG23" s="134"/>
      <c r="AH23" s="135"/>
      <c r="AI23" s="135"/>
      <c r="AJ23" s="135"/>
      <c r="AK23" s="135"/>
      <c r="AL23" s="135"/>
    </row>
    <row r="24" spans="1:43" s="136" customFormat="1" ht="16.5" customHeight="1" thickBot="1">
      <c r="A24" s="131"/>
      <c r="B24" s="133"/>
      <c r="E24" s="498" t="str">
        <f>IF(H24="","",IF(H24="Y","",IF(H24="N","","Must be Y or N")))</f>
        <v/>
      </c>
      <c r="F24" s="499"/>
      <c r="G24" s="143" t="s">
        <v>653</v>
      </c>
      <c r="H24" s="354"/>
      <c r="I24" s="10" t="s">
        <v>650</v>
      </c>
      <c r="J24" s="155" t="s">
        <v>47</v>
      </c>
      <c r="K24" s="323">
        <f t="shared" si="5"/>
        <v>0</v>
      </c>
      <c r="L24" s="157" t="s">
        <v>46</v>
      </c>
      <c r="M24" s="156" t="str">
        <f t="shared" ref="M24:M74" si="7">IF(E24="","",1)</f>
        <v/>
      </c>
      <c r="N24" s="158" t="str">
        <f t="shared" si="6"/>
        <v/>
      </c>
      <c r="O24" s="164"/>
      <c r="P24" s="347">
        <f t="shared" ca="1" si="3"/>
        <v>1</v>
      </c>
      <c r="Q24" s="347">
        <f t="shared" ca="1" si="3"/>
        <v>1</v>
      </c>
      <c r="R24" s="347">
        <f t="shared" ca="1" si="3"/>
        <v>1</v>
      </c>
      <c r="S24" s="347">
        <f t="shared" ca="1" si="3"/>
        <v>1</v>
      </c>
      <c r="T24" s="347">
        <f t="shared" ca="1" si="3"/>
        <v>1</v>
      </c>
      <c r="U24" s="347">
        <f t="shared" ca="1" si="3"/>
        <v>1</v>
      </c>
      <c r="V24" s="347">
        <f t="shared" ca="1" si="3"/>
        <v>1</v>
      </c>
      <c r="W24" s="347">
        <f t="shared" ca="1" si="3"/>
        <v>0</v>
      </c>
      <c r="X24" s="347">
        <f t="shared" ca="1" si="3"/>
        <v>1</v>
      </c>
      <c r="Y24" s="347">
        <f t="shared" ca="1" si="3"/>
        <v>1</v>
      </c>
      <c r="Z24" s="347">
        <f t="shared" ca="1" si="4"/>
        <v>1</v>
      </c>
      <c r="AA24" s="347" t="str">
        <f t="shared" ca="1" si="1"/>
        <v>F0</v>
      </c>
      <c r="AB24" s="347" t="str">
        <f t="shared" ca="1" si="2"/>
        <v>F0</v>
      </c>
      <c r="AC24" s="164"/>
      <c r="AD24" s="164"/>
      <c r="AE24" s="164"/>
      <c r="AF24" s="164"/>
      <c r="AG24" s="134"/>
      <c r="AH24" s="135"/>
      <c r="AI24" s="135"/>
      <c r="AJ24" s="135"/>
      <c r="AK24" s="135"/>
      <c r="AL24" s="135"/>
    </row>
    <row r="25" spans="1:43" s="136" customFormat="1" ht="16.5" customHeight="1" thickBot="1">
      <c r="A25" s="131"/>
      <c r="B25" s="133"/>
      <c r="E25" s="498" t="str">
        <f t="shared" ref="E25:E74" si="8">IF(H25="","",IF(H25="Y","",IF(H25="N","","Must be Y or N")))</f>
        <v/>
      </c>
      <c r="F25" s="499"/>
      <c r="G25" s="143" t="s">
        <v>704</v>
      </c>
      <c r="H25" s="354"/>
      <c r="I25" s="10" t="s">
        <v>650</v>
      </c>
      <c r="J25" s="155" t="s">
        <v>47</v>
      </c>
      <c r="K25" s="323">
        <f t="shared" si="5"/>
        <v>0</v>
      </c>
      <c r="L25" s="157" t="s">
        <v>46</v>
      </c>
      <c r="M25" s="156" t="str">
        <f t="shared" si="7"/>
        <v/>
      </c>
      <c r="N25" s="158" t="str">
        <f t="shared" si="6"/>
        <v/>
      </c>
      <c r="O25" s="164"/>
      <c r="P25" s="347">
        <f t="shared" ca="1" si="3"/>
        <v>1</v>
      </c>
      <c r="Q25" s="347">
        <f t="shared" ca="1" si="3"/>
        <v>1</v>
      </c>
      <c r="R25" s="347">
        <f t="shared" ca="1" si="3"/>
        <v>1</v>
      </c>
      <c r="S25" s="347">
        <f t="shared" ca="1" si="3"/>
        <v>1</v>
      </c>
      <c r="T25" s="347">
        <f t="shared" ca="1" si="3"/>
        <v>1</v>
      </c>
      <c r="U25" s="347">
        <f t="shared" ca="1" si="3"/>
        <v>1</v>
      </c>
      <c r="V25" s="347">
        <f t="shared" ca="1" si="3"/>
        <v>1</v>
      </c>
      <c r="W25" s="347">
        <f t="shared" ca="1" si="3"/>
        <v>0</v>
      </c>
      <c r="X25" s="347">
        <f t="shared" ca="1" si="3"/>
        <v>1</v>
      </c>
      <c r="Y25" s="347">
        <f t="shared" ca="1" si="3"/>
        <v>1</v>
      </c>
      <c r="Z25" s="347">
        <f t="shared" ca="1" si="4"/>
        <v>1</v>
      </c>
      <c r="AA25" s="347" t="str">
        <f t="shared" ca="1" si="1"/>
        <v>F0</v>
      </c>
      <c r="AB25" s="347" t="str">
        <f t="shared" ca="1" si="2"/>
        <v>F0</v>
      </c>
      <c r="AC25" s="164"/>
      <c r="AD25" s="164"/>
      <c r="AE25" s="164"/>
      <c r="AF25" s="164"/>
      <c r="AG25" s="134"/>
      <c r="AH25" s="135"/>
      <c r="AI25" s="135"/>
      <c r="AJ25" s="135"/>
      <c r="AK25" s="135"/>
      <c r="AL25" s="135"/>
    </row>
    <row r="26" spans="1:43" s="136" customFormat="1" ht="16.5" customHeight="1" thickBot="1">
      <c r="A26" s="131"/>
      <c r="B26" s="133"/>
      <c r="E26" s="498" t="str">
        <f t="shared" si="8"/>
        <v/>
      </c>
      <c r="F26" s="499"/>
      <c r="G26" s="143" t="s">
        <v>705</v>
      </c>
      <c r="H26" s="354"/>
      <c r="I26" s="10" t="s">
        <v>650</v>
      </c>
      <c r="J26" s="155" t="s">
        <v>47</v>
      </c>
      <c r="K26" s="323">
        <f t="shared" si="5"/>
        <v>0</v>
      </c>
      <c r="L26" s="157" t="s">
        <v>46</v>
      </c>
      <c r="M26" s="156" t="str">
        <f t="shared" si="7"/>
        <v/>
      </c>
      <c r="N26" s="158" t="str">
        <f t="shared" si="6"/>
        <v/>
      </c>
      <c r="O26" s="164"/>
      <c r="P26" s="347">
        <f t="shared" ca="1" si="3"/>
        <v>1</v>
      </c>
      <c r="Q26" s="347">
        <f t="shared" ca="1" si="3"/>
        <v>1</v>
      </c>
      <c r="R26" s="347">
        <f t="shared" ca="1" si="3"/>
        <v>1</v>
      </c>
      <c r="S26" s="347">
        <f t="shared" ca="1" si="3"/>
        <v>1</v>
      </c>
      <c r="T26" s="347">
        <f t="shared" ca="1" si="3"/>
        <v>1</v>
      </c>
      <c r="U26" s="347">
        <f t="shared" ca="1" si="3"/>
        <v>1</v>
      </c>
      <c r="V26" s="347">
        <f t="shared" ca="1" si="3"/>
        <v>1</v>
      </c>
      <c r="W26" s="347">
        <f t="shared" ca="1" si="3"/>
        <v>0</v>
      </c>
      <c r="X26" s="347">
        <f t="shared" ca="1" si="3"/>
        <v>1</v>
      </c>
      <c r="Y26" s="347">
        <f t="shared" ca="1" si="3"/>
        <v>1</v>
      </c>
      <c r="Z26" s="347">
        <f t="shared" ca="1" si="4"/>
        <v>1</v>
      </c>
      <c r="AA26" s="347" t="str">
        <f t="shared" ca="1" si="1"/>
        <v>F0</v>
      </c>
      <c r="AB26" s="347" t="str">
        <f t="shared" ca="1" si="2"/>
        <v>F0</v>
      </c>
      <c r="AC26" s="164"/>
      <c r="AD26" s="164"/>
      <c r="AE26" s="164"/>
      <c r="AF26" s="164"/>
      <c r="AG26" s="134"/>
      <c r="AH26" s="135"/>
      <c r="AI26" s="135"/>
      <c r="AJ26" s="135"/>
      <c r="AK26" s="135"/>
      <c r="AL26" s="135"/>
    </row>
    <row r="27" spans="1:43" s="136" customFormat="1" ht="16.5" customHeight="1" thickBot="1">
      <c r="A27" s="131"/>
      <c r="B27" s="133"/>
      <c r="E27" s="498" t="str">
        <f t="shared" si="8"/>
        <v/>
      </c>
      <c r="F27" s="499"/>
      <c r="G27" s="143" t="s">
        <v>654</v>
      </c>
      <c r="H27" s="354"/>
      <c r="I27" s="10" t="s">
        <v>650</v>
      </c>
      <c r="J27" s="155" t="s">
        <v>47</v>
      </c>
      <c r="K27" s="323">
        <f t="shared" si="5"/>
        <v>0</v>
      </c>
      <c r="L27" s="157" t="s">
        <v>46</v>
      </c>
      <c r="M27" s="156" t="str">
        <f t="shared" si="7"/>
        <v/>
      </c>
      <c r="N27" s="158" t="str">
        <f t="shared" si="6"/>
        <v/>
      </c>
      <c r="O27" s="164"/>
      <c r="P27" s="347">
        <f t="shared" ca="1" si="3"/>
        <v>1</v>
      </c>
      <c r="Q27" s="347">
        <f t="shared" ca="1" si="3"/>
        <v>1</v>
      </c>
      <c r="R27" s="347">
        <f t="shared" ca="1" si="3"/>
        <v>1</v>
      </c>
      <c r="S27" s="347">
        <f t="shared" ca="1" si="3"/>
        <v>1</v>
      </c>
      <c r="T27" s="347">
        <f t="shared" ca="1" si="3"/>
        <v>1</v>
      </c>
      <c r="U27" s="347">
        <f t="shared" ca="1" si="3"/>
        <v>1</v>
      </c>
      <c r="V27" s="347">
        <f t="shared" ca="1" si="3"/>
        <v>1</v>
      </c>
      <c r="W27" s="347">
        <f t="shared" ca="1" si="3"/>
        <v>0</v>
      </c>
      <c r="X27" s="347">
        <f t="shared" ca="1" si="3"/>
        <v>1</v>
      </c>
      <c r="Y27" s="347">
        <f t="shared" ca="1" si="3"/>
        <v>1</v>
      </c>
      <c r="Z27" s="347">
        <f t="shared" ca="1" si="4"/>
        <v>1</v>
      </c>
      <c r="AA27" s="347" t="str">
        <f t="shared" ca="1" si="1"/>
        <v>F0</v>
      </c>
      <c r="AB27" s="347" t="str">
        <f t="shared" ca="1" si="2"/>
        <v>F0</v>
      </c>
      <c r="AC27" s="164"/>
      <c r="AD27" s="164"/>
      <c r="AE27" s="164"/>
      <c r="AF27" s="164"/>
      <c r="AG27" s="134"/>
      <c r="AH27" s="135"/>
      <c r="AI27" s="135"/>
      <c r="AJ27" s="135"/>
      <c r="AK27" s="135"/>
      <c r="AL27" s="135"/>
    </row>
    <row r="28" spans="1:43" s="136" customFormat="1" ht="16.5" customHeight="1" thickBot="1">
      <c r="A28" s="131"/>
      <c r="B28" s="133"/>
      <c r="E28" s="498" t="str">
        <f t="shared" si="8"/>
        <v/>
      </c>
      <c r="F28" s="499"/>
      <c r="G28" s="143" t="s">
        <v>655</v>
      </c>
      <c r="H28" s="354"/>
      <c r="I28" s="10" t="s">
        <v>650</v>
      </c>
      <c r="J28" s="155" t="s">
        <v>47</v>
      </c>
      <c r="K28" s="323">
        <f t="shared" si="5"/>
        <v>0</v>
      </c>
      <c r="L28" s="157" t="s">
        <v>46</v>
      </c>
      <c r="M28" s="156" t="str">
        <f t="shared" si="7"/>
        <v/>
      </c>
      <c r="N28" s="158" t="str">
        <f t="shared" si="6"/>
        <v/>
      </c>
      <c r="O28" s="164"/>
      <c r="P28" s="347">
        <f t="shared" ca="1" si="3"/>
        <v>1</v>
      </c>
      <c r="Q28" s="347">
        <f t="shared" ca="1" si="3"/>
        <v>1</v>
      </c>
      <c r="R28" s="347">
        <f t="shared" ca="1" si="3"/>
        <v>1</v>
      </c>
      <c r="S28" s="347">
        <f t="shared" ca="1" si="3"/>
        <v>1</v>
      </c>
      <c r="T28" s="347">
        <f t="shared" ca="1" si="3"/>
        <v>1</v>
      </c>
      <c r="U28" s="347">
        <f t="shared" ca="1" si="3"/>
        <v>1</v>
      </c>
      <c r="V28" s="347">
        <f t="shared" ca="1" si="3"/>
        <v>1</v>
      </c>
      <c r="W28" s="347">
        <f t="shared" ca="1" si="3"/>
        <v>0</v>
      </c>
      <c r="X28" s="347">
        <f t="shared" ca="1" si="3"/>
        <v>1</v>
      </c>
      <c r="Y28" s="347">
        <f t="shared" ca="1" si="3"/>
        <v>1</v>
      </c>
      <c r="Z28" s="347">
        <f t="shared" ca="1" si="4"/>
        <v>1</v>
      </c>
      <c r="AA28" s="347" t="str">
        <f t="shared" ca="1" si="1"/>
        <v>F0</v>
      </c>
      <c r="AB28" s="347" t="str">
        <f t="shared" ca="1" si="2"/>
        <v>F0</v>
      </c>
      <c r="AC28" s="164"/>
      <c r="AD28" s="164"/>
      <c r="AE28" s="164"/>
      <c r="AF28" s="164"/>
      <c r="AG28" s="134"/>
      <c r="AH28" s="135"/>
      <c r="AI28" s="135"/>
      <c r="AJ28" s="135"/>
      <c r="AK28" s="135"/>
      <c r="AL28" s="135"/>
    </row>
    <row r="29" spans="1:43" s="136" customFormat="1" ht="16.5" customHeight="1" thickBot="1">
      <c r="A29" s="131"/>
      <c r="B29" s="133"/>
      <c r="E29" s="498" t="str">
        <f t="shared" si="8"/>
        <v/>
      </c>
      <c r="F29" s="499"/>
      <c r="G29" s="143" t="s">
        <v>656</v>
      </c>
      <c r="H29" s="354"/>
      <c r="I29" s="10" t="s">
        <v>650</v>
      </c>
      <c r="J29" s="155" t="s">
        <v>47</v>
      </c>
      <c r="K29" s="323">
        <f t="shared" si="5"/>
        <v>0</v>
      </c>
      <c r="L29" s="157" t="s">
        <v>46</v>
      </c>
      <c r="M29" s="156" t="str">
        <f t="shared" si="7"/>
        <v/>
      </c>
      <c r="N29" s="158" t="str">
        <f t="shared" si="6"/>
        <v/>
      </c>
      <c r="O29" s="164"/>
      <c r="P29" s="347">
        <f t="shared" ca="1" si="3"/>
        <v>1</v>
      </c>
      <c r="Q29" s="347">
        <f t="shared" ca="1" si="3"/>
        <v>1</v>
      </c>
      <c r="R29" s="347">
        <f t="shared" ca="1" si="3"/>
        <v>1</v>
      </c>
      <c r="S29" s="347">
        <f t="shared" ca="1" si="3"/>
        <v>1</v>
      </c>
      <c r="T29" s="347">
        <f t="shared" ca="1" si="3"/>
        <v>1</v>
      </c>
      <c r="U29" s="347">
        <f t="shared" ca="1" si="3"/>
        <v>1</v>
      </c>
      <c r="V29" s="347">
        <f t="shared" ca="1" si="3"/>
        <v>1</v>
      </c>
      <c r="W29" s="347">
        <f t="shared" ca="1" si="3"/>
        <v>0</v>
      </c>
      <c r="X29" s="347">
        <f t="shared" ca="1" si="3"/>
        <v>1</v>
      </c>
      <c r="Y29" s="347">
        <f t="shared" ca="1" si="3"/>
        <v>1</v>
      </c>
      <c r="Z29" s="347">
        <f t="shared" ca="1" si="4"/>
        <v>1</v>
      </c>
      <c r="AA29" s="347" t="str">
        <f t="shared" ca="1" si="1"/>
        <v>F0</v>
      </c>
      <c r="AB29" s="347" t="str">
        <f t="shared" ca="1" si="2"/>
        <v>F0</v>
      </c>
      <c r="AC29" s="164"/>
      <c r="AD29" s="164"/>
      <c r="AE29" s="164"/>
      <c r="AF29" s="164"/>
      <c r="AG29" s="134"/>
      <c r="AH29" s="135"/>
      <c r="AI29" s="135"/>
      <c r="AJ29" s="135"/>
      <c r="AK29" s="135"/>
      <c r="AL29" s="135"/>
    </row>
    <row r="30" spans="1:43" s="136" customFormat="1" ht="16.5" customHeight="1" thickBot="1">
      <c r="A30" s="131"/>
      <c r="B30" s="133"/>
      <c r="E30" s="498" t="str">
        <f t="shared" si="8"/>
        <v/>
      </c>
      <c r="F30" s="499"/>
      <c r="G30" s="143" t="s">
        <v>657</v>
      </c>
      <c r="H30" s="354"/>
      <c r="I30" s="10" t="s">
        <v>650</v>
      </c>
      <c r="J30" s="155" t="s">
        <v>47</v>
      </c>
      <c r="K30" s="323">
        <f t="shared" si="5"/>
        <v>0</v>
      </c>
      <c r="L30" s="157" t="s">
        <v>46</v>
      </c>
      <c r="M30" s="156" t="str">
        <f t="shared" si="7"/>
        <v/>
      </c>
      <c r="N30" s="158" t="str">
        <f t="shared" si="6"/>
        <v/>
      </c>
      <c r="O30" s="164"/>
      <c r="P30" s="347">
        <f t="shared" ca="1" si="3"/>
        <v>1</v>
      </c>
      <c r="Q30" s="347">
        <f t="shared" ca="1" si="3"/>
        <v>1</v>
      </c>
      <c r="R30" s="347">
        <f t="shared" ca="1" si="3"/>
        <v>1</v>
      </c>
      <c r="S30" s="347">
        <f t="shared" ca="1" si="3"/>
        <v>1</v>
      </c>
      <c r="T30" s="347">
        <f t="shared" ca="1" si="3"/>
        <v>1</v>
      </c>
      <c r="U30" s="347">
        <f t="shared" ca="1" si="3"/>
        <v>1</v>
      </c>
      <c r="V30" s="347">
        <f t="shared" ca="1" si="3"/>
        <v>1</v>
      </c>
      <c r="W30" s="347">
        <f t="shared" ca="1" si="3"/>
        <v>0</v>
      </c>
      <c r="X30" s="347">
        <f t="shared" ca="1" si="3"/>
        <v>1</v>
      </c>
      <c r="Y30" s="347">
        <f t="shared" ca="1" si="3"/>
        <v>1</v>
      </c>
      <c r="Z30" s="347">
        <f t="shared" ca="1" si="4"/>
        <v>1</v>
      </c>
      <c r="AA30" s="347" t="str">
        <f t="shared" ca="1" si="1"/>
        <v>F0</v>
      </c>
      <c r="AB30" s="347" t="str">
        <f t="shared" ca="1" si="2"/>
        <v>F0</v>
      </c>
      <c r="AC30" s="164"/>
      <c r="AD30" s="164"/>
      <c r="AE30" s="164"/>
      <c r="AF30" s="164"/>
      <c r="AG30" s="134"/>
      <c r="AH30" s="135"/>
      <c r="AI30" s="135"/>
      <c r="AJ30" s="135"/>
      <c r="AK30" s="135"/>
      <c r="AL30" s="135"/>
    </row>
    <row r="31" spans="1:43" s="136" customFormat="1" ht="16.5" customHeight="1" thickBot="1">
      <c r="A31" s="131"/>
      <c r="B31" s="133"/>
      <c r="E31" s="498" t="str">
        <f t="shared" si="8"/>
        <v/>
      </c>
      <c r="F31" s="499"/>
      <c r="G31" s="143" t="s">
        <v>658</v>
      </c>
      <c r="H31" s="354"/>
      <c r="I31" s="10" t="s">
        <v>650</v>
      </c>
      <c r="J31" s="155" t="s">
        <v>47</v>
      </c>
      <c r="K31" s="323">
        <f t="shared" si="5"/>
        <v>0</v>
      </c>
      <c r="L31" s="157" t="s">
        <v>46</v>
      </c>
      <c r="M31" s="156" t="str">
        <f t="shared" si="7"/>
        <v/>
      </c>
      <c r="N31" s="158" t="str">
        <f t="shared" si="6"/>
        <v/>
      </c>
      <c r="O31" s="164"/>
      <c r="P31" s="347">
        <f t="shared" ca="1" si="3"/>
        <v>1</v>
      </c>
      <c r="Q31" s="347">
        <f t="shared" ca="1" si="3"/>
        <v>1</v>
      </c>
      <c r="R31" s="347">
        <f t="shared" ca="1" si="3"/>
        <v>1</v>
      </c>
      <c r="S31" s="347">
        <f t="shared" ca="1" si="3"/>
        <v>1</v>
      </c>
      <c r="T31" s="347">
        <f t="shared" ca="1" si="3"/>
        <v>1</v>
      </c>
      <c r="U31" s="347">
        <f t="shared" ca="1" si="3"/>
        <v>1</v>
      </c>
      <c r="V31" s="347">
        <f t="shared" ca="1" si="3"/>
        <v>1</v>
      </c>
      <c r="W31" s="347">
        <f t="shared" ca="1" si="3"/>
        <v>0</v>
      </c>
      <c r="X31" s="347">
        <f t="shared" ca="1" si="3"/>
        <v>1</v>
      </c>
      <c r="Y31" s="347">
        <f t="shared" ca="1" si="3"/>
        <v>1</v>
      </c>
      <c r="Z31" s="347">
        <f t="shared" ca="1" si="4"/>
        <v>1</v>
      </c>
      <c r="AA31" s="347" t="str">
        <f t="shared" ca="1" si="1"/>
        <v>F0</v>
      </c>
      <c r="AB31" s="347" t="str">
        <f t="shared" ca="1" si="2"/>
        <v>F0</v>
      </c>
      <c r="AC31" s="164"/>
      <c r="AD31" s="164"/>
      <c r="AE31" s="164"/>
      <c r="AF31" s="164"/>
      <c r="AG31" s="134"/>
      <c r="AH31" s="135"/>
      <c r="AI31" s="135"/>
      <c r="AJ31" s="135"/>
      <c r="AK31" s="135"/>
      <c r="AL31" s="135"/>
    </row>
    <row r="32" spans="1:43" s="136" customFormat="1" ht="16.5" customHeight="1" thickBot="1">
      <c r="A32" s="131"/>
      <c r="B32" s="133"/>
      <c r="E32" s="498" t="str">
        <f t="shared" si="8"/>
        <v/>
      </c>
      <c r="F32" s="499"/>
      <c r="G32" s="143" t="s">
        <v>659</v>
      </c>
      <c r="H32" s="354"/>
      <c r="I32" s="10" t="s">
        <v>650</v>
      </c>
      <c r="J32" s="155" t="s">
        <v>47</v>
      </c>
      <c r="K32" s="323">
        <f t="shared" si="5"/>
        <v>0</v>
      </c>
      <c r="L32" s="157" t="s">
        <v>46</v>
      </c>
      <c r="M32" s="156" t="str">
        <f t="shared" si="7"/>
        <v/>
      </c>
      <c r="N32" s="158" t="str">
        <f t="shared" si="6"/>
        <v/>
      </c>
      <c r="O32" s="164"/>
      <c r="P32" s="347">
        <f t="shared" ca="1" si="3"/>
        <v>1</v>
      </c>
      <c r="Q32" s="347">
        <f t="shared" ca="1" si="3"/>
        <v>1</v>
      </c>
      <c r="R32" s="347">
        <f t="shared" ca="1" si="3"/>
        <v>1</v>
      </c>
      <c r="S32" s="347">
        <f t="shared" ca="1" si="3"/>
        <v>1</v>
      </c>
      <c r="T32" s="347">
        <f t="shared" ca="1" si="3"/>
        <v>1</v>
      </c>
      <c r="U32" s="347">
        <f t="shared" ca="1" si="3"/>
        <v>1</v>
      </c>
      <c r="V32" s="347">
        <f t="shared" ca="1" si="3"/>
        <v>1</v>
      </c>
      <c r="W32" s="347">
        <f t="shared" ca="1" si="3"/>
        <v>0</v>
      </c>
      <c r="X32" s="347">
        <f t="shared" ca="1" si="3"/>
        <v>1</v>
      </c>
      <c r="Y32" s="347">
        <f t="shared" ca="1" si="3"/>
        <v>1</v>
      </c>
      <c r="Z32" s="347">
        <f t="shared" ca="1" si="4"/>
        <v>1</v>
      </c>
      <c r="AA32" s="347" t="str">
        <f t="shared" ca="1" si="1"/>
        <v>F0</v>
      </c>
      <c r="AB32" s="347" t="str">
        <f t="shared" ca="1" si="2"/>
        <v>F0</v>
      </c>
      <c r="AC32" s="164"/>
      <c r="AD32" s="164"/>
      <c r="AE32" s="164"/>
      <c r="AF32" s="164"/>
      <c r="AG32" s="134"/>
      <c r="AH32" s="135"/>
      <c r="AI32" s="135"/>
      <c r="AJ32" s="135"/>
      <c r="AK32" s="135"/>
      <c r="AL32" s="135"/>
    </row>
    <row r="33" spans="1:38" s="136" customFormat="1" ht="16.5" customHeight="1" thickBot="1">
      <c r="A33" s="131"/>
      <c r="B33" s="133"/>
      <c r="E33" s="498" t="str">
        <f t="shared" si="8"/>
        <v/>
      </c>
      <c r="F33" s="499"/>
      <c r="G33" s="143" t="s">
        <v>660</v>
      </c>
      <c r="H33" s="354"/>
      <c r="I33" s="10" t="s">
        <v>650</v>
      </c>
      <c r="J33" s="155" t="s">
        <v>47</v>
      </c>
      <c r="K33" s="323">
        <f t="shared" si="5"/>
        <v>0</v>
      </c>
      <c r="L33" s="157" t="s">
        <v>46</v>
      </c>
      <c r="M33" s="156" t="str">
        <f t="shared" si="7"/>
        <v/>
      </c>
      <c r="N33" s="158" t="str">
        <f t="shared" si="6"/>
        <v/>
      </c>
      <c r="O33" s="164"/>
      <c r="P33" s="347">
        <f t="shared" ca="1" si="3"/>
        <v>1</v>
      </c>
      <c r="Q33" s="347">
        <f t="shared" ca="1" si="3"/>
        <v>1</v>
      </c>
      <c r="R33" s="347">
        <f t="shared" ca="1" si="3"/>
        <v>1</v>
      </c>
      <c r="S33" s="347">
        <f t="shared" ca="1" si="3"/>
        <v>1</v>
      </c>
      <c r="T33" s="347">
        <f t="shared" ca="1" si="3"/>
        <v>1</v>
      </c>
      <c r="U33" s="347">
        <f t="shared" ca="1" si="3"/>
        <v>1</v>
      </c>
      <c r="V33" s="347">
        <f t="shared" ca="1" si="3"/>
        <v>1</v>
      </c>
      <c r="W33" s="347">
        <f t="shared" ca="1" si="3"/>
        <v>0</v>
      </c>
      <c r="X33" s="347">
        <f t="shared" ca="1" si="3"/>
        <v>1</v>
      </c>
      <c r="Y33" s="347">
        <f t="shared" ca="1" si="3"/>
        <v>1</v>
      </c>
      <c r="Z33" s="347">
        <f t="shared" ca="1" si="4"/>
        <v>1</v>
      </c>
      <c r="AA33" s="347" t="str">
        <f t="shared" ca="1" si="1"/>
        <v>F0</v>
      </c>
      <c r="AB33" s="347" t="str">
        <f t="shared" ca="1" si="2"/>
        <v>F0</v>
      </c>
      <c r="AC33" s="164"/>
      <c r="AD33" s="164"/>
      <c r="AE33" s="164"/>
      <c r="AF33" s="164"/>
      <c r="AG33" s="134"/>
      <c r="AH33" s="135"/>
      <c r="AI33" s="135"/>
      <c r="AJ33" s="135"/>
      <c r="AK33" s="135"/>
      <c r="AL33" s="135"/>
    </row>
    <row r="34" spans="1:38" s="136" customFormat="1" ht="16.5" customHeight="1" thickBot="1">
      <c r="A34" s="131"/>
      <c r="B34" s="133"/>
      <c r="E34" s="498" t="str">
        <f t="shared" si="8"/>
        <v/>
      </c>
      <c r="F34" s="499"/>
      <c r="G34" s="143" t="s">
        <v>661</v>
      </c>
      <c r="H34" s="354"/>
      <c r="I34" s="10" t="s">
        <v>650</v>
      </c>
      <c r="J34" s="155" t="s">
        <v>47</v>
      </c>
      <c r="K34" s="323">
        <f t="shared" si="5"/>
        <v>0</v>
      </c>
      <c r="L34" s="157" t="s">
        <v>46</v>
      </c>
      <c r="M34" s="156" t="str">
        <f t="shared" si="7"/>
        <v/>
      </c>
      <c r="N34" s="158" t="str">
        <f t="shared" si="6"/>
        <v/>
      </c>
      <c r="O34" s="164"/>
      <c r="P34" s="347">
        <f t="shared" ca="1" si="3"/>
        <v>1</v>
      </c>
      <c r="Q34" s="347">
        <f t="shared" ca="1" si="3"/>
        <v>1</v>
      </c>
      <c r="R34" s="347">
        <f t="shared" ca="1" si="3"/>
        <v>1</v>
      </c>
      <c r="S34" s="347">
        <f t="shared" ca="1" si="3"/>
        <v>1</v>
      </c>
      <c r="T34" s="347">
        <f t="shared" ca="1" si="3"/>
        <v>1</v>
      </c>
      <c r="U34" s="347">
        <f t="shared" ca="1" si="3"/>
        <v>1</v>
      </c>
      <c r="V34" s="347">
        <f t="shared" ca="1" si="3"/>
        <v>1</v>
      </c>
      <c r="W34" s="347">
        <f t="shared" ca="1" si="3"/>
        <v>0</v>
      </c>
      <c r="X34" s="347">
        <f t="shared" ca="1" si="3"/>
        <v>1</v>
      </c>
      <c r="Y34" s="347">
        <f t="shared" ca="1" si="3"/>
        <v>1</v>
      </c>
      <c r="Z34" s="347">
        <f t="shared" ca="1" si="4"/>
        <v>1</v>
      </c>
      <c r="AA34" s="347" t="str">
        <f t="shared" ca="1" si="1"/>
        <v>F0</v>
      </c>
      <c r="AB34" s="347" t="str">
        <f t="shared" ca="1" si="2"/>
        <v>F0</v>
      </c>
      <c r="AC34" s="164"/>
      <c r="AD34" s="164"/>
      <c r="AE34" s="164"/>
      <c r="AF34" s="164"/>
      <c r="AG34" s="134"/>
      <c r="AH34" s="135"/>
      <c r="AI34" s="135"/>
      <c r="AJ34" s="135"/>
      <c r="AK34" s="135"/>
      <c r="AL34" s="135"/>
    </row>
    <row r="35" spans="1:38" s="136" customFormat="1" ht="16.5" customHeight="1" thickBot="1">
      <c r="A35" s="131"/>
      <c r="B35" s="133"/>
      <c r="E35" s="498" t="str">
        <f t="shared" si="8"/>
        <v/>
      </c>
      <c r="F35" s="499"/>
      <c r="G35" s="143" t="s">
        <v>662</v>
      </c>
      <c r="H35" s="354"/>
      <c r="I35" s="10" t="s">
        <v>650</v>
      </c>
      <c r="J35" s="155" t="s">
        <v>47</v>
      </c>
      <c r="K35" s="323">
        <f t="shared" si="5"/>
        <v>0</v>
      </c>
      <c r="L35" s="157" t="s">
        <v>46</v>
      </c>
      <c r="M35" s="156" t="str">
        <f t="shared" si="7"/>
        <v/>
      </c>
      <c r="N35" s="158" t="str">
        <f t="shared" si="6"/>
        <v/>
      </c>
      <c r="O35" s="164"/>
      <c r="P35" s="347">
        <f t="shared" ca="1" si="3"/>
        <v>1</v>
      </c>
      <c r="Q35" s="347">
        <f t="shared" ca="1" si="3"/>
        <v>1</v>
      </c>
      <c r="R35" s="347">
        <f t="shared" ca="1" si="3"/>
        <v>1</v>
      </c>
      <c r="S35" s="347">
        <f t="shared" ca="1" si="3"/>
        <v>1</v>
      </c>
      <c r="T35" s="347">
        <f t="shared" ca="1" si="3"/>
        <v>1</v>
      </c>
      <c r="U35" s="347">
        <f t="shared" ca="1" si="3"/>
        <v>1</v>
      </c>
      <c r="V35" s="347">
        <f t="shared" ca="1" si="3"/>
        <v>1</v>
      </c>
      <c r="W35" s="347">
        <f t="shared" ca="1" si="3"/>
        <v>0</v>
      </c>
      <c r="X35" s="347">
        <f t="shared" ca="1" si="3"/>
        <v>1</v>
      </c>
      <c r="Y35" s="347">
        <f t="shared" ca="1" si="3"/>
        <v>1</v>
      </c>
      <c r="Z35" s="347">
        <f t="shared" ca="1" si="4"/>
        <v>1</v>
      </c>
      <c r="AA35" s="347" t="str">
        <f t="shared" ca="1" si="1"/>
        <v>F0</v>
      </c>
      <c r="AB35" s="347" t="str">
        <f t="shared" ca="1" si="2"/>
        <v>F0</v>
      </c>
      <c r="AC35" s="164"/>
      <c r="AD35" s="164"/>
      <c r="AE35" s="164"/>
      <c r="AF35" s="164"/>
      <c r="AG35" s="134"/>
      <c r="AH35" s="135"/>
      <c r="AI35" s="135"/>
      <c r="AJ35" s="135"/>
      <c r="AK35" s="135"/>
      <c r="AL35" s="135"/>
    </row>
    <row r="36" spans="1:38" s="136" customFormat="1" ht="16.5" customHeight="1" thickBot="1">
      <c r="A36" s="131"/>
      <c r="B36" s="133"/>
      <c r="E36" s="498" t="str">
        <f t="shared" si="8"/>
        <v/>
      </c>
      <c r="F36" s="499"/>
      <c r="G36" s="143" t="s">
        <v>663</v>
      </c>
      <c r="H36" s="354"/>
      <c r="I36" s="10" t="s">
        <v>650</v>
      </c>
      <c r="J36" s="155" t="s">
        <v>47</v>
      </c>
      <c r="K36" s="323">
        <f t="shared" si="5"/>
        <v>0</v>
      </c>
      <c r="L36" s="157" t="s">
        <v>46</v>
      </c>
      <c r="M36" s="156" t="str">
        <f t="shared" si="7"/>
        <v/>
      </c>
      <c r="N36" s="158" t="str">
        <f t="shared" si="6"/>
        <v/>
      </c>
      <c r="O36" s="164"/>
      <c r="P36" s="347">
        <f t="shared" ca="1" si="3"/>
        <v>1</v>
      </c>
      <c r="Q36" s="347">
        <f t="shared" ca="1" si="3"/>
        <v>1</v>
      </c>
      <c r="R36" s="347">
        <f t="shared" ca="1" si="3"/>
        <v>1</v>
      </c>
      <c r="S36" s="347">
        <f t="shared" ca="1" si="3"/>
        <v>1</v>
      </c>
      <c r="T36" s="347">
        <f t="shared" ca="1" si="3"/>
        <v>1</v>
      </c>
      <c r="U36" s="347">
        <f t="shared" ca="1" si="3"/>
        <v>1</v>
      </c>
      <c r="V36" s="347">
        <f t="shared" ca="1" si="3"/>
        <v>1</v>
      </c>
      <c r="W36" s="347">
        <f t="shared" ca="1" si="3"/>
        <v>0</v>
      </c>
      <c r="X36" s="347">
        <f t="shared" ca="1" si="3"/>
        <v>1</v>
      </c>
      <c r="Y36" s="347">
        <f t="shared" ca="1" si="3"/>
        <v>1</v>
      </c>
      <c r="Z36" s="347">
        <f t="shared" ca="1" si="4"/>
        <v>1</v>
      </c>
      <c r="AA36" s="347" t="str">
        <f t="shared" ca="1" si="1"/>
        <v>F0</v>
      </c>
      <c r="AB36" s="347" t="str">
        <f t="shared" ca="1" si="2"/>
        <v>F0</v>
      </c>
      <c r="AC36" s="164"/>
      <c r="AD36" s="164"/>
      <c r="AE36" s="164"/>
      <c r="AF36" s="164"/>
      <c r="AG36" s="134"/>
      <c r="AH36" s="135"/>
      <c r="AI36" s="135"/>
      <c r="AJ36" s="135"/>
      <c r="AK36" s="135"/>
      <c r="AL36" s="135"/>
    </row>
    <row r="37" spans="1:38" s="136" customFormat="1" ht="16.5" customHeight="1" thickBot="1">
      <c r="A37" s="131"/>
      <c r="B37" s="133"/>
      <c r="E37" s="498" t="str">
        <f t="shared" si="8"/>
        <v/>
      </c>
      <c r="F37" s="499"/>
      <c r="G37" s="143" t="s">
        <v>664</v>
      </c>
      <c r="H37" s="354"/>
      <c r="I37" s="10" t="s">
        <v>650</v>
      </c>
      <c r="J37" s="155" t="s">
        <v>47</v>
      </c>
      <c r="K37" s="323">
        <f t="shared" si="5"/>
        <v>0</v>
      </c>
      <c r="L37" s="157" t="s">
        <v>46</v>
      </c>
      <c r="M37" s="156" t="str">
        <f t="shared" si="7"/>
        <v/>
      </c>
      <c r="N37" s="158" t="str">
        <f t="shared" si="6"/>
        <v/>
      </c>
      <c r="O37" s="164"/>
      <c r="P37" s="347">
        <f t="shared" ca="1" si="3"/>
        <v>1</v>
      </c>
      <c r="Q37" s="347">
        <f t="shared" ca="1" si="3"/>
        <v>1</v>
      </c>
      <c r="R37" s="347">
        <f t="shared" ca="1" si="3"/>
        <v>1</v>
      </c>
      <c r="S37" s="347">
        <f t="shared" ca="1" si="3"/>
        <v>1</v>
      </c>
      <c r="T37" s="347">
        <f t="shared" ca="1" si="3"/>
        <v>1</v>
      </c>
      <c r="U37" s="347">
        <f t="shared" ca="1" si="3"/>
        <v>1</v>
      </c>
      <c r="V37" s="347">
        <f t="shared" ca="1" si="3"/>
        <v>1</v>
      </c>
      <c r="W37" s="347">
        <f t="shared" ca="1" si="3"/>
        <v>0</v>
      </c>
      <c r="X37" s="347">
        <f t="shared" ca="1" si="3"/>
        <v>1</v>
      </c>
      <c r="Y37" s="347">
        <f t="shared" ca="1" si="3"/>
        <v>1</v>
      </c>
      <c r="Z37" s="347">
        <f t="shared" ca="1" si="4"/>
        <v>1</v>
      </c>
      <c r="AA37" s="347" t="str">
        <f t="shared" ca="1" si="1"/>
        <v>F0</v>
      </c>
      <c r="AB37" s="347" t="str">
        <f t="shared" ca="1" si="2"/>
        <v>F0</v>
      </c>
      <c r="AC37" s="164"/>
      <c r="AD37" s="164"/>
      <c r="AE37" s="164"/>
      <c r="AF37" s="164"/>
      <c r="AG37" s="134"/>
      <c r="AH37" s="135"/>
      <c r="AI37" s="135"/>
      <c r="AJ37" s="135"/>
      <c r="AK37" s="135"/>
      <c r="AL37" s="135"/>
    </row>
    <row r="38" spans="1:38" s="136" customFormat="1" ht="16.5" customHeight="1" thickBot="1">
      <c r="A38" s="131"/>
      <c r="B38" s="133"/>
      <c r="E38" s="498" t="str">
        <f t="shared" si="8"/>
        <v/>
      </c>
      <c r="F38" s="499"/>
      <c r="G38" s="143" t="s">
        <v>665</v>
      </c>
      <c r="H38" s="354"/>
      <c r="I38" s="10" t="s">
        <v>650</v>
      </c>
      <c r="J38" s="155" t="s">
        <v>47</v>
      </c>
      <c r="K38" s="323">
        <f t="shared" si="5"/>
        <v>0</v>
      </c>
      <c r="L38" s="157" t="s">
        <v>46</v>
      </c>
      <c r="M38" s="156" t="str">
        <f t="shared" si="7"/>
        <v/>
      </c>
      <c r="N38" s="158" t="str">
        <f t="shared" si="6"/>
        <v/>
      </c>
      <c r="O38" s="164"/>
      <c r="P38" s="347">
        <f t="shared" ca="1" si="3"/>
        <v>1</v>
      </c>
      <c r="Q38" s="347">
        <f t="shared" ca="1" si="3"/>
        <v>1</v>
      </c>
      <c r="R38" s="347">
        <f t="shared" ca="1" si="3"/>
        <v>1</v>
      </c>
      <c r="S38" s="347">
        <f t="shared" ca="1" si="3"/>
        <v>1</v>
      </c>
      <c r="T38" s="347">
        <f t="shared" ca="1" si="3"/>
        <v>1</v>
      </c>
      <c r="U38" s="347">
        <f t="shared" ca="1" si="3"/>
        <v>1</v>
      </c>
      <c r="V38" s="347">
        <f t="shared" ca="1" si="3"/>
        <v>1</v>
      </c>
      <c r="W38" s="347">
        <f t="shared" ca="1" si="3"/>
        <v>0</v>
      </c>
      <c r="X38" s="347">
        <f t="shared" ca="1" si="3"/>
        <v>1</v>
      </c>
      <c r="Y38" s="347">
        <f t="shared" ca="1" si="3"/>
        <v>1</v>
      </c>
      <c r="Z38" s="347">
        <f t="shared" ca="1" si="4"/>
        <v>1</v>
      </c>
      <c r="AA38" s="347" t="str">
        <f t="shared" ca="1" si="1"/>
        <v>F0</v>
      </c>
      <c r="AB38" s="347" t="str">
        <f t="shared" ca="1" si="2"/>
        <v>F0</v>
      </c>
      <c r="AC38" s="164"/>
      <c r="AD38" s="164"/>
      <c r="AE38" s="164"/>
      <c r="AF38" s="164"/>
      <c r="AG38" s="134"/>
      <c r="AH38" s="135"/>
      <c r="AI38" s="135"/>
      <c r="AJ38" s="135"/>
      <c r="AK38" s="135"/>
      <c r="AL38" s="135"/>
    </row>
    <row r="39" spans="1:38" s="136" customFormat="1" ht="16.5" customHeight="1" thickBot="1">
      <c r="A39" s="131"/>
      <c r="B39" s="133"/>
      <c r="E39" s="498" t="str">
        <f t="shared" si="8"/>
        <v/>
      </c>
      <c r="F39" s="499"/>
      <c r="G39" s="143" t="s">
        <v>666</v>
      </c>
      <c r="H39" s="354"/>
      <c r="I39" s="10" t="s">
        <v>650</v>
      </c>
      <c r="J39" s="155" t="s">
        <v>47</v>
      </c>
      <c r="K39" s="323">
        <f t="shared" si="5"/>
        <v>0</v>
      </c>
      <c r="L39" s="157" t="s">
        <v>46</v>
      </c>
      <c r="M39" s="156" t="str">
        <f t="shared" si="7"/>
        <v/>
      </c>
      <c r="N39" s="158" t="str">
        <f t="shared" si="6"/>
        <v/>
      </c>
      <c r="O39" s="164"/>
      <c r="P39" s="347">
        <f t="shared" ca="1" si="3"/>
        <v>1</v>
      </c>
      <c r="Q39" s="347">
        <f t="shared" ca="1" si="3"/>
        <v>1</v>
      </c>
      <c r="R39" s="347">
        <f t="shared" ca="1" si="3"/>
        <v>1</v>
      </c>
      <c r="S39" s="347">
        <f t="shared" ca="1" si="3"/>
        <v>1</v>
      </c>
      <c r="T39" s="347">
        <f t="shared" ca="1" si="3"/>
        <v>1</v>
      </c>
      <c r="U39" s="347">
        <f t="shared" ca="1" si="3"/>
        <v>1</v>
      </c>
      <c r="V39" s="347">
        <f t="shared" ca="1" si="3"/>
        <v>1</v>
      </c>
      <c r="W39" s="347">
        <f t="shared" ca="1" si="3"/>
        <v>0</v>
      </c>
      <c r="X39" s="347">
        <f t="shared" ca="1" si="3"/>
        <v>1</v>
      </c>
      <c r="Y39" s="347">
        <f t="shared" ca="1" si="3"/>
        <v>1</v>
      </c>
      <c r="Z39" s="347">
        <f t="shared" ca="1" si="4"/>
        <v>1</v>
      </c>
      <c r="AA39" s="347" t="str">
        <f t="shared" ca="1" si="1"/>
        <v>F0</v>
      </c>
      <c r="AB39" s="347" t="str">
        <f t="shared" ca="1" si="2"/>
        <v>F0</v>
      </c>
      <c r="AC39" s="164"/>
      <c r="AD39" s="164"/>
      <c r="AE39" s="164"/>
      <c r="AF39" s="164"/>
      <c r="AG39" s="134"/>
      <c r="AH39" s="135"/>
      <c r="AI39" s="135"/>
      <c r="AJ39" s="135"/>
      <c r="AK39" s="135"/>
      <c r="AL39" s="135"/>
    </row>
    <row r="40" spans="1:38" s="136" customFormat="1" ht="16.5" customHeight="1" thickBot="1">
      <c r="A40" s="131"/>
      <c r="B40" s="133"/>
      <c r="E40" s="498" t="str">
        <f t="shared" si="8"/>
        <v/>
      </c>
      <c r="F40" s="499"/>
      <c r="G40" s="143" t="s">
        <v>667</v>
      </c>
      <c r="H40" s="354"/>
      <c r="I40" s="10" t="s">
        <v>650</v>
      </c>
      <c r="J40" s="155" t="s">
        <v>47</v>
      </c>
      <c r="K40" s="323">
        <f t="shared" si="5"/>
        <v>0</v>
      </c>
      <c r="L40" s="157" t="s">
        <v>46</v>
      </c>
      <c r="M40" s="156" t="str">
        <f t="shared" si="7"/>
        <v/>
      </c>
      <c r="N40" s="158" t="str">
        <f t="shared" si="6"/>
        <v/>
      </c>
      <c r="O40" s="164"/>
      <c r="P40" s="347">
        <f t="shared" ca="1" si="3"/>
        <v>1</v>
      </c>
      <c r="Q40" s="347">
        <f t="shared" ca="1" si="3"/>
        <v>1</v>
      </c>
      <c r="R40" s="347">
        <f t="shared" ca="1" si="3"/>
        <v>1</v>
      </c>
      <c r="S40" s="347">
        <f t="shared" ca="1" si="3"/>
        <v>1</v>
      </c>
      <c r="T40" s="347">
        <f t="shared" ca="1" si="3"/>
        <v>1</v>
      </c>
      <c r="U40" s="347">
        <f t="shared" ca="1" si="3"/>
        <v>1</v>
      </c>
      <c r="V40" s="347">
        <f t="shared" ca="1" si="3"/>
        <v>1</v>
      </c>
      <c r="W40" s="347">
        <f t="shared" ca="1" si="3"/>
        <v>0</v>
      </c>
      <c r="X40" s="347">
        <f t="shared" ca="1" si="3"/>
        <v>1</v>
      </c>
      <c r="Y40" s="347">
        <f t="shared" ca="1" si="3"/>
        <v>1</v>
      </c>
      <c r="Z40" s="347">
        <f t="shared" ca="1" si="4"/>
        <v>1</v>
      </c>
      <c r="AA40" s="347" t="str">
        <f t="shared" ca="1" si="1"/>
        <v>F0</v>
      </c>
      <c r="AB40" s="347" t="str">
        <f t="shared" ca="1" si="2"/>
        <v>F0</v>
      </c>
      <c r="AC40" s="164"/>
      <c r="AD40" s="164"/>
      <c r="AE40" s="164"/>
      <c r="AF40" s="164"/>
      <c r="AG40" s="134"/>
      <c r="AH40" s="135"/>
      <c r="AI40" s="135"/>
      <c r="AJ40" s="135"/>
      <c r="AK40" s="135"/>
      <c r="AL40" s="135"/>
    </row>
    <row r="41" spans="1:38" s="136" customFormat="1" ht="16.5" customHeight="1" thickBot="1">
      <c r="A41" s="131"/>
      <c r="B41" s="133"/>
      <c r="E41" s="498" t="str">
        <f t="shared" si="8"/>
        <v/>
      </c>
      <c r="F41" s="499"/>
      <c r="G41" s="143" t="s">
        <v>668</v>
      </c>
      <c r="H41" s="354"/>
      <c r="I41" s="10" t="s">
        <v>650</v>
      </c>
      <c r="J41" s="155" t="s">
        <v>47</v>
      </c>
      <c r="K41" s="323">
        <f t="shared" si="5"/>
        <v>0</v>
      </c>
      <c r="L41" s="157" t="s">
        <v>46</v>
      </c>
      <c r="M41" s="156" t="str">
        <f t="shared" si="7"/>
        <v/>
      </c>
      <c r="N41" s="158" t="str">
        <f t="shared" si="6"/>
        <v/>
      </c>
      <c r="O41" s="164"/>
      <c r="P41" s="347">
        <f t="shared" ca="1" si="3"/>
        <v>1</v>
      </c>
      <c r="Q41" s="347">
        <f t="shared" ca="1" si="3"/>
        <v>1</v>
      </c>
      <c r="R41" s="347">
        <f t="shared" ca="1" si="3"/>
        <v>1</v>
      </c>
      <c r="S41" s="347">
        <f t="shared" ca="1" si="3"/>
        <v>1</v>
      </c>
      <c r="T41" s="347">
        <f t="shared" ca="1" si="3"/>
        <v>1</v>
      </c>
      <c r="U41" s="347">
        <f t="shared" ca="1" si="3"/>
        <v>1</v>
      </c>
      <c r="V41" s="347">
        <f t="shared" ca="1" si="3"/>
        <v>1</v>
      </c>
      <c r="W41" s="347">
        <f t="shared" ca="1" si="3"/>
        <v>0</v>
      </c>
      <c r="X41" s="347">
        <f t="shared" ca="1" si="3"/>
        <v>1</v>
      </c>
      <c r="Y41" s="347">
        <f t="shared" ca="1" si="3"/>
        <v>1</v>
      </c>
      <c r="Z41" s="347">
        <f t="shared" ca="1" si="4"/>
        <v>1</v>
      </c>
      <c r="AA41" s="347" t="str">
        <f t="shared" ca="1" si="1"/>
        <v>F0</v>
      </c>
      <c r="AB41" s="347" t="str">
        <f t="shared" ca="1" si="2"/>
        <v>F0</v>
      </c>
      <c r="AC41" s="164"/>
      <c r="AD41" s="164"/>
      <c r="AE41" s="164"/>
      <c r="AF41" s="164"/>
      <c r="AG41" s="134"/>
      <c r="AH41" s="135"/>
      <c r="AI41" s="135"/>
      <c r="AJ41" s="135"/>
      <c r="AK41" s="135"/>
      <c r="AL41" s="135"/>
    </row>
    <row r="42" spans="1:38" s="136" customFormat="1" ht="16.5" customHeight="1" thickBot="1">
      <c r="A42" s="131"/>
      <c r="B42" s="133"/>
      <c r="E42" s="498" t="str">
        <f t="shared" si="8"/>
        <v/>
      </c>
      <c r="F42" s="499"/>
      <c r="G42" s="143" t="s">
        <v>669</v>
      </c>
      <c r="H42" s="354"/>
      <c r="I42" s="10" t="s">
        <v>650</v>
      </c>
      <c r="J42" s="155" t="s">
        <v>47</v>
      </c>
      <c r="K42" s="323">
        <f t="shared" si="5"/>
        <v>0</v>
      </c>
      <c r="L42" s="157" t="s">
        <v>46</v>
      </c>
      <c r="M42" s="156" t="str">
        <f t="shared" si="7"/>
        <v/>
      </c>
      <c r="N42" s="158" t="str">
        <f t="shared" si="6"/>
        <v/>
      </c>
      <c r="O42" s="164"/>
      <c r="P42" s="347">
        <f t="shared" ca="1" si="3"/>
        <v>1</v>
      </c>
      <c r="Q42" s="347">
        <f t="shared" ca="1" si="3"/>
        <v>1</v>
      </c>
      <c r="R42" s="347">
        <f t="shared" ca="1" si="3"/>
        <v>1</v>
      </c>
      <c r="S42" s="347">
        <f t="shared" ca="1" si="3"/>
        <v>1</v>
      </c>
      <c r="T42" s="347">
        <f t="shared" ca="1" si="3"/>
        <v>1</v>
      </c>
      <c r="U42" s="347">
        <f t="shared" ca="1" si="3"/>
        <v>1</v>
      </c>
      <c r="V42" s="347">
        <f t="shared" ca="1" si="3"/>
        <v>1</v>
      </c>
      <c r="W42" s="347">
        <f t="shared" ca="1" si="3"/>
        <v>0</v>
      </c>
      <c r="X42" s="347">
        <f t="shared" ca="1" si="3"/>
        <v>1</v>
      </c>
      <c r="Y42" s="347">
        <f t="shared" ca="1" si="3"/>
        <v>1</v>
      </c>
      <c r="Z42" s="347">
        <f t="shared" ca="1" si="4"/>
        <v>1</v>
      </c>
      <c r="AA42" s="347" t="str">
        <f t="shared" ca="1" si="1"/>
        <v>F0</v>
      </c>
      <c r="AB42" s="347" t="str">
        <f t="shared" ca="1" si="2"/>
        <v>F0</v>
      </c>
      <c r="AC42" s="164"/>
      <c r="AD42" s="164"/>
      <c r="AE42" s="164"/>
      <c r="AF42" s="164"/>
      <c r="AG42" s="134"/>
      <c r="AH42" s="135"/>
      <c r="AI42" s="135"/>
      <c r="AJ42" s="135"/>
      <c r="AK42" s="135"/>
      <c r="AL42" s="135"/>
    </row>
    <row r="43" spans="1:38" s="136" customFormat="1" ht="16.5" customHeight="1" thickBot="1">
      <c r="A43" s="131"/>
      <c r="B43" s="133"/>
      <c r="E43" s="498" t="str">
        <f t="shared" si="8"/>
        <v/>
      </c>
      <c r="F43" s="499"/>
      <c r="G43" s="143" t="s">
        <v>670</v>
      </c>
      <c r="H43" s="354"/>
      <c r="I43" s="10" t="s">
        <v>650</v>
      </c>
      <c r="J43" s="155" t="s">
        <v>47</v>
      </c>
      <c r="K43" s="323">
        <f t="shared" si="5"/>
        <v>0</v>
      </c>
      <c r="L43" s="157" t="s">
        <v>46</v>
      </c>
      <c r="M43" s="156" t="str">
        <f t="shared" si="7"/>
        <v/>
      </c>
      <c r="N43" s="158" t="str">
        <f t="shared" si="6"/>
        <v/>
      </c>
      <c r="O43" s="164"/>
      <c r="P43" s="347">
        <f t="shared" ca="1" si="3"/>
        <v>1</v>
      </c>
      <c r="Q43" s="347">
        <f t="shared" ca="1" si="3"/>
        <v>1</v>
      </c>
      <c r="R43" s="347">
        <f t="shared" ca="1" si="3"/>
        <v>1</v>
      </c>
      <c r="S43" s="347">
        <f t="shared" ca="1" si="3"/>
        <v>1</v>
      </c>
      <c r="T43" s="347">
        <f t="shared" ca="1" si="3"/>
        <v>1</v>
      </c>
      <c r="U43" s="347">
        <f t="shared" ca="1" si="3"/>
        <v>1</v>
      </c>
      <c r="V43" s="347">
        <f t="shared" ca="1" si="3"/>
        <v>1</v>
      </c>
      <c r="W43" s="347">
        <f t="shared" ca="1" si="3"/>
        <v>0</v>
      </c>
      <c r="X43" s="347">
        <f t="shared" ca="1" si="3"/>
        <v>1</v>
      </c>
      <c r="Y43" s="347">
        <f t="shared" ca="1" si="3"/>
        <v>1</v>
      </c>
      <c r="Z43" s="347">
        <f t="shared" ca="1" si="4"/>
        <v>1</v>
      </c>
      <c r="AA43" s="347" t="str">
        <f t="shared" ca="1" si="1"/>
        <v>F0</v>
      </c>
      <c r="AB43" s="347" t="str">
        <f t="shared" ca="1" si="2"/>
        <v>F0</v>
      </c>
      <c r="AC43" s="164"/>
      <c r="AD43" s="164"/>
      <c r="AE43" s="164"/>
      <c r="AF43" s="164"/>
      <c r="AG43" s="134"/>
      <c r="AH43" s="135"/>
      <c r="AI43" s="135"/>
      <c r="AJ43" s="135"/>
      <c r="AK43" s="135"/>
      <c r="AL43" s="135"/>
    </row>
    <row r="44" spans="1:38" s="136" customFormat="1" ht="16.5" customHeight="1" thickBot="1">
      <c r="A44" s="131"/>
      <c r="B44" s="133"/>
      <c r="E44" s="498" t="str">
        <f t="shared" si="8"/>
        <v/>
      </c>
      <c r="F44" s="499"/>
      <c r="G44" s="143" t="s">
        <v>671</v>
      </c>
      <c r="H44" s="354"/>
      <c r="I44" s="10" t="s">
        <v>650</v>
      </c>
      <c r="J44" s="155" t="s">
        <v>47</v>
      </c>
      <c r="K44" s="323">
        <f t="shared" si="5"/>
        <v>0</v>
      </c>
      <c r="L44" s="157" t="s">
        <v>46</v>
      </c>
      <c r="M44" s="156" t="str">
        <f t="shared" si="7"/>
        <v/>
      </c>
      <c r="N44" s="158" t="str">
        <f t="shared" si="6"/>
        <v/>
      </c>
      <c r="O44" s="164"/>
      <c r="P44" s="347">
        <f t="shared" ca="1" si="3"/>
        <v>1</v>
      </c>
      <c r="Q44" s="347">
        <f t="shared" ca="1" si="3"/>
        <v>1</v>
      </c>
      <c r="R44" s="347">
        <f t="shared" ca="1" si="3"/>
        <v>1</v>
      </c>
      <c r="S44" s="347">
        <f t="shared" ca="1" si="3"/>
        <v>1</v>
      </c>
      <c r="T44" s="347">
        <f t="shared" ca="1" si="3"/>
        <v>1</v>
      </c>
      <c r="U44" s="347">
        <f t="shared" ref="U44:Z59" ca="1" si="9">CELL("protect",F44)</f>
        <v>1</v>
      </c>
      <c r="V44" s="347">
        <f t="shared" ca="1" si="9"/>
        <v>1</v>
      </c>
      <c r="W44" s="347">
        <f t="shared" ca="1" si="9"/>
        <v>0</v>
      </c>
      <c r="X44" s="347">
        <f t="shared" ca="1" si="9"/>
        <v>1</v>
      </c>
      <c r="Y44" s="347">
        <f t="shared" ca="1" si="9"/>
        <v>1</v>
      </c>
      <c r="Z44" s="347">
        <f t="shared" ca="1" si="9"/>
        <v>1</v>
      </c>
      <c r="AA44" s="347" t="str">
        <f t="shared" ca="1" si="1"/>
        <v>F0</v>
      </c>
      <c r="AB44" s="347" t="str">
        <f t="shared" ca="1" si="2"/>
        <v>F0</v>
      </c>
      <c r="AC44" s="164"/>
      <c r="AD44" s="164"/>
      <c r="AE44" s="164"/>
      <c r="AF44" s="164"/>
      <c r="AG44" s="134"/>
      <c r="AH44" s="135"/>
      <c r="AI44" s="135"/>
      <c r="AJ44" s="135"/>
      <c r="AK44" s="135"/>
      <c r="AL44" s="135"/>
    </row>
    <row r="45" spans="1:38" s="136" customFormat="1" ht="16.5" customHeight="1" thickBot="1">
      <c r="A45" s="131"/>
      <c r="B45" s="133"/>
      <c r="E45" s="498" t="str">
        <f t="shared" si="8"/>
        <v/>
      </c>
      <c r="F45" s="499"/>
      <c r="G45" s="143" t="s">
        <v>672</v>
      </c>
      <c r="H45" s="354"/>
      <c r="I45" s="10" t="s">
        <v>650</v>
      </c>
      <c r="J45" s="155" t="s">
        <v>47</v>
      </c>
      <c r="K45" s="323">
        <f t="shared" si="5"/>
        <v>0</v>
      </c>
      <c r="L45" s="157" t="s">
        <v>46</v>
      </c>
      <c r="M45" s="156" t="str">
        <f t="shared" si="7"/>
        <v/>
      </c>
      <c r="N45" s="158" t="str">
        <f t="shared" si="6"/>
        <v/>
      </c>
      <c r="O45" s="164"/>
      <c r="P45" s="347">
        <f t="shared" ref="P45:Z60" ca="1" si="10">CELL("protect",A45)</f>
        <v>1</v>
      </c>
      <c r="Q45" s="347">
        <f t="shared" ca="1" si="10"/>
        <v>1</v>
      </c>
      <c r="R45" s="347">
        <f t="shared" ca="1" si="10"/>
        <v>1</v>
      </c>
      <c r="S45" s="347">
        <f t="shared" ca="1" si="10"/>
        <v>1</v>
      </c>
      <c r="T45" s="347">
        <f t="shared" ca="1" si="10"/>
        <v>1</v>
      </c>
      <c r="U45" s="347">
        <f t="shared" ca="1" si="9"/>
        <v>1</v>
      </c>
      <c r="V45" s="347">
        <f t="shared" ca="1" si="9"/>
        <v>1</v>
      </c>
      <c r="W45" s="347">
        <f t="shared" ca="1" si="9"/>
        <v>0</v>
      </c>
      <c r="X45" s="347">
        <f t="shared" ca="1" si="9"/>
        <v>1</v>
      </c>
      <c r="Y45" s="347">
        <f t="shared" ca="1" si="9"/>
        <v>1</v>
      </c>
      <c r="Z45" s="347">
        <f t="shared" ca="1" si="9"/>
        <v>1</v>
      </c>
      <c r="AA45" s="347" t="str">
        <f t="shared" ca="1" si="1"/>
        <v>F0</v>
      </c>
      <c r="AB45" s="347" t="str">
        <f t="shared" ca="1" si="2"/>
        <v>F0</v>
      </c>
      <c r="AC45" s="164"/>
      <c r="AD45" s="164"/>
      <c r="AE45" s="164"/>
      <c r="AF45" s="164"/>
      <c r="AG45" s="134"/>
      <c r="AH45" s="135"/>
      <c r="AI45" s="135"/>
      <c r="AJ45" s="135"/>
      <c r="AK45" s="135"/>
      <c r="AL45" s="135"/>
    </row>
    <row r="46" spans="1:38" s="136" customFormat="1" ht="16.5" customHeight="1" thickBot="1">
      <c r="A46" s="131"/>
      <c r="B46" s="133"/>
      <c r="E46" s="498" t="str">
        <f t="shared" si="8"/>
        <v/>
      </c>
      <c r="F46" s="499"/>
      <c r="G46" s="143" t="s">
        <v>673</v>
      </c>
      <c r="H46" s="354"/>
      <c r="I46" s="10" t="s">
        <v>650</v>
      </c>
      <c r="J46" s="155" t="s">
        <v>47</v>
      </c>
      <c r="K46" s="323">
        <f t="shared" si="5"/>
        <v>0</v>
      </c>
      <c r="L46" s="157" t="s">
        <v>46</v>
      </c>
      <c r="M46" s="156" t="str">
        <f t="shared" si="7"/>
        <v/>
      </c>
      <c r="N46" s="158" t="str">
        <f t="shared" si="6"/>
        <v/>
      </c>
      <c r="O46" s="164"/>
      <c r="P46" s="347">
        <f t="shared" ca="1" si="10"/>
        <v>1</v>
      </c>
      <c r="Q46" s="347">
        <f t="shared" ca="1" si="10"/>
        <v>1</v>
      </c>
      <c r="R46" s="347">
        <f t="shared" ca="1" si="10"/>
        <v>1</v>
      </c>
      <c r="S46" s="347">
        <f t="shared" ca="1" si="10"/>
        <v>1</v>
      </c>
      <c r="T46" s="347">
        <f t="shared" ca="1" si="10"/>
        <v>1</v>
      </c>
      <c r="U46" s="347">
        <f t="shared" ca="1" si="9"/>
        <v>1</v>
      </c>
      <c r="V46" s="347">
        <f t="shared" ca="1" si="9"/>
        <v>1</v>
      </c>
      <c r="W46" s="347">
        <f t="shared" ca="1" si="9"/>
        <v>0</v>
      </c>
      <c r="X46" s="347">
        <f t="shared" ca="1" si="9"/>
        <v>1</v>
      </c>
      <c r="Y46" s="347">
        <f t="shared" ca="1" si="9"/>
        <v>1</v>
      </c>
      <c r="Z46" s="347">
        <f t="shared" ca="1" si="9"/>
        <v>1</v>
      </c>
      <c r="AA46" s="347" t="str">
        <f t="shared" ca="1" si="1"/>
        <v>F0</v>
      </c>
      <c r="AB46" s="347" t="str">
        <f t="shared" ca="1" si="2"/>
        <v>F0</v>
      </c>
      <c r="AC46" s="164"/>
      <c r="AD46" s="164"/>
      <c r="AE46" s="164"/>
      <c r="AF46" s="164"/>
      <c r="AG46" s="134"/>
      <c r="AH46" s="135"/>
      <c r="AI46" s="135"/>
      <c r="AJ46" s="135"/>
      <c r="AK46" s="135"/>
      <c r="AL46" s="135"/>
    </row>
    <row r="47" spans="1:38" s="136" customFormat="1" ht="16.5" customHeight="1" thickBot="1">
      <c r="A47" s="131"/>
      <c r="B47" s="133"/>
      <c r="E47" s="498" t="str">
        <f t="shared" si="8"/>
        <v/>
      </c>
      <c r="F47" s="499"/>
      <c r="G47" s="143" t="s">
        <v>674</v>
      </c>
      <c r="H47" s="354"/>
      <c r="I47" s="10" t="s">
        <v>650</v>
      </c>
      <c r="J47" s="155" t="s">
        <v>47</v>
      </c>
      <c r="K47" s="323">
        <f t="shared" si="5"/>
        <v>0</v>
      </c>
      <c r="L47" s="157" t="s">
        <v>46</v>
      </c>
      <c r="M47" s="156" t="str">
        <f t="shared" si="7"/>
        <v/>
      </c>
      <c r="N47" s="158" t="str">
        <f t="shared" si="6"/>
        <v/>
      </c>
      <c r="O47" s="164"/>
      <c r="P47" s="347">
        <f t="shared" ca="1" si="10"/>
        <v>1</v>
      </c>
      <c r="Q47" s="347">
        <f t="shared" ca="1" si="10"/>
        <v>1</v>
      </c>
      <c r="R47" s="347">
        <f t="shared" ca="1" si="10"/>
        <v>1</v>
      </c>
      <c r="S47" s="347">
        <f t="shared" ca="1" si="10"/>
        <v>1</v>
      </c>
      <c r="T47" s="347">
        <f t="shared" ca="1" si="10"/>
        <v>1</v>
      </c>
      <c r="U47" s="347">
        <f t="shared" ca="1" si="9"/>
        <v>1</v>
      </c>
      <c r="V47" s="347">
        <f t="shared" ca="1" si="9"/>
        <v>1</v>
      </c>
      <c r="W47" s="347">
        <f t="shared" ca="1" si="9"/>
        <v>0</v>
      </c>
      <c r="X47" s="347">
        <f t="shared" ca="1" si="9"/>
        <v>1</v>
      </c>
      <c r="Y47" s="347">
        <f t="shared" ca="1" si="9"/>
        <v>1</v>
      </c>
      <c r="Z47" s="347">
        <f t="shared" ca="1" si="9"/>
        <v>1</v>
      </c>
      <c r="AA47" s="347" t="str">
        <f t="shared" ca="1" si="1"/>
        <v>F0</v>
      </c>
      <c r="AB47" s="347" t="str">
        <f t="shared" ca="1" si="2"/>
        <v>F0</v>
      </c>
      <c r="AC47" s="164"/>
      <c r="AD47" s="164"/>
      <c r="AE47" s="164"/>
      <c r="AF47" s="164"/>
      <c r="AG47" s="134"/>
      <c r="AH47" s="135"/>
      <c r="AI47" s="135"/>
      <c r="AJ47" s="135"/>
      <c r="AK47" s="135"/>
      <c r="AL47" s="135"/>
    </row>
    <row r="48" spans="1:38" s="136" customFormat="1" ht="16.5" customHeight="1" thickBot="1">
      <c r="A48" s="131"/>
      <c r="B48" s="133"/>
      <c r="E48" s="498" t="str">
        <f t="shared" si="8"/>
        <v/>
      </c>
      <c r="F48" s="499"/>
      <c r="G48" s="143" t="s">
        <v>675</v>
      </c>
      <c r="H48" s="354"/>
      <c r="I48" s="10" t="s">
        <v>650</v>
      </c>
      <c r="J48" s="155" t="s">
        <v>47</v>
      </c>
      <c r="K48" s="323">
        <f t="shared" si="5"/>
        <v>0</v>
      </c>
      <c r="L48" s="157" t="s">
        <v>46</v>
      </c>
      <c r="M48" s="156" t="str">
        <f t="shared" si="7"/>
        <v/>
      </c>
      <c r="N48" s="158" t="str">
        <f t="shared" si="6"/>
        <v/>
      </c>
      <c r="O48" s="164"/>
      <c r="P48" s="347">
        <f t="shared" ca="1" si="10"/>
        <v>1</v>
      </c>
      <c r="Q48" s="347">
        <f t="shared" ca="1" si="10"/>
        <v>1</v>
      </c>
      <c r="R48" s="347">
        <f t="shared" ca="1" si="10"/>
        <v>1</v>
      </c>
      <c r="S48" s="347">
        <f t="shared" ca="1" si="10"/>
        <v>1</v>
      </c>
      <c r="T48" s="347">
        <f t="shared" ca="1" si="10"/>
        <v>1</v>
      </c>
      <c r="U48" s="347">
        <f t="shared" ca="1" si="9"/>
        <v>1</v>
      </c>
      <c r="V48" s="347">
        <f t="shared" ca="1" si="9"/>
        <v>1</v>
      </c>
      <c r="W48" s="347">
        <f t="shared" ca="1" si="9"/>
        <v>0</v>
      </c>
      <c r="X48" s="347">
        <f t="shared" ca="1" si="9"/>
        <v>1</v>
      </c>
      <c r="Y48" s="347">
        <f t="shared" ca="1" si="9"/>
        <v>1</v>
      </c>
      <c r="Z48" s="347">
        <f t="shared" ca="1" si="9"/>
        <v>1</v>
      </c>
      <c r="AA48" s="347" t="str">
        <f t="shared" ca="1" si="1"/>
        <v>F0</v>
      </c>
      <c r="AB48" s="347" t="str">
        <f t="shared" ca="1" si="2"/>
        <v>F0</v>
      </c>
      <c r="AC48" s="164"/>
      <c r="AD48" s="164"/>
      <c r="AE48" s="164"/>
      <c r="AF48" s="164"/>
      <c r="AG48" s="134"/>
      <c r="AH48" s="135"/>
      <c r="AI48" s="135"/>
      <c r="AJ48" s="135"/>
      <c r="AK48" s="135"/>
      <c r="AL48" s="135"/>
    </row>
    <row r="49" spans="1:38" s="136" customFormat="1" ht="16.5" customHeight="1" thickBot="1">
      <c r="A49" s="131"/>
      <c r="B49" s="133"/>
      <c r="E49" s="498" t="str">
        <f t="shared" si="8"/>
        <v/>
      </c>
      <c r="F49" s="499"/>
      <c r="G49" s="143" t="s">
        <v>676</v>
      </c>
      <c r="H49" s="354"/>
      <c r="I49" s="10" t="s">
        <v>650</v>
      </c>
      <c r="J49" s="155" t="s">
        <v>47</v>
      </c>
      <c r="K49" s="323">
        <f t="shared" si="5"/>
        <v>0</v>
      </c>
      <c r="L49" s="157" t="s">
        <v>46</v>
      </c>
      <c r="M49" s="156" t="str">
        <f t="shared" si="7"/>
        <v/>
      </c>
      <c r="N49" s="158" t="str">
        <f t="shared" si="6"/>
        <v/>
      </c>
      <c r="O49" s="164"/>
      <c r="P49" s="347">
        <f t="shared" ca="1" si="10"/>
        <v>1</v>
      </c>
      <c r="Q49" s="347">
        <f t="shared" ca="1" si="10"/>
        <v>1</v>
      </c>
      <c r="R49" s="347">
        <f t="shared" ca="1" si="10"/>
        <v>1</v>
      </c>
      <c r="S49" s="347">
        <f t="shared" ca="1" si="10"/>
        <v>1</v>
      </c>
      <c r="T49" s="347">
        <f t="shared" ca="1" si="10"/>
        <v>1</v>
      </c>
      <c r="U49" s="347">
        <f t="shared" ca="1" si="9"/>
        <v>1</v>
      </c>
      <c r="V49" s="347">
        <f t="shared" ca="1" si="9"/>
        <v>1</v>
      </c>
      <c r="W49" s="347">
        <f t="shared" ca="1" si="9"/>
        <v>0</v>
      </c>
      <c r="X49" s="347">
        <f t="shared" ca="1" si="9"/>
        <v>1</v>
      </c>
      <c r="Y49" s="347">
        <f t="shared" ca="1" si="9"/>
        <v>1</v>
      </c>
      <c r="Z49" s="347">
        <f t="shared" ca="1" si="9"/>
        <v>1</v>
      </c>
      <c r="AA49" s="347" t="str">
        <f t="shared" ca="1" si="1"/>
        <v>F0</v>
      </c>
      <c r="AB49" s="347" t="str">
        <f t="shared" ca="1" si="2"/>
        <v>F0</v>
      </c>
      <c r="AC49" s="164"/>
      <c r="AD49" s="164"/>
      <c r="AE49" s="164"/>
      <c r="AF49" s="164"/>
      <c r="AG49" s="134"/>
      <c r="AH49" s="135"/>
      <c r="AI49" s="135"/>
      <c r="AJ49" s="135"/>
      <c r="AK49" s="135"/>
      <c r="AL49" s="135"/>
    </row>
    <row r="50" spans="1:38" s="136" customFormat="1" ht="16.5" customHeight="1" thickBot="1">
      <c r="A50" s="131"/>
      <c r="B50" s="133"/>
      <c r="E50" s="498" t="str">
        <f t="shared" si="8"/>
        <v/>
      </c>
      <c r="F50" s="499"/>
      <c r="G50" s="143" t="s">
        <v>677</v>
      </c>
      <c r="H50" s="354"/>
      <c r="I50" s="10" t="s">
        <v>650</v>
      </c>
      <c r="J50" s="155" t="s">
        <v>47</v>
      </c>
      <c r="K50" s="323">
        <f t="shared" si="5"/>
        <v>0</v>
      </c>
      <c r="L50" s="157" t="s">
        <v>46</v>
      </c>
      <c r="M50" s="156" t="str">
        <f t="shared" si="7"/>
        <v/>
      </c>
      <c r="N50" s="158" t="str">
        <f t="shared" si="6"/>
        <v/>
      </c>
      <c r="O50" s="164"/>
      <c r="P50" s="347">
        <f t="shared" ca="1" si="10"/>
        <v>1</v>
      </c>
      <c r="Q50" s="347">
        <f t="shared" ca="1" si="10"/>
        <v>1</v>
      </c>
      <c r="R50" s="347">
        <f t="shared" ca="1" si="10"/>
        <v>1</v>
      </c>
      <c r="S50" s="347">
        <f t="shared" ca="1" si="10"/>
        <v>1</v>
      </c>
      <c r="T50" s="347">
        <f t="shared" ca="1" si="10"/>
        <v>1</v>
      </c>
      <c r="U50" s="347">
        <f t="shared" ca="1" si="9"/>
        <v>1</v>
      </c>
      <c r="V50" s="347">
        <f t="shared" ca="1" si="9"/>
        <v>1</v>
      </c>
      <c r="W50" s="347">
        <f t="shared" ca="1" si="9"/>
        <v>0</v>
      </c>
      <c r="X50" s="347">
        <f t="shared" ca="1" si="9"/>
        <v>1</v>
      </c>
      <c r="Y50" s="347">
        <f t="shared" ca="1" si="9"/>
        <v>1</v>
      </c>
      <c r="Z50" s="347">
        <f t="shared" ca="1" si="9"/>
        <v>1</v>
      </c>
      <c r="AA50" s="347" t="str">
        <f t="shared" ca="1" si="1"/>
        <v>F0</v>
      </c>
      <c r="AB50" s="347" t="str">
        <f t="shared" ca="1" si="2"/>
        <v>F0</v>
      </c>
      <c r="AC50" s="164"/>
      <c r="AD50" s="164"/>
      <c r="AE50" s="164"/>
      <c r="AF50" s="164"/>
      <c r="AG50" s="134"/>
      <c r="AH50" s="135"/>
      <c r="AI50" s="135"/>
      <c r="AJ50" s="135"/>
      <c r="AK50" s="135"/>
      <c r="AL50" s="135"/>
    </row>
    <row r="51" spans="1:38" s="136" customFormat="1" ht="16.5" customHeight="1" thickBot="1">
      <c r="A51" s="131"/>
      <c r="B51" s="133"/>
      <c r="E51" s="498" t="str">
        <f t="shared" si="8"/>
        <v/>
      </c>
      <c r="F51" s="499"/>
      <c r="G51" s="143" t="s">
        <v>678</v>
      </c>
      <c r="H51" s="354"/>
      <c r="I51" s="10" t="s">
        <v>650</v>
      </c>
      <c r="J51" s="155" t="s">
        <v>47</v>
      </c>
      <c r="K51" s="323">
        <f t="shared" si="5"/>
        <v>0</v>
      </c>
      <c r="L51" s="157" t="s">
        <v>46</v>
      </c>
      <c r="M51" s="156" t="str">
        <f t="shared" si="7"/>
        <v/>
      </c>
      <c r="N51" s="158" t="str">
        <f t="shared" si="6"/>
        <v/>
      </c>
      <c r="O51" s="164"/>
      <c r="P51" s="347">
        <f t="shared" ca="1" si="10"/>
        <v>1</v>
      </c>
      <c r="Q51" s="347">
        <f t="shared" ca="1" si="10"/>
        <v>1</v>
      </c>
      <c r="R51" s="347">
        <f t="shared" ca="1" si="10"/>
        <v>1</v>
      </c>
      <c r="S51" s="347">
        <f t="shared" ca="1" si="10"/>
        <v>1</v>
      </c>
      <c r="T51" s="347">
        <f t="shared" ca="1" si="10"/>
        <v>1</v>
      </c>
      <c r="U51" s="347">
        <f t="shared" ca="1" si="9"/>
        <v>1</v>
      </c>
      <c r="V51" s="347">
        <f t="shared" ca="1" si="9"/>
        <v>1</v>
      </c>
      <c r="W51" s="347">
        <f t="shared" ca="1" si="9"/>
        <v>0</v>
      </c>
      <c r="X51" s="347">
        <f t="shared" ca="1" si="9"/>
        <v>1</v>
      </c>
      <c r="Y51" s="347">
        <f t="shared" ca="1" si="9"/>
        <v>1</v>
      </c>
      <c r="Z51" s="347">
        <f t="shared" ca="1" si="9"/>
        <v>1</v>
      </c>
      <c r="AA51" s="347" t="str">
        <f t="shared" ca="1" si="1"/>
        <v>F0</v>
      </c>
      <c r="AB51" s="347" t="str">
        <f t="shared" ca="1" si="2"/>
        <v>F0</v>
      </c>
      <c r="AC51" s="164"/>
      <c r="AD51" s="164"/>
      <c r="AE51" s="164"/>
      <c r="AF51" s="164"/>
      <c r="AG51" s="134"/>
      <c r="AH51" s="135"/>
      <c r="AI51" s="135"/>
      <c r="AJ51" s="135"/>
      <c r="AK51" s="135"/>
      <c r="AL51" s="135"/>
    </row>
    <row r="52" spans="1:38" s="136" customFormat="1" ht="16.5" customHeight="1" thickBot="1">
      <c r="A52" s="131"/>
      <c r="B52" s="133"/>
      <c r="E52" s="498" t="str">
        <f t="shared" si="8"/>
        <v/>
      </c>
      <c r="F52" s="499"/>
      <c r="G52" s="143" t="s">
        <v>679</v>
      </c>
      <c r="H52" s="354"/>
      <c r="I52" s="10" t="s">
        <v>650</v>
      </c>
      <c r="J52" s="155" t="s">
        <v>47</v>
      </c>
      <c r="K52" s="323">
        <f t="shared" si="5"/>
        <v>0</v>
      </c>
      <c r="L52" s="157" t="s">
        <v>46</v>
      </c>
      <c r="M52" s="156" t="str">
        <f t="shared" si="7"/>
        <v/>
      </c>
      <c r="N52" s="158" t="str">
        <f t="shared" si="6"/>
        <v/>
      </c>
      <c r="O52" s="164"/>
      <c r="P52" s="347">
        <f t="shared" ca="1" si="10"/>
        <v>1</v>
      </c>
      <c r="Q52" s="347">
        <f t="shared" ca="1" si="10"/>
        <v>1</v>
      </c>
      <c r="R52" s="347">
        <f t="shared" ca="1" si="10"/>
        <v>1</v>
      </c>
      <c r="S52" s="347">
        <f t="shared" ca="1" si="10"/>
        <v>1</v>
      </c>
      <c r="T52" s="347">
        <f t="shared" ca="1" si="10"/>
        <v>1</v>
      </c>
      <c r="U52" s="347">
        <f t="shared" ca="1" si="9"/>
        <v>1</v>
      </c>
      <c r="V52" s="347">
        <f t="shared" ca="1" si="9"/>
        <v>1</v>
      </c>
      <c r="W52" s="347">
        <f t="shared" ca="1" si="9"/>
        <v>0</v>
      </c>
      <c r="X52" s="347">
        <f t="shared" ca="1" si="9"/>
        <v>1</v>
      </c>
      <c r="Y52" s="347">
        <f t="shared" ca="1" si="9"/>
        <v>1</v>
      </c>
      <c r="Z52" s="347">
        <f t="shared" ca="1" si="9"/>
        <v>1</v>
      </c>
      <c r="AA52" s="347" t="str">
        <f t="shared" ca="1" si="1"/>
        <v>F0</v>
      </c>
      <c r="AB52" s="347" t="str">
        <f t="shared" ca="1" si="2"/>
        <v>F0</v>
      </c>
      <c r="AC52" s="164"/>
      <c r="AD52" s="164"/>
      <c r="AE52" s="164"/>
      <c r="AF52" s="164"/>
      <c r="AG52" s="134"/>
      <c r="AH52" s="135"/>
      <c r="AI52" s="135"/>
      <c r="AJ52" s="135"/>
      <c r="AK52" s="135"/>
      <c r="AL52" s="135"/>
    </row>
    <row r="53" spans="1:38" s="136" customFormat="1" ht="16.5" customHeight="1" thickBot="1">
      <c r="A53" s="131"/>
      <c r="B53" s="133"/>
      <c r="E53" s="498" t="str">
        <f t="shared" si="8"/>
        <v/>
      </c>
      <c r="F53" s="499"/>
      <c r="G53" s="143" t="s">
        <v>680</v>
      </c>
      <c r="H53" s="354"/>
      <c r="I53" s="10" t="s">
        <v>650</v>
      </c>
      <c r="J53" s="155" t="s">
        <v>47</v>
      </c>
      <c r="K53" s="323">
        <f t="shared" si="5"/>
        <v>0</v>
      </c>
      <c r="L53" s="157" t="s">
        <v>46</v>
      </c>
      <c r="M53" s="156" t="str">
        <f t="shared" si="7"/>
        <v/>
      </c>
      <c r="N53" s="158" t="str">
        <f t="shared" si="6"/>
        <v/>
      </c>
      <c r="O53" s="164"/>
      <c r="P53" s="347">
        <f t="shared" ca="1" si="10"/>
        <v>1</v>
      </c>
      <c r="Q53" s="347">
        <f t="shared" ca="1" si="10"/>
        <v>1</v>
      </c>
      <c r="R53" s="347">
        <f t="shared" ca="1" si="10"/>
        <v>1</v>
      </c>
      <c r="S53" s="347">
        <f t="shared" ca="1" si="10"/>
        <v>1</v>
      </c>
      <c r="T53" s="347">
        <f t="shared" ca="1" si="10"/>
        <v>1</v>
      </c>
      <c r="U53" s="347">
        <f t="shared" ca="1" si="9"/>
        <v>1</v>
      </c>
      <c r="V53" s="347">
        <f t="shared" ca="1" si="9"/>
        <v>1</v>
      </c>
      <c r="W53" s="347">
        <f t="shared" ca="1" si="9"/>
        <v>0</v>
      </c>
      <c r="X53" s="347">
        <f t="shared" ca="1" si="9"/>
        <v>1</v>
      </c>
      <c r="Y53" s="347">
        <f t="shared" ca="1" si="9"/>
        <v>1</v>
      </c>
      <c r="Z53" s="347">
        <f t="shared" ca="1" si="9"/>
        <v>1</v>
      </c>
      <c r="AA53" s="347" t="str">
        <f t="shared" ca="1" si="1"/>
        <v>F0</v>
      </c>
      <c r="AB53" s="347" t="str">
        <f t="shared" ca="1" si="2"/>
        <v>F0</v>
      </c>
      <c r="AC53" s="164"/>
      <c r="AD53" s="164"/>
      <c r="AE53" s="164"/>
      <c r="AF53" s="164"/>
      <c r="AG53" s="134"/>
      <c r="AH53" s="135"/>
      <c r="AI53" s="135"/>
      <c r="AJ53" s="135"/>
      <c r="AK53" s="135"/>
      <c r="AL53" s="135"/>
    </row>
    <row r="54" spans="1:38" s="136" customFormat="1" ht="16.5" customHeight="1" thickBot="1">
      <c r="A54" s="131"/>
      <c r="B54" s="133"/>
      <c r="E54" s="498" t="str">
        <f t="shared" si="8"/>
        <v/>
      </c>
      <c r="F54" s="499"/>
      <c r="G54" s="143" t="s">
        <v>681</v>
      </c>
      <c r="H54" s="354"/>
      <c r="I54" s="10" t="s">
        <v>650</v>
      </c>
      <c r="J54" s="155" t="s">
        <v>47</v>
      </c>
      <c r="K54" s="323">
        <f t="shared" ref="K54:K74" si="11">IF(H54="Y",1,IF(H54="N",0,IF(H54="",0,"X")))</f>
        <v>0</v>
      </c>
      <c r="L54" s="157" t="s">
        <v>46</v>
      </c>
      <c r="M54" s="156" t="str">
        <f t="shared" si="7"/>
        <v/>
      </c>
      <c r="N54" s="158" t="str">
        <f t="shared" si="6"/>
        <v/>
      </c>
      <c r="O54" s="164"/>
      <c r="P54" s="347">
        <f t="shared" ca="1" si="10"/>
        <v>1</v>
      </c>
      <c r="Q54" s="347">
        <f t="shared" ca="1" si="10"/>
        <v>1</v>
      </c>
      <c r="R54" s="347">
        <f t="shared" ca="1" si="10"/>
        <v>1</v>
      </c>
      <c r="S54" s="347">
        <f t="shared" ca="1" si="10"/>
        <v>1</v>
      </c>
      <c r="T54" s="347">
        <f t="shared" ca="1" si="10"/>
        <v>1</v>
      </c>
      <c r="U54" s="347">
        <f t="shared" ca="1" si="9"/>
        <v>1</v>
      </c>
      <c r="V54" s="347">
        <f t="shared" ca="1" si="9"/>
        <v>1</v>
      </c>
      <c r="W54" s="347">
        <f t="shared" ca="1" si="9"/>
        <v>0</v>
      </c>
      <c r="X54" s="347">
        <f t="shared" ca="1" si="9"/>
        <v>1</v>
      </c>
      <c r="Y54" s="347">
        <f t="shared" ca="1" si="9"/>
        <v>1</v>
      </c>
      <c r="Z54" s="347">
        <f t="shared" ca="1" si="9"/>
        <v>1</v>
      </c>
      <c r="AA54" s="347" t="str">
        <f t="shared" ca="1" si="1"/>
        <v>F0</v>
      </c>
      <c r="AB54" s="347" t="str">
        <f t="shared" ca="1" si="2"/>
        <v>F0</v>
      </c>
      <c r="AC54" s="164"/>
      <c r="AD54" s="164"/>
      <c r="AE54" s="164"/>
      <c r="AF54" s="164"/>
      <c r="AG54" s="134"/>
      <c r="AH54" s="135"/>
      <c r="AI54" s="135"/>
      <c r="AJ54" s="135"/>
      <c r="AK54" s="135"/>
      <c r="AL54" s="135"/>
    </row>
    <row r="55" spans="1:38" s="136" customFormat="1" ht="16.5" customHeight="1" thickBot="1">
      <c r="A55" s="131"/>
      <c r="B55" s="133"/>
      <c r="E55" s="498" t="str">
        <f t="shared" si="8"/>
        <v/>
      </c>
      <c r="F55" s="499"/>
      <c r="G55" s="143" t="s">
        <v>682</v>
      </c>
      <c r="H55" s="354"/>
      <c r="I55" s="10" t="s">
        <v>650</v>
      </c>
      <c r="J55" s="155" t="s">
        <v>47</v>
      </c>
      <c r="K55" s="323">
        <f t="shared" si="11"/>
        <v>0</v>
      </c>
      <c r="L55" s="157" t="s">
        <v>46</v>
      </c>
      <c r="M55" s="156" t="str">
        <f t="shared" si="7"/>
        <v/>
      </c>
      <c r="N55" s="158" t="str">
        <f t="shared" si="6"/>
        <v/>
      </c>
      <c r="O55" s="164"/>
      <c r="P55" s="347">
        <f t="shared" ca="1" si="10"/>
        <v>1</v>
      </c>
      <c r="Q55" s="347">
        <f t="shared" ca="1" si="10"/>
        <v>1</v>
      </c>
      <c r="R55" s="347">
        <f t="shared" ca="1" si="10"/>
        <v>1</v>
      </c>
      <c r="S55" s="347">
        <f t="shared" ca="1" si="10"/>
        <v>1</v>
      </c>
      <c r="T55" s="347">
        <f t="shared" ca="1" si="10"/>
        <v>1</v>
      </c>
      <c r="U55" s="347">
        <f t="shared" ca="1" si="9"/>
        <v>1</v>
      </c>
      <c r="V55" s="347">
        <f t="shared" ca="1" si="9"/>
        <v>1</v>
      </c>
      <c r="W55" s="347">
        <f t="shared" ca="1" si="9"/>
        <v>0</v>
      </c>
      <c r="X55" s="347">
        <f t="shared" ca="1" si="9"/>
        <v>1</v>
      </c>
      <c r="Y55" s="347">
        <f t="shared" ca="1" si="9"/>
        <v>1</v>
      </c>
      <c r="Z55" s="347">
        <f t="shared" ca="1" si="9"/>
        <v>1</v>
      </c>
      <c r="AA55" s="347" t="str">
        <f t="shared" ca="1" si="1"/>
        <v>F0</v>
      </c>
      <c r="AB55" s="347" t="str">
        <f t="shared" ca="1" si="2"/>
        <v>F0</v>
      </c>
      <c r="AC55" s="164"/>
      <c r="AD55" s="164"/>
      <c r="AE55" s="164"/>
      <c r="AF55" s="164"/>
      <c r="AG55" s="134"/>
      <c r="AH55" s="135"/>
      <c r="AI55" s="135"/>
      <c r="AJ55" s="135"/>
      <c r="AK55" s="135"/>
      <c r="AL55" s="135"/>
    </row>
    <row r="56" spans="1:38" s="136" customFormat="1" ht="16.5" customHeight="1" thickBot="1">
      <c r="A56" s="131"/>
      <c r="B56" s="133"/>
      <c r="E56" s="498" t="str">
        <f t="shared" si="8"/>
        <v/>
      </c>
      <c r="F56" s="499"/>
      <c r="G56" s="143" t="s">
        <v>683</v>
      </c>
      <c r="H56" s="354"/>
      <c r="I56" s="10" t="s">
        <v>650</v>
      </c>
      <c r="J56" s="155" t="s">
        <v>47</v>
      </c>
      <c r="K56" s="323">
        <f t="shared" si="11"/>
        <v>0</v>
      </c>
      <c r="L56" s="157" t="s">
        <v>46</v>
      </c>
      <c r="M56" s="156" t="str">
        <f t="shared" si="7"/>
        <v/>
      </c>
      <c r="N56" s="158" t="str">
        <f t="shared" si="6"/>
        <v/>
      </c>
      <c r="O56" s="164"/>
      <c r="P56" s="347">
        <f t="shared" ca="1" si="10"/>
        <v>1</v>
      </c>
      <c r="Q56" s="347">
        <f t="shared" ca="1" si="10"/>
        <v>1</v>
      </c>
      <c r="R56" s="347">
        <f t="shared" ca="1" si="10"/>
        <v>1</v>
      </c>
      <c r="S56" s="347">
        <f t="shared" ca="1" si="10"/>
        <v>1</v>
      </c>
      <c r="T56" s="347">
        <f t="shared" ca="1" si="10"/>
        <v>1</v>
      </c>
      <c r="U56" s="347">
        <f t="shared" ca="1" si="9"/>
        <v>1</v>
      </c>
      <c r="V56" s="347">
        <f t="shared" ca="1" si="9"/>
        <v>1</v>
      </c>
      <c r="W56" s="347">
        <f t="shared" ca="1" si="9"/>
        <v>0</v>
      </c>
      <c r="X56" s="347">
        <f t="shared" ca="1" si="9"/>
        <v>1</v>
      </c>
      <c r="Y56" s="347">
        <f t="shared" ca="1" si="9"/>
        <v>1</v>
      </c>
      <c r="Z56" s="347">
        <f t="shared" ca="1" si="9"/>
        <v>1</v>
      </c>
      <c r="AA56" s="347" t="str">
        <f t="shared" ca="1" si="1"/>
        <v>F0</v>
      </c>
      <c r="AB56" s="347" t="str">
        <f t="shared" ca="1" si="2"/>
        <v>F0</v>
      </c>
      <c r="AC56" s="164"/>
      <c r="AD56" s="164"/>
      <c r="AE56" s="164"/>
      <c r="AF56" s="164"/>
      <c r="AG56" s="134"/>
      <c r="AH56" s="135"/>
      <c r="AI56" s="135"/>
      <c r="AJ56" s="135"/>
      <c r="AK56" s="135"/>
      <c r="AL56" s="135"/>
    </row>
    <row r="57" spans="1:38" s="136" customFormat="1" ht="16.5" customHeight="1" thickBot="1">
      <c r="A57" s="131"/>
      <c r="B57" s="133"/>
      <c r="E57" s="498" t="str">
        <f t="shared" si="8"/>
        <v/>
      </c>
      <c r="F57" s="499"/>
      <c r="G57" s="143" t="s">
        <v>684</v>
      </c>
      <c r="H57" s="354"/>
      <c r="I57" s="10" t="s">
        <v>650</v>
      </c>
      <c r="J57" s="155" t="s">
        <v>47</v>
      </c>
      <c r="K57" s="323">
        <f t="shared" si="11"/>
        <v>0</v>
      </c>
      <c r="L57" s="157" t="s">
        <v>46</v>
      </c>
      <c r="M57" s="156" t="str">
        <f t="shared" si="7"/>
        <v/>
      </c>
      <c r="N57" s="158" t="str">
        <f t="shared" si="6"/>
        <v/>
      </c>
      <c r="O57" s="164"/>
      <c r="P57" s="347">
        <f t="shared" ca="1" si="10"/>
        <v>1</v>
      </c>
      <c r="Q57" s="347">
        <f t="shared" ca="1" si="10"/>
        <v>1</v>
      </c>
      <c r="R57" s="347">
        <f t="shared" ca="1" si="10"/>
        <v>1</v>
      </c>
      <c r="S57" s="347">
        <f t="shared" ca="1" si="10"/>
        <v>1</v>
      </c>
      <c r="T57" s="347">
        <f t="shared" ca="1" si="10"/>
        <v>1</v>
      </c>
      <c r="U57" s="347">
        <f t="shared" ca="1" si="9"/>
        <v>1</v>
      </c>
      <c r="V57" s="347">
        <f t="shared" ca="1" si="9"/>
        <v>1</v>
      </c>
      <c r="W57" s="347">
        <f t="shared" ca="1" si="9"/>
        <v>0</v>
      </c>
      <c r="X57" s="347">
        <f t="shared" ca="1" si="9"/>
        <v>1</v>
      </c>
      <c r="Y57" s="347">
        <f t="shared" ca="1" si="9"/>
        <v>1</v>
      </c>
      <c r="Z57" s="347">
        <f t="shared" ca="1" si="9"/>
        <v>1</v>
      </c>
      <c r="AA57" s="347" t="str">
        <f t="shared" ca="1" si="1"/>
        <v>F0</v>
      </c>
      <c r="AB57" s="347" t="str">
        <f t="shared" ca="1" si="2"/>
        <v>F0</v>
      </c>
      <c r="AC57" s="164"/>
      <c r="AD57" s="164"/>
      <c r="AE57" s="164"/>
      <c r="AF57" s="164"/>
      <c r="AG57" s="134"/>
      <c r="AH57" s="135"/>
      <c r="AI57" s="135"/>
      <c r="AJ57" s="135"/>
      <c r="AK57" s="135"/>
      <c r="AL57" s="135"/>
    </row>
    <row r="58" spans="1:38" s="136" customFormat="1" ht="16.5" customHeight="1" thickBot="1">
      <c r="A58" s="131"/>
      <c r="B58" s="133"/>
      <c r="E58" s="498" t="str">
        <f t="shared" si="8"/>
        <v/>
      </c>
      <c r="F58" s="499"/>
      <c r="G58" s="143" t="s">
        <v>685</v>
      </c>
      <c r="H58" s="354"/>
      <c r="I58" s="10" t="s">
        <v>650</v>
      </c>
      <c r="J58" s="155" t="s">
        <v>47</v>
      </c>
      <c r="K58" s="323">
        <f t="shared" si="11"/>
        <v>0</v>
      </c>
      <c r="L58" s="157" t="s">
        <v>46</v>
      </c>
      <c r="M58" s="156" t="str">
        <f t="shared" si="7"/>
        <v/>
      </c>
      <c r="N58" s="158" t="str">
        <f t="shared" si="6"/>
        <v/>
      </c>
      <c r="O58" s="164"/>
      <c r="P58" s="347">
        <f t="shared" ca="1" si="10"/>
        <v>1</v>
      </c>
      <c r="Q58" s="347">
        <f t="shared" ca="1" si="10"/>
        <v>1</v>
      </c>
      <c r="R58" s="347">
        <f t="shared" ca="1" si="10"/>
        <v>1</v>
      </c>
      <c r="S58" s="347">
        <f t="shared" ca="1" si="10"/>
        <v>1</v>
      </c>
      <c r="T58" s="347">
        <f t="shared" ca="1" si="10"/>
        <v>1</v>
      </c>
      <c r="U58" s="347">
        <f t="shared" ca="1" si="9"/>
        <v>1</v>
      </c>
      <c r="V58" s="347">
        <f t="shared" ca="1" si="9"/>
        <v>1</v>
      </c>
      <c r="W58" s="347">
        <f t="shared" ca="1" si="9"/>
        <v>0</v>
      </c>
      <c r="X58" s="347">
        <f t="shared" ca="1" si="9"/>
        <v>1</v>
      </c>
      <c r="Y58" s="347">
        <f t="shared" ca="1" si="9"/>
        <v>1</v>
      </c>
      <c r="Z58" s="347">
        <f t="shared" ca="1" si="9"/>
        <v>1</v>
      </c>
      <c r="AA58" s="347" t="str">
        <f t="shared" ca="1" si="1"/>
        <v>F0</v>
      </c>
      <c r="AB58" s="347" t="str">
        <f t="shared" ca="1" si="2"/>
        <v>F0</v>
      </c>
      <c r="AC58" s="164"/>
      <c r="AD58" s="164"/>
      <c r="AE58" s="164"/>
      <c r="AF58" s="164"/>
      <c r="AG58" s="134"/>
      <c r="AH58" s="135"/>
      <c r="AI58" s="135"/>
      <c r="AJ58" s="135"/>
      <c r="AK58" s="135"/>
      <c r="AL58" s="135"/>
    </row>
    <row r="59" spans="1:38" s="136" customFormat="1" ht="16.5" customHeight="1" thickBot="1">
      <c r="A59" s="131"/>
      <c r="B59" s="133"/>
      <c r="E59" s="498" t="str">
        <f t="shared" si="8"/>
        <v/>
      </c>
      <c r="F59" s="499"/>
      <c r="G59" s="143" t="s">
        <v>686</v>
      </c>
      <c r="H59" s="354"/>
      <c r="I59" s="10" t="s">
        <v>650</v>
      </c>
      <c r="J59" s="155" t="s">
        <v>47</v>
      </c>
      <c r="K59" s="323">
        <f t="shared" si="11"/>
        <v>0</v>
      </c>
      <c r="L59" s="157" t="s">
        <v>46</v>
      </c>
      <c r="M59" s="156" t="str">
        <f t="shared" si="7"/>
        <v/>
      </c>
      <c r="N59" s="158" t="str">
        <f t="shared" si="6"/>
        <v/>
      </c>
      <c r="O59" s="164"/>
      <c r="P59" s="347">
        <f t="shared" ca="1" si="10"/>
        <v>1</v>
      </c>
      <c r="Q59" s="347">
        <f t="shared" ca="1" si="10"/>
        <v>1</v>
      </c>
      <c r="R59" s="347">
        <f t="shared" ca="1" si="10"/>
        <v>1</v>
      </c>
      <c r="S59" s="347">
        <f t="shared" ca="1" si="10"/>
        <v>1</v>
      </c>
      <c r="T59" s="347">
        <f t="shared" ca="1" si="10"/>
        <v>1</v>
      </c>
      <c r="U59" s="347">
        <f t="shared" ca="1" si="9"/>
        <v>1</v>
      </c>
      <c r="V59" s="347">
        <f t="shared" ca="1" si="9"/>
        <v>1</v>
      </c>
      <c r="W59" s="347">
        <f t="shared" ca="1" si="9"/>
        <v>0</v>
      </c>
      <c r="X59" s="347">
        <f t="shared" ca="1" si="9"/>
        <v>1</v>
      </c>
      <c r="Y59" s="347">
        <f t="shared" ca="1" si="9"/>
        <v>1</v>
      </c>
      <c r="Z59" s="347">
        <f t="shared" ca="1" si="9"/>
        <v>1</v>
      </c>
      <c r="AA59" s="347" t="str">
        <f t="shared" ca="1" si="1"/>
        <v>F0</v>
      </c>
      <c r="AB59" s="347" t="str">
        <f t="shared" ca="1" si="2"/>
        <v>F0</v>
      </c>
      <c r="AC59" s="164"/>
      <c r="AD59" s="164"/>
      <c r="AE59" s="164"/>
      <c r="AF59" s="164"/>
      <c r="AG59" s="134"/>
      <c r="AH59" s="135"/>
      <c r="AI59" s="135"/>
      <c r="AJ59" s="135"/>
      <c r="AK59" s="135"/>
      <c r="AL59" s="135"/>
    </row>
    <row r="60" spans="1:38" s="136" customFormat="1" ht="16.5" customHeight="1" thickBot="1">
      <c r="A60" s="131"/>
      <c r="B60" s="133"/>
      <c r="E60" s="498" t="str">
        <f t="shared" si="8"/>
        <v/>
      </c>
      <c r="F60" s="499"/>
      <c r="G60" s="143" t="s">
        <v>687</v>
      </c>
      <c r="H60" s="354"/>
      <c r="I60" s="10" t="s">
        <v>650</v>
      </c>
      <c r="J60" s="155" t="s">
        <v>47</v>
      </c>
      <c r="K60" s="323">
        <f t="shared" si="11"/>
        <v>0</v>
      </c>
      <c r="L60" s="157" t="s">
        <v>46</v>
      </c>
      <c r="M60" s="156" t="str">
        <f t="shared" si="7"/>
        <v/>
      </c>
      <c r="N60" s="158" t="str">
        <f t="shared" si="6"/>
        <v/>
      </c>
      <c r="O60" s="164"/>
      <c r="P60" s="347">
        <f t="shared" ca="1" si="10"/>
        <v>1</v>
      </c>
      <c r="Q60" s="347">
        <f t="shared" ca="1" si="10"/>
        <v>1</v>
      </c>
      <c r="R60" s="347">
        <f t="shared" ca="1" si="10"/>
        <v>1</v>
      </c>
      <c r="S60" s="347">
        <f t="shared" ca="1" si="10"/>
        <v>1</v>
      </c>
      <c r="T60" s="347">
        <f t="shared" ca="1" si="10"/>
        <v>1</v>
      </c>
      <c r="U60" s="347">
        <f t="shared" ca="1" si="10"/>
        <v>1</v>
      </c>
      <c r="V60" s="347">
        <f t="shared" ca="1" si="10"/>
        <v>1</v>
      </c>
      <c r="W60" s="347">
        <f t="shared" ca="1" si="10"/>
        <v>0</v>
      </c>
      <c r="X60" s="347">
        <f t="shared" ca="1" si="10"/>
        <v>1</v>
      </c>
      <c r="Y60" s="347">
        <f t="shared" ca="1" si="10"/>
        <v>1</v>
      </c>
      <c r="Z60" s="347">
        <f t="shared" ca="1" si="10"/>
        <v>1</v>
      </c>
      <c r="AA60" s="347" t="str">
        <f t="shared" ca="1" si="1"/>
        <v>F0</v>
      </c>
      <c r="AB60" s="347" t="str">
        <f t="shared" ca="1" si="2"/>
        <v>F0</v>
      </c>
      <c r="AC60" s="164"/>
      <c r="AD60" s="164"/>
      <c r="AE60" s="164"/>
      <c r="AF60" s="164"/>
      <c r="AG60" s="134"/>
      <c r="AH60" s="135"/>
      <c r="AI60" s="135"/>
      <c r="AJ60" s="135"/>
      <c r="AK60" s="135"/>
      <c r="AL60" s="135"/>
    </row>
    <row r="61" spans="1:38" s="136" customFormat="1" ht="16.5" customHeight="1" thickBot="1">
      <c r="A61" s="131"/>
      <c r="B61" s="133"/>
      <c r="E61" s="498" t="str">
        <f t="shared" si="8"/>
        <v/>
      </c>
      <c r="F61" s="499"/>
      <c r="G61" s="143" t="s">
        <v>688</v>
      </c>
      <c r="H61" s="354"/>
      <c r="I61" s="10" t="s">
        <v>650</v>
      </c>
      <c r="J61" s="155" t="s">
        <v>47</v>
      </c>
      <c r="K61" s="323">
        <f t="shared" si="11"/>
        <v>0</v>
      </c>
      <c r="L61" s="157" t="s">
        <v>46</v>
      </c>
      <c r="M61" s="156" t="str">
        <f t="shared" si="7"/>
        <v/>
      </c>
      <c r="N61" s="158" t="str">
        <f t="shared" si="6"/>
        <v/>
      </c>
      <c r="O61" s="164"/>
      <c r="P61" s="347">
        <f t="shared" ref="P61:Y86" ca="1" si="12">CELL("protect",A61)</f>
        <v>1</v>
      </c>
      <c r="Q61" s="347">
        <f t="shared" ca="1" si="12"/>
        <v>1</v>
      </c>
      <c r="R61" s="347">
        <f t="shared" ca="1" si="12"/>
        <v>1</v>
      </c>
      <c r="S61" s="347">
        <f t="shared" ca="1" si="12"/>
        <v>1</v>
      </c>
      <c r="T61" s="347">
        <f t="shared" ca="1" si="12"/>
        <v>1</v>
      </c>
      <c r="U61" s="347">
        <f t="shared" ca="1" si="12"/>
        <v>1</v>
      </c>
      <c r="V61" s="347">
        <f t="shared" ca="1" si="12"/>
        <v>1</v>
      </c>
      <c r="W61" s="347">
        <f t="shared" ca="1" si="12"/>
        <v>0</v>
      </c>
      <c r="X61" s="347">
        <f t="shared" ca="1" si="12"/>
        <v>1</v>
      </c>
      <c r="Y61" s="347">
        <f t="shared" ca="1" si="12"/>
        <v>1</v>
      </c>
      <c r="Z61" s="347">
        <f t="shared" ref="Z61:Z85" ca="1" si="13">CELL("protect",K61)</f>
        <v>1</v>
      </c>
      <c r="AA61" s="347" t="str">
        <f t="shared" ca="1" si="1"/>
        <v>F0</v>
      </c>
      <c r="AB61" s="347" t="str">
        <f t="shared" ca="1" si="2"/>
        <v>F0</v>
      </c>
      <c r="AC61" s="164"/>
      <c r="AD61" s="164"/>
      <c r="AE61" s="164"/>
      <c r="AF61" s="164"/>
      <c r="AG61" s="134"/>
      <c r="AH61" s="135"/>
      <c r="AI61" s="135"/>
      <c r="AJ61" s="135"/>
      <c r="AK61" s="135"/>
      <c r="AL61" s="135"/>
    </row>
    <row r="62" spans="1:38" s="136" customFormat="1" ht="16.5" customHeight="1" thickBot="1">
      <c r="A62" s="131"/>
      <c r="B62" s="133"/>
      <c r="E62" s="498" t="str">
        <f t="shared" si="8"/>
        <v/>
      </c>
      <c r="F62" s="499"/>
      <c r="G62" s="143" t="s">
        <v>689</v>
      </c>
      <c r="H62" s="354"/>
      <c r="I62" s="10" t="s">
        <v>650</v>
      </c>
      <c r="J62" s="155" t="s">
        <v>47</v>
      </c>
      <c r="K62" s="323">
        <f t="shared" si="11"/>
        <v>0</v>
      </c>
      <c r="L62" s="157" t="s">
        <v>46</v>
      </c>
      <c r="M62" s="156" t="str">
        <f t="shared" si="7"/>
        <v/>
      </c>
      <c r="N62" s="158" t="str">
        <f t="shared" si="6"/>
        <v/>
      </c>
      <c r="O62" s="164"/>
      <c r="P62" s="347">
        <f t="shared" ca="1" si="12"/>
        <v>1</v>
      </c>
      <c r="Q62" s="347">
        <f t="shared" ca="1" si="12"/>
        <v>1</v>
      </c>
      <c r="R62" s="347">
        <f t="shared" ca="1" si="12"/>
        <v>1</v>
      </c>
      <c r="S62" s="347">
        <f t="shared" ca="1" si="12"/>
        <v>1</v>
      </c>
      <c r="T62" s="347">
        <f t="shared" ca="1" si="12"/>
        <v>1</v>
      </c>
      <c r="U62" s="347">
        <f t="shared" ca="1" si="12"/>
        <v>1</v>
      </c>
      <c r="V62" s="347">
        <f t="shared" ca="1" si="12"/>
        <v>1</v>
      </c>
      <c r="W62" s="347">
        <f t="shared" ca="1" si="12"/>
        <v>0</v>
      </c>
      <c r="X62" s="347">
        <f t="shared" ca="1" si="12"/>
        <v>1</v>
      </c>
      <c r="Y62" s="347">
        <f t="shared" ca="1" si="12"/>
        <v>1</v>
      </c>
      <c r="Z62" s="347">
        <f t="shared" ca="1" si="13"/>
        <v>1</v>
      </c>
      <c r="AA62" s="347" t="str">
        <f t="shared" ca="1" si="1"/>
        <v>F0</v>
      </c>
      <c r="AB62" s="347" t="str">
        <f t="shared" ca="1" si="2"/>
        <v>F0</v>
      </c>
      <c r="AC62" s="164"/>
      <c r="AD62" s="164"/>
      <c r="AE62" s="164"/>
      <c r="AF62" s="164"/>
      <c r="AG62" s="134"/>
      <c r="AH62" s="135"/>
      <c r="AI62" s="135"/>
      <c r="AJ62" s="135"/>
      <c r="AK62" s="135"/>
      <c r="AL62" s="135"/>
    </row>
    <row r="63" spans="1:38" s="136" customFormat="1" ht="16.5" customHeight="1" thickBot="1">
      <c r="A63" s="131"/>
      <c r="B63" s="133"/>
      <c r="E63" s="498" t="str">
        <f t="shared" si="8"/>
        <v/>
      </c>
      <c r="F63" s="499"/>
      <c r="G63" s="143" t="s">
        <v>690</v>
      </c>
      <c r="H63" s="354"/>
      <c r="I63" s="10" t="s">
        <v>650</v>
      </c>
      <c r="J63" s="155" t="s">
        <v>47</v>
      </c>
      <c r="K63" s="323">
        <f t="shared" si="11"/>
        <v>0</v>
      </c>
      <c r="L63" s="157" t="s">
        <v>46</v>
      </c>
      <c r="M63" s="156" t="str">
        <f t="shared" si="7"/>
        <v/>
      </c>
      <c r="N63" s="158" t="str">
        <f t="shared" si="6"/>
        <v/>
      </c>
      <c r="O63" s="164"/>
      <c r="P63" s="347">
        <f t="shared" ca="1" si="12"/>
        <v>1</v>
      </c>
      <c r="Q63" s="347">
        <f t="shared" ca="1" si="12"/>
        <v>1</v>
      </c>
      <c r="R63" s="347">
        <f t="shared" ca="1" si="12"/>
        <v>1</v>
      </c>
      <c r="S63" s="347">
        <f t="shared" ca="1" si="12"/>
        <v>1</v>
      </c>
      <c r="T63" s="347">
        <f t="shared" ca="1" si="12"/>
        <v>1</v>
      </c>
      <c r="U63" s="347">
        <f t="shared" ca="1" si="12"/>
        <v>1</v>
      </c>
      <c r="V63" s="347">
        <f t="shared" ca="1" si="12"/>
        <v>1</v>
      </c>
      <c r="W63" s="347">
        <f t="shared" ca="1" si="12"/>
        <v>0</v>
      </c>
      <c r="X63" s="347">
        <f t="shared" ca="1" si="12"/>
        <v>1</v>
      </c>
      <c r="Y63" s="347">
        <f t="shared" ca="1" si="12"/>
        <v>1</v>
      </c>
      <c r="Z63" s="347">
        <f t="shared" ca="1" si="13"/>
        <v>1</v>
      </c>
      <c r="AA63" s="347" t="str">
        <f t="shared" ca="1" si="1"/>
        <v>F0</v>
      </c>
      <c r="AB63" s="347" t="str">
        <f t="shared" ca="1" si="2"/>
        <v>F0</v>
      </c>
      <c r="AC63" s="164"/>
      <c r="AD63" s="164"/>
      <c r="AE63" s="164"/>
      <c r="AF63" s="164"/>
      <c r="AG63" s="134"/>
      <c r="AH63" s="135"/>
      <c r="AI63" s="135"/>
      <c r="AJ63" s="135"/>
      <c r="AK63" s="135"/>
      <c r="AL63" s="135"/>
    </row>
    <row r="64" spans="1:38" s="136" customFormat="1" ht="16.5" customHeight="1" thickBot="1">
      <c r="A64" s="131"/>
      <c r="B64" s="133"/>
      <c r="E64" s="498" t="str">
        <f t="shared" si="8"/>
        <v/>
      </c>
      <c r="F64" s="499"/>
      <c r="G64" s="143" t="s">
        <v>691</v>
      </c>
      <c r="H64" s="354"/>
      <c r="I64" s="10" t="s">
        <v>650</v>
      </c>
      <c r="J64" s="155" t="s">
        <v>47</v>
      </c>
      <c r="K64" s="323">
        <f t="shared" si="11"/>
        <v>0</v>
      </c>
      <c r="L64" s="157" t="s">
        <v>46</v>
      </c>
      <c r="M64" s="156" t="str">
        <f t="shared" si="7"/>
        <v/>
      </c>
      <c r="N64" s="158" t="str">
        <f t="shared" si="6"/>
        <v/>
      </c>
      <c r="O64" s="164"/>
      <c r="P64" s="347">
        <f t="shared" ca="1" si="12"/>
        <v>1</v>
      </c>
      <c r="Q64" s="347">
        <f t="shared" ca="1" si="12"/>
        <v>1</v>
      </c>
      <c r="R64" s="347">
        <f t="shared" ca="1" si="12"/>
        <v>1</v>
      </c>
      <c r="S64" s="347">
        <f t="shared" ca="1" si="12"/>
        <v>1</v>
      </c>
      <c r="T64" s="347">
        <f t="shared" ca="1" si="12"/>
        <v>1</v>
      </c>
      <c r="U64" s="347">
        <f t="shared" ca="1" si="12"/>
        <v>1</v>
      </c>
      <c r="V64" s="347">
        <f t="shared" ca="1" si="12"/>
        <v>1</v>
      </c>
      <c r="W64" s="347">
        <f t="shared" ca="1" si="12"/>
        <v>0</v>
      </c>
      <c r="X64" s="347">
        <f t="shared" ca="1" si="12"/>
        <v>1</v>
      </c>
      <c r="Y64" s="347">
        <f t="shared" ca="1" si="12"/>
        <v>1</v>
      </c>
      <c r="Z64" s="347">
        <f t="shared" ca="1" si="13"/>
        <v>1</v>
      </c>
      <c r="AA64" s="347" t="str">
        <f t="shared" ca="1" si="1"/>
        <v>F0</v>
      </c>
      <c r="AB64" s="347" t="str">
        <f t="shared" ca="1" si="2"/>
        <v>F0</v>
      </c>
      <c r="AC64" s="164"/>
      <c r="AD64" s="164"/>
      <c r="AE64" s="164"/>
      <c r="AF64" s="164"/>
      <c r="AG64" s="134"/>
      <c r="AH64" s="135"/>
      <c r="AI64" s="135"/>
      <c r="AJ64" s="135"/>
      <c r="AK64" s="135"/>
      <c r="AL64" s="135"/>
    </row>
    <row r="65" spans="1:38" s="136" customFormat="1" ht="16.5" customHeight="1" thickBot="1">
      <c r="A65" s="131"/>
      <c r="B65" s="133"/>
      <c r="E65" s="498" t="str">
        <f t="shared" si="8"/>
        <v/>
      </c>
      <c r="F65" s="499"/>
      <c r="G65" s="143" t="s">
        <v>692</v>
      </c>
      <c r="H65" s="354"/>
      <c r="I65" s="10" t="s">
        <v>650</v>
      </c>
      <c r="J65" s="155" t="s">
        <v>47</v>
      </c>
      <c r="K65" s="323">
        <f t="shared" si="11"/>
        <v>0</v>
      </c>
      <c r="L65" s="157" t="s">
        <v>46</v>
      </c>
      <c r="M65" s="156" t="str">
        <f t="shared" si="7"/>
        <v/>
      </c>
      <c r="N65" s="158" t="str">
        <f t="shared" si="6"/>
        <v/>
      </c>
      <c r="O65" s="164"/>
      <c r="P65" s="347">
        <f t="shared" ca="1" si="12"/>
        <v>1</v>
      </c>
      <c r="Q65" s="347">
        <f t="shared" ca="1" si="12"/>
        <v>1</v>
      </c>
      <c r="R65" s="347">
        <f t="shared" ca="1" si="12"/>
        <v>1</v>
      </c>
      <c r="S65" s="347">
        <f t="shared" ca="1" si="12"/>
        <v>1</v>
      </c>
      <c r="T65" s="347">
        <f t="shared" ca="1" si="12"/>
        <v>1</v>
      </c>
      <c r="U65" s="347">
        <f t="shared" ca="1" si="12"/>
        <v>1</v>
      </c>
      <c r="V65" s="347">
        <f t="shared" ca="1" si="12"/>
        <v>1</v>
      </c>
      <c r="W65" s="347">
        <f t="shared" ca="1" si="12"/>
        <v>0</v>
      </c>
      <c r="X65" s="347">
        <f t="shared" ca="1" si="12"/>
        <v>1</v>
      </c>
      <c r="Y65" s="347">
        <f t="shared" ca="1" si="12"/>
        <v>1</v>
      </c>
      <c r="Z65" s="347">
        <f t="shared" ca="1" si="13"/>
        <v>1</v>
      </c>
      <c r="AA65" s="347" t="str">
        <f t="shared" ca="1" si="1"/>
        <v>F0</v>
      </c>
      <c r="AB65" s="347" t="str">
        <f t="shared" ca="1" si="2"/>
        <v>F0</v>
      </c>
      <c r="AC65" s="164"/>
      <c r="AD65" s="164"/>
      <c r="AE65" s="164"/>
      <c r="AF65" s="164"/>
      <c r="AG65" s="134"/>
      <c r="AH65" s="135"/>
      <c r="AI65" s="135"/>
      <c r="AJ65" s="135"/>
      <c r="AK65" s="135"/>
      <c r="AL65" s="135"/>
    </row>
    <row r="66" spans="1:38" s="136" customFormat="1" ht="16.5" customHeight="1" thickBot="1">
      <c r="A66" s="131"/>
      <c r="B66" s="133"/>
      <c r="E66" s="498" t="str">
        <f t="shared" si="8"/>
        <v/>
      </c>
      <c r="F66" s="499"/>
      <c r="G66" s="143" t="s">
        <v>693</v>
      </c>
      <c r="H66" s="354"/>
      <c r="I66" s="10" t="s">
        <v>650</v>
      </c>
      <c r="J66" s="155" t="s">
        <v>47</v>
      </c>
      <c r="K66" s="323">
        <f t="shared" si="11"/>
        <v>0</v>
      </c>
      <c r="L66" s="157" t="s">
        <v>46</v>
      </c>
      <c r="M66" s="156" t="str">
        <f t="shared" si="7"/>
        <v/>
      </c>
      <c r="N66" s="158" t="str">
        <f t="shared" si="6"/>
        <v/>
      </c>
      <c r="O66" s="164"/>
      <c r="P66" s="347">
        <f t="shared" ca="1" si="12"/>
        <v>1</v>
      </c>
      <c r="Q66" s="347">
        <f t="shared" ca="1" si="12"/>
        <v>1</v>
      </c>
      <c r="R66" s="347">
        <f t="shared" ca="1" si="12"/>
        <v>1</v>
      </c>
      <c r="S66" s="347">
        <f t="shared" ca="1" si="12"/>
        <v>1</v>
      </c>
      <c r="T66" s="347">
        <f t="shared" ca="1" si="12"/>
        <v>1</v>
      </c>
      <c r="U66" s="347">
        <f t="shared" ca="1" si="12"/>
        <v>1</v>
      </c>
      <c r="V66" s="347">
        <f t="shared" ca="1" si="12"/>
        <v>1</v>
      </c>
      <c r="W66" s="347">
        <f t="shared" ca="1" si="12"/>
        <v>0</v>
      </c>
      <c r="X66" s="347">
        <f t="shared" ca="1" si="12"/>
        <v>1</v>
      </c>
      <c r="Y66" s="347">
        <f t="shared" ca="1" si="12"/>
        <v>1</v>
      </c>
      <c r="Z66" s="347">
        <f t="shared" ca="1" si="13"/>
        <v>1</v>
      </c>
      <c r="AA66" s="347" t="str">
        <f t="shared" ca="1" si="1"/>
        <v>F0</v>
      </c>
      <c r="AB66" s="347" t="str">
        <f t="shared" ca="1" si="2"/>
        <v>F0</v>
      </c>
      <c r="AC66" s="164"/>
      <c r="AD66" s="164"/>
      <c r="AE66" s="164"/>
      <c r="AF66" s="164"/>
      <c r="AG66" s="134"/>
      <c r="AH66" s="135"/>
      <c r="AI66" s="135"/>
      <c r="AJ66" s="135"/>
      <c r="AK66" s="135"/>
      <c r="AL66" s="135"/>
    </row>
    <row r="67" spans="1:38" s="136" customFormat="1" ht="16.5" customHeight="1" thickBot="1">
      <c r="A67" s="131"/>
      <c r="B67" s="133"/>
      <c r="E67" s="498" t="str">
        <f t="shared" si="8"/>
        <v/>
      </c>
      <c r="F67" s="499"/>
      <c r="G67" s="143" t="s">
        <v>694</v>
      </c>
      <c r="H67" s="354"/>
      <c r="I67" s="10" t="s">
        <v>650</v>
      </c>
      <c r="J67" s="155" t="s">
        <v>47</v>
      </c>
      <c r="K67" s="323">
        <f t="shared" si="11"/>
        <v>0</v>
      </c>
      <c r="L67" s="157" t="s">
        <v>46</v>
      </c>
      <c r="M67" s="156" t="str">
        <f t="shared" si="7"/>
        <v/>
      </c>
      <c r="N67" s="158" t="str">
        <f t="shared" si="6"/>
        <v/>
      </c>
      <c r="O67" s="164"/>
      <c r="P67" s="347">
        <f t="shared" ca="1" si="12"/>
        <v>1</v>
      </c>
      <c r="Q67" s="347">
        <f t="shared" ca="1" si="12"/>
        <v>1</v>
      </c>
      <c r="R67" s="347">
        <f t="shared" ca="1" si="12"/>
        <v>1</v>
      </c>
      <c r="S67" s="347">
        <f t="shared" ca="1" si="12"/>
        <v>1</v>
      </c>
      <c r="T67" s="347">
        <f t="shared" ca="1" si="12"/>
        <v>1</v>
      </c>
      <c r="U67" s="347">
        <f t="shared" ca="1" si="12"/>
        <v>1</v>
      </c>
      <c r="V67" s="347">
        <f t="shared" ca="1" si="12"/>
        <v>1</v>
      </c>
      <c r="W67" s="347">
        <f t="shared" ca="1" si="12"/>
        <v>0</v>
      </c>
      <c r="X67" s="347">
        <f t="shared" ca="1" si="12"/>
        <v>1</v>
      </c>
      <c r="Y67" s="347">
        <f t="shared" ca="1" si="12"/>
        <v>1</v>
      </c>
      <c r="Z67" s="347">
        <f t="shared" ca="1" si="13"/>
        <v>1</v>
      </c>
      <c r="AA67" s="347" t="str">
        <f t="shared" ref="AA67:AA117" ca="1" si="14">CELL("format",H67)</f>
        <v>F0</v>
      </c>
      <c r="AB67" s="347" t="str">
        <f t="shared" ref="AB67:AB117" ca="1" si="15">CELL("format",K67)</f>
        <v>F0</v>
      </c>
      <c r="AC67" s="164"/>
      <c r="AD67" s="164"/>
      <c r="AE67" s="164"/>
      <c r="AF67" s="164"/>
      <c r="AG67" s="134"/>
      <c r="AH67" s="135"/>
      <c r="AI67" s="135"/>
      <c r="AJ67" s="135"/>
      <c r="AK67" s="135"/>
      <c r="AL67" s="135"/>
    </row>
    <row r="68" spans="1:38" s="136" customFormat="1" ht="16.5" customHeight="1" thickBot="1">
      <c r="A68" s="131"/>
      <c r="B68" s="133"/>
      <c r="E68" s="498" t="str">
        <f t="shared" si="8"/>
        <v/>
      </c>
      <c r="F68" s="499"/>
      <c r="G68" s="143" t="s">
        <v>695</v>
      </c>
      <c r="H68" s="354"/>
      <c r="I68" s="10" t="s">
        <v>650</v>
      </c>
      <c r="J68" s="155" t="s">
        <v>47</v>
      </c>
      <c r="K68" s="323">
        <f t="shared" si="11"/>
        <v>0</v>
      </c>
      <c r="L68" s="157" t="s">
        <v>46</v>
      </c>
      <c r="M68" s="156" t="str">
        <f t="shared" si="7"/>
        <v/>
      </c>
      <c r="N68" s="158" t="str">
        <f t="shared" si="6"/>
        <v/>
      </c>
      <c r="O68" s="164"/>
      <c r="P68" s="347">
        <f t="shared" ca="1" si="12"/>
        <v>1</v>
      </c>
      <c r="Q68" s="347">
        <f t="shared" ca="1" si="12"/>
        <v>1</v>
      </c>
      <c r="R68" s="347">
        <f t="shared" ca="1" si="12"/>
        <v>1</v>
      </c>
      <c r="S68" s="347">
        <f t="shared" ca="1" si="12"/>
        <v>1</v>
      </c>
      <c r="T68" s="347">
        <f t="shared" ca="1" si="12"/>
        <v>1</v>
      </c>
      <c r="U68" s="347">
        <f t="shared" ca="1" si="12"/>
        <v>1</v>
      </c>
      <c r="V68" s="347">
        <f t="shared" ca="1" si="12"/>
        <v>1</v>
      </c>
      <c r="W68" s="347">
        <f t="shared" ca="1" si="12"/>
        <v>0</v>
      </c>
      <c r="X68" s="347">
        <f t="shared" ca="1" si="12"/>
        <v>1</v>
      </c>
      <c r="Y68" s="347">
        <f t="shared" ca="1" si="12"/>
        <v>1</v>
      </c>
      <c r="Z68" s="347">
        <f t="shared" ca="1" si="13"/>
        <v>1</v>
      </c>
      <c r="AA68" s="347" t="str">
        <f t="shared" ca="1" si="14"/>
        <v>F0</v>
      </c>
      <c r="AB68" s="347" t="str">
        <f t="shared" ca="1" si="15"/>
        <v>F0</v>
      </c>
      <c r="AC68" s="164"/>
      <c r="AD68" s="164"/>
      <c r="AE68" s="164"/>
      <c r="AF68" s="164"/>
      <c r="AG68" s="134"/>
      <c r="AH68" s="135"/>
      <c r="AI68" s="135"/>
      <c r="AJ68" s="135"/>
      <c r="AK68" s="135"/>
      <c r="AL68" s="135"/>
    </row>
    <row r="69" spans="1:38" s="136" customFormat="1" ht="16.5" customHeight="1" thickBot="1">
      <c r="A69" s="131"/>
      <c r="B69" s="133"/>
      <c r="E69" s="498" t="str">
        <f t="shared" si="8"/>
        <v/>
      </c>
      <c r="F69" s="499"/>
      <c r="G69" s="143" t="s">
        <v>697</v>
      </c>
      <c r="H69" s="354"/>
      <c r="I69" s="10" t="s">
        <v>650</v>
      </c>
      <c r="J69" s="155" t="s">
        <v>47</v>
      </c>
      <c r="K69" s="323">
        <f t="shared" si="11"/>
        <v>0</v>
      </c>
      <c r="L69" s="157" t="s">
        <v>46</v>
      </c>
      <c r="M69" s="156" t="str">
        <f t="shared" si="7"/>
        <v/>
      </c>
      <c r="N69" s="158" t="str">
        <f t="shared" si="6"/>
        <v/>
      </c>
      <c r="O69" s="164"/>
      <c r="P69" s="347">
        <f t="shared" ca="1" si="12"/>
        <v>1</v>
      </c>
      <c r="Q69" s="347">
        <f t="shared" ca="1" si="12"/>
        <v>1</v>
      </c>
      <c r="R69" s="347">
        <f t="shared" ca="1" si="12"/>
        <v>1</v>
      </c>
      <c r="S69" s="347">
        <f t="shared" ca="1" si="12"/>
        <v>1</v>
      </c>
      <c r="T69" s="347">
        <f t="shared" ca="1" si="12"/>
        <v>1</v>
      </c>
      <c r="U69" s="347">
        <f t="shared" ca="1" si="12"/>
        <v>1</v>
      </c>
      <c r="V69" s="347">
        <f t="shared" ca="1" si="12"/>
        <v>1</v>
      </c>
      <c r="W69" s="347">
        <f t="shared" ca="1" si="12"/>
        <v>0</v>
      </c>
      <c r="X69" s="347">
        <f t="shared" ca="1" si="12"/>
        <v>1</v>
      </c>
      <c r="Y69" s="347">
        <f t="shared" ca="1" si="12"/>
        <v>1</v>
      </c>
      <c r="Z69" s="347">
        <f t="shared" ca="1" si="13"/>
        <v>1</v>
      </c>
      <c r="AA69" s="347" t="str">
        <f t="shared" ca="1" si="14"/>
        <v>F0</v>
      </c>
      <c r="AB69" s="347" t="str">
        <f t="shared" ca="1" si="15"/>
        <v>F0</v>
      </c>
      <c r="AC69" s="164"/>
      <c r="AD69" s="164"/>
      <c r="AE69" s="164"/>
      <c r="AF69" s="164"/>
      <c r="AG69" s="134"/>
      <c r="AH69" s="135"/>
      <c r="AI69" s="135"/>
      <c r="AJ69" s="135"/>
      <c r="AK69" s="135"/>
      <c r="AL69" s="135"/>
    </row>
    <row r="70" spans="1:38" s="136" customFormat="1" ht="16.5" customHeight="1" thickBot="1">
      <c r="A70" s="131"/>
      <c r="B70" s="133"/>
      <c r="E70" s="498" t="str">
        <f t="shared" si="8"/>
        <v/>
      </c>
      <c r="F70" s="499"/>
      <c r="G70" s="143" t="s">
        <v>696</v>
      </c>
      <c r="H70" s="354"/>
      <c r="I70" s="10" t="s">
        <v>650</v>
      </c>
      <c r="J70" s="155" t="s">
        <v>47</v>
      </c>
      <c r="K70" s="323">
        <f t="shared" si="11"/>
        <v>0</v>
      </c>
      <c r="L70" s="157" t="s">
        <v>46</v>
      </c>
      <c r="M70" s="156" t="str">
        <f t="shared" si="7"/>
        <v/>
      </c>
      <c r="N70" s="158" t="str">
        <f t="shared" si="6"/>
        <v/>
      </c>
      <c r="O70" s="164"/>
      <c r="P70" s="347">
        <f t="shared" ca="1" si="12"/>
        <v>1</v>
      </c>
      <c r="Q70" s="347">
        <f t="shared" ca="1" si="12"/>
        <v>1</v>
      </c>
      <c r="R70" s="347">
        <f t="shared" ca="1" si="12"/>
        <v>1</v>
      </c>
      <c r="S70" s="347">
        <f t="shared" ca="1" si="12"/>
        <v>1</v>
      </c>
      <c r="T70" s="347">
        <f t="shared" ca="1" si="12"/>
        <v>1</v>
      </c>
      <c r="U70" s="347">
        <f t="shared" ca="1" si="12"/>
        <v>1</v>
      </c>
      <c r="V70" s="347">
        <f t="shared" ca="1" si="12"/>
        <v>1</v>
      </c>
      <c r="W70" s="347">
        <f t="shared" ca="1" si="12"/>
        <v>0</v>
      </c>
      <c r="X70" s="347">
        <f t="shared" ca="1" si="12"/>
        <v>1</v>
      </c>
      <c r="Y70" s="347">
        <f t="shared" ca="1" si="12"/>
        <v>1</v>
      </c>
      <c r="Z70" s="347">
        <f t="shared" ca="1" si="13"/>
        <v>1</v>
      </c>
      <c r="AA70" s="347" t="str">
        <f t="shared" ca="1" si="14"/>
        <v>F0</v>
      </c>
      <c r="AB70" s="347" t="str">
        <f t="shared" ca="1" si="15"/>
        <v>F0</v>
      </c>
      <c r="AC70" s="164"/>
      <c r="AD70" s="164"/>
      <c r="AE70" s="164"/>
      <c r="AF70" s="164"/>
      <c r="AG70" s="134"/>
      <c r="AH70" s="135"/>
      <c r="AI70" s="135"/>
      <c r="AJ70" s="135"/>
      <c r="AK70" s="135"/>
      <c r="AL70" s="135"/>
    </row>
    <row r="71" spans="1:38" s="136" customFormat="1" ht="16.5" customHeight="1" thickBot="1">
      <c r="A71" s="131"/>
      <c r="B71" s="133"/>
      <c r="E71" s="498" t="str">
        <f t="shared" si="8"/>
        <v/>
      </c>
      <c r="F71" s="499"/>
      <c r="G71" s="143" t="s">
        <v>698</v>
      </c>
      <c r="H71" s="354"/>
      <c r="I71" s="10" t="s">
        <v>650</v>
      </c>
      <c r="J71" s="155" t="s">
        <v>47</v>
      </c>
      <c r="K71" s="323">
        <f t="shared" si="11"/>
        <v>0</v>
      </c>
      <c r="L71" s="157" t="s">
        <v>46</v>
      </c>
      <c r="M71" s="156" t="str">
        <f t="shared" si="7"/>
        <v/>
      </c>
      <c r="N71" s="158" t="str">
        <f t="shared" si="6"/>
        <v/>
      </c>
      <c r="O71" s="164"/>
      <c r="P71" s="347">
        <f t="shared" ca="1" si="12"/>
        <v>1</v>
      </c>
      <c r="Q71" s="347">
        <f t="shared" ca="1" si="12"/>
        <v>1</v>
      </c>
      <c r="R71" s="347">
        <f t="shared" ca="1" si="12"/>
        <v>1</v>
      </c>
      <c r="S71" s="347">
        <f t="shared" ca="1" si="12"/>
        <v>1</v>
      </c>
      <c r="T71" s="347">
        <f t="shared" ca="1" si="12"/>
        <v>1</v>
      </c>
      <c r="U71" s="347">
        <f t="shared" ca="1" si="12"/>
        <v>1</v>
      </c>
      <c r="V71" s="347">
        <f t="shared" ca="1" si="12"/>
        <v>1</v>
      </c>
      <c r="W71" s="347">
        <f t="shared" ca="1" si="12"/>
        <v>0</v>
      </c>
      <c r="X71" s="347">
        <f t="shared" ca="1" si="12"/>
        <v>1</v>
      </c>
      <c r="Y71" s="347">
        <f t="shared" ca="1" si="12"/>
        <v>1</v>
      </c>
      <c r="Z71" s="347">
        <f t="shared" ca="1" si="13"/>
        <v>1</v>
      </c>
      <c r="AA71" s="347" t="str">
        <f t="shared" ca="1" si="14"/>
        <v>F0</v>
      </c>
      <c r="AB71" s="347" t="str">
        <f t="shared" ca="1" si="15"/>
        <v>F0</v>
      </c>
      <c r="AC71" s="164"/>
      <c r="AD71" s="164"/>
      <c r="AE71" s="164"/>
      <c r="AF71" s="164"/>
      <c r="AG71" s="134"/>
      <c r="AH71" s="135"/>
      <c r="AI71" s="135"/>
      <c r="AJ71" s="135"/>
      <c r="AK71" s="135"/>
      <c r="AL71" s="135"/>
    </row>
    <row r="72" spans="1:38" s="136" customFormat="1" ht="16.5" customHeight="1" thickBot="1">
      <c r="A72" s="131"/>
      <c r="B72" s="133"/>
      <c r="E72" s="498" t="str">
        <f t="shared" si="8"/>
        <v/>
      </c>
      <c r="F72" s="499"/>
      <c r="G72" s="143" t="s">
        <v>699</v>
      </c>
      <c r="H72" s="354"/>
      <c r="I72" s="10" t="s">
        <v>650</v>
      </c>
      <c r="J72" s="155" t="s">
        <v>47</v>
      </c>
      <c r="K72" s="323">
        <f t="shared" si="11"/>
        <v>0</v>
      </c>
      <c r="L72" s="157" t="s">
        <v>46</v>
      </c>
      <c r="M72" s="156" t="str">
        <f t="shared" si="7"/>
        <v/>
      </c>
      <c r="N72" s="158"/>
      <c r="O72" s="164"/>
      <c r="P72" s="347">
        <f t="shared" ca="1" si="12"/>
        <v>1</v>
      </c>
      <c r="Q72" s="347">
        <f t="shared" ca="1" si="12"/>
        <v>1</v>
      </c>
      <c r="R72" s="347">
        <f t="shared" ca="1" si="12"/>
        <v>1</v>
      </c>
      <c r="S72" s="347">
        <f t="shared" ca="1" si="12"/>
        <v>1</v>
      </c>
      <c r="T72" s="347">
        <f t="shared" ca="1" si="12"/>
        <v>1</v>
      </c>
      <c r="U72" s="347">
        <f t="shared" ca="1" si="12"/>
        <v>1</v>
      </c>
      <c r="V72" s="347">
        <f t="shared" ca="1" si="12"/>
        <v>1</v>
      </c>
      <c r="W72" s="347">
        <f t="shared" ca="1" si="12"/>
        <v>0</v>
      </c>
      <c r="X72" s="347">
        <f t="shared" ca="1" si="12"/>
        <v>1</v>
      </c>
      <c r="Y72" s="347">
        <f t="shared" ca="1" si="12"/>
        <v>1</v>
      </c>
      <c r="Z72" s="347">
        <f t="shared" ca="1" si="13"/>
        <v>1</v>
      </c>
      <c r="AA72" s="347" t="str">
        <f t="shared" ca="1" si="14"/>
        <v>F0</v>
      </c>
      <c r="AB72" s="347" t="str">
        <f t="shared" ca="1" si="15"/>
        <v>F0</v>
      </c>
      <c r="AC72" s="164"/>
      <c r="AD72" s="164"/>
      <c r="AE72" s="164"/>
      <c r="AF72" s="164"/>
      <c r="AG72" s="134"/>
      <c r="AH72" s="135"/>
      <c r="AI72" s="135"/>
      <c r="AJ72" s="135"/>
      <c r="AK72" s="135"/>
      <c r="AL72" s="135"/>
    </row>
    <row r="73" spans="1:38" s="136" customFormat="1" ht="16.5" customHeight="1" thickBot="1">
      <c r="A73" s="131"/>
      <c r="B73" s="133"/>
      <c r="E73" s="498" t="str">
        <f t="shared" si="8"/>
        <v/>
      </c>
      <c r="F73" s="499"/>
      <c r="G73" s="143" t="s">
        <v>700</v>
      </c>
      <c r="H73" s="354"/>
      <c r="I73" s="10" t="s">
        <v>650</v>
      </c>
      <c r="J73" s="155" t="s">
        <v>47</v>
      </c>
      <c r="K73" s="323">
        <f t="shared" si="11"/>
        <v>0</v>
      </c>
      <c r="L73" s="157" t="s">
        <v>46</v>
      </c>
      <c r="M73" s="156" t="str">
        <f t="shared" si="7"/>
        <v/>
      </c>
      <c r="N73" s="158"/>
      <c r="O73" s="164"/>
      <c r="P73" s="347">
        <f t="shared" ca="1" si="12"/>
        <v>1</v>
      </c>
      <c r="Q73" s="347">
        <f t="shared" ca="1" si="12"/>
        <v>1</v>
      </c>
      <c r="R73" s="347">
        <f t="shared" ca="1" si="12"/>
        <v>1</v>
      </c>
      <c r="S73" s="347">
        <f t="shared" ca="1" si="12"/>
        <v>1</v>
      </c>
      <c r="T73" s="347">
        <f t="shared" ca="1" si="12"/>
        <v>1</v>
      </c>
      <c r="U73" s="347">
        <f t="shared" ca="1" si="12"/>
        <v>1</v>
      </c>
      <c r="V73" s="347">
        <f t="shared" ca="1" si="12"/>
        <v>1</v>
      </c>
      <c r="W73" s="347">
        <f t="shared" ca="1" si="12"/>
        <v>0</v>
      </c>
      <c r="X73" s="347">
        <f t="shared" ca="1" si="12"/>
        <v>1</v>
      </c>
      <c r="Y73" s="347">
        <f t="shared" ca="1" si="12"/>
        <v>1</v>
      </c>
      <c r="Z73" s="347">
        <f t="shared" ca="1" si="13"/>
        <v>1</v>
      </c>
      <c r="AA73" s="347" t="str">
        <f t="shared" ca="1" si="14"/>
        <v>F0</v>
      </c>
      <c r="AB73" s="347" t="str">
        <f t="shared" ca="1" si="15"/>
        <v>F0</v>
      </c>
      <c r="AC73" s="164"/>
      <c r="AD73" s="164"/>
      <c r="AE73" s="164"/>
      <c r="AF73" s="164"/>
      <c r="AG73" s="134"/>
      <c r="AH73" s="135"/>
      <c r="AI73" s="135"/>
      <c r="AJ73" s="135"/>
      <c r="AK73" s="135"/>
      <c r="AL73" s="135"/>
    </row>
    <row r="74" spans="1:38" s="136" customFormat="1" ht="16.5" customHeight="1" thickBot="1">
      <c r="A74" s="131"/>
      <c r="B74" s="133"/>
      <c r="E74" s="498" t="str">
        <f t="shared" si="8"/>
        <v/>
      </c>
      <c r="F74" s="499"/>
      <c r="G74" s="143" t="s">
        <v>701</v>
      </c>
      <c r="H74" s="354"/>
      <c r="I74" s="10" t="s">
        <v>650</v>
      </c>
      <c r="J74" s="155" t="s">
        <v>47</v>
      </c>
      <c r="K74" s="323">
        <f t="shared" si="11"/>
        <v>0</v>
      </c>
      <c r="L74" s="157" t="s">
        <v>46</v>
      </c>
      <c r="M74" s="156" t="str">
        <f t="shared" si="7"/>
        <v/>
      </c>
      <c r="N74" s="158" t="str">
        <f t="shared" si="6"/>
        <v/>
      </c>
      <c r="O74" s="164"/>
      <c r="P74" s="347">
        <f t="shared" ca="1" si="12"/>
        <v>1</v>
      </c>
      <c r="Q74" s="347">
        <f t="shared" ca="1" si="12"/>
        <v>1</v>
      </c>
      <c r="R74" s="347">
        <f t="shared" ca="1" si="12"/>
        <v>1</v>
      </c>
      <c r="S74" s="347">
        <f t="shared" ca="1" si="12"/>
        <v>1</v>
      </c>
      <c r="T74" s="347">
        <f t="shared" ca="1" si="12"/>
        <v>1</v>
      </c>
      <c r="U74" s="347">
        <f t="shared" ca="1" si="12"/>
        <v>1</v>
      </c>
      <c r="V74" s="347">
        <f t="shared" ca="1" si="12"/>
        <v>1</v>
      </c>
      <c r="W74" s="347">
        <f t="shared" ca="1" si="12"/>
        <v>0</v>
      </c>
      <c r="X74" s="347">
        <f t="shared" ca="1" si="12"/>
        <v>1</v>
      </c>
      <c r="Y74" s="347">
        <f t="shared" ca="1" si="12"/>
        <v>1</v>
      </c>
      <c r="Z74" s="347">
        <f t="shared" ca="1" si="13"/>
        <v>1</v>
      </c>
      <c r="AA74" s="347" t="str">
        <f t="shared" ca="1" si="14"/>
        <v>F0</v>
      </c>
      <c r="AB74" s="347" t="str">
        <f t="shared" ca="1" si="15"/>
        <v>F0</v>
      </c>
      <c r="AC74" s="164"/>
      <c r="AD74" s="164"/>
      <c r="AE74" s="164"/>
      <c r="AF74" s="164"/>
      <c r="AG74" s="134"/>
      <c r="AH74" s="135"/>
      <c r="AI74" s="135"/>
      <c r="AJ74" s="135"/>
      <c r="AK74" s="135"/>
      <c r="AL74" s="135"/>
    </row>
    <row r="75" spans="1:38" s="136" customFormat="1" ht="14.1" customHeight="1">
      <c r="A75" s="137"/>
      <c r="B75" s="133"/>
      <c r="D75" s="133"/>
      <c r="G75" s="132"/>
      <c r="H75" s="397"/>
      <c r="I75" s="133"/>
      <c r="J75" s="151" t="s">
        <v>47</v>
      </c>
      <c r="K75" s="318" t="s">
        <v>115</v>
      </c>
      <c r="L75" s="149" t="s">
        <v>46</v>
      </c>
      <c r="M75" s="156"/>
      <c r="N75" s="158"/>
      <c r="O75" s="164"/>
      <c r="P75" s="347">
        <f t="shared" ca="1" si="12"/>
        <v>1</v>
      </c>
      <c r="Q75" s="347">
        <f t="shared" ca="1" si="12"/>
        <v>1</v>
      </c>
      <c r="R75" s="347">
        <f t="shared" ca="1" si="12"/>
        <v>1</v>
      </c>
      <c r="S75" s="347">
        <f t="shared" ca="1" si="12"/>
        <v>1</v>
      </c>
      <c r="T75" s="347">
        <f t="shared" ca="1" si="12"/>
        <v>1</v>
      </c>
      <c r="U75" s="347">
        <f t="shared" ca="1" si="12"/>
        <v>1</v>
      </c>
      <c r="V75" s="347">
        <f t="shared" ca="1" si="12"/>
        <v>1</v>
      </c>
      <c r="W75" s="347">
        <f t="shared" ca="1" si="12"/>
        <v>1</v>
      </c>
      <c r="X75" s="347">
        <f t="shared" ca="1" si="12"/>
        <v>1</v>
      </c>
      <c r="Y75" s="347">
        <f t="shared" ca="1" si="12"/>
        <v>1</v>
      </c>
      <c r="Z75" s="347">
        <f t="shared" ca="1" si="13"/>
        <v>1</v>
      </c>
      <c r="AA75" s="347" t="str">
        <f t="shared" ca="1" si="14"/>
        <v>G</v>
      </c>
      <c r="AB75" s="347" t="str">
        <f t="shared" ca="1" si="15"/>
        <v>F0</v>
      </c>
      <c r="AC75" s="164"/>
      <c r="AD75" s="164"/>
      <c r="AE75" s="164"/>
      <c r="AF75" s="164"/>
      <c r="AG75" s="134"/>
      <c r="AH75" s="135"/>
      <c r="AI75" s="135"/>
      <c r="AJ75" s="135"/>
      <c r="AK75" s="135"/>
      <c r="AL75" s="135"/>
    </row>
    <row r="76" spans="1:38" ht="18.75" customHeight="1">
      <c r="A76" s="84" t="s">
        <v>85</v>
      </c>
      <c r="B76" s="524" t="s">
        <v>612</v>
      </c>
      <c r="C76" s="525"/>
      <c r="D76" s="525"/>
      <c r="E76" s="525"/>
      <c r="F76" s="525"/>
      <c r="G76" s="99" t="str">
        <f>IF(H76&gt;100,"Can't exceed 100% --&gt;","")</f>
        <v/>
      </c>
      <c r="H76" s="336"/>
      <c r="I76" s="120" t="s">
        <v>86</v>
      </c>
      <c r="J76" s="151" t="s">
        <v>44</v>
      </c>
      <c r="K76" s="338">
        <f>IF(OR(H76="",H76=0),50,IF(ISNUMBER(H76),ROUND(H76,0),"X"))</f>
        <v>50</v>
      </c>
      <c r="L76" s="149" t="s">
        <v>46</v>
      </c>
      <c r="M76" s="5"/>
      <c r="P76" s="350">
        <f t="shared" ca="1" si="12"/>
        <v>1</v>
      </c>
      <c r="Q76" s="350">
        <f t="shared" ca="1" si="12"/>
        <v>1</v>
      </c>
      <c r="R76" s="350">
        <f t="shared" ca="1" si="12"/>
        <v>1</v>
      </c>
      <c r="S76" s="350">
        <f t="shared" ca="1" si="12"/>
        <v>1</v>
      </c>
      <c r="T76" s="350">
        <f t="shared" ca="1" si="12"/>
        <v>1</v>
      </c>
      <c r="U76" s="350">
        <f t="shared" ca="1" si="12"/>
        <v>1</v>
      </c>
      <c r="V76" s="350">
        <f t="shared" ca="1" si="12"/>
        <v>1</v>
      </c>
      <c r="W76" s="350">
        <f t="shared" ca="1" si="12"/>
        <v>0</v>
      </c>
      <c r="X76" s="350">
        <f t="shared" ca="1" si="12"/>
        <v>1</v>
      </c>
      <c r="Y76" s="350">
        <f t="shared" ca="1" si="12"/>
        <v>1</v>
      </c>
      <c r="Z76" s="350">
        <f t="shared" ca="1" si="13"/>
        <v>1</v>
      </c>
      <c r="AA76" s="350" t="str">
        <f t="shared" ca="1" si="14"/>
        <v>F2</v>
      </c>
      <c r="AB76" s="350" t="str">
        <f t="shared" ca="1" si="15"/>
        <v>F2</v>
      </c>
    </row>
    <row r="77" spans="1:38" ht="18.95" customHeight="1" thickBot="1">
      <c r="A77" s="89" t="s">
        <v>87</v>
      </c>
      <c r="B77" s="526" t="s">
        <v>1</v>
      </c>
      <c r="C77" s="527"/>
      <c r="D77" s="527"/>
      <c r="E77" s="527"/>
      <c r="F77" s="527"/>
      <c r="G77" s="100" t="str">
        <f>IF(H77&gt;100,"Can't exceed 100% --&gt;","")</f>
        <v/>
      </c>
      <c r="H77" s="337"/>
      <c r="I77" s="120" t="s">
        <v>86</v>
      </c>
      <c r="J77" s="151" t="s">
        <v>47</v>
      </c>
      <c r="K77" s="338">
        <f>IF(OR(H77="",H77=0),50,IF(ISNUMBER(H77),ROUND(H77,0),"X"))</f>
        <v>50</v>
      </c>
      <c r="L77" s="149" t="s">
        <v>46</v>
      </c>
      <c r="M77" s="149" t="str">
        <f>IF(G77="","",1)</f>
        <v/>
      </c>
      <c r="N77" s="152" t="str">
        <f>IF(M77=1,"&lt;==========","")</f>
        <v/>
      </c>
      <c r="P77" s="350">
        <f t="shared" ca="1" si="12"/>
        <v>1</v>
      </c>
      <c r="Q77" s="350">
        <f t="shared" ca="1" si="12"/>
        <v>1</v>
      </c>
      <c r="R77" s="350">
        <f t="shared" ca="1" si="12"/>
        <v>1</v>
      </c>
      <c r="S77" s="350">
        <f t="shared" ca="1" si="12"/>
        <v>1</v>
      </c>
      <c r="T77" s="350">
        <f t="shared" ca="1" si="12"/>
        <v>1</v>
      </c>
      <c r="U77" s="350">
        <f t="shared" ca="1" si="12"/>
        <v>1</v>
      </c>
      <c r="V77" s="350">
        <f t="shared" ca="1" si="12"/>
        <v>1</v>
      </c>
      <c r="W77" s="350">
        <f t="shared" ca="1" si="12"/>
        <v>0</v>
      </c>
      <c r="X77" s="350">
        <f t="shared" ca="1" si="12"/>
        <v>1</v>
      </c>
      <c r="Y77" s="350">
        <f t="shared" ca="1" si="12"/>
        <v>1</v>
      </c>
      <c r="Z77" s="350">
        <f t="shared" ca="1" si="13"/>
        <v>1</v>
      </c>
      <c r="AA77" s="350" t="str">
        <f t="shared" ca="1" si="14"/>
        <v>F2</v>
      </c>
      <c r="AB77" s="350" t="str">
        <f t="shared" ca="1" si="15"/>
        <v>F2</v>
      </c>
    </row>
    <row r="78" spans="1:38" ht="18.95" customHeight="1" thickBot="1">
      <c r="A78" s="89" t="s">
        <v>88</v>
      </c>
      <c r="B78" s="519" t="s">
        <v>0</v>
      </c>
      <c r="C78" s="520"/>
      <c r="D78" s="520"/>
      <c r="E78" s="520"/>
      <c r="F78" s="495" t="str">
        <f>IF((H76="")*AND(H77=""),"",IF(+H76+H77=100,"","Must add to 100% ==&gt;"))</f>
        <v/>
      </c>
      <c r="G78" s="495"/>
      <c r="H78" s="358" t="str">
        <f>IF(H76+H77=0,"",H76+H77)</f>
        <v/>
      </c>
      <c r="I78" s="122"/>
      <c r="M78" s="149" t="str">
        <f>IF(F78="","",1)</f>
        <v/>
      </c>
      <c r="N78" s="152" t="str">
        <f t="shared" ref="N78:N90" si="16">IF(M78=1,"&lt;==========","")</f>
        <v/>
      </c>
      <c r="P78" s="350">
        <f t="shared" ca="1" si="12"/>
        <v>1</v>
      </c>
      <c r="Q78" s="350">
        <f t="shared" ca="1" si="12"/>
        <v>1</v>
      </c>
      <c r="R78" s="350">
        <f t="shared" ca="1" si="12"/>
        <v>1</v>
      </c>
      <c r="S78" s="350">
        <f t="shared" ca="1" si="12"/>
        <v>1</v>
      </c>
      <c r="T78" s="350">
        <f t="shared" ca="1" si="12"/>
        <v>1</v>
      </c>
      <c r="U78" s="350">
        <f t="shared" ca="1" si="12"/>
        <v>1</v>
      </c>
      <c r="V78" s="350">
        <f t="shared" ca="1" si="12"/>
        <v>1</v>
      </c>
      <c r="W78" s="350">
        <f t="shared" ca="1" si="12"/>
        <v>1</v>
      </c>
      <c r="X78" s="350">
        <f t="shared" ca="1" si="12"/>
        <v>1</v>
      </c>
      <c r="Y78" s="350">
        <f t="shared" ca="1" si="12"/>
        <v>1</v>
      </c>
      <c r="Z78" s="350">
        <f t="shared" ca="1" si="13"/>
        <v>1</v>
      </c>
      <c r="AA78" s="350" t="str">
        <f t="shared" ca="1" si="14"/>
        <v>F2</v>
      </c>
      <c r="AB78" s="350" t="str">
        <f t="shared" ca="1" si="15"/>
        <v>F0</v>
      </c>
    </row>
    <row r="79" spans="1:38" ht="18.95" customHeight="1">
      <c r="A79" s="84"/>
      <c r="B79" s="94" t="s">
        <v>635</v>
      </c>
      <c r="C79" s="496" t="s">
        <v>89</v>
      </c>
      <c r="D79" s="497"/>
      <c r="E79" s="15"/>
      <c r="F79" s="486" t="str">
        <f t="shared" ref="F79:F89" si="17">IF(H79&gt;100,"Can't exceed 100% ==&gt;","")</f>
        <v/>
      </c>
      <c r="G79" s="487"/>
      <c r="H79" s="339"/>
      <c r="I79" s="123" t="s">
        <v>86</v>
      </c>
      <c r="J79" s="151" t="s">
        <v>47</v>
      </c>
      <c r="K79" s="338" t="str">
        <f>IF(OR(H79="",H79=0),"0",IF(ISNUMBER(H79),ROUND(H79,2),"0"))</f>
        <v>0</v>
      </c>
      <c r="L79" s="149" t="s">
        <v>46</v>
      </c>
      <c r="M79" s="149" t="str">
        <f>IF(F79="","",1)</f>
        <v/>
      </c>
      <c r="N79" s="152" t="str">
        <f t="shared" si="16"/>
        <v/>
      </c>
      <c r="P79" s="350">
        <f t="shared" ca="1" si="12"/>
        <v>1</v>
      </c>
      <c r="Q79" s="350">
        <f t="shared" ca="1" si="12"/>
        <v>1</v>
      </c>
      <c r="R79" s="350">
        <f t="shared" ca="1" si="12"/>
        <v>1</v>
      </c>
      <c r="S79" s="350">
        <f t="shared" ca="1" si="12"/>
        <v>1</v>
      </c>
      <c r="T79" s="350">
        <f t="shared" ca="1" si="12"/>
        <v>1</v>
      </c>
      <c r="U79" s="350">
        <f t="shared" ca="1" si="12"/>
        <v>1</v>
      </c>
      <c r="V79" s="350">
        <f t="shared" ca="1" si="12"/>
        <v>1</v>
      </c>
      <c r="W79" s="350">
        <f t="shared" ca="1" si="12"/>
        <v>0</v>
      </c>
      <c r="X79" s="350">
        <f t="shared" ca="1" si="12"/>
        <v>1</v>
      </c>
      <c r="Y79" s="350">
        <f t="shared" ca="1" si="12"/>
        <v>1</v>
      </c>
      <c r="Z79" s="350">
        <f t="shared" ca="1" si="13"/>
        <v>1</v>
      </c>
      <c r="AA79" s="350" t="str">
        <f t="shared" ca="1" si="14"/>
        <v>F2</v>
      </c>
      <c r="AB79" s="350" t="str">
        <f t="shared" ca="1" si="15"/>
        <v>F2</v>
      </c>
    </row>
    <row r="80" spans="1:38" ht="18.95" customHeight="1">
      <c r="A80" s="84"/>
      <c r="B80" s="94" t="s">
        <v>636</v>
      </c>
      <c r="C80" s="94" t="s">
        <v>628</v>
      </c>
      <c r="D80" s="14"/>
      <c r="E80" s="15"/>
      <c r="F80" s="486" t="str">
        <f t="shared" si="17"/>
        <v/>
      </c>
      <c r="G80" s="487"/>
      <c r="H80" s="340"/>
      <c r="I80" s="123" t="s">
        <v>86</v>
      </c>
      <c r="J80" s="151" t="s">
        <v>47</v>
      </c>
      <c r="K80" s="338" t="str">
        <f t="shared" ref="K80:K89" si="18">IF(OR(H80="",H80=0),"0",IF(ISNUMBER(H80),ROUND(H80,2),"0"))</f>
        <v>0</v>
      </c>
      <c r="L80" s="149" t="s">
        <v>46</v>
      </c>
      <c r="M80" s="149" t="str">
        <f t="shared" ref="M80:M89" si="19">IF(F80="","",1)</f>
        <v/>
      </c>
      <c r="N80" s="152" t="str">
        <f t="shared" si="16"/>
        <v/>
      </c>
      <c r="P80" s="350">
        <f t="shared" ca="1" si="12"/>
        <v>1</v>
      </c>
      <c r="Q80" s="350">
        <f t="shared" ca="1" si="12"/>
        <v>1</v>
      </c>
      <c r="R80" s="350">
        <f t="shared" ca="1" si="12"/>
        <v>1</v>
      </c>
      <c r="S80" s="350">
        <f t="shared" ca="1" si="12"/>
        <v>1</v>
      </c>
      <c r="T80" s="350">
        <f t="shared" ca="1" si="12"/>
        <v>1</v>
      </c>
      <c r="U80" s="350">
        <f t="shared" ca="1" si="12"/>
        <v>1</v>
      </c>
      <c r="V80" s="350">
        <f t="shared" ca="1" si="12"/>
        <v>1</v>
      </c>
      <c r="W80" s="350">
        <f t="shared" ca="1" si="12"/>
        <v>0</v>
      </c>
      <c r="X80" s="350">
        <f t="shared" ca="1" si="12"/>
        <v>1</v>
      </c>
      <c r="Y80" s="350">
        <f t="shared" ca="1" si="12"/>
        <v>1</v>
      </c>
      <c r="Z80" s="350">
        <f t="shared" ca="1" si="13"/>
        <v>1</v>
      </c>
      <c r="AA80" s="350" t="str">
        <f t="shared" ca="1" si="14"/>
        <v>F2</v>
      </c>
      <c r="AB80" s="350" t="str">
        <f t="shared" ca="1" si="15"/>
        <v>F2</v>
      </c>
    </row>
    <row r="81" spans="1:28" ht="18.95" customHeight="1">
      <c r="A81" s="84"/>
      <c r="B81" s="94" t="s">
        <v>637</v>
      </c>
      <c r="C81" s="94" t="s">
        <v>629</v>
      </c>
      <c r="D81" s="14"/>
      <c r="E81" s="5"/>
      <c r="F81" s="486" t="str">
        <f t="shared" si="17"/>
        <v/>
      </c>
      <c r="G81" s="487"/>
      <c r="H81" s="340"/>
      <c r="I81" s="123" t="s">
        <v>86</v>
      </c>
      <c r="J81" s="151" t="s">
        <v>47</v>
      </c>
      <c r="K81" s="338" t="str">
        <f t="shared" si="18"/>
        <v>0</v>
      </c>
      <c r="L81" s="149" t="s">
        <v>46</v>
      </c>
      <c r="M81" s="149" t="str">
        <f t="shared" si="19"/>
        <v/>
      </c>
      <c r="N81" s="152" t="str">
        <f t="shared" si="16"/>
        <v/>
      </c>
      <c r="P81" s="350">
        <f t="shared" ca="1" si="12"/>
        <v>1</v>
      </c>
      <c r="Q81" s="350">
        <f t="shared" ca="1" si="12"/>
        <v>1</v>
      </c>
      <c r="R81" s="350">
        <f t="shared" ca="1" si="12"/>
        <v>1</v>
      </c>
      <c r="S81" s="350">
        <f t="shared" ca="1" si="12"/>
        <v>1</v>
      </c>
      <c r="T81" s="350">
        <f t="shared" ca="1" si="12"/>
        <v>1</v>
      </c>
      <c r="U81" s="350">
        <f t="shared" ca="1" si="12"/>
        <v>1</v>
      </c>
      <c r="V81" s="350">
        <f t="shared" ca="1" si="12"/>
        <v>1</v>
      </c>
      <c r="W81" s="350">
        <f t="shared" ca="1" si="12"/>
        <v>0</v>
      </c>
      <c r="X81" s="350">
        <f t="shared" ca="1" si="12"/>
        <v>1</v>
      </c>
      <c r="Y81" s="350">
        <f t="shared" ca="1" si="12"/>
        <v>1</v>
      </c>
      <c r="Z81" s="350">
        <f t="shared" ca="1" si="13"/>
        <v>1</v>
      </c>
      <c r="AA81" s="350" t="str">
        <f t="shared" ca="1" si="14"/>
        <v>F2</v>
      </c>
      <c r="AB81" s="350" t="str">
        <f t="shared" ca="1" si="15"/>
        <v>F2</v>
      </c>
    </row>
    <row r="82" spans="1:28" ht="18.95" customHeight="1">
      <c r="A82" s="84"/>
      <c r="B82" s="94" t="s">
        <v>638</v>
      </c>
      <c r="C82" s="94" t="s">
        <v>630</v>
      </c>
      <c r="D82" s="14"/>
      <c r="E82" s="15"/>
      <c r="F82" s="486" t="str">
        <f t="shared" si="17"/>
        <v/>
      </c>
      <c r="G82" s="487"/>
      <c r="H82" s="340"/>
      <c r="I82" s="123" t="s">
        <v>86</v>
      </c>
      <c r="J82" s="151" t="s">
        <v>47</v>
      </c>
      <c r="K82" s="338" t="str">
        <f t="shared" si="18"/>
        <v>0</v>
      </c>
      <c r="L82" s="149" t="s">
        <v>46</v>
      </c>
      <c r="M82" s="149" t="str">
        <f t="shared" si="19"/>
        <v/>
      </c>
      <c r="N82" s="152" t="str">
        <f t="shared" si="16"/>
        <v/>
      </c>
      <c r="P82" s="350">
        <f t="shared" ca="1" si="12"/>
        <v>1</v>
      </c>
      <c r="Q82" s="350">
        <f t="shared" ca="1" si="12"/>
        <v>1</v>
      </c>
      <c r="R82" s="350">
        <f t="shared" ca="1" si="12"/>
        <v>1</v>
      </c>
      <c r="S82" s="350">
        <f t="shared" ca="1" si="12"/>
        <v>1</v>
      </c>
      <c r="T82" s="350">
        <f t="shared" ca="1" si="12"/>
        <v>1</v>
      </c>
      <c r="U82" s="350">
        <f t="shared" ca="1" si="12"/>
        <v>1</v>
      </c>
      <c r="V82" s="350">
        <f t="shared" ca="1" si="12"/>
        <v>1</v>
      </c>
      <c r="W82" s="350">
        <f t="shared" ca="1" si="12"/>
        <v>0</v>
      </c>
      <c r="X82" s="350">
        <f t="shared" ca="1" si="12"/>
        <v>1</v>
      </c>
      <c r="Y82" s="350">
        <f t="shared" ca="1" si="12"/>
        <v>1</v>
      </c>
      <c r="Z82" s="350">
        <f t="shared" ca="1" si="13"/>
        <v>1</v>
      </c>
      <c r="AA82" s="350" t="str">
        <f t="shared" ca="1" si="14"/>
        <v>F2</v>
      </c>
      <c r="AB82" s="350" t="str">
        <f t="shared" ca="1" si="15"/>
        <v>F2</v>
      </c>
    </row>
    <row r="83" spans="1:28" ht="18.95" customHeight="1">
      <c r="A83" s="84"/>
      <c r="B83" s="94" t="s">
        <v>639</v>
      </c>
      <c r="C83" s="94" t="s">
        <v>92</v>
      </c>
      <c r="D83" s="14"/>
      <c r="E83" s="15"/>
      <c r="F83" s="486" t="str">
        <f t="shared" si="17"/>
        <v/>
      </c>
      <c r="G83" s="487"/>
      <c r="H83" s="340"/>
      <c r="I83" s="123" t="s">
        <v>86</v>
      </c>
      <c r="J83" s="151" t="s">
        <v>47</v>
      </c>
      <c r="K83" s="338" t="str">
        <f t="shared" si="18"/>
        <v>0</v>
      </c>
      <c r="L83" s="149" t="s">
        <v>46</v>
      </c>
      <c r="M83" s="149" t="str">
        <f t="shared" si="19"/>
        <v/>
      </c>
      <c r="N83" s="152" t="str">
        <f t="shared" si="16"/>
        <v/>
      </c>
      <c r="P83" s="350">
        <f t="shared" ca="1" si="12"/>
        <v>1</v>
      </c>
      <c r="Q83" s="350">
        <f t="shared" ca="1" si="12"/>
        <v>1</v>
      </c>
      <c r="R83" s="350">
        <f t="shared" ca="1" si="12"/>
        <v>1</v>
      </c>
      <c r="S83" s="350">
        <f t="shared" ca="1" si="12"/>
        <v>1</v>
      </c>
      <c r="T83" s="350">
        <f t="shared" ca="1" si="12"/>
        <v>1</v>
      </c>
      <c r="U83" s="350">
        <f t="shared" ca="1" si="12"/>
        <v>1</v>
      </c>
      <c r="V83" s="350">
        <f t="shared" ca="1" si="12"/>
        <v>1</v>
      </c>
      <c r="W83" s="350">
        <f t="shared" ca="1" si="12"/>
        <v>0</v>
      </c>
      <c r="X83" s="350">
        <f t="shared" ca="1" si="12"/>
        <v>1</v>
      </c>
      <c r="Y83" s="350">
        <f t="shared" ca="1" si="12"/>
        <v>1</v>
      </c>
      <c r="Z83" s="350">
        <f t="shared" ca="1" si="13"/>
        <v>1</v>
      </c>
      <c r="AA83" s="350" t="str">
        <f t="shared" ca="1" si="14"/>
        <v>F2</v>
      </c>
      <c r="AB83" s="350" t="str">
        <f t="shared" ca="1" si="15"/>
        <v>F2</v>
      </c>
    </row>
    <row r="84" spans="1:28" ht="18.95" customHeight="1">
      <c r="A84" s="84"/>
      <c r="B84" s="94" t="s">
        <v>640</v>
      </c>
      <c r="C84" s="94" t="s">
        <v>90</v>
      </c>
      <c r="D84" s="14"/>
      <c r="E84" s="15"/>
      <c r="F84" s="486" t="str">
        <f t="shared" si="17"/>
        <v/>
      </c>
      <c r="G84" s="487"/>
      <c r="H84" s="340"/>
      <c r="I84" s="123" t="s">
        <v>86</v>
      </c>
      <c r="J84" s="151" t="s">
        <v>47</v>
      </c>
      <c r="K84" s="338" t="str">
        <f t="shared" si="18"/>
        <v>0</v>
      </c>
      <c r="L84" s="149" t="s">
        <v>46</v>
      </c>
      <c r="M84" s="149" t="str">
        <f t="shared" si="19"/>
        <v/>
      </c>
      <c r="N84" s="152" t="str">
        <f t="shared" si="16"/>
        <v/>
      </c>
      <c r="P84" s="350">
        <f t="shared" ca="1" si="12"/>
        <v>1</v>
      </c>
      <c r="Q84" s="350">
        <f t="shared" ca="1" si="12"/>
        <v>1</v>
      </c>
      <c r="R84" s="350">
        <f t="shared" ca="1" si="12"/>
        <v>1</v>
      </c>
      <c r="S84" s="350">
        <f t="shared" ca="1" si="12"/>
        <v>1</v>
      </c>
      <c r="T84" s="350">
        <f t="shared" ca="1" si="12"/>
        <v>1</v>
      </c>
      <c r="U84" s="350">
        <f t="shared" ca="1" si="12"/>
        <v>1</v>
      </c>
      <c r="V84" s="350">
        <f t="shared" ca="1" si="12"/>
        <v>1</v>
      </c>
      <c r="W84" s="350">
        <f t="shared" ca="1" si="12"/>
        <v>0</v>
      </c>
      <c r="X84" s="350">
        <f t="shared" ca="1" si="12"/>
        <v>1</v>
      </c>
      <c r="Y84" s="350">
        <f t="shared" ca="1" si="12"/>
        <v>1</v>
      </c>
      <c r="Z84" s="350">
        <f t="shared" ca="1" si="13"/>
        <v>1</v>
      </c>
      <c r="AA84" s="350" t="str">
        <f t="shared" ca="1" si="14"/>
        <v>F2</v>
      </c>
      <c r="AB84" s="350" t="str">
        <f t="shared" ca="1" si="15"/>
        <v>F2</v>
      </c>
    </row>
    <row r="85" spans="1:28" ht="18.95" customHeight="1">
      <c r="A85" s="84"/>
      <c r="B85" s="94" t="s">
        <v>641</v>
      </c>
      <c r="C85" s="94" t="s">
        <v>631</v>
      </c>
      <c r="D85" s="14"/>
      <c r="E85" s="15"/>
      <c r="F85" s="486" t="str">
        <f t="shared" si="17"/>
        <v/>
      </c>
      <c r="G85" s="487"/>
      <c r="H85" s="340"/>
      <c r="I85" s="123" t="s">
        <v>86</v>
      </c>
      <c r="J85" s="151" t="s">
        <v>47</v>
      </c>
      <c r="K85" s="338" t="str">
        <f t="shared" si="18"/>
        <v>0</v>
      </c>
      <c r="L85" s="149" t="s">
        <v>46</v>
      </c>
      <c r="M85" s="149" t="str">
        <f t="shared" si="19"/>
        <v/>
      </c>
      <c r="N85" s="152" t="str">
        <f t="shared" si="16"/>
        <v/>
      </c>
      <c r="P85" s="350">
        <f t="shared" ca="1" si="12"/>
        <v>1</v>
      </c>
      <c r="Q85" s="350">
        <f t="shared" ca="1" si="12"/>
        <v>1</v>
      </c>
      <c r="R85" s="350">
        <f t="shared" ca="1" si="12"/>
        <v>1</v>
      </c>
      <c r="S85" s="350">
        <f t="shared" ca="1" si="12"/>
        <v>1</v>
      </c>
      <c r="T85" s="350">
        <f t="shared" ca="1" si="12"/>
        <v>1</v>
      </c>
      <c r="U85" s="350">
        <f t="shared" ca="1" si="12"/>
        <v>1</v>
      </c>
      <c r="V85" s="350">
        <f t="shared" ca="1" si="12"/>
        <v>1</v>
      </c>
      <c r="W85" s="350">
        <f t="shared" ca="1" si="12"/>
        <v>0</v>
      </c>
      <c r="X85" s="350">
        <f t="shared" ca="1" si="12"/>
        <v>1</v>
      </c>
      <c r="Y85" s="350">
        <f t="shared" ca="1" si="12"/>
        <v>1</v>
      </c>
      <c r="Z85" s="350">
        <f t="shared" ca="1" si="13"/>
        <v>1</v>
      </c>
      <c r="AA85" s="350" t="str">
        <f t="shared" ca="1" si="14"/>
        <v>F2</v>
      </c>
      <c r="AB85" s="350" t="str">
        <f t="shared" ca="1" si="15"/>
        <v>F2</v>
      </c>
    </row>
    <row r="86" spans="1:28" ht="18.95" customHeight="1">
      <c r="A86" s="84"/>
      <c r="B86" s="94" t="s">
        <v>642</v>
      </c>
      <c r="C86" s="94" t="s">
        <v>632</v>
      </c>
      <c r="D86" s="14"/>
      <c r="E86" s="15"/>
      <c r="F86" s="486" t="str">
        <f t="shared" si="17"/>
        <v/>
      </c>
      <c r="G86" s="487"/>
      <c r="H86" s="340"/>
      <c r="I86" s="123" t="s">
        <v>86</v>
      </c>
      <c r="J86" s="151" t="s">
        <v>47</v>
      </c>
      <c r="K86" s="338" t="str">
        <f t="shared" si="18"/>
        <v>0</v>
      </c>
      <c r="L86" s="149" t="s">
        <v>46</v>
      </c>
      <c r="M86" s="149" t="str">
        <f t="shared" si="19"/>
        <v/>
      </c>
      <c r="N86" s="152" t="str">
        <f t="shared" si="16"/>
        <v/>
      </c>
      <c r="P86" s="350">
        <f t="shared" ca="1" si="12"/>
        <v>1</v>
      </c>
      <c r="Q86" s="350">
        <f t="shared" ca="1" si="12"/>
        <v>1</v>
      </c>
      <c r="R86" s="350">
        <f t="shared" ca="1" si="12"/>
        <v>1</v>
      </c>
      <c r="S86" s="350">
        <f t="shared" ca="1" si="12"/>
        <v>1</v>
      </c>
      <c r="T86" s="350">
        <f t="shared" ca="1" si="12"/>
        <v>1</v>
      </c>
      <c r="U86" s="350">
        <f t="shared" ref="U86:Z98" ca="1" si="20">CELL("protect",F86)</f>
        <v>1</v>
      </c>
      <c r="V86" s="350">
        <f t="shared" ca="1" si="20"/>
        <v>1</v>
      </c>
      <c r="W86" s="350">
        <f t="shared" ca="1" si="20"/>
        <v>0</v>
      </c>
      <c r="X86" s="350">
        <f t="shared" ca="1" si="20"/>
        <v>1</v>
      </c>
      <c r="Y86" s="350">
        <f t="shared" ca="1" si="20"/>
        <v>1</v>
      </c>
      <c r="Z86" s="350">
        <f t="shared" ca="1" si="20"/>
        <v>1</v>
      </c>
      <c r="AA86" s="350" t="str">
        <f t="shared" ca="1" si="14"/>
        <v>F2</v>
      </c>
      <c r="AB86" s="350" t="str">
        <f t="shared" ca="1" si="15"/>
        <v>F2</v>
      </c>
    </row>
    <row r="87" spans="1:28" ht="18.95" customHeight="1">
      <c r="A87" s="84"/>
      <c r="B87" s="94" t="s">
        <v>649</v>
      </c>
      <c r="C87" s="94" t="s">
        <v>91</v>
      </c>
      <c r="D87" s="14"/>
      <c r="E87" s="15"/>
      <c r="F87" s="486" t="str">
        <f t="shared" si="17"/>
        <v/>
      </c>
      <c r="G87" s="487"/>
      <c r="H87" s="340"/>
      <c r="I87" s="123" t="s">
        <v>86</v>
      </c>
      <c r="J87" s="151" t="s">
        <v>47</v>
      </c>
      <c r="K87" s="338" t="str">
        <f t="shared" si="18"/>
        <v>0</v>
      </c>
      <c r="L87" s="149" t="s">
        <v>46</v>
      </c>
      <c r="M87" s="149" t="str">
        <f t="shared" si="19"/>
        <v/>
      </c>
      <c r="N87" s="152" t="str">
        <f t="shared" si="16"/>
        <v/>
      </c>
      <c r="P87" s="350">
        <f t="shared" ref="P87:Y111" ca="1" si="21">CELL("protect",A87)</f>
        <v>1</v>
      </c>
      <c r="Q87" s="350">
        <f t="shared" ca="1" si="21"/>
        <v>1</v>
      </c>
      <c r="R87" s="350">
        <f t="shared" ca="1" si="21"/>
        <v>1</v>
      </c>
      <c r="S87" s="350">
        <f t="shared" ca="1" si="21"/>
        <v>1</v>
      </c>
      <c r="T87" s="350">
        <f t="shared" ca="1" si="21"/>
        <v>1</v>
      </c>
      <c r="U87" s="350">
        <f t="shared" ca="1" si="20"/>
        <v>1</v>
      </c>
      <c r="V87" s="350">
        <f t="shared" ca="1" si="20"/>
        <v>1</v>
      </c>
      <c r="W87" s="350">
        <f t="shared" ca="1" si="20"/>
        <v>0</v>
      </c>
      <c r="X87" s="350">
        <f t="shared" ca="1" si="20"/>
        <v>1</v>
      </c>
      <c r="Y87" s="350">
        <f t="shared" ca="1" si="20"/>
        <v>1</v>
      </c>
      <c r="Z87" s="350">
        <f t="shared" ca="1" si="20"/>
        <v>1</v>
      </c>
      <c r="AA87" s="350" t="str">
        <f t="shared" ca="1" si="14"/>
        <v>F2</v>
      </c>
      <c r="AB87" s="350" t="str">
        <f t="shared" ca="1" si="15"/>
        <v>F2</v>
      </c>
    </row>
    <row r="88" spans="1:28" ht="18.95" customHeight="1">
      <c r="A88" s="84"/>
      <c r="B88" s="94" t="s">
        <v>643</v>
      </c>
      <c r="C88" s="332" t="s">
        <v>767</v>
      </c>
      <c r="D88" s="14"/>
      <c r="E88" s="15"/>
      <c r="F88" s="486" t="str">
        <f t="shared" si="17"/>
        <v/>
      </c>
      <c r="G88" s="487"/>
      <c r="H88" s="340"/>
      <c r="I88" s="123" t="s">
        <v>86</v>
      </c>
      <c r="J88" s="151" t="s">
        <v>47</v>
      </c>
      <c r="K88" s="338" t="str">
        <f t="shared" si="18"/>
        <v>0</v>
      </c>
      <c r="L88" s="149" t="s">
        <v>46</v>
      </c>
      <c r="M88" s="149" t="str">
        <f t="shared" si="19"/>
        <v/>
      </c>
      <c r="N88" s="152" t="str">
        <f t="shared" si="16"/>
        <v/>
      </c>
      <c r="P88" s="350">
        <f t="shared" ca="1" si="21"/>
        <v>1</v>
      </c>
      <c r="Q88" s="350">
        <f t="shared" ca="1" si="21"/>
        <v>1</v>
      </c>
      <c r="R88" s="350">
        <f t="shared" ca="1" si="21"/>
        <v>1</v>
      </c>
      <c r="S88" s="350">
        <f t="shared" ca="1" si="21"/>
        <v>1</v>
      </c>
      <c r="T88" s="350">
        <f t="shared" ca="1" si="21"/>
        <v>1</v>
      </c>
      <c r="U88" s="350">
        <f t="shared" ca="1" si="20"/>
        <v>1</v>
      </c>
      <c r="V88" s="350">
        <f t="shared" ca="1" si="20"/>
        <v>1</v>
      </c>
      <c r="W88" s="350">
        <f t="shared" ca="1" si="20"/>
        <v>0</v>
      </c>
      <c r="X88" s="350">
        <f t="shared" ca="1" si="20"/>
        <v>1</v>
      </c>
      <c r="Y88" s="350">
        <f t="shared" ca="1" si="20"/>
        <v>1</v>
      </c>
      <c r="Z88" s="350">
        <f t="shared" ca="1" si="20"/>
        <v>1</v>
      </c>
      <c r="AA88" s="350" t="str">
        <f t="shared" ca="1" si="14"/>
        <v>F2</v>
      </c>
      <c r="AB88" s="350" t="str">
        <f t="shared" ca="1" si="15"/>
        <v>F2</v>
      </c>
    </row>
    <row r="89" spans="1:28" ht="18.95" customHeight="1" thickBot="1">
      <c r="A89" s="84"/>
      <c r="B89" s="94" t="s">
        <v>644</v>
      </c>
      <c r="C89" s="94" t="s">
        <v>633</v>
      </c>
      <c r="D89" s="14"/>
      <c r="E89" s="15"/>
      <c r="F89" s="486" t="str">
        <f t="shared" si="17"/>
        <v/>
      </c>
      <c r="G89" s="487"/>
      <c r="H89" s="341"/>
      <c r="I89" s="123" t="s">
        <v>86</v>
      </c>
      <c r="J89" s="151" t="s">
        <v>47</v>
      </c>
      <c r="K89" s="338" t="str">
        <f t="shared" si="18"/>
        <v>0</v>
      </c>
      <c r="L89" s="149" t="s">
        <v>46</v>
      </c>
      <c r="M89" s="149" t="str">
        <f t="shared" si="19"/>
        <v/>
      </c>
      <c r="N89" s="152" t="str">
        <f t="shared" si="16"/>
        <v/>
      </c>
      <c r="P89" s="347">
        <f t="shared" ca="1" si="21"/>
        <v>1</v>
      </c>
      <c r="Q89" s="347">
        <f t="shared" ca="1" si="21"/>
        <v>1</v>
      </c>
      <c r="R89" s="347">
        <f t="shared" ca="1" si="21"/>
        <v>1</v>
      </c>
      <c r="S89" s="347">
        <f t="shared" ca="1" si="21"/>
        <v>1</v>
      </c>
      <c r="T89" s="347">
        <f t="shared" ca="1" si="21"/>
        <v>1</v>
      </c>
      <c r="U89" s="347">
        <f t="shared" ca="1" si="20"/>
        <v>1</v>
      </c>
      <c r="V89" s="347">
        <f t="shared" ca="1" si="20"/>
        <v>1</v>
      </c>
      <c r="W89" s="347">
        <f t="shared" ca="1" si="20"/>
        <v>0</v>
      </c>
      <c r="X89" s="347">
        <f t="shared" ca="1" si="20"/>
        <v>1</v>
      </c>
      <c r="Y89" s="347">
        <f t="shared" ca="1" si="20"/>
        <v>1</v>
      </c>
      <c r="Z89" s="347">
        <f t="shared" ca="1" si="20"/>
        <v>1</v>
      </c>
      <c r="AA89" s="347" t="str">
        <f t="shared" ca="1" si="14"/>
        <v>F2</v>
      </c>
      <c r="AB89" s="347" t="str">
        <f t="shared" ca="1" si="15"/>
        <v>F2</v>
      </c>
    </row>
    <row r="90" spans="1:28" ht="18.95" customHeight="1" thickBot="1">
      <c r="A90" s="84"/>
      <c r="B90" s="5"/>
      <c r="C90" s="94" t="s">
        <v>634</v>
      </c>
      <c r="D90" s="19"/>
      <c r="F90" s="486" t="str">
        <f>IF(H90="","",IF(H90=100,"","            Must add to 100.00% ==&gt;"))</f>
        <v/>
      </c>
      <c r="G90" s="488"/>
      <c r="H90" s="342" t="str">
        <f>IF(SUM(H79:H89)=0,"",SUM(H79:H89))</f>
        <v/>
      </c>
      <c r="I90" s="124"/>
      <c r="M90" s="149" t="str">
        <f>IF(F90="","",1)</f>
        <v/>
      </c>
      <c r="N90" s="152" t="str">
        <f t="shared" si="16"/>
        <v/>
      </c>
      <c r="P90" s="347">
        <f t="shared" ca="1" si="21"/>
        <v>1</v>
      </c>
      <c r="Q90" s="347">
        <f t="shared" ca="1" si="21"/>
        <v>1</v>
      </c>
      <c r="R90" s="347">
        <f t="shared" ca="1" si="21"/>
        <v>1</v>
      </c>
      <c r="S90" s="347">
        <f t="shared" ca="1" si="21"/>
        <v>1</v>
      </c>
      <c r="T90" s="347">
        <f t="shared" ca="1" si="21"/>
        <v>1</v>
      </c>
      <c r="U90" s="347">
        <f t="shared" ca="1" si="20"/>
        <v>1</v>
      </c>
      <c r="V90" s="347">
        <f t="shared" ca="1" si="20"/>
        <v>1</v>
      </c>
      <c r="W90" s="347">
        <f t="shared" ca="1" si="20"/>
        <v>1</v>
      </c>
      <c r="X90" s="347">
        <f t="shared" ca="1" si="20"/>
        <v>1</v>
      </c>
      <c r="Y90" s="347">
        <f t="shared" ca="1" si="20"/>
        <v>1</v>
      </c>
      <c r="Z90" s="347">
        <f t="shared" ca="1" si="20"/>
        <v>1</v>
      </c>
      <c r="AA90" s="347" t="str">
        <f t="shared" ca="1" si="14"/>
        <v>F2</v>
      </c>
      <c r="AB90" s="347" t="str">
        <f t="shared" ca="1" si="15"/>
        <v>F0</v>
      </c>
    </row>
    <row r="91" spans="1:28" ht="21.75" customHeight="1">
      <c r="A91" s="528" t="s">
        <v>841</v>
      </c>
      <c r="B91" s="529"/>
      <c r="C91" s="529"/>
      <c r="D91" s="529"/>
      <c r="E91" s="529"/>
      <c r="F91" s="529"/>
      <c r="G91" s="529"/>
      <c r="H91" s="530"/>
      <c r="I91" s="125"/>
      <c r="P91" s="347">
        <f t="shared" ca="1" si="21"/>
        <v>1</v>
      </c>
      <c r="Q91" s="347">
        <f t="shared" ca="1" si="21"/>
        <v>1</v>
      </c>
      <c r="R91" s="347">
        <f t="shared" ca="1" si="21"/>
        <v>1</v>
      </c>
      <c r="S91" s="347">
        <f t="shared" ca="1" si="21"/>
        <v>1</v>
      </c>
      <c r="T91" s="347">
        <f t="shared" ca="1" si="21"/>
        <v>1</v>
      </c>
      <c r="U91" s="347">
        <f t="shared" ca="1" si="20"/>
        <v>1</v>
      </c>
      <c r="V91" s="347">
        <f t="shared" ca="1" si="20"/>
        <v>1</v>
      </c>
      <c r="W91" s="347">
        <f t="shared" ca="1" si="20"/>
        <v>1</v>
      </c>
      <c r="X91" s="347">
        <f t="shared" ca="1" si="20"/>
        <v>1</v>
      </c>
      <c r="Y91" s="347">
        <f t="shared" ca="1" si="20"/>
        <v>1</v>
      </c>
      <c r="Z91" s="347">
        <f t="shared" ca="1" si="20"/>
        <v>1</v>
      </c>
      <c r="AA91" s="347" t="str">
        <f t="shared" ca="1" si="14"/>
        <v>G</v>
      </c>
      <c r="AB91" s="347" t="str">
        <f t="shared" ca="1" si="15"/>
        <v>F0</v>
      </c>
    </row>
    <row r="92" spans="1:28" ht="20.25" customHeight="1" thickBot="1">
      <c r="A92" s="531" t="s">
        <v>611</v>
      </c>
      <c r="B92" s="532"/>
      <c r="C92" s="532"/>
      <c r="D92" s="532"/>
      <c r="E92" s="532"/>
      <c r="F92" s="532"/>
      <c r="G92" s="532"/>
      <c r="H92" s="533"/>
      <c r="I92" s="126"/>
      <c r="P92" s="347">
        <f t="shared" ca="1" si="21"/>
        <v>1</v>
      </c>
      <c r="Q92" s="347">
        <f t="shared" ca="1" si="21"/>
        <v>1</v>
      </c>
      <c r="R92" s="347">
        <f t="shared" ca="1" si="21"/>
        <v>1</v>
      </c>
      <c r="S92" s="347">
        <f t="shared" ca="1" si="21"/>
        <v>1</v>
      </c>
      <c r="T92" s="347">
        <f t="shared" ca="1" si="21"/>
        <v>1</v>
      </c>
      <c r="U92" s="347">
        <f t="shared" ca="1" si="20"/>
        <v>1</v>
      </c>
      <c r="V92" s="347">
        <f t="shared" ca="1" si="20"/>
        <v>1</v>
      </c>
      <c r="W92" s="347">
        <f t="shared" ca="1" si="20"/>
        <v>1</v>
      </c>
      <c r="X92" s="347">
        <f t="shared" ca="1" si="20"/>
        <v>1</v>
      </c>
      <c r="Y92" s="347">
        <f t="shared" ca="1" si="20"/>
        <v>1</v>
      </c>
      <c r="Z92" s="347">
        <f t="shared" ca="1" si="20"/>
        <v>1</v>
      </c>
      <c r="AA92" s="347" t="str">
        <f t="shared" ca="1" si="14"/>
        <v>G</v>
      </c>
      <c r="AB92" s="347" t="str">
        <f t="shared" ca="1" si="15"/>
        <v>F0</v>
      </c>
    </row>
    <row r="93" spans="1:28" ht="20.25" customHeight="1">
      <c r="A93" s="26"/>
      <c r="B93" s="26"/>
      <c r="C93" s="26"/>
      <c r="D93" s="26"/>
      <c r="E93" s="26"/>
      <c r="F93" s="26"/>
      <c r="G93" s="91"/>
      <c r="H93" s="90"/>
      <c r="I93" s="43"/>
      <c r="P93" s="350">
        <f t="shared" ca="1" si="21"/>
        <v>1</v>
      </c>
      <c r="Q93" s="350">
        <f t="shared" ca="1" si="21"/>
        <v>1</v>
      </c>
      <c r="R93" s="350">
        <f t="shared" ca="1" si="21"/>
        <v>1</v>
      </c>
      <c r="S93" s="350">
        <f t="shared" ca="1" si="21"/>
        <v>1</v>
      </c>
      <c r="T93" s="350">
        <f t="shared" ca="1" si="21"/>
        <v>1</v>
      </c>
      <c r="U93" s="350">
        <f t="shared" ca="1" si="20"/>
        <v>1</v>
      </c>
      <c r="V93" s="350">
        <f t="shared" ca="1" si="20"/>
        <v>1</v>
      </c>
      <c r="W93" s="350">
        <f t="shared" ca="1" si="20"/>
        <v>1</v>
      </c>
      <c r="X93" s="350">
        <f t="shared" ca="1" si="20"/>
        <v>1</v>
      </c>
      <c r="Y93" s="350">
        <f t="shared" ca="1" si="20"/>
        <v>1</v>
      </c>
      <c r="Z93" s="350">
        <f t="shared" ca="1" si="20"/>
        <v>1</v>
      </c>
      <c r="AA93" s="350" t="str">
        <f t="shared" ca="1" si="14"/>
        <v>G</v>
      </c>
      <c r="AB93" s="350" t="str">
        <f t="shared" ca="1" si="15"/>
        <v>F0</v>
      </c>
    </row>
    <row r="94" spans="1:28" ht="20.25" customHeight="1" thickBot="1">
      <c r="A94" s="130">
        <v>2</v>
      </c>
      <c r="B94" s="504" t="s">
        <v>646</v>
      </c>
      <c r="C94" s="504"/>
      <c r="D94" s="504"/>
      <c r="E94" s="504"/>
      <c r="F94" s="504"/>
      <c r="G94" s="504"/>
      <c r="H94" s="504"/>
      <c r="I94" s="165"/>
      <c r="J94" s="151" t="s">
        <v>44</v>
      </c>
      <c r="K94" s="321" t="s">
        <v>93</v>
      </c>
      <c r="L94" s="149" t="s">
        <v>46</v>
      </c>
      <c r="N94" s="152"/>
      <c r="P94" s="350">
        <f t="shared" ca="1" si="21"/>
        <v>1</v>
      </c>
      <c r="Q94" s="350">
        <f t="shared" ca="1" si="21"/>
        <v>1</v>
      </c>
      <c r="R94" s="350">
        <f t="shared" ca="1" si="21"/>
        <v>1</v>
      </c>
      <c r="S94" s="350">
        <f t="shared" ca="1" si="21"/>
        <v>1</v>
      </c>
      <c r="T94" s="350">
        <f t="shared" ca="1" si="21"/>
        <v>1</v>
      </c>
      <c r="U94" s="350">
        <f t="shared" ca="1" si="20"/>
        <v>1</v>
      </c>
      <c r="V94" s="350">
        <f t="shared" ca="1" si="20"/>
        <v>1</v>
      </c>
      <c r="W94" s="350">
        <f t="shared" ca="1" si="20"/>
        <v>1</v>
      </c>
      <c r="X94" s="350">
        <f t="shared" ca="1" si="20"/>
        <v>1</v>
      </c>
      <c r="Y94" s="350">
        <f t="shared" ca="1" si="20"/>
        <v>1</v>
      </c>
      <c r="Z94" s="350">
        <f t="shared" ca="1" si="20"/>
        <v>1</v>
      </c>
      <c r="AA94" s="350" t="str">
        <f t="shared" ca="1" si="14"/>
        <v>G</v>
      </c>
      <c r="AB94" s="350" t="str">
        <f t="shared" ca="1" si="15"/>
        <v>F0</v>
      </c>
    </row>
    <row r="95" spans="1:28" ht="18.95" customHeight="1">
      <c r="A95" s="20"/>
      <c r="B95" s="477"/>
      <c r="C95" s="477"/>
      <c r="D95" s="477"/>
      <c r="E95" s="477"/>
      <c r="F95" s="477"/>
      <c r="G95" s="95" t="str">
        <f>IF(H95="","",IF(H95&lt;-99,"Can't be less than -99%",IF(H95&gt;200,"Can't be over 200%","")))</f>
        <v/>
      </c>
      <c r="H95" s="343"/>
      <c r="I95" s="127" t="s">
        <v>94</v>
      </c>
      <c r="J95" s="151" t="s">
        <v>47</v>
      </c>
      <c r="K95" s="338" t="str">
        <f>IF(ISNUMBER(H95),ROUND(H95,2),"X")</f>
        <v>X</v>
      </c>
      <c r="L95" s="149" t="s">
        <v>46</v>
      </c>
      <c r="M95" s="149" t="str">
        <f>IF(G95="","",1)</f>
        <v/>
      </c>
      <c r="N95" s="152" t="str">
        <f t="shared" ref="N95:N111" si="22">IF(M95=1,"&lt;==========","")</f>
        <v/>
      </c>
      <c r="P95" s="350">
        <f t="shared" ca="1" si="21"/>
        <v>1</v>
      </c>
      <c r="Q95" s="350">
        <f t="shared" ca="1" si="21"/>
        <v>1</v>
      </c>
      <c r="R95" s="350">
        <f t="shared" ca="1" si="21"/>
        <v>1</v>
      </c>
      <c r="S95" s="350">
        <f t="shared" ca="1" si="21"/>
        <v>1</v>
      </c>
      <c r="T95" s="350">
        <f t="shared" ca="1" si="21"/>
        <v>1</v>
      </c>
      <c r="U95" s="350">
        <f t="shared" ca="1" si="20"/>
        <v>1</v>
      </c>
      <c r="V95" s="350">
        <f t="shared" ca="1" si="20"/>
        <v>1</v>
      </c>
      <c r="W95" s="350">
        <f t="shared" ca="1" si="20"/>
        <v>0</v>
      </c>
      <c r="X95" s="350">
        <f t="shared" ca="1" si="20"/>
        <v>1</v>
      </c>
      <c r="Y95" s="350">
        <f t="shared" ca="1" si="20"/>
        <v>1</v>
      </c>
      <c r="Z95" s="350">
        <f t="shared" ca="1" si="20"/>
        <v>1</v>
      </c>
      <c r="AA95" s="350" t="str">
        <f t="shared" ca="1" si="14"/>
        <v>F2</v>
      </c>
      <c r="AB95" s="350" t="str">
        <f t="shared" ca="1" si="15"/>
        <v>F2</v>
      </c>
    </row>
    <row r="96" spans="1:28" ht="18.95" customHeight="1">
      <c r="A96" s="20" t="s">
        <v>95</v>
      </c>
      <c r="B96" s="477" t="s">
        <v>614</v>
      </c>
      <c r="C96" s="477"/>
      <c r="D96" s="477"/>
      <c r="E96" s="477"/>
      <c r="F96" s="477"/>
      <c r="G96" s="312" t="str">
        <f>IF(H96="","",IF(H96&lt;-99,"Can't be less than -99%",IF(H96&gt;200,"Can't be over 200%","")))</f>
        <v/>
      </c>
      <c r="H96" s="344"/>
      <c r="I96" s="127" t="s">
        <v>96</v>
      </c>
      <c r="J96" s="151" t="s">
        <v>47</v>
      </c>
      <c r="K96" s="338" t="str">
        <f t="shared" ref="K96:K109" si="23">IF(ISNUMBER(H96),ROUND(H96,2),"X")</f>
        <v>X</v>
      </c>
      <c r="L96" s="149" t="s">
        <v>46</v>
      </c>
      <c r="M96" s="149" t="str">
        <f t="shared" ref="M96:M111" si="24">IF(G96="","",1)</f>
        <v/>
      </c>
      <c r="N96" s="152" t="str">
        <f t="shared" si="22"/>
        <v/>
      </c>
      <c r="P96" s="350">
        <f t="shared" ca="1" si="21"/>
        <v>1</v>
      </c>
      <c r="Q96" s="350">
        <f t="shared" ca="1" si="21"/>
        <v>1</v>
      </c>
      <c r="R96" s="350">
        <f t="shared" ca="1" si="21"/>
        <v>1</v>
      </c>
      <c r="S96" s="350">
        <f t="shared" ca="1" si="21"/>
        <v>1</v>
      </c>
      <c r="T96" s="350">
        <f t="shared" ca="1" si="21"/>
        <v>1</v>
      </c>
      <c r="U96" s="350">
        <f t="shared" ca="1" si="20"/>
        <v>1</v>
      </c>
      <c r="V96" s="350">
        <f t="shared" ca="1" si="20"/>
        <v>1</v>
      </c>
      <c r="W96" s="350">
        <f t="shared" ca="1" si="20"/>
        <v>0</v>
      </c>
      <c r="X96" s="350">
        <f t="shared" ca="1" si="20"/>
        <v>1</v>
      </c>
      <c r="Y96" s="350">
        <f t="shared" ca="1" si="20"/>
        <v>1</v>
      </c>
      <c r="Z96" s="350">
        <f t="shared" ca="1" si="20"/>
        <v>1</v>
      </c>
      <c r="AA96" s="350" t="str">
        <f t="shared" ca="1" si="14"/>
        <v>F2</v>
      </c>
      <c r="AB96" s="350" t="str">
        <f t="shared" ca="1" si="15"/>
        <v>F2</v>
      </c>
    </row>
    <row r="97" spans="1:28" ht="18.95" customHeight="1" thickBot="1">
      <c r="A97" s="27"/>
      <c r="B97" s="478"/>
      <c r="C97" s="478"/>
      <c r="D97" s="478"/>
      <c r="E97" s="478"/>
      <c r="F97" s="478"/>
      <c r="G97" s="317" t="str">
        <f>IF(H97="","",IF(H97&lt;-99,"Can't be less than -99%",IF(H97&gt;200,"Can't be over 200%","")))</f>
        <v/>
      </c>
      <c r="H97" s="345"/>
      <c r="I97" s="127" t="s">
        <v>97</v>
      </c>
      <c r="J97" s="151" t="s">
        <v>47</v>
      </c>
      <c r="K97" s="338" t="str">
        <f t="shared" si="23"/>
        <v>X</v>
      </c>
      <c r="L97" s="149" t="s">
        <v>46</v>
      </c>
      <c r="M97" s="149" t="str">
        <f t="shared" si="24"/>
        <v/>
      </c>
      <c r="N97" s="152" t="str">
        <f t="shared" si="22"/>
        <v/>
      </c>
      <c r="P97" s="350">
        <f t="shared" ca="1" si="21"/>
        <v>1</v>
      </c>
      <c r="Q97" s="350">
        <f t="shared" ca="1" si="21"/>
        <v>1</v>
      </c>
      <c r="R97" s="350">
        <f t="shared" ca="1" si="21"/>
        <v>1</v>
      </c>
      <c r="S97" s="350">
        <f t="shared" ca="1" si="21"/>
        <v>1</v>
      </c>
      <c r="T97" s="350">
        <f t="shared" ca="1" si="21"/>
        <v>1</v>
      </c>
      <c r="U97" s="350">
        <f t="shared" ca="1" si="20"/>
        <v>1</v>
      </c>
      <c r="V97" s="350">
        <f t="shared" ca="1" si="20"/>
        <v>1</v>
      </c>
      <c r="W97" s="350">
        <f t="shared" ca="1" si="20"/>
        <v>0</v>
      </c>
      <c r="X97" s="350">
        <f t="shared" ca="1" si="20"/>
        <v>1</v>
      </c>
      <c r="Y97" s="350">
        <f t="shared" ca="1" si="20"/>
        <v>1</v>
      </c>
      <c r="Z97" s="350">
        <f t="shared" ca="1" si="20"/>
        <v>1</v>
      </c>
      <c r="AA97" s="350" t="str">
        <f t="shared" ca="1" si="14"/>
        <v>F2</v>
      </c>
      <c r="AB97" s="350" t="str">
        <f t="shared" ca="1" si="15"/>
        <v>F2</v>
      </c>
    </row>
    <row r="98" spans="1:28" ht="18.95" customHeight="1">
      <c r="A98" s="20"/>
      <c r="B98" s="477"/>
      <c r="C98" s="477"/>
      <c r="D98" s="477"/>
      <c r="E98" s="477"/>
      <c r="F98" s="21"/>
      <c r="G98" s="95" t="str">
        <f t="shared" ref="G98:G109" si="25">IF(H98="","",IF(H98&lt;-50,"Can't be less than -50%",IF(H98&gt;100,"Can't be over 100%","")))</f>
        <v/>
      </c>
      <c r="H98" s="343"/>
      <c r="I98" s="127" t="s">
        <v>94</v>
      </c>
      <c r="J98" s="151" t="s">
        <v>47</v>
      </c>
      <c r="K98" s="338" t="str">
        <f t="shared" si="23"/>
        <v>X</v>
      </c>
      <c r="L98" s="149" t="s">
        <v>46</v>
      </c>
      <c r="M98" s="149" t="str">
        <f t="shared" si="24"/>
        <v/>
      </c>
      <c r="N98" s="152" t="str">
        <f t="shared" si="22"/>
        <v/>
      </c>
      <c r="P98" s="350">
        <f t="shared" ca="1" si="21"/>
        <v>1</v>
      </c>
      <c r="Q98" s="350">
        <f t="shared" ca="1" si="21"/>
        <v>1</v>
      </c>
      <c r="R98" s="350">
        <f t="shared" ca="1" si="21"/>
        <v>1</v>
      </c>
      <c r="S98" s="350">
        <f t="shared" ca="1" si="21"/>
        <v>1</v>
      </c>
      <c r="T98" s="350">
        <f t="shared" ca="1" si="21"/>
        <v>1</v>
      </c>
      <c r="U98" s="350">
        <f t="shared" ca="1" si="20"/>
        <v>1</v>
      </c>
      <c r="V98" s="350">
        <f t="shared" ca="1" si="20"/>
        <v>1</v>
      </c>
      <c r="W98" s="350">
        <f t="shared" ca="1" si="20"/>
        <v>0</v>
      </c>
      <c r="X98" s="350">
        <f t="shared" ca="1" si="20"/>
        <v>1</v>
      </c>
      <c r="Y98" s="350">
        <f t="shared" ca="1" si="20"/>
        <v>1</v>
      </c>
      <c r="Z98" s="350">
        <f t="shared" ca="1" si="20"/>
        <v>1</v>
      </c>
      <c r="AA98" s="350" t="str">
        <f t="shared" ca="1" si="14"/>
        <v>F2</v>
      </c>
      <c r="AB98" s="350" t="str">
        <f t="shared" ca="1" si="15"/>
        <v>F2</v>
      </c>
    </row>
    <row r="99" spans="1:28" ht="18.95" customHeight="1">
      <c r="A99" s="20" t="s">
        <v>98</v>
      </c>
      <c r="B99" s="464" t="s">
        <v>615</v>
      </c>
      <c r="C99" s="464"/>
      <c r="D99" s="464"/>
      <c r="E99" s="464"/>
      <c r="F99" s="464"/>
      <c r="G99" s="95" t="str">
        <f t="shared" si="25"/>
        <v/>
      </c>
      <c r="H99" s="344"/>
      <c r="I99" s="127" t="s">
        <v>96</v>
      </c>
      <c r="J99" s="151" t="s">
        <v>47</v>
      </c>
      <c r="K99" s="338" t="str">
        <f t="shared" si="23"/>
        <v>X</v>
      </c>
      <c r="L99" s="149" t="s">
        <v>46</v>
      </c>
      <c r="M99" s="149" t="str">
        <f t="shared" si="24"/>
        <v/>
      </c>
      <c r="N99" s="152" t="str">
        <f t="shared" si="22"/>
        <v/>
      </c>
      <c r="P99" s="350">
        <f t="shared" ca="1" si="21"/>
        <v>1</v>
      </c>
      <c r="Q99" s="350">
        <f t="shared" ca="1" si="21"/>
        <v>1</v>
      </c>
      <c r="R99" s="350">
        <f t="shared" ca="1" si="21"/>
        <v>1</v>
      </c>
      <c r="S99" s="350">
        <f t="shared" ca="1" si="21"/>
        <v>1</v>
      </c>
      <c r="T99" s="350">
        <f t="shared" ca="1" si="21"/>
        <v>1</v>
      </c>
      <c r="U99" s="350">
        <f t="shared" ca="1" si="21"/>
        <v>1</v>
      </c>
      <c r="V99" s="350">
        <f t="shared" ca="1" si="21"/>
        <v>1</v>
      </c>
      <c r="W99" s="350">
        <f t="shared" ca="1" si="21"/>
        <v>0</v>
      </c>
      <c r="X99" s="350">
        <f t="shared" ca="1" si="21"/>
        <v>1</v>
      </c>
      <c r="Y99" s="350">
        <f t="shared" ca="1" si="21"/>
        <v>1</v>
      </c>
      <c r="Z99" s="350">
        <f t="shared" ref="Z99:Z137" ca="1" si="26">CELL("protect",K99)</f>
        <v>1</v>
      </c>
      <c r="AA99" s="350" t="str">
        <f t="shared" ca="1" si="14"/>
        <v>F2</v>
      </c>
      <c r="AB99" s="350" t="str">
        <f t="shared" ca="1" si="15"/>
        <v>F2</v>
      </c>
    </row>
    <row r="100" spans="1:28" ht="18.95" customHeight="1" thickBot="1">
      <c r="A100" s="27"/>
      <c r="B100" s="478"/>
      <c r="C100" s="478"/>
      <c r="D100" s="478"/>
      <c r="E100" s="478"/>
      <c r="F100" s="478"/>
      <c r="G100" s="101" t="str">
        <f t="shared" si="25"/>
        <v/>
      </c>
      <c r="H100" s="345"/>
      <c r="I100" s="127" t="s">
        <v>97</v>
      </c>
      <c r="J100" s="151" t="s">
        <v>47</v>
      </c>
      <c r="K100" s="338" t="str">
        <f t="shared" si="23"/>
        <v>X</v>
      </c>
      <c r="L100" s="149" t="s">
        <v>46</v>
      </c>
      <c r="M100" s="149" t="str">
        <f t="shared" si="24"/>
        <v/>
      </c>
      <c r="N100" s="152" t="str">
        <f t="shared" si="22"/>
        <v/>
      </c>
      <c r="P100" s="350">
        <f t="shared" ca="1" si="21"/>
        <v>1</v>
      </c>
      <c r="Q100" s="350">
        <f t="shared" ca="1" si="21"/>
        <v>1</v>
      </c>
      <c r="R100" s="350">
        <f t="shared" ca="1" si="21"/>
        <v>1</v>
      </c>
      <c r="S100" s="350">
        <f t="shared" ca="1" si="21"/>
        <v>1</v>
      </c>
      <c r="T100" s="350">
        <f t="shared" ca="1" si="21"/>
        <v>1</v>
      </c>
      <c r="U100" s="350">
        <f t="shared" ca="1" si="21"/>
        <v>1</v>
      </c>
      <c r="V100" s="350">
        <f t="shared" ca="1" si="21"/>
        <v>1</v>
      </c>
      <c r="W100" s="350">
        <f t="shared" ca="1" si="21"/>
        <v>0</v>
      </c>
      <c r="X100" s="350">
        <f t="shared" ca="1" si="21"/>
        <v>1</v>
      </c>
      <c r="Y100" s="350">
        <f t="shared" ca="1" si="21"/>
        <v>1</v>
      </c>
      <c r="Z100" s="350">
        <f t="shared" ca="1" si="26"/>
        <v>1</v>
      </c>
      <c r="AA100" s="350" t="str">
        <f t="shared" ca="1" si="14"/>
        <v>F2</v>
      </c>
      <c r="AB100" s="350" t="str">
        <f t="shared" ca="1" si="15"/>
        <v>F2</v>
      </c>
    </row>
    <row r="101" spans="1:28" ht="18.95" customHeight="1">
      <c r="A101" s="20"/>
      <c r="B101" s="19"/>
      <c r="C101" s="15"/>
      <c r="D101" s="19"/>
      <c r="E101" s="15"/>
      <c r="F101" s="15"/>
      <c r="G101" s="95" t="str">
        <f t="shared" si="25"/>
        <v/>
      </c>
      <c r="H101" s="343"/>
      <c r="I101" s="127" t="s">
        <v>94</v>
      </c>
      <c r="J101" s="151" t="s">
        <v>47</v>
      </c>
      <c r="K101" s="338" t="str">
        <f t="shared" si="23"/>
        <v>X</v>
      </c>
      <c r="L101" s="149" t="s">
        <v>46</v>
      </c>
      <c r="M101" s="149" t="str">
        <f t="shared" si="24"/>
        <v/>
      </c>
      <c r="N101" s="152" t="str">
        <f t="shared" si="22"/>
        <v/>
      </c>
      <c r="P101" s="350">
        <f t="shared" ca="1" si="21"/>
        <v>1</v>
      </c>
      <c r="Q101" s="350">
        <f t="shared" ca="1" si="21"/>
        <v>1</v>
      </c>
      <c r="R101" s="350">
        <f t="shared" ca="1" si="21"/>
        <v>1</v>
      </c>
      <c r="S101" s="350">
        <f t="shared" ca="1" si="21"/>
        <v>1</v>
      </c>
      <c r="T101" s="350">
        <f t="shared" ca="1" si="21"/>
        <v>1</v>
      </c>
      <c r="U101" s="350">
        <f t="shared" ca="1" si="21"/>
        <v>1</v>
      </c>
      <c r="V101" s="350">
        <f t="shared" ca="1" si="21"/>
        <v>1</v>
      </c>
      <c r="W101" s="350">
        <f t="shared" ca="1" si="21"/>
        <v>0</v>
      </c>
      <c r="X101" s="350">
        <f t="shared" ca="1" si="21"/>
        <v>1</v>
      </c>
      <c r="Y101" s="350">
        <f t="shared" ca="1" si="21"/>
        <v>1</v>
      </c>
      <c r="Z101" s="350">
        <f t="shared" ca="1" si="26"/>
        <v>1</v>
      </c>
      <c r="AA101" s="350" t="str">
        <f t="shared" ca="1" si="14"/>
        <v>F2</v>
      </c>
      <c r="AB101" s="350" t="str">
        <f t="shared" ca="1" si="15"/>
        <v>F2</v>
      </c>
    </row>
    <row r="102" spans="1:28" ht="18.95" customHeight="1">
      <c r="A102" s="20" t="s">
        <v>99</v>
      </c>
      <c r="B102" s="477" t="s">
        <v>616</v>
      </c>
      <c r="C102" s="477"/>
      <c r="D102" s="477"/>
      <c r="E102" s="477"/>
      <c r="F102" s="477"/>
      <c r="G102" s="95" t="str">
        <f t="shared" si="25"/>
        <v/>
      </c>
      <c r="H102" s="344"/>
      <c r="I102" s="127" t="s">
        <v>96</v>
      </c>
      <c r="J102" s="151" t="s">
        <v>47</v>
      </c>
      <c r="K102" s="338" t="str">
        <f t="shared" si="23"/>
        <v>X</v>
      </c>
      <c r="L102" s="149" t="s">
        <v>46</v>
      </c>
      <c r="M102" s="149" t="str">
        <f t="shared" si="24"/>
        <v/>
      </c>
      <c r="N102" s="152" t="str">
        <f t="shared" si="22"/>
        <v/>
      </c>
      <c r="P102" s="350">
        <f t="shared" ca="1" si="21"/>
        <v>1</v>
      </c>
      <c r="Q102" s="350">
        <f t="shared" ca="1" si="21"/>
        <v>1</v>
      </c>
      <c r="R102" s="350">
        <f t="shared" ca="1" si="21"/>
        <v>1</v>
      </c>
      <c r="S102" s="350">
        <f t="shared" ca="1" si="21"/>
        <v>1</v>
      </c>
      <c r="T102" s="350">
        <f t="shared" ca="1" si="21"/>
        <v>1</v>
      </c>
      <c r="U102" s="350">
        <f t="shared" ca="1" si="21"/>
        <v>1</v>
      </c>
      <c r="V102" s="350">
        <f t="shared" ca="1" si="21"/>
        <v>1</v>
      </c>
      <c r="W102" s="350">
        <f t="shared" ca="1" si="21"/>
        <v>0</v>
      </c>
      <c r="X102" s="350">
        <f t="shared" ca="1" si="21"/>
        <v>1</v>
      </c>
      <c r="Y102" s="350">
        <f t="shared" ca="1" si="21"/>
        <v>1</v>
      </c>
      <c r="Z102" s="350">
        <f t="shared" ca="1" si="26"/>
        <v>1</v>
      </c>
      <c r="AA102" s="350" t="str">
        <f t="shared" ca="1" si="14"/>
        <v>F2</v>
      </c>
      <c r="AB102" s="350" t="str">
        <f t="shared" ca="1" si="15"/>
        <v>F2</v>
      </c>
    </row>
    <row r="103" spans="1:28" ht="18.95" customHeight="1" thickBot="1">
      <c r="A103" s="27"/>
      <c r="B103" s="478"/>
      <c r="C103" s="478"/>
      <c r="D103" s="478"/>
      <c r="E103" s="478"/>
      <c r="F103" s="478"/>
      <c r="G103" s="101" t="str">
        <f t="shared" si="25"/>
        <v/>
      </c>
      <c r="H103" s="345"/>
      <c r="I103" s="127" t="s">
        <v>97</v>
      </c>
      <c r="J103" s="151" t="s">
        <v>47</v>
      </c>
      <c r="K103" s="338" t="str">
        <f t="shared" si="23"/>
        <v>X</v>
      </c>
      <c r="L103" s="149" t="s">
        <v>46</v>
      </c>
      <c r="M103" s="149" t="str">
        <f t="shared" si="24"/>
        <v/>
      </c>
      <c r="N103" s="152" t="str">
        <f t="shared" si="22"/>
        <v/>
      </c>
      <c r="P103" s="350">
        <f t="shared" ca="1" si="21"/>
        <v>1</v>
      </c>
      <c r="Q103" s="350">
        <f t="shared" ca="1" si="21"/>
        <v>1</v>
      </c>
      <c r="R103" s="350">
        <f t="shared" ca="1" si="21"/>
        <v>1</v>
      </c>
      <c r="S103" s="350">
        <f t="shared" ca="1" si="21"/>
        <v>1</v>
      </c>
      <c r="T103" s="350">
        <f t="shared" ca="1" si="21"/>
        <v>1</v>
      </c>
      <c r="U103" s="350">
        <f t="shared" ca="1" si="21"/>
        <v>1</v>
      </c>
      <c r="V103" s="350">
        <f t="shared" ca="1" si="21"/>
        <v>1</v>
      </c>
      <c r="W103" s="350">
        <f t="shared" ca="1" si="21"/>
        <v>0</v>
      </c>
      <c r="X103" s="350">
        <f t="shared" ca="1" si="21"/>
        <v>1</v>
      </c>
      <c r="Y103" s="350">
        <f t="shared" ca="1" si="21"/>
        <v>1</v>
      </c>
      <c r="Z103" s="350">
        <f t="shared" ca="1" si="26"/>
        <v>1</v>
      </c>
      <c r="AA103" s="350" t="str">
        <f t="shared" ca="1" si="14"/>
        <v>F2</v>
      </c>
      <c r="AB103" s="350" t="str">
        <f t="shared" ca="1" si="15"/>
        <v>F2</v>
      </c>
    </row>
    <row r="104" spans="1:28" ht="18.95" customHeight="1">
      <c r="A104" s="20"/>
      <c r="B104" s="477"/>
      <c r="C104" s="477"/>
      <c r="D104" s="477"/>
      <c r="E104" s="477"/>
      <c r="F104" s="477"/>
      <c r="G104" s="95" t="str">
        <f t="shared" si="25"/>
        <v/>
      </c>
      <c r="H104" s="343"/>
      <c r="I104" s="127" t="s">
        <v>94</v>
      </c>
      <c r="J104" s="151" t="s">
        <v>47</v>
      </c>
      <c r="K104" s="338" t="str">
        <f t="shared" si="23"/>
        <v>X</v>
      </c>
      <c r="L104" s="149" t="s">
        <v>46</v>
      </c>
      <c r="M104" s="149" t="str">
        <f t="shared" si="24"/>
        <v/>
      </c>
      <c r="N104" s="152" t="str">
        <f t="shared" si="22"/>
        <v/>
      </c>
      <c r="P104" s="350">
        <f t="shared" ca="1" si="21"/>
        <v>1</v>
      </c>
      <c r="Q104" s="350">
        <f t="shared" ca="1" si="21"/>
        <v>1</v>
      </c>
      <c r="R104" s="350">
        <f t="shared" ca="1" si="21"/>
        <v>1</v>
      </c>
      <c r="S104" s="350">
        <f t="shared" ca="1" si="21"/>
        <v>1</v>
      </c>
      <c r="T104" s="350">
        <f t="shared" ca="1" si="21"/>
        <v>1</v>
      </c>
      <c r="U104" s="350">
        <f t="shared" ca="1" si="21"/>
        <v>1</v>
      </c>
      <c r="V104" s="350">
        <f t="shared" ca="1" si="21"/>
        <v>1</v>
      </c>
      <c r="W104" s="350">
        <f t="shared" ca="1" si="21"/>
        <v>0</v>
      </c>
      <c r="X104" s="350">
        <f t="shared" ca="1" si="21"/>
        <v>1</v>
      </c>
      <c r="Y104" s="350">
        <f t="shared" ca="1" si="21"/>
        <v>1</v>
      </c>
      <c r="Z104" s="350">
        <f t="shared" ca="1" si="26"/>
        <v>1</v>
      </c>
      <c r="AA104" s="350" t="str">
        <f t="shared" ca="1" si="14"/>
        <v>F2</v>
      </c>
      <c r="AB104" s="350" t="str">
        <f t="shared" ca="1" si="15"/>
        <v>F2</v>
      </c>
    </row>
    <row r="105" spans="1:28" ht="18.95" customHeight="1">
      <c r="A105" s="20" t="s">
        <v>100</v>
      </c>
      <c r="B105" s="477" t="s">
        <v>617</v>
      </c>
      <c r="C105" s="477"/>
      <c r="D105" s="477"/>
      <c r="E105" s="477"/>
      <c r="F105" s="477"/>
      <c r="G105" s="95" t="str">
        <f t="shared" si="25"/>
        <v/>
      </c>
      <c r="H105" s="344"/>
      <c r="I105" s="127" t="s">
        <v>96</v>
      </c>
      <c r="J105" s="151" t="s">
        <v>47</v>
      </c>
      <c r="K105" s="338" t="str">
        <f t="shared" si="23"/>
        <v>X</v>
      </c>
      <c r="L105" s="149" t="s">
        <v>46</v>
      </c>
      <c r="M105" s="149" t="str">
        <f t="shared" si="24"/>
        <v/>
      </c>
      <c r="N105" s="152" t="str">
        <f t="shared" si="22"/>
        <v/>
      </c>
      <c r="P105" s="350">
        <f t="shared" ca="1" si="21"/>
        <v>1</v>
      </c>
      <c r="Q105" s="350">
        <f t="shared" ca="1" si="21"/>
        <v>1</v>
      </c>
      <c r="R105" s="350">
        <f t="shared" ca="1" si="21"/>
        <v>1</v>
      </c>
      <c r="S105" s="350">
        <f t="shared" ca="1" si="21"/>
        <v>1</v>
      </c>
      <c r="T105" s="350">
        <f t="shared" ca="1" si="21"/>
        <v>1</v>
      </c>
      <c r="U105" s="350">
        <f t="shared" ca="1" si="21"/>
        <v>1</v>
      </c>
      <c r="V105" s="350">
        <f t="shared" ca="1" si="21"/>
        <v>1</v>
      </c>
      <c r="W105" s="350">
        <f t="shared" ca="1" si="21"/>
        <v>0</v>
      </c>
      <c r="X105" s="350">
        <f t="shared" ca="1" si="21"/>
        <v>1</v>
      </c>
      <c r="Y105" s="350">
        <f t="shared" ca="1" si="21"/>
        <v>1</v>
      </c>
      <c r="Z105" s="350">
        <f t="shared" ca="1" si="26"/>
        <v>1</v>
      </c>
      <c r="AA105" s="350" t="str">
        <f t="shared" ca="1" si="14"/>
        <v>F2</v>
      </c>
      <c r="AB105" s="350" t="str">
        <f t="shared" ca="1" si="15"/>
        <v>F2</v>
      </c>
    </row>
    <row r="106" spans="1:28" ht="18.95" customHeight="1" thickBot="1">
      <c r="A106" s="27"/>
      <c r="B106" s="478"/>
      <c r="C106" s="478"/>
      <c r="D106" s="478"/>
      <c r="E106" s="478"/>
      <c r="F106" s="478"/>
      <c r="G106" s="101" t="str">
        <f t="shared" si="25"/>
        <v/>
      </c>
      <c r="H106" s="345"/>
      <c r="I106" s="127" t="s">
        <v>97</v>
      </c>
      <c r="J106" s="151" t="s">
        <v>47</v>
      </c>
      <c r="K106" s="338" t="str">
        <f t="shared" si="23"/>
        <v>X</v>
      </c>
      <c r="L106" s="149" t="s">
        <v>46</v>
      </c>
      <c r="M106" s="149" t="str">
        <f t="shared" si="24"/>
        <v/>
      </c>
      <c r="N106" s="152" t="str">
        <f t="shared" si="22"/>
        <v/>
      </c>
      <c r="P106" s="347">
        <f t="shared" ca="1" si="21"/>
        <v>1</v>
      </c>
      <c r="Q106" s="347">
        <f t="shared" ca="1" si="21"/>
        <v>1</v>
      </c>
      <c r="R106" s="347">
        <f t="shared" ca="1" si="21"/>
        <v>1</v>
      </c>
      <c r="S106" s="347">
        <f t="shared" ca="1" si="21"/>
        <v>1</v>
      </c>
      <c r="T106" s="347">
        <f t="shared" ca="1" si="21"/>
        <v>1</v>
      </c>
      <c r="U106" s="347">
        <f t="shared" ca="1" si="21"/>
        <v>1</v>
      </c>
      <c r="V106" s="347">
        <f t="shared" ca="1" si="21"/>
        <v>1</v>
      </c>
      <c r="W106" s="347">
        <f t="shared" ca="1" si="21"/>
        <v>0</v>
      </c>
      <c r="X106" s="347">
        <f t="shared" ca="1" si="21"/>
        <v>1</v>
      </c>
      <c r="Y106" s="347">
        <f t="shared" ca="1" si="21"/>
        <v>1</v>
      </c>
      <c r="Z106" s="347">
        <f t="shared" ca="1" si="26"/>
        <v>1</v>
      </c>
      <c r="AA106" s="347" t="str">
        <f t="shared" ca="1" si="14"/>
        <v>F2</v>
      </c>
      <c r="AB106" s="347" t="str">
        <f t="shared" ca="1" si="15"/>
        <v>F2</v>
      </c>
    </row>
    <row r="107" spans="1:28" ht="18.95" customHeight="1">
      <c r="A107" s="20"/>
      <c r="B107" s="479"/>
      <c r="C107" s="479"/>
      <c r="D107" s="479"/>
      <c r="E107" s="479"/>
      <c r="F107" s="479"/>
      <c r="G107" s="95" t="str">
        <f t="shared" si="25"/>
        <v/>
      </c>
      <c r="H107" s="343"/>
      <c r="I107" s="127" t="s">
        <v>94</v>
      </c>
      <c r="J107" s="151" t="s">
        <v>47</v>
      </c>
      <c r="K107" s="338" t="str">
        <f t="shared" si="23"/>
        <v>X</v>
      </c>
      <c r="L107" s="149" t="s">
        <v>46</v>
      </c>
      <c r="M107" s="149" t="str">
        <f t="shared" si="24"/>
        <v/>
      </c>
      <c r="N107" s="152" t="str">
        <f t="shared" si="22"/>
        <v/>
      </c>
      <c r="P107" s="347">
        <f t="shared" ca="1" si="21"/>
        <v>1</v>
      </c>
      <c r="Q107" s="347">
        <f t="shared" ca="1" si="21"/>
        <v>1</v>
      </c>
      <c r="R107" s="347">
        <f t="shared" ca="1" si="21"/>
        <v>1</v>
      </c>
      <c r="S107" s="347">
        <f t="shared" ca="1" si="21"/>
        <v>1</v>
      </c>
      <c r="T107" s="347">
        <f t="shared" ca="1" si="21"/>
        <v>1</v>
      </c>
      <c r="U107" s="347">
        <f t="shared" ca="1" si="21"/>
        <v>1</v>
      </c>
      <c r="V107" s="347">
        <f t="shared" ca="1" si="21"/>
        <v>1</v>
      </c>
      <c r="W107" s="347">
        <f t="shared" ca="1" si="21"/>
        <v>0</v>
      </c>
      <c r="X107" s="347">
        <f t="shared" ca="1" si="21"/>
        <v>1</v>
      </c>
      <c r="Y107" s="347">
        <f t="shared" ca="1" si="21"/>
        <v>1</v>
      </c>
      <c r="Z107" s="347">
        <f t="shared" ca="1" si="26"/>
        <v>1</v>
      </c>
      <c r="AA107" s="347" t="str">
        <f t="shared" ca="1" si="14"/>
        <v>F2</v>
      </c>
      <c r="AB107" s="347" t="str">
        <f t="shared" ca="1" si="15"/>
        <v>F2</v>
      </c>
    </row>
    <row r="108" spans="1:28" ht="18.95" customHeight="1">
      <c r="A108" s="20" t="s">
        <v>101</v>
      </c>
      <c r="B108" s="477" t="s">
        <v>618</v>
      </c>
      <c r="C108" s="477"/>
      <c r="D108" s="477"/>
      <c r="E108" s="477"/>
      <c r="F108" s="477"/>
      <c r="G108" s="95" t="str">
        <f t="shared" si="25"/>
        <v/>
      </c>
      <c r="H108" s="344"/>
      <c r="I108" s="127" t="s">
        <v>96</v>
      </c>
      <c r="J108" s="151" t="s">
        <v>47</v>
      </c>
      <c r="K108" s="338" t="str">
        <f t="shared" si="23"/>
        <v>X</v>
      </c>
      <c r="L108" s="149" t="s">
        <v>46</v>
      </c>
      <c r="M108" s="149" t="str">
        <f t="shared" si="24"/>
        <v/>
      </c>
      <c r="N108" s="152" t="str">
        <f t="shared" si="22"/>
        <v/>
      </c>
      <c r="P108" s="350">
        <f t="shared" ca="1" si="21"/>
        <v>1</v>
      </c>
      <c r="Q108" s="350">
        <f t="shared" ca="1" si="21"/>
        <v>1</v>
      </c>
      <c r="R108" s="350">
        <f t="shared" ca="1" si="21"/>
        <v>1</v>
      </c>
      <c r="S108" s="350">
        <f t="shared" ca="1" si="21"/>
        <v>1</v>
      </c>
      <c r="T108" s="350">
        <f t="shared" ca="1" si="21"/>
        <v>1</v>
      </c>
      <c r="U108" s="350">
        <f t="shared" ca="1" si="21"/>
        <v>1</v>
      </c>
      <c r="V108" s="350">
        <f t="shared" ca="1" si="21"/>
        <v>1</v>
      </c>
      <c r="W108" s="350">
        <f t="shared" ca="1" si="21"/>
        <v>0</v>
      </c>
      <c r="X108" s="350">
        <f t="shared" ca="1" si="21"/>
        <v>1</v>
      </c>
      <c r="Y108" s="350">
        <f t="shared" ca="1" si="21"/>
        <v>1</v>
      </c>
      <c r="Z108" s="350">
        <f t="shared" ca="1" si="26"/>
        <v>1</v>
      </c>
      <c r="AA108" s="350" t="str">
        <f t="shared" ca="1" si="14"/>
        <v>F2</v>
      </c>
      <c r="AB108" s="350" t="str">
        <f t="shared" ca="1" si="15"/>
        <v>F2</v>
      </c>
    </row>
    <row r="109" spans="1:28" ht="18.95" customHeight="1" thickBot="1">
      <c r="A109" s="86"/>
      <c r="B109" s="480"/>
      <c r="C109" s="480"/>
      <c r="D109" s="480"/>
      <c r="E109" s="480"/>
      <c r="F109" s="480"/>
      <c r="G109" s="101" t="str">
        <f t="shared" si="25"/>
        <v/>
      </c>
      <c r="H109" s="345"/>
      <c r="I109" s="127" t="s">
        <v>97</v>
      </c>
      <c r="J109" s="151" t="s">
        <v>47</v>
      </c>
      <c r="K109" s="338" t="str">
        <f t="shared" si="23"/>
        <v>X</v>
      </c>
      <c r="L109" s="149" t="s">
        <v>46</v>
      </c>
      <c r="M109" s="149" t="str">
        <f t="shared" si="24"/>
        <v/>
      </c>
      <c r="N109" s="152" t="str">
        <f t="shared" si="22"/>
        <v/>
      </c>
      <c r="P109" s="350">
        <f t="shared" ca="1" si="21"/>
        <v>1</v>
      </c>
      <c r="Q109" s="350">
        <f t="shared" ca="1" si="21"/>
        <v>1</v>
      </c>
      <c r="R109" s="350">
        <f t="shared" ca="1" si="21"/>
        <v>1</v>
      </c>
      <c r="S109" s="350">
        <f t="shared" ca="1" si="21"/>
        <v>1</v>
      </c>
      <c r="T109" s="350">
        <f t="shared" ca="1" si="21"/>
        <v>1</v>
      </c>
      <c r="U109" s="350">
        <f t="shared" ca="1" si="21"/>
        <v>1</v>
      </c>
      <c r="V109" s="350">
        <f t="shared" ca="1" si="21"/>
        <v>1</v>
      </c>
      <c r="W109" s="350">
        <f t="shared" ca="1" si="21"/>
        <v>0</v>
      </c>
      <c r="X109" s="350">
        <f t="shared" ca="1" si="21"/>
        <v>1</v>
      </c>
      <c r="Y109" s="350">
        <f t="shared" ca="1" si="21"/>
        <v>1</v>
      </c>
      <c r="Z109" s="350">
        <f t="shared" ca="1" si="26"/>
        <v>1</v>
      </c>
      <c r="AA109" s="350" t="str">
        <f t="shared" ca="1" si="14"/>
        <v>F2</v>
      </c>
      <c r="AB109" s="350" t="str">
        <f t="shared" ca="1" si="15"/>
        <v>F2</v>
      </c>
    </row>
    <row r="110" spans="1:28" ht="18.95" customHeight="1">
      <c r="A110" s="85" t="s">
        <v>102</v>
      </c>
      <c r="B110" s="481" t="s">
        <v>610</v>
      </c>
      <c r="C110" s="481"/>
      <c r="D110" s="481"/>
      <c r="E110" s="481"/>
      <c r="F110" s="481"/>
      <c r="G110" s="102" t="str">
        <f>IF(H110="","",IF(H110="D","",IF(H110="S","",IF(H110="I","","Must be D, S, or I --&gt;"))))</f>
        <v/>
      </c>
      <c r="H110" s="113"/>
      <c r="I110" s="127" t="s">
        <v>103</v>
      </c>
      <c r="J110" s="151" t="s">
        <v>47</v>
      </c>
      <c r="K110" s="318" t="str">
        <f>IF(H110="D",1,IF(H110="S",2,IF(H110="I",3,"X")))</f>
        <v>X</v>
      </c>
      <c r="L110" s="149" t="s">
        <v>46</v>
      </c>
      <c r="M110" s="149" t="str">
        <f t="shared" si="24"/>
        <v/>
      </c>
      <c r="N110" s="152" t="str">
        <f t="shared" si="22"/>
        <v/>
      </c>
      <c r="P110" s="350">
        <f t="shared" ca="1" si="21"/>
        <v>1</v>
      </c>
      <c r="Q110" s="350">
        <f t="shared" ca="1" si="21"/>
        <v>1</v>
      </c>
      <c r="R110" s="350">
        <f t="shared" ca="1" si="21"/>
        <v>1</v>
      </c>
      <c r="S110" s="350">
        <f t="shared" ca="1" si="21"/>
        <v>1</v>
      </c>
      <c r="T110" s="350">
        <f t="shared" ca="1" si="21"/>
        <v>1</v>
      </c>
      <c r="U110" s="350">
        <f t="shared" ca="1" si="21"/>
        <v>1</v>
      </c>
      <c r="V110" s="350">
        <f t="shared" ca="1" si="21"/>
        <v>1</v>
      </c>
      <c r="W110" s="350">
        <f t="shared" ca="1" si="21"/>
        <v>0</v>
      </c>
      <c r="X110" s="350">
        <f t="shared" ca="1" si="21"/>
        <v>1</v>
      </c>
      <c r="Y110" s="350">
        <f t="shared" ca="1" si="21"/>
        <v>1</v>
      </c>
      <c r="Z110" s="350">
        <f t="shared" ca="1" si="26"/>
        <v>1</v>
      </c>
      <c r="AA110" s="350" t="str">
        <f t="shared" ca="1" si="14"/>
        <v>G</v>
      </c>
      <c r="AB110" s="350" t="str">
        <f t="shared" ca="1" si="15"/>
        <v>F0</v>
      </c>
    </row>
    <row r="111" spans="1:28" ht="18.95" customHeight="1" thickBot="1">
      <c r="A111" s="28" t="s">
        <v>104</v>
      </c>
      <c r="B111" s="482" t="s">
        <v>105</v>
      </c>
      <c r="C111" s="483"/>
      <c r="D111" s="483"/>
      <c r="E111" s="483"/>
      <c r="F111" s="483"/>
      <c r="G111" s="101" t="str">
        <f>IF(H111="","",IF(H111&lt;-98,"Can't be less than -95%",IF(H111&gt;250,"Can't be over 250%","")))</f>
        <v/>
      </c>
      <c r="H111" s="345"/>
      <c r="I111" s="128" t="s">
        <v>86</v>
      </c>
      <c r="J111" s="151" t="s">
        <v>47</v>
      </c>
      <c r="K111" s="338" t="str">
        <f>IF(ISNUMBER(H111),ROUND(H111,2),"X")</f>
        <v>X</v>
      </c>
      <c r="L111" s="149" t="s">
        <v>46</v>
      </c>
      <c r="M111" s="149" t="str">
        <f t="shared" si="24"/>
        <v/>
      </c>
      <c r="N111" s="152" t="str">
        <f t="shared" si="22"/>
        <v/>
      </c>
      <c r="P111" s="350">
        <f t="shared" ca="1" si="21"/>
        <v>1</v>
      </c>
      <c r="Q111" s="350">
        <f t="shared" ca="1" si="21"/>
        <v>1</v>
      </c>
      <c r="R111" s="350">
        <f t="shared" ca="1" si="21"/>
        <v>1</v>
      </c>
      <c r="S111" s="350">
        <f t="shared" ca="1" si="21"/>
        <v>1</v>
      </c>
      <c r="T111" s="350">
        <f t="shared" ca="1" si="21"/>
        <v>1</v>
      </c>
      <c r="U111" s="350">
        <f t="shared" ca="1" si="21"/>
        <v>1</v>
      </c>
      <c r="V111" s="350">
        <f t="shared" ca="1" si="21"/>
        <v>1</v>
      </c>
      <c r="W111" s="350">
        <f t="shared" ca="1" si="21"/>
        <v>0</v>
      </c>
      <c r="X111" s="350">
        <f t="shared" ca="1" si="21"/>
        <v>1</v>
      </c>
      <c r="Y111" s="350">
        <f t="shared" ca="1" si="21"/>
        <v>1</v>
      </c>
      <c r="Z111" s="350">
        <f t="shared" ca="1" si="26"/>
        <v>1</v>
      </c>
      <c r="AA111" s="350" t="str">
        <f t="shared" ca="1" si="14"/>
        <v>F2</v>
      </c>
      <c r="AB111" s="350" t="str">
        <f t="shared" ca="1" si="15"/>
        <v>F2</v>
      </c>
    </row>
    <row r="112" spans="1:28" ht="22.5" customHeight="1">
      <c r="A112" s="11"/>
      <c r="B112" s="485" t="s">
        <v>609</v>
      </c>
      <c r="C112" s="485"/>
      <c r="D112" s="485"/>
      <c r="E112" s="15"/>
      <c r="F112" s="15"/>
      <c r="G112" s="12"/>
      <c r="H112" s="114"/>
      <c r="I112" s="128"/>
      <c r="N112" s="152"/>
      <c r="P112" s="350">
        <f t="shared" ref="P112:Y138" ca="1" si="27">CELL("protect",A112)</f>
        <v>1</v>
      </c>
      <c r="Q112" s="350">
        <f t="shared" ca="1" si="27"/>
        <v>1</v>
      </c>
      <c r="R112" s="350">
        <f t="shared" ca="1" si="27"/>
        <v>1</v>
      </c>
      <c r="S112" s="350">
        <f t="shared" ca="1" si="27"/>
        <v>1</v>
      </c>
      <c r="T112" s="350">
        <f t="shared" ca="1" si="27"/>
        <v>1</v>
      </c>
      <c r="U112" s="350">
        <f t="shared" ca="1" si="27"/>
        <v>1</v>
      </c>
      <c r="V112" s="350">
        <f t="shared" ca="1" si="27"/>
        <v>1</v>
      </c>
      <c r="W112" s="350">
        <f t="shared" ca="1" si="27"/>
        <v>1</v>
      </c>
      <c r="X112" s="350">
        <f t="shared" ca="1" si="27"/>
        <v>1</v>
      </c>
      <c r="Y112" s="350">
        <f t="shared" ca="1" si="27"/>
        <v>1</v>
      </c>
      <c r="Z112" s="350">
        <f t="shared" ca="1" si="26"/>
        <v>1</v>
      </c>
      <c r="AA112" s="350" t="str">
        <f t="shared" ca="1" si="14"/>
        <v>G</v>
      </c>
      <c r="AB112" s="350" t="str">
        <f t="shared" ca="1" si="15"/>
        <v>F0</v>
      </c>
    </row>
    <row r="113" spans="1:28" ht="27" customHeight="1">
      <c r="A113" s="467" t="s">
        <v>781</v>
      </c>
      <c r="B113" s="484"/>
      <c r="C113" s="484"/>
      <c r="D113" s="484"/>
      <c r="E113" s="484"/>
      <c r="F113" s="484"/>
      <c r="G113" s="484"/>
      <c r="H113" s="484"/>
      <c r="I113" s="87"/>
      <c r="J113" s="151" t="s">
        <v>44</v>
      </c>
      <c r="K113" s="318" t="str">
        <f>IF(SUM(H115:H135)=0,"X","03")</f>
        <v>X</v>
      </c>
      <c r="L113" s="149" t="s">
        <v>46</v>
      </c>
      <c r="N113" s="152"/>
      <c r="P113" s="350">
        <f t="shared" ca="1" si="27"/>
        <v>1</v>
      </c>
      <c r="Q113" s="350">
        <f t="shared" ca="1" si="27"/>
        <v>1</v>
      </c>
      <c r="R113" s="350">
        <f t="shared" ca="1" si="27"/>
        <v>1</v>
      </c>
      <c r="S113" s="350">
        <f t="shared" ca="1" si="27"/>
        <v>1</v>
      </c>
      <c r="T113" s="350">
        <f t="shared" ca="1" si="27"/>
        <v>1</v>
      </c>
      <c r="U113" s="350">
        <f t="shared" ca="1" si="27"/>
        <v>1</v>
      </c>
      <c r="V113" s="350">
        <f t="shared" ca="1" si="27"/>
        <v>1</v>
      </c>
      <c r="W113" s="350">
        <f t="shared" ca="1" si="27"/>
        <v>1</v>
      </c>
      <c r="X113" s="350">
        <f t="shared" ca="1" si="27"/>
        <v>1</v>
      </c>
      <c r="Y113" s="350">
        <f t="shared" ca="1" si="27"/>
        <v>1</v>
      </c>
      <c r="Z113" s="350">
        <f t="shared" ca="1" si="26"/>
        <v>1</v>
      </c>
      <c r="AA113" s="350" t="str">
        <f t="shared" ca="1" si="14"/>
        <v>G</v>
      </c>
      <c r="AB113" s="350" t="str">
        <f t="shared" ca="1" si="15"/>
        <v>F0</v>
      </c>
    </row>
    <row r="114" spans="1:28" ht="17.25" customHeight="1" thickBot="1">
      <c r="A114" s="465" t="s">
        <v>8</v>
      </c>
      <c r="B114" s="466"/>
      <c r="C114" s="466"/>
      <c r="D114" s="466"/>
      <c r="E114" s="466"/>
      <c r="F114" s="466"/>
      <c r="G114" s="466"/>
      <c r="H114" s="466"/>
      <c r="I114" s="88"/>
      <c r="P114" s="350">
        <f t="shared" ca="1" si="27"/>
        <v>1</v>
      </c>
      <c r="Q114" s="350">
        <f t="shared" ca="1" si="27"/>
        <v>1</v>
      </c>
      <c r="R114" s="350">
        <f t="shared" ca="1" si="27"/>
        <v>1</v>
      </c>
      <c r="S114" s="350">
        <f t="shared" ca="1" si="27"/>
        <v>1</v>
      </c>
      <c r="T114" s="350">
        <f t="shared" ca="1" si="27"/>
        <v>1</v>
      </c>
      <c r="U114" s="350">
        <f t="shared" ca="1" si="27"/>
        <v>1</v>
      </c>
      <c r="V114" s="350">
        <f t="shared" ca="1" si="27"/>
        <v>1</v>
      </c>
      <c r="W114" s="350">
        <f t="shared" ca="1" si="27"/>
        <v>1</v>
      </c>
      <c r="X114" s="350">
        <f t="shared" ca="1" si="27"/>
        <v>1</v>
      </c>
      <c r="Y114" s="350">
        <f t="shared" ca="1" si="27"/>
        <v>1</v>
      </c>
      <c r="Z114" s="350">
        <f t="shared" ca="1" si="26"/>
        <v>1</v>
      </c>
      <c r="AA114" s="350" t="str">
        <f t="shared" ca="1" si="14"/>
        <v>G</v>
      </c>
      <c r="AB114" s="350" t="str">
        <f t="shared" ca="1" si="15"/>
        <v>F0</v>
      </c>
    </row>
    <row r="115" spans="1:28" ht="18" customHeight="1">
      <c r="A115" s="103" t="s">
        <v>106</v>
      </c>
      <c r="B115" s="472" t="s">
        <v>754</v>
      </c>
      <c r="C115" s="472"/>
      <c r="D115" s="472"/>
      <c r="E115" s="472"/>
      <c r="F115" s="472"/>
      <c r="G115" s="12" t="str">
        <f>IF(H115&gt;2500000,"Can't exceed $25,000,000 --&gt;","")</f>
        <v/>
      </c>
      <c r="H115" s="326"/>
      <c r="I115" s="127" t="s">
        <v>107</v>
      </c>
      <c r="J115" s="151" t="s">
        <v>47</v>
      </c>
      <c r="K115" s="318" t="str">
        <f t="shared" ref="K115:K135" si="28">IF(ISNUMBER(H115),ROUND(H115,0),"X")</f>
        <v>X</v>
      </c>
      <c r="L115" s="149" t="s">
        <v>46</v>
      </c>
      <c r="M115" s="149" t="str">
        <f t="shared" ref="M115:M148" si="29">IF(G115="","",1)</f>
        <v/>
      </c>
      <c r="N115" s="152" t="str">
        <f t="shared" ref="N115:N122" si="30">IF(M115=1,"&lt;==========","")</f>
        <v/>
      </c>
      <c r="P115" s="350">
        <f t="shared" ca="1" si="27"/>
        <v>1</v>
      </c>
      <c r="Q115" s="350">
        <f t="shared" ca="1" si="27"/>
        <v>1</v>
      </c>
      <c r="R115" s="350">
        <f t="shared" ca="1" si="27"/>
        <v>1</v>
      </c>
      <c r="S115" s="350">
        <f t="shared" ca="1" si="27"/>
        <v>1</v>
      </c>
      <c r="T115" s="350">
        <f t="shared" ca="1" si="27"/>
        <v>1</v>
      </c>
      <c r="U115" s="350">
        <f t="shared" ca="1" si="27"/>
        <v>1</v>
      </c>
      <c r="V115" s="350">
        <f t="shared" ca="1" si="27"/>
        <v>1</v>
      </c>
      <c r="W115" s="350">
        <f t="shared" ca="1" si="27"/>
        <v>0</v>
      </c>
      <c r="X115" s="350">
        <f t="shared" ca="1" si="27"/>
        <v>1</v>
      </c>
      <c r="Y115" s="350">
        <f t="shared" ca="1" si="27"/>
        <v>1</v>
      </c>
      <c r="Z115" s="350">
        <f t="shared" ca="1" si="26"/>
        <v>1</v>
      </c>
      <c r="AA115" s="350" t="str">
        <f t="shared" ca="1" si="14"/>
        <v>C0</v>
      </c>
      <c r="AB115" s="350" t="str">
        <f t="shared" ca="1" si="15"/>
        <v>F0</v>
      </c>
    </row>
    <row r="116" spans="1:28" ht="18" customHeight="1">
      <c r="A116" s="22" t="s">
        <v>108</v>
      </c>
      <c r="B116" s="464" t="s">
        <v>753</v>
      </c>
      <c r="C116" s="464"/>
      <c r="D116" s="464"/>
      <c r="E116" s="464"/>
      <c r="F116" s="464"/>
      <c r="G116" s="12" t="str">
        <f>IF(H116&gt;2500000,"Can't exceed $25,000,000 --&gt;","")</f>
        <v/>
      </c>
      <c r="H116" s="326"/>
      <c r="I116" s="127" t="s">
        <v>107</v>
      </c>
      <c r="J116" s="151" t="s">
        <v>47</v>
      </c>
      <c r="K116" s="318" t="str">
        <f t="shared" si="28"/>
        <v>X</v>
      </c>
      <c r="L116" s="149" t="s">
        <v>46</v>
      </c>
      <c r="M116" s="149" t="str">
        <f t="shared" si="29"/>
        <v/>
      </c>
      <c r="N116" s="152" t="str">
        <f t="shared" si="30"/>
        <v/>
      </c>
      <c r="P116" s="350">
        <f t="shared" ca="1" si="27"/>
        <v>1</v>
      </c>
      <c r="Q116" s="350">
        <f t="shared" ca="1" si="27"/>
        <v>1</v>
      </c>
      <c r="R116" s="350">
        <f t="shared" ca="1" si="27"/>
        <v>1</v>
      </c>
      <c r="S116" s="350">
        <f t="shared" ca="1" si="27"/>
        <v>1</v>
      </c>
      <c r="T116" s="350">
        <f t="shared" ca="1" si="27"/>
        <v>1</v>
      </c>
      <c r="U116" s="350">
        <f t="shared" ca="1" si="27"/>
        <v>1</v>
      </c>
      <c r="V116" s="350">
        <f t="shared" ca="1" si="27"/>
        <v>1</v>
      </c>
      <c r="W116" s="350">
        <f t="shared" ca="1" si="27"/>
        <v>0</v>
      </c>
      <c r="X116" s="350">
        <f t="shared" ca="1" si="27"/>
        <v>1</v>
      </c>
      <c r="Y116" s="350">
        <f t="shared" ca="1" si="27"/>
        <v>1</v>
      </c>
      <c r="Z116" s="350">
        <f t="shared" ca="1" si="26"/>
        <v>1</v>
      </c>
      <c r="AA116" s="350" t="str">
        <f t="shared" ca="1" si="14"/>
        <v>C0</v>
      </c>
      <c r="AB116" s="350" t="str">
        <f t="shared" ca="1" si="15"/>
        <v>F0</v>
      </c>
    </row>
    <row r="117" spans="1:28" ht="18" customHeight="1">
      <c r="A117" s="22" t="s">
        <v>109</v>
      </c>
      <c r="B117" s="464" t="s">
        <v>752</v>
      </c>
      <c r="C117" s="464"/>
      <c r="D117" s="464"/>
      <c r="E117" s="464"/>
      <c r="F117" s="464"/>
      <c r="G117" s="12" t="str">
        <f>IF(H117&gt;2500000,"Can't exceed $25,000,000 --&gt;","")</f>
        <v/>
      </c>
      <c r="H117" s="326"/>
      <c r="I117" s="127" t="s">
        <v>107</v>
      </c>
      <c r="J117" s="151" t="s">
        <v>47</v>
      </c>
      <c r="K117" s="318" t="str">
        <f t="shared" si="28"/>
        <v>X</v>
      </c>
      <c r="L117" s="149" t="s">
        <v>46</v>
      </c>
      <c r="M117" s="149" t="str">
        <f t="shared" si="29"/>
        <v/>
      </c>
      <c r="N117" s="152" t="str">
        <f t="shared" si="30"/>
        <v/>
      </c>
      <c r="P117" s="350">
        <f t="shared" ca="1" si="27"/>
        <v>1</v>
      </c>
      <c r="Q117" s="350">
        <f t="shared" ca="1" si="27"/>
        <v>1</v>
      </c>
      <c r="R117" s="350">
        <f t="shared" ca="1" si="27"/>
        <v>1</v>
      </c>
      <c r="S117" s="350">
        <f t="shared" ca="1" si="27"/>
        <v>1</v>
      </c>
      <c r="T117" s="350">
        <f t="shared" ca="1" si="27"/>
        <v>1</v>
      </c>
      <c r="U117" s="350">
        <f t="shared" ca="1" si="27"/>
        <v>1</v>
      </c>
      <c r="V117" s="350">
        <f t="shared" ca="1" si="27"/>
        <v>1</v>
      </c>
      <c r="W117" s="350">
        <f t="shared" ca="1" si="27"/>
        <v>0</v>
      </c>
      <c r="X117" s="350">
        <f t="shared" ca="1" si="27"/>
        <v>1</v>
      </c>
      <c r="Y117" s="350">
        <f t="shared" ca="1" si="27"/>
        <v>1</v>
      </c>
      <c r="Z117" s="350">
        <f t="shared" ca="1" si="26"/>
        <v>1</v>
      </c>
      <c r="AA117" s="350" t="str">
        <f t="shared" ca="1" si="14"/>
        <v>C0</v>
      </c>
      <c r="AB117" s="350" t="str">
        <f t="shared" ca="1" si="15"/>
        <v>F0</v>
      </c>
    </row>
    <row r="118" spans="1:28" ht="18" customHeight="1">
      <c r="A118" s="22" t="s">
        <v>110</v>
      </c>
      <c r="B118" s="464" t="s">
        <v>755</v>
      </c>
      <c r="C118" s="464"/>
      <c r="D118" s="464"/>
      <c r="E118" s="464"/>
      <c r="F118" s="464"/>
      <c r="G118" s="12" t="str">
        <f>IF(H118&gt;100000,"Can't exceed $100,000 --&gt;","")</f>
        <v/>
      </c>
      <c r="H118" s="326"/>
      <c r="I118" s="127" t="s">
        <v>107</v>
      </c>
      <c r="J118" s="151" t="s">
        <v>47</v>
      </c>
      <c r="K118" s="318" t="str">
        <f t="shared" si="28"/>
        <v>X</v>
      </c>
      <c r="L118" s="149" t="s">
        <v>46</v>
      </c>
      <c r="M118" s="149" t="str">
        <f t="shared" si="29"/>
        <v/>
      </c>
      <c r="N118" s="152" t="str">
        <f t="shared" si="30"/>
        <v/>
      </c>
      <c r="P118" s="350">
        <f t="shared" ca="1" si="27"/>
        <v>1</v>
      </c>
      <c r="Q118" s="350">
        <f t="shared" ca="1" si="27"/>
        <v>1</v>
      </c>
      <c r="R118" s="350">
        <f t="shared" ca="1" si="27"/>
        <v>1</v>
      </c>
      <c r="S118" s="350">
        <f t="shared" ca="1" si="27"/>
        <v>1</v>
      </c>
      <c r="T118" s="350">
        <f t="shared" ca="1" si="27"/>
        <v>1</v>
      </c>
      <c r="U118" s="350">
        <f t="shared" ca="1" si="27"/>
        <v>1</v>
      </c>
      <c r="V118" s="350">
        <f t="shared" ca="1" si="27"/>
        <v>1</v>
      </c>
      <c r="W118" s="350">
        <f t="shared" ca="1" si="27"/>
        <v>0</v>
      </c>
      <c r="X118" s="350">
        <f t="shared" ca="1" si="27"/>
        <v>1</v>
      </c>
      <c r="Y118" s="350">
        <f t="shared" ca="1" si="27"/>
        <v>1</v>
      </c>
      <c r="Z118" s="350">
        <f t="shared" ca="1" si="26"/>
        <v>1</v>
      </c>
      <c r="AA118" s="350" t="str">
        <f t="shared" ref="AA118:AA154" ca="1" si="31">CELL("format",H118)</f>
        <v>C0</v>
      </c>
      <c r="AB118" s="350" t="str">
        <f t="shared" ref="AB118:AB154" ca="1" si="32">CELL("format",K118)</f>
        <v>F0</v>
      </c>
    </row>
    <row r="119" spans="1:28" ht="18" customHeight="1">
      <c r="A119" s="22" t="s">
        <v>111</v>
      </c>
      <c r="B119" s="464" t="s">
        <v>756</v>
      </c>
      <c r="C119" s="464"/>
      <c r="D119" s="464"/>
      <c r="E119" s="464"/>
      <c r="F119" s="464"/>
      <c r="G119" s="12" t="str">
        <f t="shared" ref="G119:G122" si="33">IF(H119&gt;100000,"Can't exceed $100,000 --&gt;","")</f>
        <v/>
      </c>
      <c r="H119" s="326"/>
      <c r="I119" s="127" t="s">
        <v>107</v>
      </c>
      <c r="J119" s="151" t="s">
        <v>47</v>
      </c>
      <c r="K119" s="318" t="str">
        <f t="shared" si="28"/>
        <v>X</v>
      </c>
      <c r="L119" s="149" t="s">
        <v>46</v>
      </c>
      <c r="M119" s="149" t="str">
        <f t="shared" si="29"/>
        <v/>
      </c>
      <c r="N119" s="152" t="str">
        <f t="shared" si="30"/>
        <v/>
      </c>
      <c r="P119" s="350">
        <f t="shared" ca="1" si="27"/>
        <v>1</v>
      </c>
      <c r="Q119" s="350">
        <f t="shared" ca="1" si="27"/>
        <v>1</v>
      </c>
      <c r="R119" s="350">
        <f t="shared" ca="1" si="27"/>
        <v>1</v>
      </c>
      <c r="S119" s="350">
        <f t="shared" ca="1" si="27"/>
        <v>1</v>
      </c>
      <c r="T119" s="350">
        <f t="shared" ca="1" si="27"/>
        <v>1</v>
      </c>
      <c r="U119" s="350">
        <f t="shared" ca="1" si="27"/>
        <v>1</v>
      </c>
      <c r="V119" s="350">
        <f t="shared" ca="1" si="27"/>
        <v>1</v>
      </c>
      <c r="W119" s="350">
        <f t="shared" ca="1" si="27"/>
        <v>0</v>
      </c>
      <c r="X119" s="350">
        <f t="shared" ca="1" si="27"/>
        <v>1</v>
      </c>
      <c r="Y119" s="350">
        <f t="shared" ca="1" si="27"/>
        <v>1</v>
      </c>
      <c r="Z119" s="350">
        <f t="shared" ca="1" si="26"/>
        <v>1</v>
      </c>
      <c r="AA119" s="350" t="str">
        <f t="shared" ca="1" si="31"/>
        <v>C0</v>
      </c>
      <c r="AB119" s="350" t="str">
        <f t="shared" ca="1" si="32"/>
        <v>F0</v>
      </c>
    </row>
    <row r="120" spans="1:28" ht="18" customHeight="1">
      <c r="A120" s="22" t="s">
        <v>112</v>
      </c>
      <c r="B120" s="464" t="s">
        <v>757</v>
      </c>
      <c r="C120" s="464"/>
      <c r="D120" s="464"/>
      <c r="E120" s="464"/>
      <c r="F120" s="464"/>
      <c r="G120" s="12" t="str">
        <f t="shared" si="33"/>
        <v/>
      </c>
      <c r="H120" s="326"/>
      <c r="I120" s="127" t="s">
        <v>107</v>
      </c>
      <c r="J120" s="151" t="s">
        <v>47</v>
      </c>
      <c r="K120" s="318" t="str">
        <f t="shared" si="28"/>
        <v>X</v>
      </c>
      <c r="L120" s="149" t="s">
        <v>46</v>
      </c>
      <c r="M120" s="149" t="str">
        <f t="shared" si="29"/>
        <v/>
      </c>
      <c r="N120" s="152" t="str">
        <f t="shared" si="30"/>
        <v/>
      </c>
      <c r="P120" s="350">
        <f t="shared" ca="1" si="27"/>
        <v>1</v>
      </c>
      <c r="Q120" s="350">
        <f t="shared" ca="1" si="27"/>
        <v>1</v>
      </c>
      <c r="R120" s="350">
        <f t="shared" ca="1" si="27"/>
        <v>1</v>
      </c>
      <c r="S120" s="350">
        <f t="shared" ca="1" si="27"/>
        <v>1</v>
      </c>
      <c r="T120" s="350">
        <f t="shared" ca="1" si="27"/>
        <v>1</v>
      </c>
      <c r="U120" s="350">
        <f t="shared" ca="1" si="27"/>
        <v>1</v>
      </c>
      <c r="V120" s="350">
        <f t="shared" ca="1" si="27"/>
        <v>1</v>
      </c>
      <c r="W120" s="350">
        <f t="shared" ca="1" si="27"/>
        <v>0</v>
      </c>
      <c r="X120" s="350">
        <f t="shared" ca="1" si="27"/>
        <v>1</v>
      </c>
      <c r="Y120" s="350">
        <f t="shared" ca="1" si="27"/>
        <v>1</v>
      </c>
      <c r="Z120" s="350">
        <f t="shared" ca="1" si="26"/>
        <v>1</v>
      </c>
      <c r="AA120" s="350" t="str">
        <f t="shared" ca="1" si="31"/>
        <v>C0</v>
      </c>
      <c r="AB120" s="350" t="str">
        <f t="shared" ca="1" si="32"/>
        <v>F0</v>
      </c>
    </row>
    <row r="121" spans="1:28" ht="18" customHeight="1">
      <c r="A121" s="22" t="s">
        <v>113</v>
      </c>
      <c r="B121" s="464" t="s">
        <v>758</v>
      </c>
      <c r="C121" s="464"/>
      <c r="D121" s="464"/>
      <c r="E121" s="464"/>
      <c r="F121" s="464"/>
      <c r="G121" s="12" t="str">
        <f t="shared" si="33"/>
        <v/>
      </c>
      <c r="H121" s="326"/>
      <c r="I121" s="127" t="s">
        <v>107</v>
      </c>
      <c r="J121" s="151" t="s">
        <v>47</v>
      </c>
      <c r="K121" s="318" t="str">
        <f t="shared" si="28"/>
        <v>X</v>
      </c>
      <c r="L121" s="149" t="s">
        <v>46</v>
      </c>
      <c r="M121" s="149" t="str">
        <f t="shared" si="29"/>
        <v/>
      </c>
      <c r="N121" s="152" t="str">
        <f t="shared" si="30"/>
        <v/>
      </c>
      <c r="P121" s="347">
        <f t="shared" ca="1" si="27"/>
        <v>1</v>
      </c>
      <c r="Q121" s="347">
        <f t="shared" ca="1" si="27"/>
        <v>1</v>
      </c>
      <c r="R121" s="347">
        <f t="shared" ca="1" si="27"/>
        <v>1</v>
      </c>
      <c r="S121" s="347">
        <f t="shared" ca="1" si="27"/>
        <v>1</v>
      </c>
      <c r="T121" s="347">
        <f t="shared" ca="1" si="27"/>
        <v>1</v>
      </c>
      <c r="U121" s="347">
        <f t="shared" ca="1" si="27"/>
        <v>1</v>
      </c>
      <c r="V121" s="347">
        <f t="shared" ca="1" si="27"/>
        <v>1</v>
      </c>
      <c r="W121" s="347">
        <f t="shared" ca="1" si="27"/>
        <v>0</v>
      </c>
      <c r="X121" s="347">
        <f t="shared" ca="1" si="27"/>
        <v>1</v>
      </c>
      <c r="Y121" s="347">
        <f t="shared" ca="1" si="27"/>
        <v>1</v>
      </c>
      <c r="Z121" s="347">
        <f t="shared" ca="1" si="26"/>
        <v>1</v>
      </c>
      <c r="AA121" s="347" t="str">
        <f t="shared" ca="1" si="31"/>
        <v>C0</v>
      </c>
      <c r="AB121" s="347" t="str">
        <f t="shared" ca="1" si="32"/>
        <v>F0</v>
      </c>
    </row>
    <row r="122" spans="1:28" ht="18" customHeight="1">
      <c r="A122" s="22" t="s">
        <v>114</v>
      </c>
      <c r="B122" s="464" t="s">
        <v>759</v>
      </c>
      <c r="C122" s="464"/>
      <c r="D122" s="464"/>
      <c r="E122" s="464"/>
      <c r="F122" s="464"/>
      <c r="G122" s="12" t="str">
        <f t="shared" si="33"/>
        <v/>
      </c>
      <c r="H122" s="326"/>
      <c r="I122" s="127" t="s">
        <v>107</v>
      </c>
      <c r="J122" s="151" t="s">
        <v>47</v>
      </c>
      <c r="K122" s="318" t="str">
        <f t="shared" si="28"/>
        <v>X</v>
      </c>
      <c r="L122" s="149" t="s">
        <v>46</v>
      </c>
      <c r="M122" s="149" t="str">
        <f t="shared" si="29"/>
        <v/>
      </c>
      <c r="N122" s="152" t="str">
        <f t="shared" si="30"/>
        <v/>
      </c>
      <c r="P122" s="347">
        <f t="shared" ca="1" si="27"/>
        <v>1</v>
      </c>
      <c r="Q122" s="347">
        <f t="shared" ca="1" si="27"/>
        <v>1</v>
      </c>
      <c r="R122" s="347">
        <f t="shared" ca="1" si="27"/>
        <v>1</v>
      </c>
      <c r="S122" s="347">
        <f t="shared" ca="1" si="27"/>
        <v>1</v>
      </c>
      <c r="T122" s="347">
        <f t="shared" ca="1" si="27"/>
        <v>1</v>
      </c>
      <c r="U122" s="347">
        <f t="shared" ca="1" si="27"/>
        <v>1</v>
      </c>
      <c r="V122" s="347">
        <f t="shared" ca="1" si="27"/>
        <v>1</v>
      </c>
      <c r="W122" s="347">
        <f t="shared" ca="1" si="27"/>
        <v>0</v>
      </c>
      <c r="X122" s="347">
        <f t="shared" ca="1" si="27"/>
        <v>1</v>
      </c>
      <c r="Y122" s="347">
        <f t="shared" ca="1" si="27"/>
        <v>1</v>
      </c>
      <c r="Z122" s="347">
        <f t="shared" ca="1" si="26"/>
        <v>1</v>
      </c>
      <c r="AA122" s="347" t="str">
        <f t="shared" ca="1" si="31"/>
        <v>C0</v>
      </c>
      <c r="AB122" s="347" t="str">
        <f t="shared" ca="1" si="32"/>
        <v>F0</v>
      </c>
    </row>
    <row r="123" spans="1:28" ht="14.25" customHeight="1">
      <c r="A123" s="22"/>
      <c r="B123" s="13"/>
      <c r="C123" s="13"/>
      <c r="D123" s="13"/>
      <c r="E123" s="13"/>
      <c r="F123" s="13"/>
      <c r="G123" s="12"/>
      <c r="H123" s="116"/>
      <c r="I123" s="127"/>
      <c r="J123" s="151" t="s">
        <v>47</v>
      </c>
      <c r="K123" s="321" t="s">
        <v>115</v>
      </c>
      <c r="L123" s="149" t="s">
        <v>46</v>
      </c>
      <c r="P123" s="350">
        <f t="shared" ca="1" si="27"/>
        <v>1</v>
      </c>
      <c r="Q123" s="350">
        <f t="shared" ca="1" si="27"/>
        <v>1</v>
      </c>
      <c r="R123" s="350">
        <f t="shared" ca="1" si="27"/>
        <v>1</v>
      </c>
      <c r="S123" s="350">
        <f t="shared" ca="1" si="27"/>
        <v>1</v>
      </c>
      <c r="T123" s="350">
        <f t="shared" ca="1" si="27"/>
        <v>1</v>
      </c>
      <c r="U123" s="350">
        <f t="shared" ca="1" si="27"/>
        <v>1</v>
      </c>
      <c r="V123" s="350">
        <f t="shared" ca="1" si="27"/>
        <v>1</v>
      </c>
      <c r="W123" s="350">
        <f t="shared" ca="1" si="27"/>
        <v>1</v>
      </c>
      <c r="X123" s="350">
        <f t="shared" ca="1" si="27"/>
        <v>1</v>
      </c>
      <c r="Y123" s="350">
        <f t="shared" ca="1" si="27"/>
        <v>1</v>
      </c>
      <c r="Z123" s="350">
        <f t="shared" ca="1" si="26"/>
        <v>1</v>
      </c>
      <c r="AA123" s="350" t="str">
        <f t="shared" ca="1" si="31"/>
        <v>G</v>
      </c>
      <c r="AB123" s="350" t="str">
        <f t="shared" ca="1" si="32"/>
        <v>F0</v>
      </c>
    </row>
    <row r="124" spans="1:28" ht="16.5" customHeight="1" thickBot="1">
      <c r="A124" s="22" t="s">
        <v>116</v>
      </c>
      <c r="B124" s="464" t="s">
        <v>627</v>
      </c>
      <c r="C124" s="464"/>
      <c r="D124" s="464"/>
      <c r="E124" s="464"/>
      <c r="F124" s="464"/>
      <c r="G124" s="12" t="str">
        <f>IF(H124="","",IF(H124&lt;-99,"Can't be under -99%",IF(H124&gt;400,"Can't be over 400%","")))</f>
        <v/>
      </c>
      <c r="H124" s="346"/>
      <c r="I124" s="128" t="s">
        <v>86</v>
      </c>
      <c r="J124" s="151" t="s">
        <v>44</v>
      </c>
      <c r="K124" s="338" t="str">
        <f>IF(ISNUMBER(H124),ROUND(H124,2),"X")</f>
        <v>X</v>
      </c>
      <c r="L124" s="149" t="s">
        <v>46</v>
      </c>
      <c r="M124" s="149" t="str">
        <f t="shared" si="29"/>
        <v/>
      </c>
      <c r="N124" s="152" t="str">
        <f>IF(M124=1,"&lt;==========","")</f>
        <v/>
      </c>
      <c r="P124" s="350">
        <f t="shared" ca="1" si="27"/>
        <v>1</v>
      </c>
      <c r="Q124" s="350">
        <f t="shared" ca="1" si="27"/>
        <v>1</v>
      </c>
      <c r="R124" s="350">
        <f t="shared" ca="1" si="27"/>
        <v>1</v>
      </c>
      <c r="S124" s="350">
        <f t="shared" ca="1" si="27"/>
        <v>1</v>
      </c>
      <c r="T124" s="350">
        <f t="shared" ca="1" si="27"/>
        <v>1</v>
      </c>
      <c r="U124" s="350">
        <f t="shared" ca="1" si="27"/>
        <v>1</v>
      </c>
      <c r="V124" s="350">
        <f t="shared" ca="1" si="27"/>
        <v>1</v>
      </c>
      <c r="W124" s="350">
        <f t="shared" ca="1" si="27"/>
        <v>0</v>
      </c>
      <c r="X124" s="350">
        <f t="shared" ca="1" si="27"/>
        <v>1</v>
      </c>
      <c r="Y124" s="350">
        <f t="shared" ca="1" si="27"/>
        <v>1</v>
      </c>
      <c r="Z124" s="350">
        <f t="shared" ca="1" si="26"/>
        <v>1</v>
      </c>
      <c r="AA124" s="350" t="str">
        <f t="shared" ca="1" si="31"/>
        <v>F2</v>
      </c>
      <c r="AB124" s="350" t="str">
        <f t="shared" ca="1" si="32"/>
        <v>F2</v>
      </c>
    </row>
    <row r="125" spans="1:28" ht="14.25" customHeight="1">
      <c r="A125" s="22"/>
      <c r="B125" s="13"/>
      <c r="C125" s="13"/>
      <c r="D125" s="13"/>
      <c r="E125" s="13"/>
      <c r="F125" s="13"/>
      <c r="G125" s="12"/>
      <c r="H125" s="116"/>
      <c r="I125" s="127"/>
      <c r="P125" s="350">
        <f t="shared" ca="1" si="27"/>
        <v>1</v>
      </c>
      <c r="Q125" s="350">
        <f t="shared" ca="1" si="27"/>
        <v>1</v>
      </c>
      <c r="R125" s="350">
        <f t="shared" ca="1" si="27"/>
        <v>1</v>
      </c>
      <c r="S125" s="350">
        <f t="shared" ca="1" si="27"/>
        <v>1</v>
      </c>
      <c r="T125" s="350">
        <f t="shared" ca="1" si="27"/>
        <v>1</v>
      </c>
      <c r="U125" s="350">
        <f t="shared" ca="1" si="27"/>
        <v>1</v>
      </c>
      <c r="V125" s="350">
        <f t="shared" ca="1" si="27"/>
        <v>1</v>
      </c>
      <c r="W125" s="350">
        <f t="shared" ca="1" si="27"/>
        <v>1</v>
      </c>
      <c r="X125" s="350">
        <f t="shared" ca="1" si="27"/>
        <v>1</v>
      </c>
      <c r="Y125" s="350">
        <f t="shared" ca="1" si="27"/>
        <v>1</v>
      </c>
      <c r="Z125" s="350">
        <f t="shared" ca="1" si="26"/>
        <v>1</v>
      </c>
      <c r="AA125" s="350" t="str">
        <f t="shared" ca="1" si="31"/>
        <v>G</v>
      </c>
      <c r="AB125" s="350" t="str">
        <f t="shared" ca="1" si="32"/>
        <v>F0</v>
      </c>
    </row>
    <row r="126" spans="1:28" ht="15.75" customHeight="1">
      <c r="A126" s="22" t="s">
        <v>117</v>
      </c>
      <c r="B126" s="464" t="s">
        <v>118</v>
      </c>
      <c r="C126" s="464"/>
      <c r="D126" s="464"/>
      <c r="E126" s="464"/>
      <c r="F126" s="464"/>
      <c r="G126" s="12" t="str">
        <f>IF(H126="","",IF(H126&lt;1,"Must be at least 1",IF(H126&gt;H$10,"Can't be over total staff in firm, which is "&amp;H$10,"")))</f>
        <v/>
      </c>
      <c r="H126" s="115"/>
      <c r="I126" s="127"/>
      <c r="J126" s="151" t="s">
        <v>47</v>
      </c>
      <c r="K126" s="318" t="str">
        <f t="shared" si="28"/>
        <v>X</v>
      </c>
      <c r="L126" s="149" t="s">
        <v>46</v>
      </c>
      <c r="M126" s="149" t="str">
        <f t="shared" si="29"/>
        <v/>
      </c>
      <c r="N126" s="152" t="str">
        <f>IF(M126=1,"&lt;==========","")</f>
        <v/>
      </c>
      <c r="P126" s="350">
        <f t="shared" ca="1" si="27"/>
        <v>1</v>
      </c>
      <c r="Q126" s="350">
        <f t="shared" ca="1" si="27"/>
        <v>1</v>
      </c>
      <c r="R126" s="350">
        <f t="shared" ca="1" si="27"/>
        <v>1</v>
      </c>
      <c r="S126" s="350">
        <f t="shared" ca="1" si="27"/>
        <v>1</v>
      </c>
      <c r="T126" s="350">
        <f t="shared" ca="1" si="27"/>
        <v>1</v>
      </c>
      <c r="U126" s="350">
        <f t="shared" ca="1" si="27"/>
        <v>1</v>
      </c>
      <c r="V126" s="350">
        <f t="shared" ca="1" si="27"/>
        <v>1</v>
      </c>
      <c r="W126" s="350">
        <f t="shared" ca="1" si="27"/>
        <v>0</v>
      </c>
      <c r="X126" s="350">
        <f t="shared" ca="1" si="27"/>
        <v>1</v>
      </c>
      <c r="Y126" s="350">
        <f t="shared" ca="1" si="27"/>
        <v>1</v>
      </c>
      <c r="Z126" s="350">
        <f t="shared" ca="1" si="26"/>
        <v>1</v>
      </c>
      <c r="AA126" s="350" t="str">
        <f t="shared" ca="1" si="31"/>
        <v>,0</v>
      </c>
      <c r="AB126" s="350" t="str">
        <f t="shared" ca="1" si="32"/>
        <v>F0</v>
      </c>
    </row>
    <row r="127" spans="1:28">
      <c r="A127" s="22" t="s">
        <v>119</v>
      </c>
      <c r="B127" s="464" t="s">
        <v>703</v>
      </c>
      <c r="C127" s="464"/>
      <c r="D127" s="464"/>
      <c r="E127" s="464"/>
      <c r="F127" s="464"/>
      <c r="G127" s="12" t="str">
        <f>IF(H127="","",IF(H127&lt;0,"Must be positive number",IF(H127&gt;H126,"Can't be over # people with title, which is "&amp;H126,"")))</f>
        <v/>
      </c>
      <c r="H127" s="115"/>
      <c r="I127" s="127"/>
      <c r="J127" s="151" t="s">
        <v>47</v>
      </c>
      <c r="K127" s="318" t="str">
        <f t="shared" si="28"/>
        <v>X</v>
      </c>
      <c r="L127" s="149" t="s">
        <v>46</v>
      </c>
      <c r="M127" s="149" t="str">
        <f t="shared" si="29"/>
        <v/>
      </c>
      <c r="N127" s="152" t="str">
        <f>IF(M127=1,"&lt;==========","")</f>
        <v/>
      </c>
      <c r="P127" s="350">
        <f t="shared" ca="1" si="27"/>
        <v>1</v>
      </c>
      <c r="Q127" s="350">
        <f t="shared" ca="1" si="27"/>
        <v>1</v>
      </c>
      <c r="R127" s="350">
        <f t="shared" ca="1" si="27"/>
        <v>1</v>
      </c>
      <c r="S127" s="350">
        <f t="shared" ca="1" si="27"/>
        <v>1</v>
      </c>
      <c r="T127" s="350">
        <f t="shared" ca="1" si="27"/>
        <v>1</v>
      </c>
      <c r="U127" s="350">
        <f t="shared" ca="1" si="27"/>
        <v>1</v>
      </c>
      <c r="V127" s="350">
        <f t="shared" ca="1" si="27"/>
        <v>1</v>
      </c>
      <c r="W127" s="350">
        <f t="shared" ca="1" si="27"/>
        <v>0</v>
      </c>
      <c r="X127" s="350">
        <f t="shared" ca="1" si="27"/>
        <v>1</v>
      </c>
      <c r="Y127" s="350">
        <f t="shared" ca="1" si="27"/>
        <v>1</v>
      </c>
      <c r="Z127" s="350">
        <f t="shared" ca="1" si="26"/>
        <v>1</v>
      </c>
      <c r="AA127" s="350" t="str">
        <f t="shared" ca="1" si="31"/>
        <v>,0</v>
      </c>
      <c r="AB127" s="350" t="str">
        <f t="shared" ca="1" si="32"/>
        <v>F0</v>
      </c>
    </row>
    <row r="128" spans="1:28" ht="17.25" thickBot="1">
      <c r="A128" s="22" t="s">
        <v>120</v>
      </c>
      <c r="B128" s="464" t="s">
        <v>121</v>
      </c>
      <c r="C128" s="464"/>
      <c r="D128" s="464"/>
      <c r="E128" s="464"/>
      <c r="F128" s="464"/>
      <c r="G128" s="12" t="str">
        <f>IF(H128="","",IF(H128&lt;0,"Can't be negative",IF(H128&gt;100,"Can't be over 100%","")))</f>
        <v/>
      </c>
      <c r="H128" s="345"/>
      <c r="I128" s="128" t="s">
        <v>86</v>
      </c>
      <c r="J128" s="151" t="s">
        <v>47</v>
      </c>
      <c r="K128" s="338" t="str">
        <f>IF(ISNUMBER(H128),ROUND(H128,2),"X")</f>
        <v>X</v>
      </c>
      <c r="L128" s="149" t="s">
        <v>46</v>
      </c>
      <c r="M128" s="149" t="str">
        <f t="shared" si="29"/>
        <v/>
      </c>
      <c r="N128" s="152" t="str">
        <f>IF(M128=1,"&lt;==========","")</f>
        <v/>
      </c>
      <c r="P128" s="350">
        <f t="shared" ca="1" si="27"/>
        <v>1</v>
      </c>
      <c r="Q128" s="350">
        <f t="shared" ca="1" si="27"/>
        <v>1</v>
      </c>
      <c r="R128" s="350">
        <f t="shared" ca="1" si="27"/>
        <v>1</v>
      </c>
      <c r="S128" s="350">
        <f t="shared" ca="1" si="27"/>
        <v>1</v>
      </c>
      <c r="T128" s="350">
        <f t="shared" ca="1" si="27"/>
        <v>1</v>
      </c>
      <c r="U128" s="350">
        <f t="shared" ca="1" si="27"/>
        <v>1</v>
      </c>
      <c r="V128" s="350">
        <f t="shared" ca="1" si="27"/>
        <v>1</v>
      </c>
      <c r="W128" s="350">
        <f t="shared" ca="1" si="27"/>
        <v>0</v>
      </c>
      <c r="X128" s="350">
        <f t="shared" ca="1" si="27"/>
        <v>1</v>
      </c>
      <c r="Y128" s="350">
        <f t="shared" ca="1" si="27"/>
        <v>1</v>
      </c>
      <c r="Z128" s="350">
        <f t="shared" ca="1" si="26"/>
        <v>1</v>
      </c>
      <c r="AA128" s="350" t="str">
        <f t="shared" ca="1" si="31"/>
        <v>F2</v>
      </c>
      <c r="AB128" s="350" t="str">
        <f t="shared" ca="1" si="32"/>
        <v>F2</v>
      </c>
    </row>
    <row r="129" spans="1:28" ht="14.25" customHeight="1">
      <c r="A129" s="22"/>
      <c r="B129" s="13"/>
      <c r="C129" s="13"/>
      <c r="D129" s="13"/>
      <c r="E129" s="13"/>
      <c r="F129" s="13"/>
      <c r="G129" s="12"/>
      <c r="H129" s="116"/>
      <c r="I129" s="127"/>
      <c r="P129" s="350">
        <f t="shared" ca="1" si="27"/>
        <v>1</v>
      </c>
      <c r="Q129" s="350">
        <f t="shared" ca="1" si="27"/>
        <v>1</v>
      </c>
      <c r="R129" s="350">
        <f t="shared" ca="1" si="27"/>
        <v>1</v>
      </c>
      <c r="S129" s="350">
        <f t="shared" ca="1" si="27"/>
        <v>1</v>
      </c>
      <c r="T129" s="350">
        <f t="shared" ca="1" si="27"/>
        <v>1</v>
      </c>
      <c r="U129" s="350">
        <f t="shared" ca="1" si="27"/>
        <v>1</v>
      </c>
      <c r="V129" s="350">
        <f t="shared" ca="1" si="27"/>
        <v>1</v>
      </c>
      <c r="W129" s="350">
        <f t="shared" ca="1" si="27"/>
        <v>1</v>
      </c>
      <c r="X129" s="350">
        <f t="shared" ca="1" si="27"/>
        <v>1</v>
      </c>
      <c r="Y129" s="350">
        <f t="shared" ca="1" si="27"/>
        <v>1</v>
      </c>
      <c r="Z129" s="350">
        <f t="shared" ca="1" si="26"/>
        <v>1</v>
      </c>
      <c r="AA129" s="350" t="str">
        <f t="shared" ca="1" si="31"/>
        <v>G</v>
      </c>
      <c r="AB129" s="350" t="str">
        <f t="shared" ca="1" si="32"/>
        <v>F0</v>
      </c>
    </row>
    <row r="130" spans="1:28">
      <c r="A130" s="22" t="s">
        <v>122</v>
      </c>
      <c r="B130" s="464" t="s">
        <v>29</v>
      </c>
      <c r="C130" s="464"/>
      <c r="D130" s="464"/>
      <c r="E130" s="464"/>
      <c r="F130" s="464"/>
      <c r="G130" s="12" t="str">
        <f>IF(H130="","",IF(H130&lt;0,"Can't be negative",IF(H130&gt;100,"Can't be over 100%","")))</f>
        <v/>
      </c>
      <c r="H130" s="344"/>
      <c r="I130" s="128" t="s">
        <v>86</v>
      </c>
      <c r="J130" s="151" t="s">
        <v>47</v>
      </c>
      <c r="K130" s="338" t="str">
        <f t="shared" ref="K130:K131" si="34">IF(ISNUMBER(H130),ROUND(H130,2),"X")</f>
        <v>X</v>
      </c>
      <c r="L130" s="149" t="s">
        <v>46</v>
      </c>
      <c r="M130" s="149" t="str">
        <f t="shared" si="29"/>
        <v/>
      </c>
      <c r="N130" s="152" t="str">
        <f t="shared" ref="N130:N135" si="35">IF(M130=1,"&lt;==========","")</f>
        <v/>
      </c>
      <c r="P130" s="350">
        <f t="shared" ca="1" si="27"/>
        <v>1</v>
      </c>
      <c r="Q130" s="350">
        <f t="shared" ca="1" si="27"/>
        <v>1</v>
      </c>
      <c r="R130" s="350">
        <f t="shared" ca="1" si="27"/>
        <v>1</v>
      </c>
      <c r="S130" s="350">
        <f t="shared" ca="1" si="27"/>
        <v>1</v>
      </c>
      <c r="T130" s="350">
        <f t="shared" ca="1" si="27"/>
        <v>1</v>
      </c>
      <c r="U130" s="350">
        <f t="shared" ca="1" si="27"/>
        <v>1</v>
      </c>
      <c r="V130" s="350">
        <f t="shared" ca="1" si="27"/>
        <v>1</v>
      </c>
      <c r="W130" s="350">
        <f t="shared" ca="1" si="27"/>
        <v>0</v>
      </c>
      <c r="X130" s="350">
        <f t="shared" ca="1" si="27"/>
        <v>1</v>
      </c>
      <c r="Y130" s="350">
        <f t="shared" ca="1" si="27"/>
        <v>1</v>
      </c>
      <c r="Z130" s="350">
        <f t="shared" ca="1" si="26"/>
        <v>1</v>
      </c>
      <c r="AA130" s="350" t="str">
        <f t="shared" ca="1" si="31"/>
        <v>F2</v>
      </c>
      <c r="AB130" s="350" t="str">
        <f t="shared" ca="1" si="32"/>
        <v>F2</v>
      </c>
    </row>
    <row r="131" spans="1:28" ht="17.25" thickBot="1">
      <c r="A131" s="22" t="s">
        <v>123</v>
      </c>
      <c r="B131" s="464" t="s">
        <v>647</v>
      </c>
      <c r="C131" s="464"/>
      <c r="D131" s="464"/>
      <c r="E131" s="464"/>
      <c r="F131" s="464"/>
      <c r="G131" s="12" t="str">
        <f>IF(H131="","",IF(H131&lt;0,"Can't be negative",IF(H131&gt;100,"Can't be over 100%","")))</f>
        <v/>
      </c>
      <c r="H131" s="345"/>
      <c r="I131" s="128" t="s">
        <v>86</v>
      </c>
      <c r="J131" s="151" t="s">
        <v>47</v>
      </c>
      <c r="K131" s="338" t="str">
        <f t="shared" si="34"/>
        <v>X</v>
      </c>
      <c r="L131" s="149" t="s">
        <v>46</v>
      </c>
      <c r="M131" s="149" t="str">
        <f t="shared" si="29"/>
        <v/>
      </c>
      <c r="N131" s="152" t="str">
        <f t="shared" si="35"/>
        <v/>
      </c>
      <c r="P131" s="350">
        <f t="shared" ca="1" si="27"/>
        <v>1</v>
      </c>
      <c r="Q131" s="350">
        <f t="shared" ca="1" si="27"/>
        <v>1</v>
      </c>
      <c r="R131" s="350">
        <f t="shared" ca="1" si="27"/>
        <v>1</v>
      </c>
      <c r="S131" s="350">
        <f t="shared" ca="1" si="27"/>
        <v>1</v>
      </c>
      <c r="T131" s="350">
        <f t="shared" ca="1" si="27"/>
        <v>1</v>
      </c>
      <c r="U131" s="350">
        <f t="shared" ca="1" si="27"/>
        <v>1</v>
      </c>
      <c r="V131" s="350">
        <f t="shared" ca="1" si="27"/>
        <v>1</v>
      </c>
      <c r="W131" s="350">
        <f t="shared" ca="1" si="27"/>
        <v>0</v>
      </c>
      <c r="X131" s="350">
        <f t="shared" ca="1" si="27"/>
        <v>1</v>
      </c>
      <c r="Y131" s="350">
        <f t="shared" ca="1" si="27"/>
        <v>1</v>
      </c>
      <c r="Z131" s="350">
        <f t="shared" ca="1" si="26"/>
        <v>1</v>
      </c>
      <c r="AA131" s="350" t="str">
        <f t="shared" ca="1" si="31"/>
        <v>F2</v>
      </c>
      <c r="AB131" s="350" t="str">
        <f t="shared" ca="1" si="32"/>
        <v>F2</v>
      </c>
    </row>
    <row r="132" spans="1:28" ht="14.25" customHeight="1">
      <c r="A132" s="22"/>
      <c r="B132" s="13"/>
      <c r="C132" s="13"/>
      <c r="D132" s="13"/>
      <c r="E132" s="13"/>
      <c r="F132" s="104"/>
      <c r="G132" s="331" t="str">
        <f>IF(H130+H131&gt;100,"Can't add to more than 100%","")</f>
        <v/>
      </c>
      <c r="H132" s="328" t="str">
        <f>IF(H130+H131&gt;0,H130+H131,"")</f>
        <v/>
      </c>
      <c r="I132" s="329" t="str">
        <f>IF(H132&lt;&gt;"","Total","")</f>
        <v/>
      </c>
      <c r="M132" s="149" t="str">
        <f t="shared" si="29"/>
        <v/>
      </c>
      <c r="N132" s="152" t="str">
        <f t="shared" si="35"/>
        <v/>
      </c>
      <c r="P132" s="350">
        <f t="shared" ca="1" si="27"/>
        <v>1</v>
      </c>
      <c r="Q132" s="350">
        <f t="shared" ca="1" si="27"/>
        <v>1</v>
      </c>
      <c r="R132" s="350">
        <f t="shared" ca="1" si="27"/>
        <v>1</v>
      </c>
      <c r="S132" s="350">
        <f t="shared" ca="1" si="27"/>
        <v>1</v>
      </c>
      <c r="T132" s="350">
        <f t="shared" ca="1" si="27"/>
        <v>1</v>
      </c>
      <c r="U132" s="350">
        <f t="shared" ca="1" si="27"/>
        <v>1</v>
      </c>
      <c r="V132" s="350">
        <f t="shared" ca="1" si="27"/>
        <v>1</v>
      </c>
      <c r="W132" s="350">
        <f t="shared" ca="1" si="27"/>
        <v>1</v>
      </c>
      <c r="X132" s="350">
        <f t="shared" ca="1" si="27"/>
        <v>1</v>
      </c>
      <c r="Y132" s="350">
        <f t="shared" ca="1" si="27"/>
        <v>1</v>
      </c>
      <c r="Z132" s="350">
        <f t="shared" ca="1" si="26"/>
        <v>1</v>
      </c>
      <c r="AA132" s="350" t="str">
        <f t="shared" ca="1" si="31"/>
        <v>F0</v>
      </c>
      <c r="AB132" s="350" t="str">
        <f t="shared" ca="1" si="32"/>
        <v>F0</v>
      </c>
    </row>
    <row r="133" spans="1:28">
      <c r="A133" s="22" t="s">
        <v>124</v>
      </c>
      <c r="B133" s="464" t="s">
        <v>821</v>
      </c>
      <c r="C133" s="464"/>
      <c r="D133" s="464"/>
      <c r="E133" s="464"/>
      <c r="F133" s="464"/>
      <c r="G133" s="364" t="str">
        <f>IF(H133&lt;0,"Can't be negative",IF(H133&gt;30,"Do you really mean "&amp;H133&amp;" DAYS (not hours)?",""))</f>
        <v/>
      </c>
      <c r="H133" s="355"/>
      <c r="I133" s="127"/>
      <c r="J133" s="151" t="s">
        <v>47</v>
      </c>
      <c r="K133" s="318" t="str">
        <f t="shared" ref="K133" si="36">IF(ISNUMBER(H133),ROUND(H133,0),"X")</f>
        <v>X</v>
      </c>
      <c r="L133" s="149" t="s">
        <v>46</v>
      </c>
      <c r="M133" s="149" t="str">
        <f t="shared" ref="M133" si="37">IF(G133="","",1)</f>
        <v/>
      </c>
      <c r="N133" s="152" t="str">
        <f t="shared" si="35"/>
        <v/>
      </c>
      <c r="P133" s="350">
        <f t="shared" ref="P133:Y133" ca="1" si="38">CELL("protect",A133)</f>
        <v>1</v>
      </c>
      <c r="Q133" s="350">
        <f t="shared" ca="1" si="38"/>
        <v>1</v>
      </c>
      <c r="R133" s="350">
        <f t="shared" ca="1" si="38"/>
        <v>1</v>
      </c>
      <c r="S133" s="350">
        <f t="shared" ca="1" si="38"/>
        <v>1</v>
      </c>
      <c r="T133" s="350">
        <f t="shared" ca="1" si="38"/>
        <v>1</v>
      </c>
      <c r="U133" s="350">
        <f t="shared" ca="1" si="38"/>
        <v>1</v>
      </c>
      <c r="V133" s="350">
        <f t="shared" ca="1" si="38"/>
        <v>1</v>
      </c>
      <c r="W133" s="350">
        <f t="shared" ca="1" si="38"/>
        <v>0</v>
      </c>
      <c r="X133" s="350">
        <f t="shared" ca="1" si="38"/>
        <v>1</v>
      </c>
      <c r="Y133" s="350">
        <f t="shared" ca="1" si="38"/>
        <v>1</v>
      </c>
      <c r="Z133" s="350">
        <f t="shared" ref="Z133" ca="1" si="39">CELL("protect",K133)</f>
        <v>1</v>
      </c>
      <c r="AA133" s="350" t="str">
        <f t="shared" ref="AA133" ca="1" si="40">CELL("format",H133)</f>
        <v>F0</v>
      </c>
      <c r="AB133" s="350" t="str">
        <f t="shared" ref="AB133" ca="1" si="41">CELL("format",K133)</f>
        <v>F0</v>
      </c>
    </row>
    <row r="134" spans="1:28">
      <c r="A134" s="22" t="s">
        <v>125</v>
      </c>
      <c r="B134" s="464" t="s">
        <v>822</v>
      </c>
      <c r="C134" s="464"/>
      <c r="D134" s="464"/>
      <c r="E134" s="464"/>
      <c r="F134" s="464"/>
      <c r="G134" s="364" t="str">
        <f>IF((H133&gt;0)*AND(H134&gt;0),"Can't enter vacation if you entered PTO",IF(H134&lt;0,"Can't be negative",IF(H134&gt;30,"Do you really mean "&amp;H134&amp;" DAYS (not hours)?","")))</f>
        <v/>
      </c>
      <c r="H134" s="355"/>
      <c r="I134" s="127"/>
      <c r="J134" s="151" t="s">
        <v>47</v>
      </c>
      <c r="K134" s="318" t="str">
        <f t="shared" si="28"/>
        <v>X</v>
      </c>
      <c r="L134" s="149" t="s">
        <v>46</v>
      </c>
      <c r="M134" s="149" t="str">
        <f t="shared" si="29"/>
        <v/>
      </c>
      <c r="N134" s="152" t="str">
        <f t="shared" si="35"/>
        <v/>
      </c>
      <c r="P134" s="350">
        <f t="shared" ca="1" si="27"/>
        <v>1</v>
      </c>
      <c r="Q134" s="350">
        <f t="shared" ca="1" si="27"/>
        <v>1</v>
      </c>
      <c r="R134" s="350">
        <f t="shared" ca="1" si="27"/>
        <v>1</v>
      </c>
      <c r="S134" s="350">
        <f t="shared" ca="1" si="27"/>
        <v>1</v>
      </c>
      <c r="T134" s="350">
        <f t="shared" ca="1" si="27"/>
        <v>1</v>
      </c>
      <c r="U134" s="350">
        <f t="shared" ca="1" si="27"/>
        <v>1</v>
      </c>
      <c r="V134" s="350">
        <f t="shared" ca="1" si="27"/>
        <v>1</v>
      </c>
      <c r="W134" s="350">
        <f t="shared" ca="1" si="27"/>
        <v>0</v>
      </c>
      <c r="X134" s="350">
        <f t="shared" ca="1" si="27"/>
        <v>1</v>
      </c>
      <c r="Y134" s="350">
        <f t="shared" ca="1" si="27"/>
        <v>1</v>
      </c>
      <c r="Z134" s="350">
        <f t="shared" ca="1" si="26"/>
        <v>1</v>
      </c>
      <c r="AA134" s="350" t="str">
        <f t="shared" ca="1" si="31"/>
        <v>F0</v>
      </c>
      <c r="AB134" s="350" t="str">
        <f t="shared" ca="1" si="32"/>
        <v>F0</v>
      </c>
    </row>
    <row r="135" spans="1:28" ht="17.25" thickBot="1">
      <c r="A135" s="22" t="s">
        <v>126</v>
      </c>
      <c r="B135" s="464" t="s">
        <v>823</v>
      </c>
      <c r="C135" s="464"/>
      <c r="D135" s="464"/>
      <c r="E135" s="464"/>
      <c r="F135" s="464"/>
      <c r="G135" s="366" t="str">
        <f>IF((H133&gt;0)*AND(H135&gt;0),"Can't enter sick days if you entered PTO",IF(H135&lt;0,"Can't be negative",IF(H135&gt;30,"Do you really mean "&amp;H135&amp;" DAYS (not hours)?","")))</f>
        <v/>
      </c>
      <c r="H135" s="327"/>
      <c r="I135" s="127"/>
      <c r="J135" s="151" t="s">
        <v>47</v>
      </c>
      <c r="K135" s="318" t="str">
        <f t="shared" si="28"/>
        <v>X</v>
      </c>
      <c r="L135" s="149" t="s">
        <v>46</v>
      </c>
      <c r="M135" s="149" t="str">
        <f t="shared" si="29"/>
        <v/>
      </c>
      <c r="N135" s="152" t="str">
        <f t="shared" si="35"/>
        <v/>
      </c>
      <c r="P135" s="350">
        <f t="shared" ca="1" si="27"/>
        <v>1</v>
      </c>
      <c r="Q135" s="350">
        <f t="shared" ca="1" si="27"/>
        <v>1</v>
      </c>
      <c r="R135" s="350">
        <f t="shared" ca="1" si="27"/>
        <v>1</v>
      </c>
      <c r="S135" s="350">
        <f t="shared" ca="1" si="27"/>
        <v>1</v>
      </c>
      <c r="T135" s="350">
        <f t="shared" ca="1" si="27"/>
        <v>1</v>
      </c>
      <c r="U135" s="350">
        <f t="shared" ca="1" si="27"/>
        <v>1</v>
      </c>
      <c r="V135" s="350">
        <f t="shared" ca="1" si="27"/>
        <v>1</v>
      </c>
      <c r="W135" s="350">
        <f t="shared" ca="1" si="27"/>
        <v>0</v>
      </c>
      <c r="X135" s="350">
        <f t="shared" ca="1" si="27"/>
        <v>1</v>
      </c>
      <c r="Y135" s="350">
        <f t="shared" ca="1" si="27"/>
        <v>1</v>
      </c>
      <c r="Z135" s="350">
        <f t="shared" ca="1" si="26"/>
        <v>1</v>
      </c>
      <c r="AA135" s="350" t="str">
        <f t="shared" ca="1" si="31"/>
        <v>F0</v>
      </c>
      <c r="AB135" s="350" t="str">
        <f t="shared" ca="1" si="32"/>
        <v>F0</v>
      </c>
    </row>
    <row r="136" spans="1:28" ht="14.25" customHeight="1">
      <c r="A136" s="22"/>
      <c r="B136" s="13"/>
      <c r="C136" s="13"/>
      <c r="D136" s="13"/>
      <c r="E136" s="13"/>
      <c r="F136" s="13"/>
      <c r="G136" s="364" t="str">
        <f>IF(H136&lt;0,"Can't be negative",IF(H136&gt;30,"Do you really mean "&amp;H136&amp;" DAYS (not hours)?",""))</f>
        <v/>
      </c>
      <c r="H136" s="365">
        <f>SUM(H133:H135)</f>
        <v>0</v>
      </c>
      <c r="I136" s="329" t="str">
        <f>IF(H136&lt;&gt;"","Total","")</f>
        <v>Total</v>
      </c>
      <c r="P136" s="350">
        <f t="shared" ca="1" si="27"/>
        <v>1</v>
      </c>
      <c r="Q136" s="350">
        <f t="shared" ca="1" si="27"/>
        <v>1</v>
      </c>
      <c r="R136" s="350">
        <f t="shared" ca="1" si="27"/>
        <v>1</v>
      </c>
      <c r="S136" s="350">
        <f t="shared" ca="1" si="27"/>
        <v>1</v>
      </c>
      <c r="T136" s="350">
        <f t="shared" ca="1" si="27"/>
        <v>1</v>
      </c>
      <c r="U136" s="350">
        <f t="shared" ca="1" si="27"/>
        <v>1</v>
      </c>
      <c r="V136" s="350">
        <f t="shared" ca="1" si="27"/>
        <v>1</v>
      </c>
      <c r="W136" s="350">
        <f t="shared" ca="1" si="27"/>
        <v>1</v>
      </c>
      <c r="X136" s="350">
        <f t="shared" ca="1" si="27"/>
        <v>1</v>
      </c>
      <c r="Y136" s="350">
        <f t="shared" ca="1" si="27"/>
        <v>1</v>
      </c>
      <c r="Z136" s="350">
        <f t="shared" ca="1" si="26"/>
        <v>1</v>
      </c>
      <c r="AA136" s="350" t="str">
        <f t="shared" ca="1" si="31"/>
        <v>F0</v>
      </c>
      <c r="AB136" s="350" t="str">
        <f t="shared" ca="1" si="32"/>
        <v>F0</v>
      </c>
    </row>
    <row r="137" spans="1:28" ht="15.75" customHeight="1">
      <c r="A137" s="105" t="s">
        <v>128</v>
      </c>
      <c r="B137" s="464" t="s">
        <v>619</v>
      </c>
      <c r="C137" s="464"/>
      <c r="D137" s="464"/>
      <c r="E137" s="464"/>
      <c r="F137" s="464"/>
      <c r="G137" s="12" t="str">
        <f t="shared" ref="G137:G143" si="42">IF(H137="","",IF(H137="Y","",IF(H137="N","","Must be Y or N")))</f>
        <v/>
      </c>
      <c r="H137" s="355"/>
      <c r="I137" s="127" t="s">
        <v>127</v>
      </c>
      <c r="J137" s="151" t="s">
        <v>47</v>
      </c>
      <c r="K137" s="318" t="str">
        <f t="shared" ref="K137:K143" si="43">IF(H137="Y",1,IF(H137="N",0,"X"))</f>
        <v>X</v>
      </c>
      <c r="L137" s="149" t="s">
        <v>46</v>
      </c>
      <c r="M137" s="149" t="str">
        <f t="shared" si="29"/>
        <v/>
      </c>
      <c r="N137" s="152" t="str">
        <f t="shared" ref="N137:N143" si="44">IF(M137=1,"&lt;==========","")</f>
        <v/>
      </c>
      <c r="P137" s="347">
        <f t="shared" ca="1" si="27"/>
        <v>1</v>
      </c>
      <c r="Q137" s="347">
        <f t="shared" ca="1" si="27"/>
        <v>1</v>
      </c>
      <c r="R137" s="347">
        <f t="shared" ca="1" si="27"/>
        <v>1</v>
      </c>
      <c r="S137" s="347">
        <f t="shared" ca="1" si="27"/>
        <v>1</v>
      </c>
      <c r="T137" s="347">
        <f t="shared" ca="1" si="27"/>
        <v>1</v>
      </c>
      <c r="U137" s="347">
        <f t="shared" ca="1" si="27"/>
        <v>1</v>
      </c>
      <c r="V137" s="347">
        <f t="shared" ca="1" si="27"/>
        <v>1</v>
      </c>
      <c r="W137" s="347">
        <f t="shared" ca="1" si="27"/>
        <v>0</v>
      </c>
      <c r="X137" s="347">
        <f t="shared" ca="1" si="27"/>
        <v>1</v>
      </c>
      <c r="Y137" s="347">
        <f t="shared" ca="1" si="27"/>
        <v>1</v>
      </c>
      <c r="Z137" s="347">
        <f t="shared" ca="1" si="26"/>
        <v>1</v>
      </c>
      <c r="AA137" s="347" t="str">
        <f t="shared" ca="1" si="31"/>
        <v>F0</v>
      </c>
      <c r="AB137" s="347" t="str">
        <f t="shared" ca="1" si="32"/>
        <v>F0</v>
      </c>
    </row>
    <row r="138" spans="1:28" ht="15.75" customHeight="1">
      <c r="A138" s="105" t="s">
        <v>129</v>
      </c>
      <c r="B138" s="464" t="s">
        <v>620</v>
      </c>
      <c r="C138" s="464"/>
      <c r="D138" s="464"/>
      <c r="E138" s="464"/>
      <c r="F138" s="464"/>
      <c r="G138" s="12" t="str">
        <f t="shared" si="42"/>
        <v/>
      </c>
      <c r="H138" s="355"/>
      <c r="I138" s="127" t="s">
        <v>127</v>
      </c>
      <c r="J138" s="151" t="s">
        <v>47</v>
      </c>
      <c r="K138" s="318" t="str">
        <f t="shared" si="43"/>
        <v>X</v>
      </c>
      <c r="L138" s="149" t="s">
        <v>46</v>
      </c>
      <c r="M138" s="149" t="str">
        <f t="shared" si="29"/>
        <v/>
      </c>
      <c r="N138" s="152" t="str">
        <f t="shared" si="44"/>
        <v/>
      </c>
      <c r="P138" s="347">
        <f t="shared" ca="1" si="27"/>
        <v>1</v>
      </c>
      <c r="Q138" s="347">
        <f t="shared" ca="1" si="27"/>
        <v>1</v>
      </c>
      <c r="R138" s="347">
        <f t="shared" ca="1" si="27"/>
        <v>1</v>
      </c>
      <c r="S138" s="347">
        <f t="shared" ca="1" si="27"/>
        <v>1</v>
      </c>
      <c r="T138" s="347">
        <f t="shared" ca="1" si="27"/>
        <v>1</v>
      </c>
      <c r="U138" s="347">
        <f t="shared" ref="U138:Z153" ca="1" si="45">CELL("protect",F138)</f>
        <v>1</v>
      </c>
      <c r="V138" s="347">
        <f t="shared" ca="1" si="45"/>
        <v>1</v>
      </c>
      <c r="W138" s="347">
        <f t="shared" ca="1" si="45"/>
        <v>0</v>
      </c>
      <c r="X138" s="347">
        <f t="shared" ca="1" si="45"/>
        <v>1</v>
      </c>
      <c r="Y138" s="347">
        <f t="shared" ca="1" si="45"/>
        <v>1</v>
      </c>
      <c r="Z138" s="347">
        <f t="shared" ca="1" si="45"/>
        <v>1</v>
      </c>
      <c r="AA138" s="347" t="str">
        <f t="shared" ca="1" si="31"/>
        <v>F0</v>
      </c>
      <c r="AB138" s="347" t="str">
        <f t="shared" ca="1" si="32"/>
        <v>F0</v>
      </c>
    </row>
    <row r="139" spans="1:28" ht="15.75" customHeight="1">
      <c r="A139" s="105" t="s">
        <v>130</v>
      </c>
      <c r="B139" s="464" t="s">
        <v>621</v>
      </c>
      <c r="C139" s="464"/>
      <c r="D139" s="464"/>
      <c r="E139" s="464"/>
      <c r="F139" s="464"/>
      <c r="G139" s="12" t="str">
        <f t="shared" si="42"/>
        <v/>
      </c>
      <c r="H139" s="355"/>
      <c r="I139" s="127" t="s">
        <v>127</v>
      </c>
      <c r="J139" s="151" t="s">
        <v>47</v>
      </c>
      <c r="K139" s="318" t="str">
        <f t="shared" si="43"/>
        <v>X</v>
      </c>
      <c r="L139" s="149" t="s">
        <v>46</v>
      </c>
      <c r="M139" s="149" t="str">
        <f t="shared" si="29"/>
        <v/>
      </c>
      <c r="N139" s="152" t="str">
        <f t="shared" si="44"/>
        <v/>
      </c>
      <c r="P139" s="350">
        <f t="shared" ref="P139:Y186" ca="1" si="46">CELL("protect",A139)</f>
        <v>1</v>
      </c>
      <c r="Q139" s="350">
        <f t="shared" ca="1" si="46"/>
        <v>1</v>
      </c>
      <c r="R139" s="350">
        <f t="shared" ca="1" si="46"/>
        <v>1</v>
      </c>
      <c r="S139" s="350">
        <f t="shared" ca="1" si="46"/>
        <v>1</v>
      </c>
      <c r="T139" s="350">
        <f t="shared" ca="1" si="46"/>
        <v>1</v>
      </c>
      <c r="U139" s="350">
        <f t="shared" ca="1" si="45"/>
        <v>1</v>
      </c>
      <c r="V139" s="350">
        <f t="shared" ca="1" si="45"/>
        <v>1</v>
      </c>
      <c r="W139" s="350">
        <f t="shared" ca="1" si="45"/>
        <v>0</v>
      </c>
      <c r="X139" s="350">
        <f t="shared" ca="1" si="45"/>
        <v>1</v>
      </c>
      <c r="Y139" s="350">
        <f t="shared" ca="1" si="45"/>
        <v>1</v>
      </c>
      <c r="Z139" s="350">
        <f t="shared" ca="1" si="45"/>
        <v>1</v>
      </c>
      <c r="AA139" s="350" t="str">
        <f t="shared" ca="1" si="31"/>
        <v>F0</v>
      </c>
      <c r="AB139" s="350" t="str">
        <f t="shared" ca="1" si="32"/>
        <v>F0</v>
      </c>
    </row>
    <row r="140" spans="1:28" ht="15.75" customHeight="1">
      <c r="A140" s="105" t="s">
        <v>131</v>
      </c>
      <c r="B140" s="464" t="s">
        <v>622</v>
      </c>
      <c r="C140" s="464"/>
      <c r="D140" s="464"/>
      <c r="E140" s="464"/>
      <c r="F140" s="464"/>
      <c r="G140" s="12" t="str">
        <f t="shared" si="42"/>
        <v/>
      </c>
      <c r="H140" s="355"/>
      <c r="I140" s="127" t="s">
        <v>127</v>
      </c>
      <c r="J140" s="151" t="s">
        <v>47</v>
      </c>
      <c r="K140" s="318" t="str">
        <f t="shared" si="43"/>
        <v>X</v>
      </c>
      <c r="L140" s="149" t="s">
        <v>46</v>
      </c>
      <c r="M140" s="149" t="str">
        <f t="shared" si="29"/>
        <v/>
      </c>
      <c r="N140" s="152" t="str">
        <f t="shared" si="44"/>
        <v/>
      </c>
      <c r="P140" s="350">
        <f t="shared" ca="1" si="46"/>
        <v>1</v>
      </c>
      <c r="Q140" s="350">
        <f t="shared" ca="1" si="46"/>
        <v>1</v>
      </c>
      <c r="R140" s="350">
        <f t="shared" ca="1" si="46"/>
        <v>1</v>
      </c>
      <c r="S140" s="350">
        <f t="shared" ca="1" si="46"/>
        <v>1</v>
      </c>
      <c r="T140" s="350">
        <f t="shared" ca="1" si="46"/>
        <v>1</v>
      </c>
      <c r="U140" s="350">
        <f t="shared" ca="1" si="45"/>
        <v>1</v>
      </c>
      <c r="V140" s="350">
        <f t="shared" ca="1" si="45"/>
        <v>1</v>
      </c>
      <c r="W140" s="350">
        <f t="shared" ca="1" si="45"/>
        <v>0</v>
      </c>
      <c r="X140" s="350">
        <f t="shared" ca="1" si="45"/>
        <v>1</v>
      </c>
      <c r="Y140" s="350">
        <f t="shared" ca="1" si="45"/>
        <v>1</v>
      </c>
      <c r="Z140" s="350">
        <f t="shared" ca="1" si="45"/>
        <v>1</v>
      </c>
      <c r="AA140" s="350" t="str">
        <f t="shared" ca="1" si="31"/>
        <v>F0</v>
      </c>
      <c r="AB140" s="350" t="str">
        <f t="shared" ca="1" si="32"/>
        <v>F0</v>
      </c>
    </row>
    <row r="141" spans="1:28" ht="15.75" customHeight="1">
      <c r="A141" s="105" t="s">
        <v>132</v>
      </c>
      <c r="B141" s="464" t="s">
        <v>623</v>
      </c>
      <c r="C141" s="464"/>
      <c r="D141" s="464"/>
      <c r="E141" s="464"/>
      <c r="F141" s="464"/>
      <c r="G141" s="12" t="str">
        <f t="shared" si="42"/>
        <v/>
      </c>
      <c r="H141" s="355"/>
      <c r="I141" s="127" t="s">
        <v>127</v>
      </c>
      <c r="J141" s="151" t="s">
        <v>47</v>
      </c>
      <c r="K141" s="318" t="str">
        <f t="shared" si="43"/>
        <v>X</v>
      </c>
      <c r="L141" s="149" t="s">
        <v>46</v>
      </c>
      <c r="M141" s="149" t="str">
        <f t="shared" si="29"/>
        <v/>
      </c>
      <c r="N141" s="152" t="str">
        <f t="shared" si="44"/>
        <v/>
      </c>
      <c r="P141" s="350">
        <f t="shared" ca="1" si="46"/>
        <v>1</v>
      </c>
      <c r="Q141" s="350">
        <f t="shared" ca="1" si="46"/>
        <v>1</v>
      </c>
      <c r="R141" s="350">
        <f t="shared" ca="1" si="46"/>
        <v>1</v>
      </c>
      <c r="S141" s="350">
        <f t="shared" ca="1" si="46"/>
        <v>1</v>
      </c>
      <c r="T141" s="350">
        <f t="shared" ca="1" si="46"/>
        <v>1</v>
      </c>
      <c r="U141" s="350">
        <f t="shared" ca="1" si="45"/>
        <v>1</v>
      </c>
      <c r="V141" s="350">
        <f t="shared" ca="1" si="45"/>
        <v>1</v>
      </c>
      <c r="W141" s="350">
        <f t="shared" ca="1" si="45"/>
        <v>0</v>
      </c>
      <c r="X141" s="350">
        <f t="shared" ca="1" si="45"/>
        <v>1</v>
      </c>
      <c r="Y141" s="350">
        <f t="shared" ca="1" si="45"/>
        <v>1</v>
      </c>
      <c r="Z141" s="350">
        <f t="shared" ca="1" si="45"/>
        <v>1</v>
      </c>
      <c r="AA141" s="350" t="str">
        <f t="shared" ca="1" si="31"/>
        <v>F0</v>
      </c>
      <c r="AB141" s="350" t="str">
        <f t="shared" ca="1" si="32"/>
        <v>F0</v>
      </c>
    </row>
    <row r="142" spans="1:28" ht="15.75" customHeight="1">
      <c r="A142" s="105" t="s">
        <v>133</v>
      </c>
      <c r="B142" s="464" t="s">
        <v>624</v>
      </c>
      <c r="C142" s="464"/>
      <c r="D142" s="464"/>
      <c r="E142" s="464"/>
      <c r="F142" s="464"/>
      <c r="G142" s="12" t="str">
        <f t="shared" si="42"/>
        <v/>
      </c>
      <c r="H142" s="355"/>
      <c r="I142" s="127" t="s">
        <v>127</v>
      </c>
      <c r="J142" s="151" t="s">
        <v>47</v>
      </c>
      <c r="K142" s="318" t="str">
        <f t="shared" si="43"/>
        <v>X</v>
      </c>
      <c r="L142" s="149" t="s">
        <v>46</v>
      </c>
      <c r="M142" s="149" t="str">
        <f t="shared" si="29"/>
        <v/>
      </c>
      <c r="N142" s="152" t="str">
        <f t="shared" si="44"/>
        <v/>
      </c>
      <c r="P142" s="350">
        <f t="shared" ca="1" si="46"/>
        <v>1</v>
      </c>
      <c r="Q142" s="350">
        <f t="shared" ca="1" si="46"/>
        <v>1</v>
      </c>
      <c r="R142" s="350">
        <f t="shared" ca="1" si="46"/>
        <v>1</v>
      </c>
      <c r="S142" s="350">
        <f t="shared" ca="1" si="46"/>
        <v>1</v>
      </c>
      <c r="T142" s="350">
        <f t="shared" ca="1" si="46"/>
        <v>1</v>
      </c>
      <c r="U142" s="350">
        <f t="shared" ca="1" si="45"/>
        <v>1</v>
      </c>
      <c r="V142" s="350">
        <f t="shared" ca="1" si="45"/>
        <v>1</v>
      </c>
      <c r="W142" s="350">
        <f t="shared" ca="1" si="45"/>
        <v>0</v>
      </c>
      <c r="X142" s="350">
        <f t="shared" ca="1" si="45"/>
        <v>1</v>
      </c>
      <c r="Y142" s="350">
        <f t="shared" ca="1" si="45"/>
        <v>1</v>
      </c>
      <c r="Z142" s="350">
        <f t="shared" ca="1" si="45"/>
        <v>1</v>
      </c>
      <c r="AA142" s="350" t="str">
        <f t="shared" ca="1" si="31"/>
        <v>F0</v>
      </c>
      <c r="AB142" s="350" t="str">
        <f t="shared" ca="1" si="32"/>
        <v>F0</v>
      </c>
    </row>
    <row r="143" spans="1:28" ht="15.75" customHeight="1" thickBot="1">
      <c r="A143" s="105" t="s">
        <v>134</v>
      </c>
      <c r="B143" s="464" t="s">
        <v>625</v>
      </c>
      <c r="C143" s="464"/>
      <c r="D143" s="464"/>
      <c r="E143" s="464"/>
      <c r="F143" s="464"/>
      <c r="G143" s="12" t="str">
        <f t="shared" si="42"/>
        <v/>
      </c>
      <c r="H143" s="327"/>
      <c r="I143" s="127" t="s">
        <v>127</v>
      </c>
      <c r="J143" s="151" t="s">
        <v>47</v>
      </c>
      <c r="K143" s="318" t="str">
        <f t="shared" si="43"/>
        <v>X</v>
      </c>
      <c r="L143" s="149" t="s">
        <v>46</v>
      </c>
      <c r="M143" s="149" t="str">
        <f t="shared" si="29"/>
        <v/>
      </c>
      <c r="N143" s="152" t="str">
        <f t="shared" si="44"/>
        <v/>
      </c>
      <c r="P143" s="350">
        <f t="shared" ca="1" si="46"/>
        <v>1</v>
      </c>
      <c r="Q143" s="350">
        <f t="shared" ca="1" si="46"/>
        <v>1</v>
      </c>
      <c r="R143" s="350">
        <f t="shared" ca="1" si="46"/>
        <v>1</v>
      </c>
      <c r="S143" s="350">
        <f t="shared" ca="1" si="46"/>
        <v>1</v>
      </c>
      <c r="T143" s="350">
        <f t="shared" ca="1" si="46"/>
        <v>1</v>
      </c>
      <c r="U143" s="350">
        <f t="shared" ca="1" si="45"/>
        <v>1</v>
      </c>
      <c r="V143" s="350">
        <f t="shared" ca="1" si="45"/>
        <v>1</v>
      </c>
      <c r="W143" s="350">
        <f t="shared" ca="1" si="45"/>
        <v>0</v>
      </c>
      <c r="X143" s="350">
        <f t="shared" ca="1" si="45"/>
        <v>1</v>
      </c>
      <c r="Y143" s="350">
        <f t="shared" ca="1" si="45"/>
        <v>1</v>
      </c>
      <c r="Z143" s="350">
        <f t="shared" ca="1" si="45"/>
        <v>1</v>
      </c>
      <c r="AA143" s="350" t="str">
        <f t="shared" ca="1" si="31"/>
        <v>F0</v>
      </c>
      <c r="AB143" s="350" t="str">
        <f t="shared" ca="1" si="32"/>
        <v>F0</v>
      </c>
    </row>
    <row r="144" spans="1:28" ht="14.25" customHeight="1">
      <c r="A144" s="105"/>
      <c r="B144" s="13"/>
      <c r="C144" s="13"/>
      <c r="D144" s="13"/>
      <c r="E144" s="13"/>
      <c r="F144" s="13"/>
      <c r="G144" s="12"/>
      <c r="H144" s="117"/>
      <c r="I144" s="127"/>
      <c r="P144" s="350">
        <f t="shared" ca="1" si="46"/>
        <v>1</v>
      </c>
      <c r="Q144" s="350">
        <f t="shared" ca="1" si="46"/>
        <v>1</v>
      </c>
      <c r="R144" s="350">
        <f t="shared" ca="1" si="46"/>
        <v>1</v>
      </c>
      <c r="S144" s="350">
        <f t="shared" ca="1" si="46"/>
        <v>1</v>
      </c>
      <c r="T144" s="350">
        <f t="shared" ca="1" si="46"/>
        <v>1</v>
      </c>
      <c r="U144" s="350">
        <f t="shared" ca="1" si="45"/>
        <v>1</v>
      </c>
      <c r="V144" s="350">
        <f t="shared" ca="1" si="45"/>
        <v>1</v>
      </c>
      <c r="W144" s="350">
        <f t="shared" ca="1" si="45"/>
        <v>1</v>
      </c>
      <c r="X144" s="350">
        <f t="shared" ca="1" si="45"/>
        <v>1</v>
      </c>
      <c r="Y144" s="350">
        <f t="shared" ca="1" si="45"/>
        <v>1</v>
      </c>
      <c r="Z144" s="350">
        <f t="shared" ca="1" si="45"/>
        <v>1</v>
      </c>
      <c r="AA144" s="350" t="str">
        <f t="shared" ca="1" si="31"/>
        <v>G</v>
      </c>
      <c r="AB144" s="350" t="str">
        <f t="shared" ca="1" si="32"/>
        <v>F0</v>
      </c>
    </row>
    <row r="145" spans="1:28" ht="15.6" customHeight="1">
      <c r="A145" s="22" t="s">
        <v>136</v>
      </c>
      <c r="B145" s="464" t="s">
        <v>135</v>
      </c>
      <c r="C145" s="464"/>
      <c r="D145" s="464"/>
      <c r="E145" s="464"/>
      <c r="F145" s="464"/>
      <c r="G145" s="12" t="str">
        <f>IF(H145="","",IF(H145&lt;0,"Can't be negative",IF(H145&gt;300,"Can't be over 300%","")))</f>
        <v/>
      </c>
      <c r="H145" s="344"/>
      <c r="I145" s="128" t="s">
        <v>86</v>
      </c>
      <c r="J145" s="151" t="s">
        <v>47</v>
      </c>
      <c r="K145" s="338" t="str">
        <f>IF(ISNUMBER(H145),ROUND(H145,2),"X")</f>
        <v>X</v>
      </c>
      <c r="L145" s="149" t="s">
        <v>46</v>
      </c>
      <c r="M145" s="149" t="str">
        <f t="shared" si="29"/>
        <v/>
      </c>
      <c r="N145" s="152" t="str">
        <f>IF(M145=1,"&lt;==========","")</f>
        <v/>
      </c>
      <c r="P145" s="350">
        <f t="shared" ca="1" si="46"/>
        <v>1</v>
      </c>
      <c r="Q145" s="350">
        <f t="shared" ca="1" si="46"/>
        <v>1</v>
      </c>
      <c r="R145" s="350">
        <f t="shared" ca="1" si="46"/>
        <v>1</v>
      </c>
      <c r="S145" s="350">
        <f t="shared" ca="1" si="46"/>
        <v>1</v>
      </c>
      <c r="T145" s="350">
        <f t="shared" ca="1" si="46"/>
        <v>1</v>
      </c>
      <c r="U145" s="350">
        <f t="shared" ca="1" si="45"/>
        <v>1</v>
      </c>
      <c r="V145" s="350">
        <f t="shared" ca="1" si="45"/>
        <v>1</v>
      </c>
      <c r="W145" s="350">
        <f t="shared" ca="1" si="45"/>
        <v>0</v>
      </c>
      <c r="X145" s="350">
        <f t="shared" ca="1" si="45"/>
        <v>1</v>
      </c>
      <c r="Y145" s="350">
        <f t="shared" ca="1" si="45"/>
        <v>1</v>
      </c>
      <c r="Z145" s="350">
        <f t="shared" ca="1" si="45"/>
        <v>1</v>
      </c>
      <c r="AA145" s="350" t="str">
        <f t="shared" ca="1" si="31"/>
        <v>F2</v>
      </c>
      <c r="AB145" s="350" t="str">
        <f t="shared" ca="1" si="32"/>
        <v>F2</v>
      </c>
    </row>
    <row r="146" spans="1:28" ht="15.75" customHeight="1">
      <c r="A146" s="22" t="s">
        <v>139</v>
      </c>
      <c r="B146" s="464" t="s">
        <v>137</v>
      </c>
      <c r="C146" s="464"/>
      <c r="D146" s="464"/>
      <c r="E146" s="464"/>
      <c r="F146" s="464"/>
      <c r="G146" s="12" t="str">
        <f>IF(H146&gt;1000,"Can't exceed $1000 --&gt;","")</f>
        <v/>
      </c>
      <c r="H146" s="330"/>
      <c r="I146" s="128" t="s">
        <v>138</v>
      </c>
      <c r="J146" s="151" t="s">
        <v>47</v>
      </c>
      <c r="K146" s="318" t="str">
        <f t="shared" ref="K146:K148" si="47">IF(ISNUMBER(H146),ROUND(H146,0),"X")</f>
        <v>X</v>
      </c>
      <c r="L146" s="149" t="s">
        <v>46</v>
      </c>
      <c r="M146" s="149" t="str">
        <f t="shared" si="29"/>
        <v/>
      </c>
      <c r="N146" s="152" t="str">
        <f>IF(M146=1,"&lt;==========","")</f>
        <v/>
      </c>
      <c r="P146" s="350">
        <f t="shared" ca="1" si="46"/>
        <v>1</v>
      </c>
      <c r="Q146" s="350">
        <f t="shared" ca="1" si="46"/>
        <v>1</v>
      </c>
      <c r="R146" s="350">
        <f t="shared" ca="1" si="46"/>
        <v>1</v>
      </c>
      <c r="S146" s="350">
        <f t="shared" ca="1" si="46"/>
        <v>1</v>
      </c>
      <c r="T146" s="350">
        <f t="shared" ca="1" si="46"/>
        <v>1</v>
      </c>
      <c r="U146" s="350">
        <f t="shared" ca="1" si="45"/>
        <v>1</v>
      </c>
      <c r="V146" s="350">
        <f t="shared" ca="1" si="45"/>
        <v>1</v>
      </c>
      <c r="W146" s="350">
        <f t="shared" ca="1" si="45"/>
        <v>0</v>
      </c>
      <c r="X146" s="350">
        <f t="shared" ca="1" si="45"/>
        <v>1</v>
      </c>
      <c r="Y146" s="350">
        <f t="shared" ca="1" si="45"/>
        <v>1</v>
      </c>
      <c r="Z146" s="350">
        <f t="shared" ca="1" si="45"/>
        <v>1</v>
      </c>
      <c r="AA146" s="350" t="str">
        <f t="shared" ca="1" si="31"/>
        <v>C0</v>
      </c>
      <c r="AB146" s="350" t="str">
        <f t="shared" ca="1" si="32"/>
        <v>F0</v>
      </c>
    </row>
    <row r="147" spans="1:28" ht="15.75" customHeight="1">
      <c r="A147" s="22" t="s">
        <v>140</v>
      </c>
      <c r="B147" s="464" t="s">
        <v>761</v>
      </c>
      <c r="C147" s="464"/>
      <c r="D147" s="464"/>
      <c r="E147" s="464"/>
      <c r="F147" s="464"/>
      <c r="G147" s="12" t="str">
        <f>IF(H147&lt;0,"Can't be negative",IF(H147&gt;50000000,"Can't exceed $50,000,000",""))</f>
        <v/>
      </c>
      <c r="H147" s="330"/>
      <c r="I147" s="127" t="s">
        <v>790</v>
      </c>
      <c r="J147" s="151" t="s">
        <v>47</v>
      </c>
      <c r="K147" s="318" t="str">
        <f t="shared" si="47"/>
        <v>X</v>
      </c>
      <c r="L147" s="149" t="s">
        <v>46</v>
      </c>
      <c r="M147" s="149" t="str">
        <f t="shared" si="29"/>
        <v/>
      </c>
      <c r="N147" s="152" t="str">
        <f>IF(M147=1,"&lt;==========","")</f>
        <v/>
      </c>
      <c r="P147" s="350">
        <f t="shared" ca="1" si="46"/>
        <v>1</v>
      </c>
      <c r="Q147" s="350">
        <f t="shared" ca="1" si="46"/>
        <v>1</v>
      </c>
      <c r="R147" s="350">
        <f t="shared" ca="1" si="46"/>
        <v>1</v>
      </c>
      <c r="S147" s="350">
        <f t="shared" ca="1" si="46"/>
        <v>1</v>
      </c>
      <c r="T147" s="350">
        <f t="shared" ca="1" si="46"/>
        <v>1</v>
      </c>
      <c r="U147" s="350">
        <f t="shared" ca="1" si="45"/>
        <v>1</v>
      </c>
      <c r="V147" s="350">
        <f t="shared" ca="1" si="45"/>
        <v>1</v>
      </c>
      <c r="W147" s="350">
        <f t="shared" ca="1" si="45"/>
        <v>0</v>
      </c>
      <c r="X147" s="350">
        <f t="shared" ca="1" si="45"/>
        <v>1</v>
      </c>
      <c r="Y147" s="350">
        <f t="shared" ca="1" si="45"/>
        <v>1</v>
      </c>
      <c r="Z147" s="350">
        <f t="shared" ca="1" si="45"/>
        <v>1</v>
      </c>
      <c r="AA147" s="350" t="str">
        <f t="shared" ca="1" si="31"/>
        <v>C0</v>
      </c>
      <c r="AB147" s="350" t="str">
        <f t="shared" ca="1" si="32"/>
        <v>F0</v>
      </c>
    </row>
    <row r="148" spans="1:28" ht="15.75" customHeight="1">
      <c r="A148" s="22" t="s">
        <v>820</v>
      </c>
      <c r="B148" s="464" t="s">
        <v>760</v>
      </c>
      <c r="C148" s="464"/>
      <c r="D148" s="464"/>
      <c r="E148" s="464"/>
      <c r="F148" s="464"/>
      <c r="G148" s="12" t="str">
        <f>IF(H148&lt;0,"Can't be negative",IF(H148&gt;50000000,"Can't exceed $50,000,000",""))</f>
        <v/>
      </c>
      <c r="H148" s="330"/>
      <c r="I148" s="127" t="s">
        <v>790</v>
      </c>
      <c r="J148" s="151" t="s">
        <v>47</v>
      </c>
      <c r="K148" s="318" t="str">
        <f t="shared" si="47"/>
        <v>X</v>
      </c>
      <c r="L148" s="149" t="s">
        <v>46</v>
      </c>
      <c r="M148" s="149" t="str">
        <f t="shared" si="29"/>
        <v/>
      </c>
      <c r="N148" s="152" t="str">
        <f>IF(M148=1,"&lt;==========","")</f>
        <v/>
      </c>
      <c r="P148" s="350">
        <f t="shared" ca="1" si="46"/>
        <v>1</v>
      </c>
      <c r="Q148" s="350">
        <f t="shared" ca="1" si="46"/>
        <v>1</v>
      </c>
      <c r="R148" s="350">
        <f t="shared" ca="1" si="46"/>
        <v>1</v>
      </c>
      <c r="S148" s="350">
        <f t="shared" ca="1" si="46"/>
        <v>1</v>
      </c>
      <c r="T148" s="350">
        <f t="shared" ca="1" si="46"/>
        <v>1</v>
      </c>
      <c r="U148" s="350">
        <f t="shared" ca="1" si="45"/>
        <v>1</v>
      </c>
      <c r="V148" s="350">
        <f t="shared" ca="1" si="45"/>
        <v>1</v>
      </c>
      <c r="W148" s="350">
        <f t="shared" ca="1" si="45"/>
        <v>0</v>
      </c>
      <c r="X148" s="350">
        <f t="shared" ca="1" si="45"/>
        <v>1</v>
      </c>
      <c r="Y148" s="350">
        <f t="shared" ca="1" si="45"/>
        <v>1</v>
      </c>
      <c r="Z148" s="350">
        <f t="shared" ca="1" si="45"/>
        <v>1</v>
      </c>
      <c r="AA148" s="350" t="str">
        <f t="shared" ca="1" si="31"/>
        <v>C0</v>
      </c>
      <c r="AB148" s="350" t="str">
        <f t="shared" ca="1" si="32"/>
        <v>F0</v>
      </c>
    </row>
    <row r="149" spans="1:28" ht="21" customHeight="1">
      <c r="A149" s="22"/>
      <c r="B149" s="13"/>
      <c r="C149" s="13"/>
      <c r="D149" s="13"/>
      <c r="E149" s="13"/>
      <c r="F149" s="13"/>
      <c r="G149" s="12"/>
      <c r="H149" s="118"/>
      <c r="I149" s="128"/>
      <c r="N149" s="152"/>
      <c r="P149" s="350">
        <f t="shared" ca="1" si="46"/>
        <v>1</v>
      </c>
      <c r="Q149" s="350">
        <f t="shared" ca="1" si="46"/>
        <v>1</v>
      </c>
      <c r="R149" s="350">
        <f t="shared" ca="1" si="46"/>
        <v>1</v>
      </c>
      <c r="S149" s="350">
        <f t="shared" ca="1" si="46"/>
        <v>1</v>
      </c>
      <c r="T149" s="350">
        <f t="shared" ca="1" si="46"/>
        <v>1</v>
      </c>
      <c r="U149" s="350">
        <f t="shared" ca="1" si="45"/>
        <v>1</v>
      </c>
      <c r="V149" s="350">
        <f t="shared" ca="1" si="45"/>
        <v>1</v>
      </c>
      <c r="W149" s="350">
        <f t="shared" ca="1" si="45"/>
        <v>1</v>
      </c>
      <c r="X149" s="350">
        <f t="shared" ca="1" si="45"/>
        <v>1</v>
      </c>
      <c r="Y149" s="350">
        <f t="shared" ca="1" si="45"/>
        <v>1</v>
      </c>
      <c r="Z149" s="350">
        <f t="shared" ca="1" si="45"/>
        <v>1</v>
      </c>
      <c r="AA149" s="350" t="str">
        <f t="shared" ca="1" si="31"/>
        <v>G</v>
      </c>
      <c r="AB149" s="350" t="str">
        <f t="shared" ca="1" si="32"/>
        <v>F0</v>
      </c>
    </row>
    <row r="150" spans="1:28" ht="21.75" customHeight="1">
      <c r="A150" s="467" t="s">
        <v>780</v>
      </c>
      <c r="B150" s="476"/>
      <c r="C150" s="476"/>
      <c r="D150" s="476"/>
      <c r="E150" s="476"/>
      <c r="F150" s="476"/>
      <c r="G150" s="476"/>
      <c r="H150" s="476"/>
      <c r="I150" s="87"/>
      <c r="J150" s="151" t="s">
        <v>44</v>
      </c>
      <c r="K150" s="318" t="str">
        <f>IF(SUM(H152:H171)=0,"X","04")</f>
        <v>X</v>
      </c>
      <c r="L150" s="149" t="s">
        <v>46</v>
      </c>
      <c r="P150" s="350">
        <f t="shared" ca="1" si="46"/>
        <v>1</v>
      </c>
      <c r="Q150" s="350">
        <f t="shared" ca="1" si="46"/>
        <v>1</v>
      </c>
      <c r="R150" s="350">
        <f t="shared" ca="1" si="46"/>
        <v>1</v>
      </c>
      <c r="S150" s="350">
        <f t="shared" ca="1" si="46"/>
        <v>1</v>
      </c>
      <c r="T150" s="350">
        <f t="shared" ca="1" si="46"/>
        <v>1</v>
      </c>
      <c r="U150" s="350">
        <f t="shared" ca="1" si="45"/>
        <v>1</v>
      </c>
      <c r="V150" s="350">
        <f t="shared" ca="1" si="45"/>
        <v>1</v>
      </c>
      <c r="W150" s="350">
        <f t="shared" ca="1" si="45"/>
        <v>1</v>
      </c>
      <c r="X150" s="350">
        <f t="shared" ca="1" si="45"/>
        <v>1</v>
      </c>
      <c r="Y150" s="350">
        <f t="shared" ca="1" si="45"/>
        <v>1</v>
      </c>
      <c r="Z150" s="350">
        <f t="shared" ca="1" si="45"/>
        <v>1</v>
      </c>
      <c r="AA150" s="350" t="str">
        <f t="shared" ca="1" si="31"/>
        <v>G</v>
      </c>
      <c r="AB150" s="350" t="str">
        <f t="shared" ca="1" si="32"/>
        <v>F0</v>
      </c>
    </row>
    <row r="151" spans="1:28" ht="15.75" thickBot="1">
      <c r="A151" s="465" t="s">
        <v>8</v>
      </c>
      <c r="B151" s="466"/>
      <c r="C151" s="466"/>
      <c r="D151" s="466"/>
      <c r="E151" s="466"/>
      <c r="F151" s="466"/>
      <c r="G151" s="466"/>
      <c r="H151" s="466"/>
      <c r="I151" s="88"/>
      <c r="P151" s="350">
        <f t="shared" ca="1" si="46"/>
        <v>1</v>
      </c>
      <c r="Q151" s="350">
        <f t="shared" ca="1" si="46"/>
        <v>1</v>
      </c>
      <c r="R151" s="350">
        <f t="shared" ca="1" si="46"/>
        <v>1</v>
      </c>
      <c r="S151" s="350">
        <f t="shared" ca="1" si="46"/>
        <v>1</v>
      </c>
      <c r="T151" s="350">
        <f t="shared" ca="1" si="46"/>
        <v>1</v>
      </c>
      <c r="U151" s="350">
        <f t="shared" ca="1" si="45"/>
        <v>1</v>
      </c>
      <c r="V151" s="350">
        <f t="shared" ca="1" si="45"/>
        <v>1</v>
      </c>
      <c r="W151" s="350">
        <f t="shared" ca="1" si="45"/>
        <v>1</v>
      </c>
      <c r="X151" s="350">
        <f t="shared" ca="1" si="45"/>
        <v>1</v>
      </c>
      <c r="Y151" s="350">
        <f t="shared" ca="1" si="45"/>
        <v>1</v>
      </c>
      <c r="Z151" s="350">
        <f t="shared" ca="1" si="45"/>
        <v>1</v>
      </c>
      <c r="AA151" s="350" t="str">
        <f t="shared" ca="1" si="31"/>
        <v>G</v>
      </c>
      <c r="AB151" s="350" t="str">
        <f t="shared" ca="1" si="32"/>
        <v>F0</v>
      </c>
    </row>
    <row r="152" spans="1:28" ht="18" customHeight="1">
      <c r="A152" s="103" t="s">
        <v>141</v>
      </c>
      <c r="B152" s="472" t="s">
        <v>754</v>
      </c>
      <c r="C152" s="472"/>
      <c r="D152" s="472"/>
      <c r="E152" s="472"/>
      <c r="F152" s="472"/>
      <c r="G152" s="12" t="str">
        <f>IF(H152&gt;2500000,"Can't exceed $25,000,000 --&gt;","")</f>
        <v/>
      </c>
      <c r="H152" s="326"/>
      <c r="I152" s="127" t="s">
        <v>107</v>
      </c>
      <c r="J152" s="151" t="s">
        <v>47</v>
      </c>
      <c r="K152" s="318" t="str">
        <f t="shared" ref="K152:K159" si="48">IF(ISNUMBER(H152),ROUND(H152,0),"X")</f>
        <v>X</v>
      </c>
      <c r="L152" s="149" t="s">
        <v>46</v>
      </c>
      <c r="M152" s="149" t="str">
        <f t="shared" ref="M152:M159" si="49">IF(G152="","",1)</f>
        <v/>
      </c>
      <c r="N152" s="152" t="str">
        <f t="shared" ref="N152:N159" si="50">IF(M152=1,"&lt;==========","")</f>
        <v/>
      </c>
      <c r="P152" s="350">
        <f t="shared" ca="1" si="46"/>
        <v>1</v>
      </c>
      <c r="Q152" s="350">
        <f t="shared" ca="1" si="46"/>
        <v>1</v>
      </c>
      <c r="R152" s="350">
        <f t="shared" ca="1" si="46"/>
        <v>1</v>
      </c>
      <c r="S152" s="350">
        <f t="shared" ca="1" si="46"/>
        <v>1</v>
      </c>
      <c r="T152" s="350">
        <f t="shared" ca="1" si="46"/>
        <v>1</v>
      </c>
      <c r="U152" s="350">
        <f t="shared" ca="1" si="46"/>
        <v>1</v>
      </c>
      <c r="V152" s="350">
        <f t="shared" ca="1" si="46"/>
        <v>1</v>
      </c>
      <c r="W152" s="350">
        <f t="shared" ca="1" si="46"/>
        <v>0</v>
      </c>
      <c r="X152" s="350">
        <f t="shared" ca="1" si="46"/>
        <v>1</v>
      </c>
      <c r="Y152" s="350">
        <f t="shared" ca="1" si="46"/>
        <v>1</v>
      </c>
      <c r="Z152" s="350">
        <f t="shared" ca="1" si="45"/>
        <v>1</v>
      </c>
      <c r="AA152" s="350" t="str">
        <f t="shared" ca="1" si="31"/>
        <v>C0</v>
      </c>
      <c r="AB152" s="350" t="str">
        <f t="shared" ca="1" si="32"/>
        <v>F0</v>
      </c>
    </row>
    <row r="153" spans="1:28" ht="18" customHeight="1">
      <c r="A153" s="22" t="s">
        <v>142</v>
      </c>
      <c r="B153" s="464" t="s">
        <v>753</v>
      </c>
      <c r="C153" s="464"/>
      <c r="D153" s="464"/>
      <c r="E153" s="464"/>
      <c r="F153" s="464"/>
      <c r="G153" s="12" t="str">
        <f>IF(H153&gt;2500000,"Can't exceed $25,000,000 --&gt;","")</f>
        <v/>
      </c>
      <c r="H153" s="326"/>
      <c r="I153" s="127" t="s">
        <v>107</v>
      </c>
      <c r="J153" s="151" t="s">
        <v>47</v>
      </c>
      <c r="K153" s="318" t="str">
        <f t="shared" si="48"/>
        <v>X</v>
      </c>
      <c r="L153" s="149" t="s">
        <v>46</v>
      </c>
      <c r="M153" s="149" t="str">
        <f t="shared" si="49"/>
        <v/>
      </c>
      <c r="N153" s="152" t="str">
        <f t="shared" si="50"/>
        <v/>
      </c>
      <c r="P153" s="350">
        <f t="shared" ca="1" si="46"/>
        <v>1</v>
      </c>
      <c r="Q153" s="350">
        <f t="shared" ca="1" si="46"/>
        <v>1</v>
      </c>
      <c r="R153" s="350">
        <f t="shared" ca="1" si="46"/>
        <v>1</v>
      </c>
      <c r="S153" s="350">
        <f t="shared" ca="1" si="46"/>
        <v>1</v>
      </c>
      <c r="T153" s="350">
        <f t="shared" ca="1" si="46"/>
        <v>1</v>
      </c>
      <c r="U153" s="350">
        <f t="shared" ca="1" si="46"/>
        <v>1</v>
      </c>
      <c r="V153" s="350">
        <f t="shared" ca="1" si="46"/>
        <v>1</v>
      </c>
      <c r="W153" s="350">
        <f t="shared" ca="1" si="46"/>
        <v>0</v>
      </c>
      <c r="X153" s="350">
        <f t="shared" ca="1" si="46"/>
        <v>1</v>
      </c>
      <c r="Y153" s="350">
        <f t="shared" ca="1" si="46"/>
        <v>1</v>
      </c>
      <c r="Z153" s="350">
        <f t="shared" ca="1" si="45"/>
        <v>1</v>
      </c>
      <c r="AA153" s="350" t="str">
        <f t="shared" ca="1" si="31"/>
        <v>C0</v>
      </c>
      <c r="AB153" s="350" t="str">
        <f t="shared" ca="1" si="32"/>
        <v>F0</v>
      </c>
    </row>
    <row r="154" spans="1:28" ht="18" customHeight="1">
      <c r="A154" s="22" t="s">
        <v>143</v>
      </c>
      <c r="B154" s="464" t="s">
        <v>752</v>
      </c>
      <c r="C154" s="464"/>
      <c r="D154" s="464"/>
      <c r="E154" s="464"/>
      <c r="F154" s="464"/>
      <c r="G154" s="12" t="str">
        <f>IF(H154&gt;2500000,"Can't exceed $25,000,000 --&gt;","")</f>
        <v/>
      </c>
      <c r="H154" s="326"/>
      <c r="I154" s="127" t="s">
        <v>107</v>
      </c>
      <c r="J154" s="151" t="s">
        <v>47</v>
      </c>
      <c r="K154" s="318" t="str">
        <f t="shared" si="48"/>
        <v>X</v>
      </c>
      <c r="L154" s="149" t="s">
        <v>46</v>
      </c>
      <c r="M154" s="149" t="str">
        <f t="shared" si="49"/>
        <v/>
      </c>
      <c r="N154" s="152" t="str">
        <f t="shared" si="50"/>
        <v/>
      </c>
      <c r="P154" s="350">
        <f t="shared" ca="1" si="46"/>
        <v>1</v>
      </c>
      <c r="Q154" s="350">
        <f t="shared" ca="1" si="46"/>
        <v>1</v>
      </c>
      <c r="R154" s="350">
        <f t="shared" ca="1" si="46"/>
        <v>1</v>
      </c>
      <c r="S154" s="350">
        <f t="shared" ca="1" si="46"/>
        <v>1</v>
      </c>
      <c r="T154" s="350">
        <f t="shared" ca="1" si="46"/>
        <v>1</v>
      </c>
      <c r="U154" s="350">
        <f t="shared" ca="1" si="46"/>
        <v>1</v>
      </c>
      <c r="V154" s="350">
        <f t="shared" ca="1" si="46"/>
        <v>1</v>
      </c>
      <c r="W154" s="350">
        <f t="shared" ca="1" si="46"/>
        <v>0</v>
      </c>
      <c r="X154" s="350">
        <f t="shared" ca="1" si="46"/>
        <v>1</v>
      </c>
      <c r="Y154" s="350">
        <f t="shared" ca="1" si="46"/>
        <v>1</v>
      </c>
      <c r="Z154" s="350">
        <f t="shared" ref="Z154:Z185" ca="1" si="51">CELL("protect",K154)</f>
        <v>1</v>
      </c>
      <c r="AA154" s="350" t="str">
        <f t="shared" ca="1" si="31"/>
        <v>C0</v>
      </c>
      <c r="AB154" s="350" t="str">
        <f t="shared" ca="1" si="32"/>
        <v>F0</v>
      </c>
    </row>
    <row r="155" spans="1:28" ht="18" customHeight="1">
      <c r="A155" s="22" t="s">
        <v>144</v>
      </c>
      <c r="B155" s="464" t="s">
        <v>755</v>
      </c>
      <c r="C155" s="464"/>
      <c r="D155" s="464"/>
      <c r="E155" s="464"/>
      <c r="F155" s="464"/>
      <c r="G155" s="12" t="str">
        <f>IF(H155&gt;100000,"Can't exceed $100,000 --&gt;","")</f>
        <v/>
      </c>
      <c r="H155" s="326"/>
      <c r="I155" s="127" t="s">
        <v>107</v>
      </c>
      <c r="J155" s="151" t="s">
        <v>47</v>
      </c>
      <c r="K155" s="318" t="str">
        <f t="shared" si="48"/>
        <v>X</v>
      </c>
      <c r="L155" s="149" t="s">
        <v>46</v>
      </c>
      <c r="M155" s="149" t="str">
        <f t="shared" si="49"/>
        <v/>
      </c>
      <c r="N155" s="152" t="str">
        <f t="shared" si="50"/>
        <v/>
      </c>
      <c r="P155" s="350">
        <f t="shared" ca="1" si="46"/>
        <v>1</v>
      </c>
      <c r="Q155" s="350">
        <f t="shared" ca="1" si="46"/>
        <v>1</v>
      </c>
      <c r="R155" s="350">
        <f t="shared" ca="1" si="46"/>
        <v>1</v>
      </c>
      <c r="S155" s="350">
        <f t="shared" ca="1" si="46"/>
        <v>1</v>
      </c>
      <c r="T155" s="350">
        <f t="shared" ca="1" si="46"/>
        <v>1</v>
      </c>
      <c r="U155" s="350">
        <f t="shared" ca="1" si="46"/>
        <v>1</v>
      </c>
      <c r="V155" s="350">
        <f t="shared" ca="1" si="46"/>
        <v>1</v>
      </c>
      <c r="W155" s="350">
        <f t="shared" ca="1" si="46"/>
        <v>0</v>
      </c>
      <c r="X155" s="350">
        <f t="shared" ca="1" si="46"/>
        <v>1</v>
      </c>
      <c r="Y155" s="350">
        <f t="shared" ca="1" si="46"/>
        <v>1</v>
      </c>
      <c r="Z155" s="350">
        <f t="shared" ca="1" si="51"/>
        <v>1</v>
      </c>
      <c r="AA155" s="350" t="str">
        <f t="shared" ref="AA155:AA185" ca="1" si="52">CELL("format",H155)</f>
        <v>C0</v>
      </c>
      <c r="AB155" s="350" t="str">
        <f t="shared" ref="AB155:AB185" ca="1" si="53">CELL("format",K155)</f>
        <v>F0</v>
      </c>
    </row>
    <row r="156" spans="1:28" ht="18" customHeight="1">
      <c r="A156" s="22" t="s">
        <v>145</v>
      </c>
      <c r="B156" s="464" t="s">
        <v>756</v>
      </c>
      <c r="C156" s="464"/>
      <c r="D156" s="464"/>
      <c r="E156" s="464"/>
      <c r="F156" s="464"/>
      <c r="G156" s="12" t="str">
        <f t="shared" ref="G156:G159" si="54">IF(H156&gt;100000,"Can't exceed $100,000 --&gt;","")</f>
        <v/>
      </c>
      <c r="H156" s="326"/>
      <c r="I156" s="127" t="s">
        <v>107</v>
      </c>
      <c r="J156" s="151" t="s">
        <v>47</v>
      </c>
      <c r="K156" s="318" t="str">
        <f t="shared" si="48"/>
        <v>X</v>
      </c>
      <c r="L156" s="149" t="s">
        <v>46</v>
      </c>
      <c r="M156" s="149" t="str">
        <f t="shared" si="49"/>
        <v/>
      </c>
      <c r="N156" s="152" t="str">
        <f t="shared" si="50"/>
        <v/>
      </c>
      <c r="P156" s="350">
        <f t="shared" ca="1" si="46"/>
        <v>1</v>
      </c>
      <c r="Q156" s="350">
        <f t="shared" ca="1" si="46"/>
        <v>1</v>
      </c>
      <c r="R156" s="350">
        <f t="shared" ca="1" si="46"/>
        <v>1</v>
      </c>
      <c r="S156" s="350">
        <f t="shared" ca="1" si="46"/>
        <v>1</v>
      </c>
      <c r="T156" s="350">
        <f t="shared" ca="1" si="46"/>
        <v>1</v>
      </c>
      <c r="U156" s="350">
        <f t="shared" ca="1" si="46"/>
        <v>1</v>
      </c>
      <c r="V156" s="350">
        <f t="shared" ca="1" si="46"/>
        <v>1</v>
      </c>
      <c r="W156" s="350">
        <f t="shared" ca="1" si="46"/>
        <v>0</v>
      </c>
      <c r="X156" s="350">
        <f t="shared" ca="1" si="46"/>
        <v>1</v>
      </c>
      <c r="Y156" s="350">
        <f t="shared" ca="1" si="46"/>
        <v>1</v>
      </c>
      <c r="Z156" s="350">
        <f t="shared" ca="1" si="51"/>
        <v>1</v>
      </c>
      <c r="AA156" s="350" t="str">
        <f t="shared" ca="1" si="52"/>
        <v>C0</v>
      </c>
      <c r="AB156" s="350" t="str">
        <f t="shared" ca="1" si="53"/>
        <v>F0</v>
      </c>
    </row>
    <row r="157" spans="1:28" ht="18" customHeight="1">
      <c r="A157" s="22" t="s">
        <v>146</v>
      </c>
      <c r="B157" s="464" t="s">
        <v>757</v>
      </c>
      <c r="C157" s="464"/>
      <c r="D157" s="464"/>
      <c r="E157" s="464"/>
      <c r="F157" s="464"/>
      <c r="G157" s="12" t="str">
        <f t="shared" si="54"/>
        <v/>
      </c>
      <c r="H157" s="326"/>
      <c r="I157" s="127" t="s">
        <v>107</v>
      </c>
      <c r="J157" s="151" t="s">
        <v>47</v>
      </c>
      <c r="K157" s="318" t="str">
        <f t="shared" si="48"/>
        <v>X</v>
      </c>
      <c r="L157" s="149" t="s">
        <v>46</v>
      </c>
      <c r="M157" s="149" t="str">
        <f t="shared" si="49"/>
        <v/>
      </c>
      <c r="N157" s="152" t="str">
        <f t="shared" si="50"/>
        <v/>
      </c>
      <c r="P157" s="350">
        <f t="shared" ca="1" si="46"/>
        <v>1</v>
      </c>
      <c r="Q157" s="350">
        <f t="shared" ca="1" si="46"/>
        <v>1</v>
      </c>
      <c r="R157" s="350">
        <f t="shared" ca="1" si="46"/>
        <v>1</v>
      </c>
      <c r="S157" s="350">
        <f t="shared" ca="1" si="46"/>
        <v>1</v>
      </c>
      <c r="T157" s="350">
        <f t="shared" ca="1" si="46"/>
        <v>1</v>
      </c>
      <c r="U157" s="350">
        <f t="shared" ca="1" si="46"/>
        <v>1</v>
      </c>
      <c r="V157" s="350">
        <f t="shared" ca="1" si="46"/>
        <v>1</v>
      </c>
      <c r="W157" s="350">
        <f t="shared" ca="1" si="46"/>
        <v>0</v>
      </c>
      <c r="X157" s="350">
        <f t="shared" ca="1" si="46"/>
        <v>1</v>
      </c>
      <c r="Y157" s="350">
        <f t="shared" ca="1" si="46"/>
        <v>1</v>
      </c>
      <c r="Z157" s="350">
        <f t="shared" ca="1" si="51"/>
        <v>1</v>
      </c>
      <c r="AA157" s="350" t="str">
        <f t="shared" ca="1" si="52"/>
        <v>C0</v>
      </c>
      <c r="AB157" s="350" t="str">
        <f t="shared" ca="1" si="53"/>
        <v>F0</v>
      </c>
    </row>
    <row r="158" spans="1:28" ht="18" customHeight="1">
      <c r="A158" s="22" t="s">
        <v>147</v>
      </c>
      <c r="B158" s="464" t="s">
        <v>758</v>
      </c>
      <c r="C158" s="464"/>
      <c r="D158" s="464"/>
      <c r="E158" s="464"/>
      <c r="F158" s="464"/>
      <c r="G158" s="12" t="str">
        <f t="shared" si="54"/>
        <v/>
      </c>
      <c r="H158" s="326"/>
      <c r="I158" s="127" t="s">
        <v>107</v>
      </c>
      <c r="J158" s="151" t="s">
        <v>47</v>
      </c>
      <c r="K158" s="318" t="str">
        <f t="shared" si="48"/>
        <v>X</v>
      </c>
      <c r="L158" s="149" t="s">
        <v>46</v>
      </c>
      <c r="M158" s="149" t="str">
        <f t="shared" si="49"/>
        <v/>
      </c>
      <c r="N158" s="152" t="str">
        <f t="shared" si="50"/>
        <v/>
      </c>
      <c r="P158" s="360">
        <f t="shared" ca="1" si="46"/>
        <v>1</v>
      </c>
      <c r="Q158" s="360">
        <f t="shared" ca="1" si="46"/>
        <v>1</v>
      </c>
      <c r="R158" s="360">
        <f t="shared" ca="1" si="46"/>
        <v>1</v>
      </c>
      <c r="S158" s="360">
        <f t="shared" ca="1" si="46"/>
        <v>1</v>
      </c>
      <c r="T158" s="360">
        <f t="shared" ca="1" si="46"/>
        <v>1</v>
      </c>
      <c r="U158" s="360">
        <f t="shared" ca="1" si="46"/>
        <v>1</v>
      </c>
      <c r="V158" s="360">
        <f t="shared" ca="1" si="46"/>
        <v>1</v>
      </c>
      <c r="W158" s="360">
        <f t="shared" ca="1" si="46"/>
        <v>0</v>
      </c>
      <c r="X158" s="360">
        <f t="shared" ca="1" si="46"/>
        <v>1</v>
      </c>
      <c r="Y158" s="360">
        <f t="shared" ca="1" si="46"/>
        <v>1</v>
      </c>
      <c r="Z158" s="360">
        <f t="shared" ca="1" si="51"/>
        <v>1</v>
      </c>
      <c r="AA158" s="360" t="str">
        <f t="shared" ca="1" si="52"/>
        <v>C0</v>
      </c>
      <c r="AB158" s="360" t="str">
        <f t="shared" ca="1" si="53"/>
        <v>F0</v>
      </c>
    </row>
    <row r="159" spans="1:28" ht="18" customHeight="1">
      <c r="A159" s="22" t="s">
        <v>148</v>
      </c>
      <c r="B159" s="464" t="s">
        <v>759</v>
      </c>
      <c r="C159" s="464"/>
      <c r="D159" s="464"/>
      <c r="E159" s="464"/>
      <c r="F159" s="464"/>
      <c r="G159" s="12" t="str">
        <f t="shared" si="54"/>
        <v/>
      </c>
      <c r="H159" s="326"/>
      <c r="I159" s="127" t="s">
        <v>107</v>
      </c>
      <c r="J159" s="151" t="s">
        <v>47</v>
      </c>
      <c r="K159" s="318" t="str">
        <f t="shared" si="48"/>
        <v>X</v>
      </c>
      <c r="L159" s="149" t="s">
        <v>46</v>
      </c>
      <c r="M159" s="149" t="str">
        <f t="shared" si="49"/>
        <v/>
      </c>
      <c r="N159" s="152" t="str">
        <f t="shared" si="50"/>
        <v/>
      </c>
      <c r="P159" s="360">
        <f t="shared" ca="1" si="46"/>
        <v>1</v>
      </c>
      <c r="Q159" s="360">
        <f t="shared" ca="1" si="46"/>
        <v>1</v>
      </c>
      <c r="R159" s="360">
        <f t="shared" ca="1" si="46"/>
        <v>1</v>
      </c>
      <c r="S159" s="360">
        <f t="shared" ca="1" si="46"/>
        <v>1</v>
      </c>
      <c r="T159" s="360">
        <f t="shared" ca="1" si="46"/>
        <v>1</v>
      </c>
      <c r="U159" s="360">
        <f t="shared" ca="1" si="46"/>
        <v>1</v>
      </c>
      <c r="V159" s="360">
        <f t="shared" ca="1" si="46"/>
        <v>1</v>
      </c>
      <c r="W159" s="360">
        <f t="shared" ca="1" si="46"/>
        <v>0</v>
      </c>
      <c r="X159" s="360">
        <f t="shared" ca="1" si="46"/>
        <v>1</v>
      </c>
      <c r="Y159" s="360">
        <f t="shared" ca="1" si="46"/>
        <v>1</v>
      </c>
      <c r="Z159" s="360">
        <f t="shared" ca="1" si="51"/>
        <v>1</v>
      </c>
      <c r="AA159" s="360" t="str">
        <f t="shared" ca="1" si="52"/>
        <v>C0</v>
      </c>
      <c r="AB159" s="360" t="str">
        <f t="shared" ca="1" si="53"/>
        <v>F0</v>
      </c>
    </row>
    <row r="160" spans="1:28" ht="14.25" customHeight="1">
      <c r="A160" s="22"/>
      <c r="B160" s="359"/>
      <c r="C160" s="359"/>
      <c r="D160" s="359"/>
      <c r="E160" s="359"/>
      <c r="F160" s="359"/>
      <c r="G160" s="12"/>
      <c r="H160" s="116"/>
      <c r="I160" s="127"/>
      <c r="J160" s="151" t="s">
        <v>47</v>
      </c>
      <c r="K160" s="321" t="s">
        <v>115</v>
      </c>
      <c r="L160" s="149" t="s">
        <v>46</v>
      </c>
      <c r="P160" s="350">
        <f t="shared" ca="1" si="46"/>
        <v>1</v>
      </c>
      <c r="Q160" s="350">
        <f t="shared" ca="1" si="46"/>
        <v>1</v>
      </c>
      <c r="R160" s="350">
        <f t="shared" ca="1" si="46"/>
        <v>1</v>
      </c>
      <c r="S160" s="350">
        <f t="shared" ca="1" si="46"/>
        <v>1</v>
      </c>
      <c r="T160" s="350">
        <f t="shared" ca="1" si="46"/>
        <v>1</v>
      </c>
      <c r="U160" s="350">
        <f t="shared" ca="1" si="46"/>
        <v>1</v>
      </c>
      <c r="V160" s="350">
        <f t="shared" ca="1" si="46"/>
        <v>1</v>
      </c>
      <c r="W160" s="350">
        <f t="shared" ca="1" si="46"/>
        <v>1</v>
      </c>
      <c r="X160" s="350">
        <f t="shared" ca="1" si="46"/>
        <v>1</v>
      </c>
      <c r="Y160" s="350">
        <f t="shared" ca="1" si="46"/>
        <v>1</v>
      </c>
      <c r="Z160" s="350">
        <f t="shared" ca="1" si="51"/>
        <v>1</v>
      </c>
      <c r="AA160" s="350" t="str">
        <f t="shared" ca="1" si="52"/>
        <v>G</v>
      </c>
      <c r="AB160" s="350" t="str">
        <f t="shared" ca="1" si="53"/>
        <v>F0</v>
      </c>
    </row>
    <row r="161" spans="1:28" ht="16.5" customHeight="1" thickBot="1">
      <c r="A161" s="22" t="s">
        <v>149</v>
      </c>
      <c r="B161" s="464" t="s">
        <v>627</v>
      </c>
      <c r="C161" s="464"/>
      <c r="D161" s="464"/>
      <c r="E161" s="464"/>
      <c r="F161" s="464"/>
      <c r="G161" s="12" t="str">
        <f>IF(H161="","",IF(H161&lt;-99,"Can't be under -99%",IF(H161&gt;400,"Can't be over 400%","")))</f>
        <v/>
      </c>
      <c r="H161" s="346"/>
      <c r="I161" s="128" t="s">
        <v>86</v>
      </c>
      <c r="J161" s="151" t="s">
        <v>44</v>
      </c>
      <c r="K161" s="338" t="str">
        <f>IF(ISNUMBER(H161),ROUND(H161,2),"X")</f>
        <v>X</v>
      </c>
      <c r="L161" s="149" t="s">
        <v>46</v>
      </c>
      <c r="M161" s="149" t="str">
        <f t="shared" ref="M161" si="55">IF(G161="","",1)</f>
        <v/>
      </c>
      <c r="N161" s="152" t="str">
        <f>IF(M161=1,"&lt;==========","")</f>
        <v/>
      </c>
      <c r="P161" s="350">
        <f t="shared" ca="1" si="46"/>
        <v>1</v>
      </c>
      <c r="Q161" s="350">
        <f t="shared" ca="1" si="46"/>
        <v>1</v>
      </c>
      <c r="R161" s="350">
        <f t="shared" ca="1" si="46"/>
        <v>1</v>
      </c>
      <c r="S161" s="350">
        <f t="shared" ca="1" si="46"/>
        <v>1</v>
      </c>
      <c r="T161" s="350">
        <f t="shared" ca="1" si="46"/>
        <v>1</v>
      </c>
      <c r="U161" s="350">
        <f t="shared" ca="1" si="46"/>
        <v>1</v>
      </c>
      <c r="V161" s="350">
        <f t="shared" ca="1" si="46"/>
        <v>1</v>
      </c>
      <c r="W161" s="350">
        <f t="shared" ca="1" si="46"/>
        <v>0</v>
      </c>
      <c r="X161" s="350">
        <f t="shared" ca="1" si="46"/>
        <v>1</v>
      </c>
      <c r="Y161" s="350">
        <f t="shared" ca="1" si="46"/>
        <v>1</v>
      </c>
      <c r="Z161" s="350">
        <f t="shared" ca="1" si="51"/>
        <v>1</v>
      </c>
      <c r="AA161" s="350" t="str">
        <f t="shared" ca="1" si="52"/>
        <v>F2</v>
      </c>
      <c r="AB161" s="350" t="str">
        <f t="shared" ca="1" si="53"/>
        <v>F2</v>
      </c>
    </row>
    <row r="162" spans="1:28" ht="14.25" customHeight="1">
      <c r="A162" s="22"/>
      <c r="B162" s="359"/>
      <c r="C162" s="359"/>
      <c r="D162" s="359"/>
      <c r="E162" s="359"/>
      <c r="F162" s="359"/>
      <c r="G162" s="12"/>
      <c r="H162" s="116"/>
      <c r="I162" s="127"/>
      <c r="P162" s="350">
        <f t="shared" ca="1" si="46"/>
        <v>1</v>
      </c>
      <c r="Q162" s="350">
        <f t="shared" ca="1" si="46"/>
        <v>1</v>
      </c>
      <c r="R162" s="350">
        <f t="shared" ca="1" si="46"/>
        <v>1</v>
      </c>
      <c r="S162" s="350">
        <f t="shared" ca="1" si="46"/>
        <v>1</v>
      </c>
      <c r="T162" s="350">
        <f t="shared" ca="1" si="46"/>
        <v>1</v>
      </c>
      <c r="U162" s="350">
        <f t="shared" ca="1" si="46"/>
        <v>1</v>
      </c>
      <c r="V162" s="350">
        <f t="shared" ca="1" si="46"/>
        <v>1</v>
      </c>
      <c r="W162" s="350">
        <f t="shared" ca="1" si="46"/>
        <v>1</v>
      </c>
      <c r="X162" s="350">
        <f t="shared" ca="1" si="46"/>
        <v>1</v>
      </c>
      <c r="Y162" s="350">
        <f t="shared" ca="1" si="46"/>
        <v>1</v>
      </c>
      <c r="Z162" s="350">
        <f t="shared" ca="1" si="51"/>
        <v>1</v>
      </c>
      <c r="AA162" s="350" t="str">
        <f t="shared" ca="1" si="52"/>
        <v>G</v>
      </c>
      <c r="AB162" s="350" t="str">
        <f t="shared" ca="1" si="53"/>
        <v>F0</v>
      </c>
    </row>
    <row r="163" spans="1:28" ht="15.75" customHeight="1">
      <c r="A163" s="22" t="s">
        <v>150</v>
      </c>
      <c r="B163" s="464" t="s">
        <v>118</v>
      </c>
      <c r="C163" s="464"/>
      <c r="D163" s="464"/>
      <c r="E163" s="464"/>
      <c r="F163" s="464"/>
      <c r="G163" s="12" t="str">
        <f>IF(H163="","",IF(H163&lt;1,"Must be at least 1",IF(H163&gt;H$10,"Can't be over total staff in firm, which is "&amp;H$10,"")))</f>
        <v/>
      </c>
      <c r="H163" s="115"/>
      <c r="I163" s="127"/>
      <c r="J163" s="151" t="s">
        <v>47</v>
      </c>
      <c r="K163" s="318" t="str">
        <f t="shared" ref="K163:K164" si="56">IF(ISNUMBER(H163),ROUND(H163,0),"X")</f>
        <v>X</v>
      </c>
      <c r="L163" s="149" t="s">
        <v>46</v>
      </c>
      <c r="M163" s="149" t="str">
        <f t="shared" ref="M163:M165" si="57">IF(G163="","",1)</f>
        <v/>
      </c>
      <c r="N163" s="152" t="str">
        <f>IF(M163=1,"&lt;==========","")</f>
        <v/>
      </c>
      <c r="P163" s="350">
        <f t="shared" ca="1" si="46"/>
        <v>1</v>
      </c>
      <c r="Q163" s="350">
        <f t="shared" ca="1" si="46"/>
        <v>1</v>
      </c>
      <c r="R163" s="350">
        <f t="shared" ca="1" si="46"/>
        <v>1</v>
      </c>
      <c r="S163" s="350">
        <f t="shared" ca="1" si="46"/>
        <v>1</v>
      </c>
      <c r="T163" s="350">
        <f t="shared" ca="1" si="46"/>
        <v>1</v>
      </c>
      <c r="U163" s="350">
        <f t="shared" ca="1" si="46"/>
        <v>1</v>
      </c>
      <c r="V163" s="350">
        <f t="shared" ca="1" si="46"/>
        <v>1</v>
      </c>
      <c r="W163" s="350">
        <f t="shared" ca="1" si="46"/>
        <v>0</v>
      </c>
      <c r="X163" s="350">
        <f t="shared" ca="1" si="46"/>
        <v>1</v>
      </c>
      <c r="Y163" s="350">
        <f t="shared" ca="1" si="46"/>
        <v>1</v>
      </c>
      <c r="Z163" s="350">
        <f t="shared" ca="1" si="51"/>
        <v>1</v>
      </c>
      <c r="AA163" s="350" t="str">
        <f t="shared" ca="1" si="52"/>
        <v>,0</v>
      </c>
      <c r="AB163" s="350" t="str">
        <f t="shared" ca="1" si="53"/>
        <v>F0</v>
      </c>
    </row>
    <row r="164" spans="1:28">
      <c r="A164" s="22" t="s">
        <v>151</v>
      </c>
      <c r="B164" s="464" t="s">
        <v>703</v>
      </c>
      <c r="C164" s="464"/>
      <c r="D164" s="464"/>
      <c r="E164" s="464"/>
      <c r="F164" s="464"/>
      <c r="G164" s="12" t="str">
        <f>IF(H164="","",IF(H164&lt;0,"Must be positive number",IF(H164&gt;H163,"Can't be over # people with title, which is "&amp;H163,"")))</f>
        <v/>
      </c>
      <c r="H164" s="115"/>
      <c r="I164" s="127"/>
      <c r="J164" s="151" t="s">
        <v>47</v>
      </c>
      <c r="K164" s="318" t="str">
        <f t="shared" si="56"/>
        <v>X</v>
      </c>
      <c r="L164" s="149" t="s">
        <v>46</v>
      </c>
      <c r="M164" s="149" t="str">
        <f t="shared" si="57"/>
        <v/>
      </c>
      <c r="N164" s="152" t="str">
        <f>IF(M164=1,"&lt;==========","")</f>
        <v/>
      </c>
      <c r="P164" s="350">
        <f t="shared" ca="1" si="46"/>
        <v>1</v>
      </c>
      <c r="Q164" s="350">
        <f t="shared" ca="1" si="46"/>
        <v>1</v>
      </c>
      <c r="R164" s="350">
        <f t="shared" ca="1" si="46"/>
        <v>1</v>
      </c>
      <c r="S164" s="350">
        <f t="shared" ca="1" si="46"/>
        <v>1</v>
      </c>
      <c r="T164" s="350">
        <f t="shared" ca="1" si="46"/>
        <v>1</v>
      </c>
      <c r="U164" s="350">
        <f t="shared" ca="1" si="46"/>
        <v>1</v>
      </c>
      <c r="V164" s="350">
        <f t="shared" ca="1" si="46"/>
        <v>1</v>
      </c>
      <c r="W164" s="350">
        <f t="shared" ca="1" si="46"/>
        <v>0</v>
      </c>
      <c r="X164" s="350">
        <f t="shared" ca="1" si="46"/>
        <v>1</v>
      </c>
      <c r="Y164" s="350">
        <f t="shared" ca="1" si="46"/>
        <v>1</v>
      </c>
      <c r="Z164" s="350">
        <f t="shared" ca="1" si="51"/>
        <v>1</v>
      </c>
      <c r="AA164" s="350" t="str">
        <f t="shared" ca="1" si="52"/>
        <v>,0</v>
      </c>
      <c r="AB164" s="350" t="str">
        <f t="shared" ca="1" si="53"/>
        <v>F0</v>
      </c>
    </row>
    <row r="165" spans="1:28" ht="17.25" thickBot="1">
      <c r="A165" s="22" t="s">
        <v>152</v>
      </c>
      <c r="B165" s="464" t="s">
        <v>121</v>
      </c>
      <c r="C165" s="464"/>
      <c r="D165" s="464"/>
      <c r="E165" s="464"/>
      <c r="F165" s="464"/>
      <c r="G165" s="12" t="str">
        <f>IF(H165="","",IF(H165&lt;0,"Can't be negative",IF(H165&gt;100,"Can't be over 100%","")))</f>
        <v/>
      </c>
      <c r="H165" s="345"/>
      <c r="I165" s="128" t="s">
        <v>86</v>
      </c>
      <c r="J165" s="151" t="s">
        <v>47</v>
      </c>
      <c r="K165" s="338" t="str">
        <f>IF(ISNUMBER(H165),ROUND(H165,2),"X")</f>
        <v>X</v>
      </c>
      <c r="L165" s="149" t="s">
        <v>46</v>
      </c>
      <c r="M165" s="149" t="str">
        <f t="shared" si="57"/>
        <v/>
      </c>
      <c r="N165" s="152" t="str">
        <f>IF(M165=1,"&lt;==========","")</f>
        <v/>
      </c>
      <c r="P165" s="350">
        <f t="shared" ca="1" si="46"/>
        <v>1</v>
      </c>
      <c r="Q165" s="350">
        <f t="shared" ca="1" si="46"/>
        <v>1</v>
      </c>
      <c r="R165" s="350">
        <f t="shared" ca="1" si="46"/>
        <v>1</v>
      </c>
      <c r="S165" s="350">
        <f t="shared" ca="1" si="46"/>
        <v>1</v>
      </c>
      <c r="T165" s="350">
        <f t="shared" ca="1" si="46"/>
        <v>1</v>
      </c>
      <c r="U165" s="350">
        <f t="shared" ca="1" si="46"/>
        <v>1</v>
      </c>
      <c r="V165" s="350">
        <f t="shared" ca="1" si="46"/>
        <v>1</v>
      </c>
      <c r="W165" s="350">
        <f t="shared" ca="1" si="46"/>
        <v>0</v>
      </c>
      <c r="X165" s="350">
        <f t="shared" ca="1" si="46"/>
        <v>1</v>
      </c>
      <c r="Y165" s="350">
        <f t="shared" ca="1" si="46"/>
        <v>1</v>
      </c>
      <c r="Z165" s="350">
        <f t="shared" ca="1" si="51"/>
        <v>1</v>
      </c>
      <c r="AA165" s="350" t="str">
        <f t="shared" ca="1" si="52"/>
        <v>F2</v>
      </c>
      <c r="AB165" s="350" t="str">
        <f t="shared" ca="1" si="53"/>
        <v>F2</v>
      </c>
    </row>
    <row r="166" spans="1:28" ht="14.25" customHeight="1">
      <c r="A166" s="22"/>
      <c r="B166" s="359"/>
      <c r="C166" s="359"/>
      <c r="D166" s="359"/>
      <c r="E166" s="359"/>
      <c r="F166" s="359"/>
      <c r="G166" s="12"/>
      <c r="H166" s="116"/>
      <c r="I166" s="127"/>
      <c r="P166" s="350">
        <f t="shared" ca="1" si="46"/>
        <v>1</v>
      </c>
      <c r="Q166" s="350">
        <f t="shared" ca="1" si="46"/>
        <v>1</v>
      </c>
      <c r="R166" s="350">
        <f t="shared" ca="1" si="46"/>
        <v>1</v>
      </c>
      <c r="S166" s="350">
        <f t="shared" ca="1" si="46"/>
        <v>1</v>
      </c>
      <c r="T166" s="350">
        <f t="shared" ca="1" si="46"/>
        <v>1</v>
      </c>
      <c r="U166" s="350">
        <f t="shared" ca="1" si="46"/>
        <v>1</v>
      </c>
      <c r="V166" s="350">
        <f t="shared" ca="1" si="46"/>
        <v>1</v>
      </c>
      <c r="W166" s="350">
        <f t="shared" ca="1" si="46"/>
        <v>1</v>
      </c>
      <c r="X166" s="350">
        <f t="shared" ca="1" si="46"/>
        <v>1</v>
      </c>
      <c r="Y166" s="350">
        <f t="shared" ca="1" si="46"/>
        <v>1</v>
      </c>
      <c r="Z166" s="350">
        <f t="shared" ca="1" si="51"/>
        <v>1</v>
      </c>
      <c r="AA166" s="350" t="str">
        <f t="shared" ca="1" si="52"/>
        <v>G</v>
      </c>
      <c r="AB166" s="350" t="str">
        <f t="shared" ca="1" si="53"/>
        <v>F0</v>
      </c>
    </row>
    <row r="167" spans="1:28">
      <c r="A167" s="22" t="s">
        <v>153</v>
      </c>
      <c r="B167" s="464" t="s">
        <v>29</v>
      </c>
      <c r="C167" s="464"/>
      <c r="D167" s="464"/>
      <c r="E167" s="464"/>
      <c r="F167" s="464"/>
      <c r="G167" s="12" t="str">
        <f>IF(H167="","",IF(H167&lt;0,"Can't be negative",IF(H167&gt;100,"Can't be over 100%","")))</f>
        <v/>
      </c>
      <c r="H167" s="344"/>
      <c r="I167" s="128" t="s">
        <v>86</v>
      </c>
      <c r="J167" s="151" t="s">
        <v>47</v>
      </c>
      <c r="K167" s="338" t="str">
        <f t="shared" ref="K167:K168" si="58">IF(ISNUMBER(H167),ROUND(H167,2),"X")</f>
        <v>X</v>
      </c>
      <c r="L167" s="149" t="s">
        <v>46</v>
      </c>
      <c r="M167" s="149" t="str">
        <f t="shared" ref="M167:M172" si="59">IF(G167="","",1)</f>
        <v/>
      </c>
      <c r="N167" s="152" t="str">
        <f t="shared" ref="N167:N172" si="60">IF(M167=1,"&lt;==========","")</f>
        <v/>
      </c>
      <c r="P167" s="350">
        <f t="shared" ca="1" si="46"/>
        <v>1</v>
      </c>
      <c r="Q167" s="350">
        <f t="shared" ca="1" si="46"/>
        <v>1</v>
      </c>
      <c r="R167" s="350">
        <f t="shared" ca="1" si="46"/>
        <v>1</v>
      </c>
      <c r="S167" s="350">
        <f t="shared" ca="1" si="46"/>
        <v>1</v>
      </c>
      <c r="T167" s="350">
        <f t="shared" ca="1" si="46"/>
        <v>1</v>
      </c>
      <c r="U167" s="350">
        <f t="shared" ca="1" si="46"/>
        <v>1</v>
      </c>
      <c r="V167" s="350">
        <f t="shared" ca="1" si="46"/>
        <v>1</v>
      </c>
      <c r="W167" s="350">
        <f t="shared" ca="1" si="46"/>
        <v>0</v>
      </c>
      <c r="X167" s="350">
        <f t="shared" ca="1" si="46"/>
        <v>1</v>
      </c>
      <c r="Y167" s="350">
        <f t="shared" ca="1" si="46"/>
        <v>1</v>
      </c>
      <c r="Z167" s="350">
        <f t="shared" ca="1" si="51"/>
        <v>1</v>
      </c>
      <c r="AA167" s="350" t="str">
        <f t="shared" ca="1" si="52"/>
        <v>F2</v>
      </c>
      <c r="AB167" s="350" t="str">
        <f t="shared" ca="1" si="53"/>
        <v>F2</v>
      </c>
    </row>
    <row r="168" spans="1:28" ht="17.25" thickBot="1">
      <c r="A168" s="22" t="s">
        <v>154</v>
      </c>
      <c r="B168" s="464" t="s">
        <v>647</v>
      </c>
      <c r="C168" s="464"/>
      <c r="D168" s="464"/>
      <c r="E168" s="464"/>
      <c r="F168" s="464"/>
      <c r="G168" s="12" t="str">
        <f>IF(H168="","",IF(H168&lt;0,"Can't be negative",IF(H168&gt;100,"Can't be over 100%","")))</f>
        <v/>
      </c>
      <c r="H168" s="345"/>
      <c r="I168" s="128" t="s">
        <v>86</v>
      </c>
      <c r="J168" s="151" t="s">
        <v>47</v>
      </c>
      <c r="K168" s="338" t="str">
        <f t="shared" si="58"/>
        <v>X</v>
      </c>
      <c r="L168" s="149" t="s">
        <v>46</v>
      </c>
      <c r="M168" s="149" t="str">
        <f t="shared" si="59"/>
        <v/>
      </c>
      <c r="N168" s="152" t="str">
        <f t="shared" si="60"/>
        <v/>
      </c>
      <c r="P168" s="350">
        <f t="shared" ca="1" si="46"/>
        <v>1</v>
      </c>
      <c r="Q168" s="350">
        <f t="shared" ca="1" si="46"/>
        <v>1</v>
      </c>
      <c r="R168" s="350">
        <f t="shared" ca="1" si="46"/>
        <v>1</v>
      </c>
      <c r="S168" s="350">
        <f t="shared" ca="1" si="46"/>
        <v>1</v>
      </c>
      <c r="T168" s="350">
        <f t="shared" ca="1" si="46"/>
        <v>1</v>
      </c>
      <c r="U168" s="350">
        <f t="shared" ca="1" si="46"/>
        <v>1</v>
      </c>
      <c r="V168" s="350">
        <f t="shared" ca="1" si="46"/>
        <v>1</v>
      </c>
      <c r="W168" s="350">
        <f t="shared" ca="1" si="46"/>
        <v>0</v>
      </c>
      <c r="X168" s="350">
        <f t="shared" ca="1" si="46"/>
        <v>1</v>
      </c>
      <c r="Y168" s="350">
        <f t="shared" ca="1" si="46"/>
        <v>1</v>
      </c>
      <c r="Z168" s="350">
        <f t="shared" ca="1" si="51"/>
        <v>1</v>
      </c>
      <c r="AA168" s="350" t="str">
        <f t="shared" ca="1" si="52"/>
        <v>F2</v>
      </c>
      <c r="AB168" s="350" t="str">
        <f t="shared" ca="1" si="53"/>
        <v>F2</v>
      </c>
    </row>
    <row r="169" spans="1:28" ht="14.25" customHeight="1">
      <c r="A169" s="22"/>
      <c r="B169" s="359"/>
      <c r="C169" s="359"/>
      <c r="D169" s="359"/>
      <c r="E169" s="359"/>
      <c r="F169" s="104"/>
      <c r="G169" s="331" t="str">
        <f>IF(H167+H168&gt;100,"Can't add to more than 100%","")</f>
        <v/>
      </c>
      <c r="H169" s="328" t="str">
        <f>IF(H167+H168&gt;0,H167+H168,"")</f>
        <v/>
      </c>
      <c r="I169" s="329" t="str">
        <f>IF(H169&lt;&gt;"","Total","")</f>
        <v/>
      </c>
      <c r="M169" s="149" t="str">
        <f t="shared" si="59"/>
        <v/>
      </c>
      <c r="N169" s="152" t="str">
        <f t="shared" si="60"/>
        <v/>
      </c>
      <c r="P169" s="350">
        <f t="shared" ca="1" si="46"/>
        <v>1</v>
      </c>
      <c r="Q169" s="350">
        <f t="shared" ca="1" si="46"/>
        <v>1</v>
      </c>
      <c r="R169" s="350">
        <f t="shared" ca="1" si="46"/>
        <v>1</v>
      </c>
      <c r="S169" s="350">
        <f t="shared" ca="1" si="46"/>
        <v>1</v>
      </c>
      <c r="T169" s="350">
        <f t="shared" ca="1" si="46"/>
        <v>1</v>
      </c>
      <c r="U169" s="350">
        <f t="shared" ca="1" si="46"/>
        <v>1</v>
      </c>
      <c r="V169" s="350">
        <f t="shared" ca="1" si="46"/>
        <v>1</v>
      </c>
      <c r="W169" s="350">
        <f t="shared" ca="1" si="46"/>
        <v>1</v>
      </c>
      <c r="X169" s="350">
        <f t="shared" ca="1" si="46"/>
        <v>1</v>
      </c>
      <c r="Y169" s="350">
        <f t="shared" ca="1" si="46"/>
        <v>1</v>
      </c>
      <c r="Z169" s="350">
        <f t="shared" ca="1" si="51"/>
        <v>1</v>
      </c>
      <c r="AA169" s="350" t="str">
        <f t="shared" ca="1" si="52"/>
        <v>F0</v>
      </c>
      <c r="AB169" s="350" t="str">
        <f t="shared" ca="1" si="53"/>
        <v>F0</v>
      </c>
    </row>
    <row r="170" spans="1:28">
      <c r="A170" s="22" t="s">
        <v>155</v>
      </c>
      <c r="B170" s="464" t="s">
        <v>821</v>
      </c>
      <c r="C170" s="464"/>
      <c r="D170" s="464"/>
      <c r="E170" s="464"/>
      <c r="F170" s="464"/>
      <c r="G170" s="366" t="str">
        <f>IF(H170&lt;0,"Can't be negative",IF(H170&gt;30,"Do you really mean "&amp;H170&amp;" DAYS (not hours)?",""))</f>
        <v/>
      </c>
      <c r="H170" s="355"/>
      <c r="I170" s="127"/>
      <c r="J170" s="151" t="s">
        <v>47</v>
      </c>
      <c r="K170" s="318" t="str">
        <f t="shared" ref="K170:K172" si="61">IF(ISNUMBER(H170),ROUND(H170,0),"X")</f>
        <v>X</v>
      </c>
      <c r="L170" s="149" t="s">
        <v>46</v>
      </c>
      <c r="M170" s="149" t="str">
        <f t="shared" si="59"/>
        <v/>
      </c>
      <c r="N170" s="152" t="str">
        <f t="shared" si="60"/>
        <v/>
      </c>
      <c r="P170" s="350">
        <f t="shared" ref="P170:Y185" ca="1" si="62">CELL("protect",A170)</f>
        <v>1</v>
      </c>
      <c r="Q170" s="350">
        <f t="shared" ref="Q170" ca="1" si="63">CELL("protect",B170)</f>
        <v>1</v>
      </c>
      <c r="R170" s="350">
        <f t="shared" ref="R170" ca="1" si="64">CELL("protect",C170)</f>
        <v>1</v>
      </c>
      <c r="S170" s="350">
        <f t="shared" ref="S170" ca="1" si="65">CELL("protect",D170)</f>
        <v>1</v>
      </c>
      <c r="T170" s="350">
        <f t="shared" ref="T170" ca="1" si="66">CELL("protect",E170)</f>
        <v>1</v>
      </c>
      <c r="U170" s="350">
        <f t="shared" ref="U170" ca="1" si="67">CELL("protect",F170)</f>
        <v>1</v>
      </c>
      <c r="V170" s="350">
        <f t="shared" ref="V170" ca="1" si="68">CELL("protect",G170)</f>
        <v>1</v>
      </c>
      <c r="W170" s="350">
        <f t="shared" ref="W170" ca="1" si="69">CELL("protect",H170)</f>
        <v>0</v>
      </c>
      <c r="X170" s="350">
        <f t="shared" ref="X170" ca="1" si="70">CELL("protect",I170)</f>
        <v>1</v>
      </c>
      <c r="Y170" s="350">
        <f t="shared" ref="Y170" ca="1" si="71">CELL("protect",J170)</f>
        <v>1</v>
      </c>
      <c r="Z170" s="350">
        <f t="shared" ca="1" si="51"/>
        <v>1</v>
      </c>
      <c r="AA170" s="350" t="str">
        <f t="shared" ca="1" si="52"/>
        <v>F0</v>
      </c>
      <c r="AB170" s="350" t="str">
        <f t="shared" ca="1" si="53"/>
        <v>F0</v>
      </c>
    </row>
    <row r="171" spans="1:28">
      <c r="A171" s="22" t="s">
        <v>156</v>
      </c>
      <c r="B171" s="464" t="s">
        <v>822</v>
      </c>
      <c r="C171" s="464"/>
      <c r="D171" s="464"/>
      <c r="E171" s="464"/>
      <c r="F171" s="464"/>
      <c r="G171" s="366" t="str">
        <f>IF((H170&gt;0)*AND(H171&gt;0),"Can't enter vacation if you entered PTO",IF(H171&lt;0,"Can't be negative",IF(H171&gt;30,"Do you really mean "&amp;H171&amp;" DAYS (not hours)?","")))</f>
        <v/>
      </c>
      <c r="H171" s="355"/>
      <c r="I171" s="127"/>
      <c r="J171" s="151" t="s">
        <v>47</v>
      </c>
      <c r="K171" s="318" t="str">
        <f t="shared" si="61"/>
        <v>X</v>
      </c>
      <c r="L171" s="149" t="s">
        <v>46</v>
      </c>
      <c r="M171" s="149" t="str">
        <f t="shared" si="59"/>
        <v/>
      </c>
      <c r="N171" s="152" t="str">
        <f t="shared" si="60"/>
        <v/>
      </c>
      <c r="P171" s="350">
        <f t="shared" ca="1" si="62"/>
        <v>1</v>
      </c>
      <c r="Q171" s="350">
        <f t="shared" ca="1" si="62"/>
        <v>1</v>
      </c>
      <c r="R171" s="350">
        <f t="shared" ca="1" si="62"/>
        <v>1</v>
      </c>
      <c r="S171" s="350">
        <f t="shared" ca="1" si="62"/>
        <v>1</v>
      </c>
      <c r="T171" s="350">
        <f t="shared" ca="1" si="62"/>
        <v>1</v>
      </c>
      <c r="U171" s="350">
        <f t="shared" ca="1" si="62"/>
        <v>1</v>
      </c>
      <c r="V171" s="350">
        <f t="shared" ca="1" si="62"/>
        <v>1</v>
      </c>
      <c r="W171" s="350">
        <f t="shared" ca="1" si="62"/>
        <v>0</v>
      </c>
      <c r="X171" s="350">
        <f t="shared" ca="1" si="62"/>
        <v>1</v>
      </c>
      <c r="Y171" s="350">
        <f t="shared" ca="1" si="62"/>
        <v>1</v>
      </c>
      <c r="Z171" s="350">
        <f t="shared" ca="1" si="51"/>
        <v>1</v>
      </c>
      <c r="AA171" s="350" t="str">
        <f t="shared" ca="1" si="52"/>
        <v>F0</v>
      </c>
      <c r="AB171" s="350" t="str">
        <f t="shared" ca="1" si="53"/>
        <v>F0</v>
      </c>
    </row>
    <row r="172" spans="1:28" ht="17.25" thickBot="1">
      <c r="A172" s="22" t="s">
        <v>157</v>
      </c>
      <c r="B172" s="464" t="s">
        <v>823</v>
      </c>
      <c r="C172" s="464"/>
      <c r="D172" s="464"/>
      <c r="E172" s="464"/>
      <c r="F172" s="464"/>
      <c r="G172" s="366" t="str">
        <f>IF((H170&gt;0)*AND(H172&gt;0),"Can't enter sick days if you entered PTO",IF(H172&lt;0,"Can't be negative",IF(H172&gt;30,"Do you really mean "&amp;H172&amp;" DAYS (not hours)?","")))</f>
        <v/>
      </c>
      <c r="H172" s="327"/>
      <c r="I172" s="127"/>
      <c r="J172" s="151" t="s">
        <v>47</v>
      </c>
      <c r="K172" s="318" t="str">
        <f t="shared" si="61"/>
        <v>X</v>
      </c>
      <c r="L172" s="149" t="s">
        <v>46</v>
      </c>
      <c r="M172" s="149" t="str">
        <f t="shared" si="59"/>
        <v/>
      </c>
      <c r="N172" s="152" t="str">
        <f t="shared" si="60"/>
        <v/>
      </c>
      <c r="P172" s="350">
        <f t="shared" ca="1" si="62"/>
        <v>1</v>
      </c>
      <c r="Q172" s="350">
        <f t="shared" ca="1" si="62"/>
        <v>1</v>
      </c>
      <c r="R172" s="350">
        <f t="shared" ca="1" si="62"/>
        <v>1</v>
      </c>
      <c r="S172" s="350">
        <f t="shared" ca="1" si="62"/>
        <v>1</v>
      </c>
      <c r="T172" s="350">
        <f t="shared" ca="1" si="62"/>
        <v>1</v>
      </c>
      <c r="U172" s="350">
        <f t="shared" ca="1" si="62"/>
        <v>1</v>
      </c>
      <c r="V172" s="350">
        <f t="shared" ca="1" si="62"/>
        <v>1</v>
      </c>
      <c r="W172" s="350">
        <f t="shared" ca="1" si="62"/>
        <v>0</v>
      </c>
      <c r="X172" s="350">
        <f t="shared" ca="1" si="62"/>
        <v>1</v>
      </c>
      <c r="Y172" s="350">
        <f t="shared" ca="1" si="62"/>
        <v>1</v>
      </c>
      <c r="Z172" s="350">
        <f t="shared" ca="1" si="51"/>
        <v>1</v>
      </c>
      <c r="AA172" s="350" t="str">
        <f t="shared" ca="1" si="52"/>
        <v>F0</v>
      </c>
      <c r="AB172" s="350" t="str">
        <f t="shared" ca="1" si="53"/>
        <v>F0</v>
      </c>
    </row>
    <row r="173" spans="1:28" ht="14.25" customHeight="1">
      <c r="A173" s="22"/>
      <c r="B173" s="359"/>
      <c r="C173" s="359"/>
      <c r="D173" s="359"/>
      <c r="E173" s="359"/>
      <c r="F173" s="359"/>
      <c r="G173" s="366" t="str">
        <f>IF(H173&lt;0,"Can't be negative",IF(H173&gt;30,"Do you really mean "&amp;H173&amp;" DAYS (not hours)?",""))</f>
        <v/>
      </c>
      <c r="H173" s="365">
        <f>SUM(H170:H172)</f>
        <v>0</v>
      </c>
      <c r="I173" s="329" t="str">
        <f>IF(H173&lt;&gt;"","Total","")</f>
        <v>Total</v>
      </c>
      <c r="P173" s="350">
        <f t="shared" ca="1" si="62"/>
        <v>1</v>
      </c>
      <c r="Q173" s="350">
        <f t="shared" ca="1" si="62"/>
        <v>1</v>
      </c>
      <c r="R173" s="350">
        <f t="shared" ca="1" si="62"/>
        <v>1</v>
      </c>
      <c r="S173" s="350">
        <f t="shared" ca="1" si="62"/>
        <v>1</v>
      </c>
      <c r="T173" s="350">
        <f t="shared" ca="1" si="62"/>
        <v>1</v>
      </c>
      <c r="U173" s="350">
        <f t="shared" ca="1" si="62"/>
        <v>1</v>
      </c>
      <c r="V173" s="350">
        <f t="shared" ca="1" si="62"/>
        <v>1</v>
      </c>
      <c r="W173" s="350">
        <f t="shared" ca="1" si="62"/>
        <v>1</v>
      </c>
      <c r="X173" s="350">
        <f t="shared" ca="1" si="62"/>
        <v>1</v>
      </c>
      <c r="Y173" s="350">
        <f t="shared" ca="1" si="62"/>
        <v>1</v>
      </c>
      <c r="Z173" s="350">
        <f t="shared" ca="1" si="51"/>
        <v>1</v>
      </c>
      <c r="AA173" s="350" t="str">
        <f t="shared" ca="1" si="52"/>
        <v>F0</v>
      </c>
      <c r="AB173" s="350" t="str">
        <f t="shared" ca="1" si="53"/>
        <v>F0</v>
      </c>
    </row>
    <row r="174" spans="1:28" ht="15.75" customHeight="1">
      <c r="A174" s="105" t="s">
        <v>158</v>
      </c>
      <c r="B174" s="464" t="s">
        <v>619</v>
      </c>
      <c r="C174" s="464"/>
      <c r="D174" s="464"/>
      <c r="E174" s="464"/>
      <c r="F174" s="464"/>
      <c r="G174" s="12" t="str">
        <f t="shared" ref="G174:G180" si="72">IF(H174="","",IF(H174="Y","",IF(H174="N","","Must be Y or N")))</f>
        <v/>
      </c>
      <c r="H174" s="355"/>
      <c r="I174" s="127" t="s">
        <v>127</v>
      </c>
      <c r="J174" s="151" t="s">
        <v>47</v>
      </c>
      <c r="K174" s="318" t="str">
        <f t="shared" ref="K174:K180" si="73">IF(H174="Y",1,IF(H174="N",0,"X"))</f>
        <v>X</v>
      </c>
      <c r="L174" s="149" t="s">
        <v>46</v>
      </c>
      <c r="M174" s="149" t="str">
        <f t="shared" ref="M174:M180" si="74">IF(G174="","",1)</f>
        <v/>
      </c>
      <c r="N174" s="152" t="str">
        <f t="shared" ref="N174:N180" si="75">IF(M174=1,"&lt;==========","")</f>
        <v/>
      </c>
      <c r="P174" s="360">
        <f t="shared" ca="1" si="62"/>
        <v>1</v>
      </c>
      <c r="Q174" s="360">
        <f t="shared" ca="1" si="62"/>
        <v>1</v>
      </c>
      <c r="R174" s="360">
        <f t="shared" ca="1" si="62"/>
        <v>1</v>
      </c>
      <c r="S174" s="360">
        <f t="shared" ca="1" si="62"/>
        <v>1</v>
      </c>
      <c r="T174" s="360">
        <f t="shared" ca="1" si="62"/>
        <v>1</v>
      </c>
      <c r="U174" s="360">
        <f t="shared" ca="1" si="62"/>
        <v>1</v>
      </c>
      <c r="V174" s="360">
        <f t="shared" ca="1" si="62"/>
        <v>1</v>
      </c>
      <c r="W174" s="360">
        <f t="shared" ca="1" si="62"/>
        <v>0</v>
      </c>
      <c r="X174" s="360">
        <f t="shared" ca="1" si="62"/>
        <v>1</v>
      </c>
      <c r="Y174" s="360">
        <f t="shared" ca="1" si="62"/>
        <v>1</v>
      </c>
      <c r="Z174" s="360">
        <f t="shared" ca="1" si="51"/>
        <v>1</v>
      </c>
      <c r="AA174" s="360" t="str">
        <f t="shared" ca="1" si="52"/>
        <v>F0</v>
      </c>
      <c r="AB174" s="360" t="str">
        <f t="shared" ca="1" si="53"/>
        <v>F0</v>
      </c>
    </row>
    <row r="175" spans="1:28" ht="15.75" customHeight="1">
      <c r="A175" s="105" t="s">
        <v>159</v>
      </c>
      <c r="B175" s="464" t="s">
        <v>620</v>
      </c>
      <c r="C175" s="464"/>
      <c r="D175" s="464"/>
      <c r="E175" s="464"/>
      <c r="F175" s="464"/>
      <c r="G175" s="12" t="str">
        <f t="shared" si="72"/>
        <v/>
      </c>
      <c r="H175" s="355"/>
      <c r="I175" s="127" t="s">
        <v>127</v>
      </c>
      <c r="J175" s="151" t="s">
        <v>47</v>
      </c>
      <c r="K175" s="318" t="str">
        <f t="shared" si="73"/>
        <v>X</v>
      </c>
      <c r="L175" s="149" t="s">
        <v>46</v>
      </c>
      <c r="M175" s="149" t="str">
        <f t="shared" si="74"/>
        <v/>
      </c>
      <c r="N175" s="152" t="str">
        <f t="shared" si="75"/>
        <v/>
      </c>
      <c r="P175" s="360">
        <f t="shared" ca="1" si="62"/>
        <v>1</v>
      </c>
      <c r="Q175" s="360">
        <f t="shared" ca="1" si="62"/>
        <v>1</v>
      </c>
      <c r="R175" s="360">
        <f t="shared" ca="1" si="62"/>
        <v>1</v>
      </c>
      <c r="S175" s="360">
        <f t="shared" ca="1" si="62"/>
        <v>1</v>
      </c>
      <c r="T175" s="360">
        <f t="shared" ca="1" si="62"/>
        <v>1</v>
      </c>
      <c r="U175" s="360">
        <f t="shared" ca="1" si="62"/>
        <v>1</v>
      </c>
      <c r="V175" s="360">
        <f t="shared" ca="1" si="62"/>
        <v>1</v>
      </c>
      <c r="W175" s="360">
        <f t="shared" ca="1" si="62"/>
        <v>0</v>
      </c>
      <c r="X175" s="360">
        <f t="shared" ca="1" si="62"/>
        <v>1</v>
      </c>
      <c r="Y175" s="360">
        <f t="shared" ca="1" si="62"/>
        <v>1</v>
      </c>
      <c r="Z175" s="360">
        <f t="shared" ca="1" si="51"/>
        <v>1</v>
      </c>
      <c r="AA175" s="360" t="str">
        <f t="shared" ca="1" si="52"/>
        <v>F0</v>
      </c>
      <c r="AB175" s="360" t="str">
        <f t="shared" ca="1" si="53"/>
        <v>F0</v>
      </c>
    </row>
    <row r="176" spans="1:28" ht="15.75" customHeight="1">
      <c r="A176" s="105" t="s">
        <v>160</v>
      </c>
      <c r="B176" s="464" t="s">
        <v>621</v>
      </c>
      <c r="C176" s="464"/>
      <c r="D176" s="464"/>
      <c r="E176" s="464"/>
      <c r="F176" s="464"/>
      <c r="G176" s="12" t="str">
        <f t="shared" si="72"/>
        <v/>
      </c>
      <c r="H176" s="355"/>
      <c r="I176" s="127" t="s">
        <v>127</v>
      </c>
      <c r="J176" s="151" t="s">
        <v>47</v>
      </c>
      <c r="K176" s="318" t="str">
        <f t="shared" si="73"/>
        <v>X</v>
      </c>
      <c r="L176" s="149" t="s">
        <v>46</v>
      </c>
      <c r="M176" s="149" t="str">
        <f t="shared" si="74"/>
        <v/>
      </c>
      <c r="N176" s="152" t="str">
        <f t="shared" si="75"/>
        <v/>
      </c>
      <c r="P176" s="350">
        <f t="shared" ca="1" si="62"/>
        <v>1</v>
      </c>
      <c r="Q176" s="350">
        <f t="shared" ca="1" si="62"/>
        <v>1</v>
      </c>
      <c r="R176" s="350">
        <f t="shared" ca="1" si="62"/>
        <v>1</v>
      </c>
      <c r="S176" s="350">
        <f t="shared" ca="1" si="62"/>
        <v>1</v>
      </c>
      <c r="T176" s="350">
        <f t="shared" ca="1" si="62"/>
        <v>1</v>
      </c>
      <c r="U176" s="350">
        <f t="shared" ca="1" si="62"/>
        <v>1</v>
      </c>
      <c r="V176" s="350">
        <f t="shared" ca="1" si="62"/>
        <v>1</v>
      </c>
      <c r="W176" s="350">
        <f t="shared" ca="1" si="62"/>
        <v>0</v>
      </c>
      <c r="X176" s="350">
        <f t="shared" ca="1" si="62"/>
        <v>1</v>
      </c>
      <c r="Y176" s="350">
        <f t="shared" ca="1" si="62"/>
        <v>1</v>
      </c>
      <c r="Z176" s="350">
        <f t="shared" ca="1" si="51"/>
        <v>1</v>
      </c>
      <c r="AA176" s="350" t="str">
        <f t="shared" ca="1" si="52"/>
        <v>F0</v>
      </c>
      <c r="AB176" s="350" t="str">
        <f t="shared" ca="1" si="53"/>
        <v>F0</v>
      </c>
    </row>
    <row r="177" spans="1:28" ht="15.75" customHeight="1">
      <c r="A177" s="105" t="s">
        <v>161</v>
      </c>
      <c r="B177" s="464" t="s">
        <v>622</v>
      </c>
      <c r="C177" s="464"/>
      <c r="D177" s="464"/>
      <c r="E177" s="464"/>
      <c r="F177" s="464"/>
      <c r="G177" s="12" t="str">
        <f t="shared" si="72"/>
        <v/>
      </c>
      <c r="H177" s="355"/>
      <c r="I177" s="127" t="s">
        <v>127</v>
      </c>
      <c r="J177" s="151" t="s">
        <v>47</v>
      </c>
      <c r="K177" s="318" t="str">
        <f t="shared" si="73"/>
        <v>X</v>
      </c>
      <c r="L177" s="149" t="s">
        <v>46</v>
      </c>
      <c r="M177" s="149" t="str">
        <f t="shared" si="74"/>
        <v/>
      </c>
      <c r="N177" s="152" t="str">
        <f t="shared" si="75"/>
        <v/>
      </c>
      <c r="P177" s="350">
        <f t="shared" ca="1" si="62"/>
        <v>1</v>
      </c>
      <c r="Q177" s="350">
        <f t="shared" ca="1" si="62"/>
        <v>1</v>
      </c>
      <c r="R177" s="350">
        <f t="shared" ca="1" si="62"/>
        <v>1</v>
      </c>
      <c r="S177" s="350">
        <f t="shared" ca="1" si="62"/>
        <v>1</v>
      </c>
      <c r="T177" s="350">
        <f t="shared" ca="1" si="62"/>
        <v>1</v>
      </c>
      <c r="U177" s="350">
        <f t="shared" ca="1" si="62"/>
        <v>1</v>
      </c>
      <c r="V177" s="350">
        <f t="shared" ca="1" si="62"/>
        <v>1</v>
      </c>
      <c r="W177" s="350">
        <f t="shared" ca="1" si="62"/>
        <v>0</v>
      </c>
      <c r="X177" s="350">
        <f t="shared" ca="1" si="62"/>
        <v>1</v>
      </c>
      <c r="Y177" s="350">
        <f t="shared" ca="1" si="62"/>
        <v>1</v>
      </c>
      <c r="Z177" s="350">
        <f t="shared" ca="1" si="51"/>
        <v>1</v>
      </c>
      <c r="AA177" s="350" t="str">
        <f t="shared" ca="1" si="52"/>
        <v>F0</v>
      </c>
      <c r="AB177" s="350" t="str">
        <f t="shared" ca="1" si="53"/>
        <v>F0</v>
      </c>
    </row>
    <row r="178" spans="1:28" ht="15.75" customHeight="1">
      <c r="A178" s="105" t="s">
        <v>162</v>
      </c>
      <c r="B178" s="464" t="s">
        <v>623</v>
      </c>
      <c r="C178" s="464"/>
      <c r="D178" s="464"/>
      <c r="E178" s="464"/>
      <c r="F178" s="464"/>
      <c r="G178" s="12" t="str">
        <f t="shared" si="72"/>
        <v/>
      </c>
      <c r="H178" s="355"/>
      <c r="I178" s="127" t="s">
        <v>127</v>
      </c>
      <c r="J178" s="151" t="s">
        <v>47</v>
      </c>
      <c r="K178" s="318" t="str">
        <f t="shared" si="73"/>
        <v>X</v>
      </c>
      <c r="L178" s="149" t="s">
        <v>46</v>
      </c>
      <c r="M178" s="149" t="str">
        <f t="shared" si="74"/>
        <v/>
      </c>
      <c r="N178" s="152" t="str">
        <f t="shared" si="75"/>
        <v/>
      </c>
      <c r="P178" s="350">
        <f t="shared" ca="1" si="62"/>
        <v>1</v>
      </c>
      <c r="Q178" s="350">
        <f t="shared" ca="1" si="62"/>
        <v>1</v>
      </c>
      <c r="R178" s="350">
        <f t="shared" ca="1" si="62"/>
        <v>1</v>
      </c>
      <c r="S178" s="350">
        <f t="shared" ca="1" si="62"/>
        <v>1</v>
      </c>
      <c r="T178" s="350">
        <f t="shared" ca="1" si="62"/>
        <v>1</v>
      </c>
      <c r="U178" s="350">
        <f t="shared" ca="1" si="62"/>
        <v>1</v>
      </c>
      <c r="V178" s="350">
        <f t="shared" ca="1" si="62"/>
        <v>1</v>
      </c>
      <c r="W178" s="350">
        <f t="shared" ca="1" si="62"/>
        <v>0</v>
      </c>
      <c r="X178" s="350">
        <f t="shared" ca="1" si="62"/>
        <v>1</v>
      </c>
      <c r="Y178" s="350">
        <f t="shared" ca="1" si="62"/>
        <v>1</v>
      </c>
      <c r="Z178" s="350">
        <f t="shared" ca="1" si="51"/>
        <v>1</v>
      </c>
      <c r="AA178" s="350" t="str">
        <f t="shared" ca="1" si="52"/>
        <v>F0</v>
      </c>
      <c r="AB178" s="350" t="str">
        <f t="shared" ca="1" si="53"/>
        <v>F0</v>
      </c>
    </row>
    <row r="179" spans="1:28" ht="15.75" customHeight="1">
      <c r="A179" s="105" t="s">
        <v>163</v>
      </c>
      <c r="B179" s="464" t="s">
        <v>624</v>
      </c>
      <c r="C179" s="464"/>
      <c r="D179" s="464"/>
      <c r="E179" s="464"/>
      <c r="F179" s="464"/>
      <c r="G179" s="12" t="str">
        <f t="shared" si="72"/>
        <v/>
      </c>
      <c r="H179" s="355"/>
      <c r="I179" s="127" t="s">
        <v>127</v>
      </c>
      <c r="J179" s="151" t="s">
        <v>47</v>
      </c>
      <c r="K179" s="318" t="str">
        <f t="shared" si="73"/>
        <v>X</v>
      </c>
      <c r="L179" s="149" t="s">
        <v>46</v>
      </c>
      <c r="M179" s="149" t="str">
        <f t="shared" si="74"/>
        <v/>
      </c>
      <c r="N179" s="152" t="str">
        <f t="shared" si="75"/>
        <v/>
      </c>
      <c r="P179" s="350">
        <f t="shared" ca="1" si="62"/>
        <v>1</v>
      </c>
      <c r="Q179" s="350">
        <f t="shared" ca="1" si="62"/>
        <v>1</v>
      </c>
      <c r="R179" s="350">
        <f t="shared" ca="1" si="62"/>
        <v>1</v>
      </c>
      <c r="S179" s="350">
        <f t="shared" ca="1" si="62"/>
        <v>1</v>
      </c>
      <c r="T179" s="350">
        <f t="shared" ca="1" si="62"/>
        <v>1</v>
      </c>
      <c r="U179" s="350">
        <f t="shared" ca="1" si="62"/>
        <v>1</v>
      </c>
      <c r="V179" s="350">
        <f t="shared" ca="1" si="62"/>
        <v>1</v>
      </c>
      <c r="W179" s="350">
        <f t="shared" ca="1" si="62"/>
        <v>0</v>
      </c>
      <c r="X179" s="350">
        <f t="shared" ca="1" si="62"/>
        <v>1</v>
      </c>
      <c r="Y179" s="350">
        <f t="shared" ca="1" si="62"/>
        <v>1</v>
      </c>
      <c r="Z179" s="350">
        <f t="shared" ca="1" si="51"/>
        <v>1</v>
      </c>
      <c r="AA179" s="350" t="str">
        <f t="shared" ca="1" si="52"/>
        <v>F0</v>
      </c>
      <c r="AB179" s="350" t="str">
        <f t="shared" ca="1" si="53"/>
        <v>F0</v>
      </c>
    </row>
    <row r="180" spans="1:28" ht="15.75" customHeight="1" thickBot="1">
      <c r="A180" s="105" t="s">
        <v>164</v>
      </c>
      <c r="B180" s="464" t="s">
        <v>625</v>
      </c>
      <c r="C180" s="464"/>
      <c r="D180" s="464"/>
      <c r="E180" s="464"/>
      <c r="F180" s="464"/>
      <c r="G180" s="12" t="str">
        <f t="shared" si="72"/>
        <v/>
      </c>
      <c r="H180" s="327"/>
      <c r="I180" s="127" t="s">
        <v>127</v>
      </c>
      <c r="J180" s="151" t="s">
        <v>47</v>
      </c>
      <c r="K180" s="318" t="str">
        <f t="shared" si="73"/>
        <v>X</v>
      </c>
      <c r="L180" s="149" t="s">
        <v>46</v>
      </c>
      <c r="M180" s="149" t="str">
        <f t="shared" si="74"/>
        <v/>
      </c>
      <c r="N180" s="152" t="str">
        <f t="shared" si="75"/>
        <v/>
      </c>
      <c r="P180" s="350">
        <f t="shared" ca="1" si="62"/>
        <v>1</v>
      </c>
      <c r="Q180" s="350">
        <f t="shared" ca="1" si="62"/>
        <v>1</v>
      </c>
      <c r="R180" s="350">
        <f t="shared" ca="1" si="62"/>
        <v>1</v>
      </c>
      <c r="S180" s="350">
        <f t="shared" ca="1" si="62"/>
        <v>1</v>
      </c>
      <c r="T180" s="350">
        <f t="shared" ca="1" si="62"/>
        <v>1</v>
      </c>
      <c r="U180" s="350">
        <f t="shared" ca="1" si="62"/>
        <v>1</v>
      </c>
      <c r="V180" s="350">
        <f t="shared" ca="1" si="62"/>
        <v>1</v>
      </c>
      <c r="W180" s="350">
        <f t="shared" ca="1" si="62"/>
        <v>0</v>
      </c>
      <c r="X180" s="350">
        <f t="shared" ca="1" si="62"/>
        <v>1</v>
      </c>
      <c r="Y180" s="350">
        <f t="shared" ca="1" si="62"/>
        <v>1</v>
      </c>
      <c r="Z180" s="350">
        <f t="shared" ca="1" si="51"/>
        <v>1</v>
      </c>
      <c r="AA180" s="350" t="str">
        <f t="shared" ca="1" si="52"/>
        <v>F0</v>
      </c>
      <c r="AB180" s="350" t="str">
        <f t="shared" ca="1" si="53"/>
        <v>F0</v>
      </c>
    </row>
    <row r="181" spans="1:28" ht="14.25" customHeight="1">
      <c r="A181" s="105"/>
      <c r="B181" s="359"/>
      <c r="C181" s="359"/>
      <c r="D181" s="359"/>
      <c r="E181" s="359"/>
      <c r="F181" s="359"/>
      <c r="G181" s="12"/>
      <c r="H181" s="117"/>
      <c r="I181" s="127"/>
      <c r="P181" s="350">
        <f t="shared" ca="1" si="62"/>
        <v>1</v>
      </c>
      <c r="Q181" s="350">
        <f t="shared" ca="1" si="62"/>
        <v>1</v>
      </c>
      <c r="R181" s="350">
        <f t="shared" ca="1" si="62"/>
        <v>1</v>
      </c>
      <c r="S181" s="350">
        <f t="shared" ca="1" si="62"/>
        <v>1</v>
      </c>
      <c r="T181" s="350">
        <f t="shared" ca="1" si="62"/>
        <v>1</v>
      </c>
      <c r="U181" s="350">
        <f t="shared" ca="1" si="62"/>
        <v>1</v>
      </c>
      <c r="V181" s="350">
        <f t="shared" ca="1" si="62"/>
        <v>1</v>
      </c>
      <c r="W181" s="350">
        <f t="shared" ca="1" si="62"/>
        <v>1</v>
      </c>
      <c r="X181" s="350">
        <f t="shared" ca="1" si="62"/>
        <v>1</v>
      </c>
      <c r="Y181" s="350">
        <f t="shared" ca="1" si="62"/>
        <v>1</v>
      </c>
      <c r="Z181" s="350">
        <f t="shared" ca="1" si="51"/>
        <v>1</v>
      </c>
      <c r="AA181" s="350" t="str">
        <f t="shared" ca="1" si="52"/>
        <v>G</v>
      </c>
      <c r="AB181" s="350" t="str">
        <f t="shared" ca="1" si="53"/>
        <v>F0</v>
      </c>
    </row>
    <row r="182" spans="1:28" ht="15.6" customHeight="1">
      <c r="A182" s="22" t="s">
        <v>165</v>
      </c>
      <c r="B182" s="464" t="s">
        <v>135</v>
      </c>
      <c r="C182" s="464"/>
      <c r="D182" s="464"/>
      <c r="E182" s="464"/>
      <c r="F182" s="464"/>
      <c r="G182" s="12" t="str">
        <f>IF(H182="","",IF(H182&lt;0,"Can't be negative",IF(H182&gt;300,"Can't be over 300%","")))</f>
        <v/>
      </c>
      <c r="H182" s="344"/>
      <c r="I182" s="128" t="s">
        <v>86</v>
      </c>
      <c r="J182" s="151" t="s">
        <v>47</v>
      </c>
      <c r="K182" s="338" t="str">
        <f>IF(ISNUMBER(H182),ROUND(H182,2),"X")</f>
        <v>X</v>
      </c>
      <c r="L182" s="149" t="s">
        <v>46</v>
      </c>
      <c r="M182" s="149" t="str">
        <f t="shared" ref="M182:M185" si="76">IF(G182="","",1)</f>
        <v/>
      </c>
      <c r="N182" s="152" t="str">
        <f>IF(M182=1,"&lt;==========","")</f>
        <v/>
      </c>
      <c r="P182" s="350">
        <f t="shared" ca="1" si="62"/>
        <v>1</v>
      </c>
      <c r="Q182" s="350">
        <f t="shared" ca="1" si="62"/>
        <v>1</v>
      </c>
      <c r="R182" s="350">
        <f t="shared" ca="1" si="62"/>
        <v>1</v>
      </c>
      <c r="S182" s="350">
        <f t="shared" ca="1" si="62"/>
        <v>1</v>
      </c>
      <c r="T182" s="350">
        <f t="shared" ca="1" si="62"/>
        <v>1</v>
      </c>
      <c r="U182" s="350">
        <f t="shared" ca="1" si="62"/>
        <v>1</v>
      </c>
      <c r="V182" s="350">
        <f t="shared" ca="1" si="62"/>
        <v>1</v>
      </c>
      <c r="W182" s="350">
        <f t="shared" ca="1" si="62"/>
        <v>0</v>
      </c>
      <c r="X182" s="350">
        <f t="shared" ca="1" si="62"/>
        <v>1</v>
      </c>
      <c r="Y182" s="350">
        <f t="shared" ca="1" si="62"/>
        <v>1</v>
      </c>
      <c r="Z182" s="350">
        <f t="shared" ca="1" si="51"/>
        <v>1</v>
      </c>
      <c r="AA182" s="350" t="str">
        <f t="shared" ca="1" si="52"/>
        <v>F2</v>
      </c>
      <c r="AB182" s="350" t="str">
        <f t="shared" ca="1" si="53"/>
        <v>F2</v>
      </c>
    </row>
    <row r="183" spans="1:28" ht="15.75" customHeight="1">
      <c r="A183" s="22" t="s">
        <v>166</v>
      </c>
      <c r="B183" s="464" t="s">
        <v>137</v>
      </c>
      <c r="C183" s="464"/>
      <c r="D183" s="464"/>
      <c r="E183" s="464"/>
      <c r="F183" s="464"/>
      <c r="G183" s="12" t="str">
        <f>IF(H183&gt;1000,"Can't exceed $1000 --&gt;","")</f>
        <v/>
      </c>
      <c r="H183" s="330"/>
      <c r="I183" s="128" t="s">
        <v>138</v>
      </c>
      <c r="J183" s="151" t="s">
        <v>47</v>
      </c>
      <c r="K183" s="318" t="str">
        <f t="shared" ref="K183:K185" si="77">IF(ISNUMBER(H183),ROUND(H183,0),"X")</f>
        <v>X</v>
      </c>
      <c r="L183" s="149" t="s">
        <v>46</v>
      </c>
      <c r="M183" s="149" t="str">
        <f t="shared" si="76"/>
        <v/>
      </c>
      <c r="N183" s="152" t="str">
        <f>IF(M183=1,"&lt;==========","")</f>
        <v/>
      </c>
      <c r="P183" s="350">
        <f t="shared" ca="1" si="62"/>
        <v>1</v>
      </c>
      <c r="Q183" s="350">
        <f t="shared" ca="1" si="62"/>
        <v>1</v>
      </c>
      <c r="R183" s="350">
        <f t="shared" ca="1" si="62"/>
        <v>1</v>
      </c>
      <c r="S183" s="350">
        <f t="shared" ca="1" si="62"/>
        <v>1</v>
      </c>
      <c r="T183" s="350">
        <f t="shared" ca="1" si="62"/>
        <v>1</v>
      </c>
      <c r="U183" s="350">
        <f t="shared" ca="1" si="62"/>
        <v>1</v>
      </c>
      <c r="V183" s="350">
        <f t="shared" ca="1" si="62"/>
        <v>1</v>
      </c>
      <c r="W183" s="350">
        <f t="shared" ca="1" si="62"/>
        <v>0</v>
      </c>
      <c r="X183" s="350">
        <f t="shared" ca="1" si="62"/>
        <v>1</v>
      </c>
      <c r="Y183" s="350">
        <f t="shared" ca="1" si="62"/>
        <v>1</v>
      </c>
      <c r="Z183" s="350">
        <f t="shared" ca="1" si="51"/>
        <v>1</v>
      </c>
      <c r="AA183" s="350" t="str">
        <f t="shared" ca="1" si="52"/>
        <v>C0</v>
      </c>
      <c r="AB183" s="350" t="str">
        <f t="shared" ca="1" si="53"/>
        <v>F0</v>
      </c>
    </row>
    <row r="184" spans="1:28" ht="15.75" customHeight="1">
      <c r="A184" s="22" t="s">
        <v>167</v>
      </c>
      <c r="B184" s="464" t="s">
        <v>761</v>
      </c>
      <c r="C184" s="464"/>
      <c r="D184" s="464"/>
      <c r="E184" s="464"/>
      <c r="F184" s="464"/>
      <c r="G184" s="12" t="str">
        <f>IF(H184&lt;0,"Can't be negative",IF(H184&gt;50000000,"Can't exceed $50,000,000",""))</f>
        <v/>
      </c>
      <c r="H184" s="330"/>
      <c r="I184" s="127" t="s">
        <v>790</v>
      </c>
      <c r="J184" s="151" t="s">
        <v>47</v>
      </c>
      <c r="K184" s="318" t="str">
        <f t="shared" si="77"/>
        <v>X</v>
      </c>
      <c r="L184" s="149" t="s">
        <v>46</v>
      </c>
      <c r="M184" s="149" t="str">
        <f t="shared" si="76"/>
        <v/>
      </c>
      <c r="N184" s="152" t="str">
        <f>IF(M184=1,"&lt;==========","")</f>
        <v/>
      </c>
      <c r="P184" s="350">
        <f t="shared" ca="1" si="62"/>
        <v>1</v>
      </c>
      <c r="Q184" s="350">
        <f t="shared" ca="1" si="62"/>
        <v>1</v>
      </c>
      <c r="R184" s="350">
        <f t="shared" ca="1" si="62"/>
        <v>1</v>
      </c>
      <c r="S184" s="350">
        <f t="shared" ca="1" si="62"/>
        <v>1</v>
      </c>
      <c r="T184" s="350">
        <f t="shared" ca="1" si="62"/>
        <v>1</v>
      </c>
      <c r="U184" s="350">
        <f t="shared" ca="1" si="62"/>
        <v>1</v>
      </c>
      <c r="V184" s="350">
        <f t="shared" ca="1" si="62"/>
        <v>1</v>
      </c>
      <c r="W184" s="350">
        <f t="shared" ca="1" si="62"/>
        <v>0</v>
      </c>
      <c r="X184" s="350">
        <f t="shared" ca="1" si="62"/>
        <v>1</v>
      </c>
      <c r="Y184" s="350">
        <f t="shared" ca="1" si="62"/>
        <v>1</v>
      </c>
      <c r="Z184" s="350">
        <f t="shared" ca="1" si="51"/>
        <v>1</v>
      </c>
      <c r="AA184" s="350" t="str">
        <f t="shared" ca="1" si="52"/>
        <v>C0</v>
      </c>
      <c r="AB184" s="350" t="str">
        <f t="shared" ca="1" si="53"/>
        <v>F0</v>
      </c>
    </row>
    <row r="185" spans="1:28" ht="15.75" customHeight="1">
      <c r="A185" s="22" t="s">
        <v>824</v>
      </c>
      <c r="B185" s="464" t="s">
        <v>760</v>
      </c>
      <c r="C185" s="464"/>
      <c r="D185" s="464"/>
      <c r="E185" s="464"/>
      <c r="F185" s="464"/>
      <c r="G185" s="12" t="str">
        <f>IF(H185&lt;0,"Can't be negative",IF(H185&gt;50000000,"Can't exceed $50,000,000",""))</f>
        <v/>
      </c>
      <c r="H185" s="330"/>
      <c r="I185" s="127" t="s">
        <v>790</v>
      </c>
      <c r="J185" s="151" t="s">
        <v>47</v>
      </c>
      <c r="K185" s="318" t="str">
        <f t="shared" si="77"/>
        <v>X</v>
      </c>
      <c r="L185" s="149" t="s">
        <v>46</v>
      </c>
      <c r="M185" s="149" t="str">
        <f t="shared" si="76"/>
        <v/>
      </c>
      <c r="N185" s="152" t="str">
        <f>IF(M185=1,"&lt;==========","")</f>
        <v/>
      </c>
      <c r="P185" s="350">
        <f t="shared" ca="1" si="62"/>
        <v>1</v>
      </c>
      <c r="Q185" s="350">
        <f t="shared" ca="1" si="62"/>
        <v>1</v>
      </c>
      <c r="R185" s="350">
        <f t="shared" ca="1" si="62"/>
        <v>1</v>
      </c>
      <c r="S185" s="350">
        <f t="shared" ca="1" si="62"/>
        <v>1</v>
      </c>
      <c r="T185" s="350">
        <f t="shared" ca="1" si="62"/>
        <v>1</v>
      </c>
      <c r="U185" s="350">
        <f t="shared" ca="1" si="62"/>
        <v>1</v>
      </c>
      <c r="V185" s="350">
        <f t="shared" ca="1" si="62"/>
        <v>1</v>
      </c>
      <c r="W185" s="350">
        <f t="shared" ca="1" si="62"/>
        <v>0</v>
      </c>
      <c r="X185" s="350">
        <f t="shared" ca="1" si="62"/>
        <v>1</v>
      </c>
      <c r="Y185" s="350">
        <f t="shared" ca="1" si="62"/>
        <v>1</v>
      </c>
      <c r="Z185" s="350">
        <f t="shared" ca="1" si="51"/>
        <v>1</v>
      </c>
      <c r="AA185" s="350" t="str">
        <f t="shared" ca="1" si="52"/>
        <v>C0</v>
      </c>
      <c r="AB185" s="350" t="str">
        <f t="shared" ca="1" si="53"/>
        <v>F0</v>
      </c>
    </row>
    <row r="186" spans="1:28" ht="21" customHeight="1">
      <c r="A186" s="22"/>
      <c r="B186" s="13"/>
      <c r="C186" s="13"/>
      <c r="D186" s="13"/>
      <c r="E186" s="13"/>
      <c r="F186" s="13"/>
      <c r="G186" s="12"/>
      <c r="H186" s="118"/>
      <c r="I186" s="128"/>
      <c r="N186" s="152"/>
      <c r="P186" s="350">
        <f t="shared" ca="1" si="46"/>
        <v>1</v>
      </c>
      <c r="Q186" s="350">
        <f t="shared" ca="1" si="46"/>
        <v>1</v>
      </c>
      <c r="R186" s="350">
        <f t="shared" ca="1" si="46"/>
        <v>1</v>
      </c>
      <c r="S186" s="350">
        <f t="shared" ca="1" si="46"/>
        <v>1</v>
      </c>
      <c r="T186" s="350">
        <f t="shared" ca="1" si="46"/>
        <v>1</v>
      </c>
      <c r="U186" s="350">
        <f t="shared" ca="1" si="46"/>
        <v>1</v>
      </c>
      <c r="V186" s="350">
        <f t="shared" ca="1" si="46"/>
        <v>1</v>
      </c>
      <c r="W186" s="350">
        <f t="shared" ca="1" si="46"/>
        <v>1</v>
      </c>
      <c r="X186" s="350">
        <f t="shared" ca="1" si="46"/>
        <v>1</v>
      </c>
      <c r="Y186" s="350">
        <f t="shared" ca="1" si="46"/>
        <v>1</v>
      </c>
      <c r="Z186" s="350">
        <f t="shared" ref="Z186:Z222" ca="1" si="78">CELL("protect",K186)</f>
        <v>1</v>
      </c>
      <c r="AA186" s="350" t="str">
        <f t="shared" ref="AA186:AA249" ca="1" si="79">CELL("format",H186)</f>
        <v>G</v>
      </c>
      <c r="AB186" s="350" t="str">
        <f t="shared" ref="AB186:AB249" ca="1" si="80">CELL("format",K186)</f>
        <v>F0</v>
      </c>
    </row>
    <row r="187" spans="1:28" ht="18">
      <c r="A187" s="467" t="s">
        <v>785</v>
      </c>
      <c r="B187" s="473"/>
      <c r="C187" s="473"/>
      <c r="D187" s="473"/>
      <c r="E187" s="473"/>
      <c r="F187" s="473"/>
      <c r="G187" s="473"/>
      <c r="H187" s="473"/>
      <c r="I187" s="87"/>
      <c r="J187" s="151" t="s">
        <v>44</v>
      </c>
      <c r="K187" s="318" t="str">
        <f>IF(SUM(H189:H208)=0,"X","05")</f>
        <v>X</v>
      </c>
      <c r="L187" s="149" t="s">
        <v>46</v>
      </c>
      <c r="P187" s="350">
        <f t="shared" ref="P187:Y188" ca="1" si="81">CELL("protect",A187)</f>
        <v>1</v>
      </c>
      <c r="Q187" s="350">
        <f t="shared" ca="1" si="81"/>
        <v>1</v>
      </c>
      <c r="R187" s="350">
        <f t="shared" ca="1" si="81"/>
        <v>1</v>
      </c>
      <c r="S187" s="350">
        <f t="shared" ca="1" si="81"/>
        <v>1</v>
      </c>
      <c r="T187" s="350">
        <f t="shared" ca="1" si="81"/>
        <v>1</v>
      </c>
      <c r="U187" s="350">
        <f t="shared" ca="1" si="81"/>
        <v>1</v>
      </c>
      <c r="V187" s="350">
        <f t="shared" ca="1" si="81"/>
        <v>1</v>
      </c>
      <c r="W187" s="350">
        <f t="shared" ca="1" si="81"/>
        <v>1</v>
      </c>
      <c r="X187" s="350">
        <f t="shared" ca="1" si="81"/>
        <v>1</v>
      </c>
      <c r="Y187" s="350">
        <f t="shared" ca="1" si="81"/>
        <v>1</v>
      </c>
      <c r="Z187" s="350">
        <f t="shared" ca="1" si="78"/>
        <v>1</v>
      </c>
      <c r="AA187" s="350" t="str">
        <f t="shared" ca="1" si="79"/>
        <v>G</v>
      </c>
      <c r="AB187" s="350" t="str">
        <f t="shared" ca="1" si="80"/>
        <v>F0</v>
      </c>
    </row>
    <row r="188" spans="1:28" ht="15.75" thickBot="1">
      <c r="A188" s="465" t="s">
        <v>8</v>
      </c>
      <c r="B188" s="466"/>
      <c r="C188" s="466"/>
      <c r="D188" s="466"/>
      <c r="E188" s="466"/>
      <c r="F188" s="466"/>
      <c r="G188" s="466"/>
      <c r="H188" s="466"/>
      <c r="I188" s="88"/>
      <c r="P188" s="350">
        <f t="shared" ca="1" si="81"/>
        <v>1</v>
      </c>
      <c r="Q188" s="350">
        <f t="shared" ca="1" si="81"/>
        <v>1</v>
      </c>
      <c r="R188" s="350">
        <f t="shared" ca="1" si="81"/>
        <v>1</v>
      </c>
      <c r="S188" s="350">
        <f t="shared" ca="1" si="81"/>
        <v>1</v>
      </c>
      <c r="T188" s="350">
        <f t="shared" ca="1" si="81"/>
        <v>1</v>
      </c>
      <c r="U188" s="350">
        <f t="shared" ca="1" si="81"/>
        <v>1</v>
      </c>
      <c r="V188" s="350">
        <f t="shared" ca="1" si="81"/>
        <v>1</v>
      </c>
      <c r="W188" s="350">
        <f t="shared" ca="1" si="81"/>
        <v>1</v>
      </c>
      <c r="X188" s="350">
        <f t="shared" ca="1" si="81"/>
        <v>1</v>
      </c>
      <c r="Y188" s="350">
        <f t="shared" ca="1" si="81"/>
        <v>1</v>
      </c>
      <c r="Z188" s="350">
        <f t="shared" ca="1" si="78"/>
        <v>1</v>
      </c>
      <c r="AA188" s="350" t="str">
        <f t="shared" ca="1" si="79"/>
        <v>G</v>
      </c>
      <c r="AB188" s="350" t="str">
        <f t="shared" ca="1" si="80"/>
        <v>F0</v>
      </c>
    </row>
    <row r="189" spans="1:28" ht="18" customHeight="1">
      <c r="A189" s="103" t="s">
        <v>168</v>
      </c>
      <c r="B189" s="472" t="s">
        <v>754</v>
      </c>
      <c r="C189" s="472"/>
      <c r="D189" s="472"/>
      <c r="E189" s="472"/>
      <c r="F189" s="472"/>
      <c r="G189" s="12" t="str">
        <f>IF(H189&gt;2500000,"Can't exceed $25,000,000 --&gt;","")</f>
        <v/>
      </c>
      <c r="H189" s="326"/>
      <c r="I189" s="127" t="s">
        <v>107</v>
      </c>
      <c r="J189" s="151" t="s">
        <v>47</v>
      </c>
      <c r="K189" s="318" t="str">
        <f t="shared" ref="K189:K196" si="82">IF(ISNUMBER(H189),ROUND(H189,0),"X")</f>
        <v>X</v>
      </c>
      <c r="L189" s="149" t="s">
        <v>46</v>
      </c>
      <c r="M189" s="149" t="str">
        <f t="shared" ref="M189:M196" si="83">IF(G189="","",1)</f>
        <v/>
      </c>
      <c r="N189" s="152" t="str">
        <f t="shared" ref="N189:N196" si="84">IF(M189=1,"&lt;==========","")</f>
        <v/>
      </c>
      <c r="P189" s="350">
        <f t="shared" ref="P189:Y214" ca="1" si="85">CELL("protect",A189)</f>
        <v>1</v>
      </c>
      <c r="Q189" s="350">
        <f t="shared" ca="1" si="85"/>
        <v>1</v>
      </c>
      <c r="R189" s="350">
        <f t="shared" ca="1" si="85"/>
        <v>1</v>
      </c>
      <c r="S189" s="350">
        <f t="shared" ca="1" si="85"/>
        <v>1</v>
      </c>
      <c r="T189" s="350">
        <f t="shared" ca="1" si="85"/>
        <v>1</v>
      </c>
      <c r="U189" s="350">
        <f t="shared" ca="1" si="85"/>
        <v>1</v>
      </c>
      <c r="V189" s="350">
        <f t="shared" ca="1" si="85"/>
        <v>1</v>
      </c>
      <c r="W189" s="350">
        <f t="shared" ca="1" si="85"/>
        <v>0</v>
      </c>
      <c r="X189" s="350">
        <f t="shared" ca="1" si="85"/>
        <v>1</v>
      </c>
      <c r="Y189" s="350">
        <f t="shared" ca="1" si="85"/>
        <v>1</v>
      </c>
      <c r="Z189" s="350">
        <f t="shared" ca="1" si="78"/>
        <v>1</v>
      </c>
      <c r="AA189" s="350" t="str">
        <f t="shared" ca="1" si="79"/>
        <v>C0</v>
      </c>
      <c r="AB189" s="350" t="str">
        <f t="shared" ca="1" si="80"/>
        <v>F0</v>
      </c>
    </row>
    <row r="190" spans="1:28" ht="18" customHeight="1">
      <c r="A190" s="22" t="s">
        <v>169</v>
      </c>
      <c r="B190" s="464" t="s">
        <v>753</v>
      </c>
      <c r="C190" s="464"/>
      <c r="D190" s="464"/>
      <c r="E190" s="464"/>
      <c r="F190" s="464"/>
      <c r="G190" s="12" t="str">
        <f>IF(H190&gt;2500000,"Can't exceed $25,000,000 --&gt;","")</f>
        <v/>
      </c>
      <c r="H190" s="326"/>
      <c r="I190" s="127" t="s">
        <v>107</v>
      </c>
      <c r="J190" s="151" t="s">
        <v>47</v>
      </c>
      <c r="K190" s="318" t="str">
        <f t="shared" si="82"/>
        <v>X</v>
      </c>
      <c r="L190" s="149" t="s">
        <v>46</v>
      </c>
      <c r="M190" s="149" t="str">
        <f t="shared" si="83"/>
        <v/>
      </c>
      <c r="N190" s="152" t="str">
        <f t="shared" si="84"/>
        <v/>
      </c>
      <c r="P190" s="350">
        <f t="shared" ca="1" si="85"/>
        <v>1</v>
      </c>
      <c r="Q190" s="350">
        <f t="shared" ca="1" si="85"/>
        <v>1</v>
      </c>
      <c r="R190" s="350">
        <f t="shared" ca="1" si="85"/>
        <v>1</v>
      </c>
      <c r="S190" s="350">
        <f t="shared" ca="1" si="85"/>
        <v>1</v>
      </c>
      <c r="T190" s="350">
        <f t="shared" ca="1" si="85"/>
        <v>1</v>
      </c>
      <c r="U190" s="350">
        <f t="shared" ca="1" si="85"/>
        <v>1</v>
      </c>
      <c r="V190" s="350">
        <f t="shared" ca="1" si="85"/>
        <v>1</v>
      </c>
      <c r="W190" s="350">
        <f t="shared" ca="1" si="85"/>
        <v>0</v>
      </c>
      <c r="X190" s="350">
        <f t="shared" ca="1" si="85"/>
        <v>1</v>
      </c>
      <c r="Y190" s="350">
        <f t="shared" ca="1" si="85"/>
        <v>1</v>
      </c>
      <c r="Z190" s="350">
        <f t="shared" ca="1" si="78"/>
        <v>1</v>
      </c>
      <c r="AA190" s="350" t="str">
        <f t="shared" ca="1" si="79"/>
        <v>C0</v>
      </c>
      <c r="AB190" s="350" t="str">
        <f t="shared" ca="1" si="80"/>
        <v>F0</v>
      </c>
    </row>
    <row r="191" spans="1:28" ht="18" customHeight="1">
      <c r="A191" s="22" t="s">
        <v>170</v>
      </c>
      <c r="B191" s="464" t="s">
        <v>752</v>
      </c>
      <c r="C191" s="464"/>
      <c r="D191" s="464"/>
      <c r="E191" s="464"/>
      <c r="F191" s="464"/>
      <c r="G191" s="12" t="str">
        <f>IF(H191&gt;2500000,"Can't exceed $25,000,000 --&gt;","")</f>
        <v/>
      </c>
      <c r="H191" s="326"/>
      <c r="I191" s="127" t="s">
        <v>107</v>
      </c>
      <c r="J191" s="151" t="s">
        <v>47</v>
      </c>
      <c r="K191" s="318" t="str">
        <f t="shared" si="82"/>
        <v>X</v>
      </c>
      <c r="L191" s="149" t="s">
        <v>46</v>
      </c>
      <c r="M191" s="149" t="str">
        <f t="shared" si="83"/>
        <v/>
      </c>
      <c r="N191" s="152" t="str">
        <f t="shared" si="84"/>
        <v/>
      </c>
      <c r="P191" s="350">
        <f t="shared" ca="1" si="85"/>
        <v>1</v>
      </c>
      <c r="Q191" s="350">
        <f t="shared" ca="1" si="85"/>
        <v>1</v>
      </c>
      <c r="R191" s="350">
        <f t="shared" ca="1" si="85"/>
        <v>1</v>
      </c>
      <c r="S191" s="350">
        <f t="shared" ca="1" si="85"/>
        <v>1</v>
      </c>
      <c r="T191" s="350">
        <f t="shared" ca="1" si="85"/>
        <v>1</v>
      </c>
      <c r="U191" s="350">
        <f t="shared" ca="1" si="85"/>
        <v>1</v>
      </c>
      <c r="V191" s="350">
        <f t="shared" ca="1" si="85"/>
        <v>1</v>
      </c>
      <c r="W191" s="350">
        <f t="shared" ca="1" si="85"/>
        <v>0</v>
      </c>
      <c r="X191" s="350">
        <f t="shared" ca="1" si="85"/>
        <v>1</v>
      </c>
      <c r="Y191" s="350">
        <f t="shared" ca="1" si="85"/>
        <v>1</v>
      </c>
      <c r="Z191" s="350">
        <f t="shared" ca="1" si="78"/>
        <v>1</v>
      </c>
      <c r="AA191" s="350" t="str">
        <f t="shared" ca="1" si="79"/>
        <v>C0</v>
      </c>
      <c r="AB191" s="350" t="str">
        <f t="shared" ca="1" si="80"/>
        <v>F0</v>
      </c>
    </row>
    <row r="192" spans="1:28" ht="18" customHeight="1">
      <c r="A192" s="22" t="s">
        <v>171</v>
      </c>
      <c r="B192" s="464" t="s">
        <v>755</v>
      </c>
      <c r="C192" s="464"/>
      <c r="D192" s="464"/>
      <c r="E192" s="464"/>
      <c r="F192" s="464"/>
      <c r="G192" s="12" t="str">
        <f>IF(H192&gt;100000,"Can't exceed $100,000 --&gt;","")</f>
        <v/>
      </c>
      <c r="H192" s="326"/>
      <c r="I192" s="127" t="s">
        <v>107</v>
      </c>
      <c r="J192" s="151" t="s">
        <v>47</v>
      </c>
      <c r="K192" s="318" t="str">
        <f t="shared" si="82"/>
        <v>X</v>
      </c>
      <c r="L192" s="149" t="s">
        <v>46</v>
      </c>
      <c r="M192" s="149" t="str">
        <f t="shared" si="83"/>
        <v/>
      </c>
      <c r="N192" s="152" t="str">
        <f t="shared" si="84"/>
        <v/>
      </c>
      <c r="P192" s="350">
        <f t="shared" ca="1" si="85"/>
        <v>1</v>
      </c>
      <c r="Q192" s="350">
        <f t="shared" ca="1" si="85"/>
        <v>1</v>
      </c>
      <c r="R192" s="350">
        <f t="shared" ca="1" si="85"/>
        <v>1</v>
      </c>
      <c r="S192" s="350">
        <f t="shared" ca="1" si="85"/>
        <v>1</v>
      </c>
      <c r="T192" s="350">
        <f t="shared" ca="1" si="85"/>
        <v>1</v>
      </c>
      <c r="U192" s="350">
        <f t="shared" ca="1" si="85"/>
        <v>1</v>
      </c>
      <c r="V192" s="350">
        <f t="shared" ca="1" si="85"/>
        <v>1</v>
      </c>
      <c r="W192" s="350">
        <f t="shared" ca="1" si="85"/>
        <v>0</v>
      </c>
      <c r="X192" s="350">
        <f t="shared" ca="1" si="85"/>
        <v>1</v>
      </c>
      <c r="Y192" s="350">
        <f t="shared" ca="1" si="85"/>
        <v>1</v>
      </c>
      <c r="Z192" s="350">
        <f t="shared" ca="1" si="78"/>
        <v>1</v>
      </c>
      <c r="AA192" s="350" t="str">
        <f t="shared" ca="1" si="79"/>
        <v>C0</v>
      </c>
      <c r="AB192" s="350" t="str">
        <f t="shared" ca="1" si="80"/>
        <v>F0</v>
      </c>
    </row>
    <row r="193" spans="1:28" ht="18" customHeight="1">
      <c r="A193" s="22" t="s">
        <v>172</v>
      </c>
      <c r="B193" s="464" t="s">
        <v>756</v>
      </c>
      <c r="C193" s="464"/>
      <c r="D193" s="464"/>
      <c r="E193" s="464"/>
      <c r="F193" s="464"/>
      <c r="G193" s="12" t="str">
        <f t="shared" ref="G193:G196" si="86">IF(H193&gt;100000,"Can't exceed $100,000 --&gt;","")</f>
        <v/>
      </c>
      <c r="H193" s="326"/>
      <c r="I193" s="127" t="s">
        <v>107</v>
      </c>
      <c r="J193" s="151" t="s">
        <v>47</v>
      </c>
      <c r="K193" s="318" t="str">
        <f t="shared" si="82"/>
        <v>X</v>
      </c>
      <c r="L193" s="149" t="s">
        <v>46</v>
      </c>
      <c r="M193" s="149" t="str">
        <f t="shared" si="83"/>
        <v/>
      </c>
      <c r="N193" s="152" t="str">
        <f t="shared" si="84"/>
        <v/>
      </c>
      <c r="P193" s="350">
        <f t="shared" ca="1" si="85"/>
        <v>1</v>
      </c>
      <c r="Q193" s="350">
        <f t="shared" ca="1" si="85"/>
        <v>1</v>
      </c>
      <c r="R193" s="350">
        <f t="shared" ca="1" si="85"/>
        <v>1</v>
      </c>
      <c r="S193" s="350">
        <f t="shared" ca="1" si="85"/>
        <v>1</v>
      </c>
      <c r="T193" s="350">
        <f t="shared" ca="1" si="85"/>
        <v>1</v>
      </c>
      <c r="U193" s="350">
        <f t="shared" ca="1" si="85"/>
        <v>1</v>
      </c>
      <c r="V193" s="350">
        <f t="shared" ca="1" si="85"/>
        <v>1</v>
      </c>
      <c r="W193" s="350">
        <f t="shared" ca="1" si="85"/>
        <v>0</v>
      </c>
      <c r="X193" s="350">
        <f t="shared" ca="1" si="85"/>
        <v>1</v>
      </c>
      <c r="Y193" s="350">
        <f t="shared" ca="1" si="85"/>
        <v>1</v>
      </c>
      <c r="Z193" s="350">
        <f t="shared" ca="1" si="78"/>
        <v>1</v>
      </c>
      <c r="AA193" s="350" t="str">
        <f t="shared" ca="1" si="79"/>
        <v>C0</v>
      </c>
      <c r="AB193" s="350" t="str">
        <f t="shared" ca="1" si="80"/>
        <v>F0</v>
      </c>
    </row>
    <row r="194" spans="1:28" ht="18" customHeight="1">
      <c r="A194" s="22" t="s">
        <v>173</v>
      </c>
      <c r="B194" s="464" t="s">
        <v>757</v>
      </c>
      <c r="C194" s="464"/>
      <c r="D194" s="464"/>
      <c r="E194" s="464"/>
      <c r="F194" s="464"/>
      <c r="G194" s="12" t="str">
        <f t="shared" si="86"/>
        <v/>
      </c>
      <c r="H194" s="326"/>
      <c r="I194" s="127" t="s">
        <v>107</v>
      </c>
      <c r="J194" s="151" t="s">
        <v>47</v>
      </c>
      <c r="K194" s="318" t="str">
        <f t="shared" si="82"/>
        <v>X</v>
      </c>
      <c r="L194" s="149" t="s">
        <v>46</v>
      </c>
      <c r="M194" s="149" t="str">
        <f t="shared" si="83"/>
        <v/>
      </c>
      <c r="N194" s="152" t="str">
        <f t="shared" si="84"/>
        <v/>
      </c>
      <c r="P194" s="350">
        <f t="shared" ca="1" si="85"/>
        <v>1</v>
      </c>
      <c r="Q194" s="350">
        <f t="shared" ca="1" si="85"/>
        <v>1</v>
      </c>
      <c r="R194" s="350">
        <f t="shared" ca="1" si="85"/>
        <v>1</v>
      </c>
      <c r="S194" s="350">
        <f t="shared" ca="1" si="85"/>
        <v>1</v>
      </c>
      <c r="T194" s="350">
        <f t="shared" ca="1" si="85"/>
        <v>1</v>
      </c>
      <c r="U194" s="350">
        <f t="shared" ca="1" si="85"/>
        <v>1</v>
      </c>
      <c r="V194" s="350">
        <f t="shared" ca="1" si="85"/>
        <v>1</v>
      </c>
      <c r="W194" s="350">
        <f t="shared" ca="1" si="85"/>
        <v>0</v>
      </c>
      <c r="X194" s="350">
        <f t="shared" ca="1" si="85"/>
        <v>1</v>
      </c>
      <c r="Y194" s="350">
        <f t="shared" ca="1" si="85"/>
        <v>1</v>
      </c>
      <c r="Z194" s="350">
        <f t="shared" ca="1" si="78"/>
        <v>1</v>
      </c>
      <c r="AA194" s="350" t="str">
        <f t="shared" ca="1" si="79"/>
        <v>C0</v>
      </c>
      <c r="AB194" s="350" t="str">
        <f t="shared" ca="1" si="80"/>
        <v>F0</v>
      </c>
    </row>
    <row r="195" spans="1:28" ht="18" customHeight="1">
      <c r="A195" s="22" t="s">
        <v>174</v>
      </c>
      <c r="B195" s="464" t="s">
        <v>758</v>
      </c>
      <c r="C195" s="464"/>
      <c r="D195" s="464"/>
      <c r="E195" s="464"/>
      <c r="F195" s="464"/>
      <c r="G195" s="12" t="str">
        <f t="shared" si="86"/>
        <v/>
      </c>
      <c r="H195" s="326"/>
      <c r="I195" s="127" t="s">
        <v>107</v>
      </c>
      <c r="J195" s="151" t="s">
        <v>47</v>
      </c>
      <c r="K195" s="318" t="str">
        <f t="shared" si="82"/>
        <v>X</v>
      </c>
      <c r="L195" s="149" t="s">
        <v>46</v>
      </c>
      <c r="M195" s="149" t="str">
        <f t="shared" si="83"/>
        <v/>
      </c>
      <c r="N195" s="152" t="str">
        <f t="shared" si="84"/>
        <v/>
      </c>
      <c r="P195" s="360">
        <f t="shared" ca="1" si="85"/>
        <v>1</v>
      </c>
      <c r="Q195" s="360">
        <f t="shared" ca="1" si="85"/>
        <v>1</v>
      </c>
      <c r="R195" s="360">
        <f t="shared" ca="1" si="85"/>
        <v>1</v>
      </c>
      <c r="S195" s="360">
        <f t="shared" ca="1" si="85"/>
        <v>1</v>
      </c>
      <c r="T195" s="360">
        <f t="shared" ca="1" si="85"/>
        <v>1</v>
      </c>
      <c r="U195" s="360">
        <f t="shared" ca="1" si="85"/>
        <v>1</v>
      </c>
      <c r="V195" s="360">
        <f t="shared" ca="1" si="85"/>
        <v>1</v>
      </c>
      <c r="W195" s="360">
        <f t="shared" ca="1" si="85"/>
        <v>0</v>
      </c>
      <c r="X195" s="360">
        <f t="shared" ca="1" si="85"/>
        <v>1</v>
      </c>
      <c r="Y195" s="360">
        <f t="shared" ca="1" si="85"/>
        <v>1</v>
      </c>
      <c r="Z195" s="360">
        <f t="shared" ca="1" si="78"/>
        <v>1</v>
      </c>
      <c r="AA195" s="360" t="str">
        <f t="shared" ca="1" si="79"/>
        <v>C0</v>
      </c>
      <c r="AB195" s="360" t="str">
        <f t="shared" ca="1" si="80"/>
        <v>F0</v>
      </c>
    </row>
    <row r="196" spans="1:28" ht="18" customHeight="1">
      <c r="A196" s="22" t="s">
        <v>175</v>
      </c>
      <c r="B196" s="464" t="s">
        <v>759</v>
      </c>
      <c r="C196" s="464"/>
      <c r="D196" s="464"/>
      <c r="E196" s="464"/>
      <c r="F196" s="464"/>
      <c r="G196" s="12" t="str">
        <f t="shared" si="86"/>
        <v/>
      </c>
      <c r="H196" s="326"/>
      <c r="I196" s="127" t="s">
        <v>107</v>
      </c>
      <c r="J196" s="151" t="s">
        <v>47</v>
      </c>
      <c r="K196" s="318" t="str">
        <f t="shared" si="82"/>
        <v>X</v>
      </c>
      <c r="L196" s="149" t="s">
        <v>46</v>
      </c>
      <c r="M196" s="149" t="str">
        <f t="shared" si="83"/>
        <v/>
      </c>
      <c r="N196" s="152" t="str">
        <f t="shared" si="84"/>
        <v/>
      </c>
      <c r="P196" s="360">
        <f t="shared" ca="1" si="85"/>
        <v>1</v>
      </c>
      <c r="Q196" s="360">
        <f t="shared" ca="1" si="85"/>
        <v>1</v>
      </c>
      <c r="R196" s="360">
        <f t="shared" ca="1" si="85"/>
        <v>1</v>
      </c>
      <c r="S196" s="360">
        <f t="shared" ca="1" si="85"/>
        <v>1</v>
      </c>
      <c r="T196" s="360">
        <f t="shared" ca="1" si="85"/>
        <v>1</v>
      </c>
      <c r="U196" s="360">
        <f t="shared" ca="1" si="85"/>
        <v>1</v>
      </c>
      <c r="V196" s="360">
        <f t="shared" ca="1" si="85"/>
        <v>1</v>
      </c>
      <c r="W196" s="360">
        <f t="shared" ca="1" si="85"/>
        <v>0</v>
      </c>
      <c r="X196" s="360">
        <f t="shared" ca="1" si="85"/>
        <v>1</v>
      </c>
      <c r="Y196" s="360">
        <f t="shared" ca="1" si="85"/>
        <v>1</v>
      </c>
      <c r="Z196" s="360">
        <f t="shared" ca="1" si="78"/>
        <v>1</v>
      </c>
      <c r="AA196" s="360" t="str">
        <f t="shared" ca="1" si="79"/>
        <v>C0</v>
      </c>
      <c r="AB196" s="360" t="str">
        <f t="shared" ca="1" si="80"/>
        <v>F0</v>
      </c>
    </row>
    <row r="197" spans="1:28" ht="14.25" customHeight="1">
      <c r="A197" s="22"/>
      <c r="B197" s="359"/>
      <c r="C197" s="359"/>
      <c r="D197" s="359"/>
      <c r="E197" s="359"/>
      <c r="F197" s="359"/>
      <c r="G197" s="12"/>
      <c r="H197" s="116"/>
      <c r="I197" s="127"/>
      <c r="J197" s="151" t="s">
        <v>47</v>
      </c>
      <c r="K197" s="321" t="s">
        <v>115</v>
      </c>
      <c r="L197" s="149" t="s">
        <v>46</v>
      </c>
      <c r="P197" s="350">
        <f t="shared" ca="1" si="85"/>
        <v>1</v>
      </c>
      <c r="Q197" s="350">
        <f t="shared" ca="1" si="85"/>
        <v>1</v>
      </c>
      <c r="R197" s="350">
        <f t="shared" ca="1" si="85"/>
        <v>1</v>
      </c>
      <c r="S197" s="350">
        <f t="shared" ca="1" si="85"/>
        <v>1</v>
      </c>
      <c r="T197" s="350">
        <f t="shared" ca="1" si="85"/>
        <v>1</v>
      </c>
      <c r="U197" s="350">
        <f t="shared" ca="1" si="85"/>
        <v>1</v>
      </c>
      <c r="V197" s="350">
        <f t="shared" ca="1" si="85"/>
        <v>1</v>
      </c>
      <c r="W197" s="350">
        <f t="shared" ca="1" si="85"/>
        <v>1</v>
      </c>
      <c r="X197" s="350">
        <f t="shared" ca="1" si="85"/>
        <v>1</v>
      </c>
      <c r="Y197" s="350">
        <f t="shared" ca="1" si="85"/>
        <v>1</v>
      </c>
      <c r="Z197" s="350">
        <f t="shared" ca="1" si="78"/>
        <v>1</v>
      </c>
      <c r="AA197" s="350" t="str">
        <f t="shared" ca="1" si="79"/>
        <v>G</v>
      </c>
      <c r="AB197" s="350" t="str">
        <f t="shared" ca="1" si="80"/>
        <v>F0</v>
      </c>
    </row>
    <row r="198" spans="1:28" ht="16.5" customHeight="1" thickBot="1">
      <c r="A198" s="22" t="s">
        <v>176</v>
      </c>
      <c r="B198" s="464" t="s">
        <v>627</v>
      </c>
      <c r="C198" s="464"/>
      <c r="D198" s="464"/>
      <c r="E198" s="464"/>
      <c r="F198" s="464"/>
      <c r="G198" s="12" t="str">
        <f>IF(H198="","",IF(H198&lt;-99,"Can't be under -99%",IF(H198&gt;400,"Can't be over 400%","")))</f>
        <v/>
      </c>
      <c r="H198" s="346"/>
      <c r="I198" s="128" t="s">
        <v>86</v>
      </c>
      <c r="J198" s="151" t="s">
        <v>44</v>
      </c>
      <c r="K198" s="338" t="str">
        <f>IF(ISNUMBER(H198),ROUND(H198,2),"X")</f>
        <v>X</v>
      </c>
      <c r="L198" s="149" t="s">
        <v>46</v>
      </c>
      <c r="M198" s="149" t="str">
        <f t="shared" ref="M198" si="87">IF(G198="","",1)</f>
        <v/>
      </c>
      <c r="N198" s="152" t="str">
        <f>IF(M198=1,"&lt;==========","")</f>
        <v/>
      </c>
      <c r="P198" s="350">
        <f t="shared" ca="1" si="85"/>
        <v>1</v>
      </c>
      <c r="Q198" s="350">
        <f t="shared" ca="1" si="85"/>
        <v>1</v>
      </c>
      <c r="R198" s="350">
        <f t="shared" ca="1" si="85"/>
        <v>1</v>
      </c>
      <c r="S198" s="350">
        <f t="shared" ca="1" si="85"/>
        <v>1</v>
      </c>
      <c r="T198" s="350">
        <f t="shared" ca="1" si="85"/>
        <v>1</v>
      </c>
      <c r="U198" s="350">
        <f t="shared" ca="1" si="85"/>
        <v>1</v>
      </c>
      <c r="V198" s="350">
        <f t="shared" ca="1" si="85"/>
        <v>1</v>
      </c>
      <c r="W198" s="350">
        <f t="shared" ca="1" si="85"/>
        <v>0</v>
      </c>
      <c r="X198" s="350">
        <f t="shared" ca="1" si="85"/>
        <v>1</v>
      </c>
      <c r="Y198" s="350">
        <f t="shared" ca="1" si="85"/>
        <v>1</v>
      </c>
      <c r="Z198" s="350">
        <f t="shared" ca="1" si="78"/>
        <v>1</v>
      </c>
      <c r="AA198" s="350" t="str">
        <f t="shared" ca="1" si="79"/>
        <v>F2</v>
      </c>
      <c r="AB198" s="350" t="str">
        <f t="shared" ca="1" si="80"/>
        <v>F2</v>
      </c>
    </row>
    <row r="199" spans="1:28" ht="14.25" customHeight="1">
      <c r="A199" s="22"/>
      <c r="B199" s="359"/>
      <c r="C199" s="359"/>
      <c r="D199" s="359"/>
      <c r="E199" s="359"/>
      <c r="F199" s="359"/>
      <c r="G199" s="12"/>
      <c r="H199" s="116"/>
      <c r="I199" s="127"/>
      <c r="P199" s="350">
        <f t="shared" ca="1" si="85"/>
        <v>1</v>
      </c>
      <c r="Q199" s="350">
        <f t="shared" ca="1" si="85"/>
        <v>1</v>
      </c>
      <c r="R199" s="350">
        <f t="shared" ca="1" si="85"/>
        <v>1</v>
      </c>
      <c r="S199" s="350">
        <f t="shared" ca="1" si="85"/>
        <v>1</v>
      </c>
      <c r="T199" s="350">
        <f t="shared" ca="1" si="85"/>
        <v>1</v>
      </c>
      <c r="U199" s="350">
        <f t="shared" ca="1" si="85"/>
        <v>1</v>
      </c>
      <c r="V199" s="350">
        <f t="shared" ca="1" si="85"/>
        <v>1</v>
      </c>
      <c r="W199" s="350">
        <f t="shared" ca="1" si="85"/>
        <v>1</v>
      </c>
      <c r="X199" s="350">
        <f t="shared" ca="1" si="85"/>
        <v>1</v>
      </c>
      <c r="Y199" s="350">
        <f t="shared" ca="1" si="85"/>
        <v>1</v>
      </c>
      <c r="Z199" s="350">
        <f t="shared" ca="1" si="78"/>
        <v>1</v>
      </c>
      <c r="AA199" s="350" t="str">
        <f t="shared" ca="1" si="79"/>
        <v>G</v>
      </c>
      <c r="AB199" s="350" t="str">
        <f t="shared" ca="1" si="80"/>
        <v>F0</v>
      </c>
    </row>
    <row r="200" spans="1:28" ht="15.75" customHeight="1">
      <c r="A200" s="22" t="s">
        <v>177</v>
      </c>
      <c r="B200" s="464" t="s">
        <v>118</v>
      </c>
      <c r="C200" s="464"/>
      <c r="D200" s="464"/>
      <c r="E200" s="464"/>
      <c r="F200" s="464"/>
      <c r="G200" s="364" t="str">
        <f>IF(H200&lt;0,"Can't be negative",IF(H200&gt;30,"Do you really mean "&amp;H200&amp;" DAYS (not hours)?",""))</f>
        <v/>
      </c>
      <c r="H200" s="355"/>
      <c r="I200" s="127"/>
      <c r="J200" s="151" t="s">
        <v>47</v>
      </c>
      <c r="K200" s="318" t="str">
        <f t="shared" ref="K200:K201" si="88">IF(ISNUMBER(H200),ROUND(H200,0),"X")</f>
        <v>X</v>
      </c>
      <c r="L200" s="149" t="s">
        <v>46</v>
      </c>
      <c r="M200" s="149" t="str">
        <f t="shared" ref="M200:M202" si="89">IF(G200="","",1)</f>
        <v/>
      </c>
      <c r="N200" s="152" t="str">
        <f>IF(M200=1,"&lt;==========","")</f>
        <v/>
      </c>
      <c r="P200" s="350">
        <f t="shared" ca="1" si="85"/>
        <v>1</v>
      </c>
      <c r="Q200" s="350">
        <f t="shared" ca="1" si="85"/>
        <v>1</v>
      </c>
      <c r="R200" s="350">
        <f t="shared" ca="1" si="85"/>
        <v>1</v>
      </c>
      <c r="S200" s="350">
        <f t="shared" ca="1" si="85"/>
        <v>1</v>
      </c>
      <c r="T200" s="350">
        <f t="shared" ca="1" si="85"/>
        <v>1</v>
      </c>
      <c r="U200" s="350">
        <f t="shared" ca="1" si="85"/>
        <v>1</v>
      </c>
      <c r="V200" s="350">
        <f t="shared" ca="1" si="85"/>
        <v>1</v>
      </c>
      <c r="W200" s="350">
        <f t="shared" ca="1" si="85"/>
        <v>0</v>
      </c>
      <c r="X200" s="350">
        <f t="shared" ca="1" si="85"/>
        <v>1</v>
      </c>
      <c r="Y200" s="350">
        <f t="shared" ca="1" si="85"/>
        <v>1</v>
      </c>
      <c r="Z200" s="350">
        <f t="shared" ca="1" si="78"/>
        <v>1</v>
      </c>
      <c r="AA200" s="350" t="str">
        <f t="shared" ca="1" si="79"/>
        <v>F0</v>
      </c>
      <c r="AB200" s="350" t="str">
        <f t="shared" ca="1" si="80"/>
        <v>F0</v>
      </c>
    </row>
    <row r="201" spans="1:28">
      <c r="A201" s="22" t="s">
        <v>178</v>
      </c>
      <c r="B201" s="464" t="s">
        <v>703</v>
      </c>
      <c r="C201" s="464"/>
      <c r="D201" s="464"/>
      <c r="E201" s="464"/>
      <c r="F201" s="464"/>
      <c r="G201" s="364" t="str">
        <f>IF((H200&gt;0)*AND(H201&gt;0),"Can't enter vacation if you entered PTO",IF(H201&lt;0,"Can't be negative",IF(H201&gt;30,"Do you really mean 31 DAYS (not hours)?","")))</f>
        <v/>
      </c>
      <c r="H201" s="355"/>
      <c r="I201" s="127"/>
      <c r="J201" s="151" t="s">
        <v>47</v>
      </c>
      <c r="K201" s="318" t="str">
        <f t="shared" si="88"/>
        <v>X</v>
      </c>
      <c r="L201" s="149" t="s">
        <v>46</v>
      </c>
      <c r="M201" s="149" t="str">
        <f t="shared" si="89"/>
        <v/>
      </c>
      <c r="N201" s="152" t="str">
        <f>IF(M201=1,"&lt;==========","")</f>
        <v/>
      </c>
      <c r="P201" s="350">
        <f t="shared" ca="1" si="85"/>
        <v>1</v>
      </c>
      <c r="Q201" s="350">
        <f t="shared" ca="1" si="85"/>
        <v>1</v>
      </c>
      <c r="R201" s="350">
        <f t="shared" ca="1" si="85"/>
        <v>1</v>
      </c>
      <c r="S201" s="350">
        <f t="shared" ca="1" si="85"/>
        <v>1</v>
      </c>
      <c r="T201" s="350">
        <f t="shared" ca="1" si="85"/>
        <v>1</v>
      </c>
      <c r="U201" s="350">
        <f t="shared" ca="1" si="85"/>
        <v>1</v>
      </c>
      <c r="V201" s="350">
        <f t="shared" ca="1" si="85"/>
        <v>1</v>
      </c>
      <c r="W201" s="350">
        <f t="shared" ca="1" si="85"/>
        <v>0</v>
      </c>
      <c r="X201" s="350">
        <f t="shared" ca="1" si="85"/>
        <v>1</v>
      </c>
      <c r="Y201" s="350">
        <f t="shared" ca="1" si="85"/>
        <v>1</v>
      </c>
      <c r="Z201" s="350">
        <f t="shared" ca="1" si="78"/>
        <v>1</v>
      </c>
      <c r="AA201" s="350" t="str">
        <f t="shared" ca="1" si="79"/>
        <v>F0</v>
      </c>
      <c r="AB201" s="350" t="str">
        <f t="shared" ca="1" si="80"/>
        <v>F0</v>
      </c>
    </row>
    <row r="202" spans="1:28" ht="17.25" thickBot="1">
      <c r="A202" s="22" t="s">
        <v>179</v>
      </c>
      <c r="B202" s="464" t="s">
        <v>121</v>
      </c>
      <c r="C202" s="464"/>
      <c r="D202" s="464"/>
      <c r="E202" s="464"/>
      <c r="F202" s="464"/>
      <c r="G202" s="364" t="str">
        <f>IF((H200&gt;0)*AND(H202&gt;0),"Can't enter sick time if you entered PTO",IF(H202&lt;0,"Can't be negative",IF(H202&gt;30,"Do you really mean 31 DAYS (not hours)?","")))</f>
        <v/>
      </c>
      <c r="H202" s="327"/>
      <c r="I202" s="128" t="s">
        <v>86</v>
      </c>
      <c r="J202" s="151" t="s">
        <v>47</v>
      </c>
      <c r="K202" s="338" t="str">
        <f>IF(ISNUMBER(H202),ROUND(H202,2),"X")</f>
        <v>X</v>
      </c>
      <c r="L202" s="149" t="s">
        <v>46</v>
      </c>
      <c r="M202" s="149" t="str">
        <f t="shared" si="89"/>
        <v/>
      </c>
      <c r="N202" s="152" t="str">
        <f>IF(M202=1,"&lt;==========","")</f>
        <v/>
      </c>
      <c r="P202" s="350">
        <f t="shared" ca="1" si="85"/>
        <v>1</v>
      </c>
      <c r="Q202" s="350">
        <f t="shared" ca="1" si="85"/>
        <v>1</v>
      </c>
      <c r="R202" s="350">
        <f t="shared" ca="1" si="85"/>
        <v>1</v>
      </c>
      <c r="S202" s="350">
        <f t="shared" ca="1" si="85"/>
        <v>1</v>
      </c>
      <c r="T202" s="350">
        <f t="shared" ca="1" si="85"/>
        <v>1</v>
      </c>
      <c r="U202" s="350">
        <f t="shared" ca="1" si="85"/>
        <v>1</v>
      </c>
      <c r="V202" s="350">
        <f t="shared" ca="1" si="85"/>
        <v>1</v>
      </c>
      <c r="W202" s="350">
        <f t="shared" ca="1" si="85"/>
        <v>0</v>
      </c>
      <c r="X202" s="350">
        <f t="shared" ca="1" si="85"/>
        <v>1</v>
      </c>
      <c r="Y202" s="350">
        <f t="shared" ca="1" si="85"/>
        <v>1</v>
      </c>
      <c r="Z202" s="350">
        <f t="shared" ca="1" si="78"/>
        <v>1</v>
      </c>
      <c r="AA202" s="350" t="str">
        <f t="shared" ca="1" si="79"/>
        <v>F0</v>
      </c>
      <c r="AB202" s="350" t="str">
        <f t="shared" ca="1" si="80"/>
        <v>F2</v>
      </c>
    </row>
    <row r="203" spans="1:28" ht="14.25" customHeight="1">
      <c r="A203" s="22"/>
      <c r="B203" s="359"/>
      <c r="C203" s="359"/>
      <c r="D203" s="359"/>
      <c r="E203" s="359"/>
      <c r="F203" s="359"/>
      <c r="G203" s="364" t="str">
        <f>IF(H203&lt;0,"Can't be negative",IF(H203&gt;30,"Do you really mean "&amp;H203&amp;" DAYS (not hours)?",""))</f>
        <v/>
      </c>
      <c r="H203" s="365">
        <f>SUM(H200:H202)</f>
        <v>0</v>
      </c>
      <c r="I203" s="127"/>
      <c r="P203" s="350">
        <f t="shared" ca="1" si="85"/>
        <v>1</v>
      </c>
      <c r="Q203" s="350">
        <f t="shared" ca="1" si="85"/>
        <v>1</v>
      </c>
      <c r="R203" s="350">
        <f t="shared" ca="1" si="85"/>
        <v>1</v>
      </c>
      <c r="S203" s="350">
        <f t="shared" ca="1" si="85"/>
        <v>1</v>
      </c>
      <c r="T203" s="350">
        <f t="shared" ca="1" si="85"/>
        <v>1</v>
      </c>
      <c r="U203" s="350">
        <f t="shared" ca="1" si="85"/>
        <v>1</v>
      </c>
      <c r="V203" s="350">
        <f t="shared" ca="1" si="85"/>
        <v>1</v>
      </c>
      <c r="W203" s="350">
        <f t="shared" ca="1" si="85"/>
        <v>1</v>
      </c>
      <c r="X203" s="350">
        <f t="shared" ca="1" si="85"/>
        <v>1</v>
      </c>
      <c r="Y203" s="350">
        <f t="shared" ca="1" si="85"/>
        <v>1</v>
      </c>
      <c r="Z203" s="350">
        <f t="shared" ca="1" si="78"/>
        <v>1</v>
      </c>
      <c r="AA203" s="350" t="str">
        <f t="shared" ca="1" si="79"/>
        <v>F0</v>
      </c>
      <c r="AB203" s="350" t="str">
        <f t="shared" ca="1" si="80"/>
        <v>F0</v>
      </c>
    </row>
    <row r="204" spans="1:28">
      <c r="A204" s="22" t="s">
        <v>180</v>
      </c>
      <c r="B204" s="464" t="s">
        <v>29</v>
      </c>
      <c r="C204" s="464"/>
      <c r="D204" s="464"/>
      <c r="E204" s="464"/>
      <c r="F204" s="464"/>
      <c r="G204" s="12" t="str">
        <f>IF(H204="","",IF(H204&lt;0,"Can't be negative",IF(H204&gt;100,"Can't be over 100%","")))</f>
        <v/>
      </c>
      <c r="H204" s="344"/>
      <c r="I204" s="128" t="s">
        <v>86</v>
      </c>
      <c r="J204" s="151" t="s">
        <v>47</v>
      </c>
      <c r="K204" s="338" t="str">
        <f t="shared" ref="K204:K205" si="90">IF(ISNUMBER(H204),ROUND(H204,2),"X")</f>
        <v>X</v>
      </c>
      <c r="L204" s="149" t="s">
        <v>46</v>
      </c>
      <c r="M204" s="149" t="str">
        <f t="shared" ref="M204:M209" si="91">IF(G204="","",1)</f>
        <v/>
      </c>
      <c r="N204" s="152" t="str">
        <f t="shared" ref="N204:N209" si="92">IF(M204=1,"&lt;==========","")</f>
        <v/>
      </c>
      <c r="P204" s="350">
        <f t="shared" ca="1" si="85"/>
        <v>1</v>
      </c>
      <c r="Q204" s="350">
        <f t="shared" ca="1" si="85"/>
        <v>1</v>
      </c>
      <c r="R204" s="350">
        <f t="shared" ca="1" si="85"/>
        <v>1</v>
      </c>
      <c r="S204" s="350">
        <f t="shared" ca="1" si="85"/>
        <v>1</v>
      </c>
      <c r="T204" s="350">
        <f t="shared" ca="1" si="85"/>
        <v>1</v>
      </c>
      <c r="U204" s="350">
        <f t="shared" ca="1" si="85"/>
        <v>1</v>
      </c>
      <c r="V204" s="350">
        <f t="shared" ca="1" si="85"/>
        <v>1</v>
      </c>
      <c r="W204" s="350">
        <f t="shared" ca="1" si="85"/>
        <v>0</v>
      </c>
      <c r="X204" s="350">
        <f t="shared" ca="1" si="85"/>
        <v>1</v>
      </c>
      <c r="Y204" s="350">
        <f t="shared" ca="1" si="85"/>
        <v>1</v>
      </c>
      <c r="Z204" s="350">
        <f t="shared" ca="1" si="78"/>
        <v>1</v>
      </c>
      <c r="AA204" s="350" t="str">
        <f t="shared" ca="1" si="79"/>
        <v>F2</v>
      </c>
      <c r="AB204" s="350" t="str">
        <f t="shared" ca="1" si="80"/>
        <v>F2</v>
      </c>
    </row>
    <row r="205" spans="1:28" ht="17.25" thickBot="1">
      <c r="A205" s="22" t="s">
        <v>181</v>
      </c>
      <c r="B205" s="464" t="s">
        <v>647</v>
      </c>
      <c r="C205" s="464"/>
      <c r="D205" s="464"/>
      <c r="E205" s="464"/>
      <c r="F205" s="464"/>
      <c r="G205" s="12" t="str">
        <f>IF(H205="","",IF(H205&lt;0,"Can't be negative",IF(H205&gt;100,"Can't be over 100%","")))</f>
        <v/>
      </c>
      <c r="H205" s="345"/>
      <c r="I205" s="128" t="s">
        <v>86</v>
      </c>
      <c r="J205" s="151" t="s">
        <v>47</v>
      </c>
      <c r="K205" s="338" t="str">
        <f t="shared" si="90"/>
        <v>X</v>
      </c>
      <c r="L205" s="149" t="s">
        <v>46</v>
      </c>
      <c r="M205" s="149" t="str">
        <f t="shared" si="91"/>
        <v/>
      </c>
      <c r="N205" s="152" t="str">
        <f t="shared" si="92"/>
        <v/>
      </c>
      <c r="P205" s="350">
        <f t="shared" ca="1" si="85"/>
        <v>1</v>
      </c>
      <c r="Q205" s="350">
        <f t="shared" ca="1" si="85"/>
        <v>1</v>
      </c>
      <c r="R205" s="350">
        <f t="shared" ca="1" si="85"/>
        <v>1</v>
      </c>
      <c r="S205" s="350">
        <f t="shared" ca="1" si="85"/>
        <v>1</v>
      </c>
      <c r="T205" s="350">
        <f t="shared" ca="1" si="85"/>
        <v>1</v>
      </c>
      <c r="U205" s="350">
        <f t="shared" ca="1" si="85"/>
        <v>1</v>
      </c>
      <c r="V205" s="350">
        <f t="shared" ca="1" si="85"/>
        <v>1</v>
      </c>
      <c r="W205" s="350">
        <f t="shared" ca="1" si="85"/>
        <v>0</v>
      </c>
      <c r="X205" s="350">
        <f t="shared" ca="1" si="85"/>
        <v>1</v>
      </c>
      <c r="Y205" s="350">
        <f t="shared" ca="1" si="85"/>
        <v>1</v>
      </c>
      <c r="Z205" s="350">
        <f t="shared" ca="1" si="78"/>
        <v>1</v>
      </c>
      <c r="AA205" s="350" t="str">
        <f t="shared" ca="1" si="79"/>
        <v>F2</v>
      </c>
      <c r="AB205" s="350" t="str">
        <f t="shared" ca="1" si="80"/>
        <v>F2</v>
      </c>
    </row>
    <row r="206" spans="1:28" ht="14.25" customHeight="1">
      <c r="A206" s="22"/>
      <c r="B206" s="359"/>
      <c r="C206" s="359"/>
      <c r="D206" s="359"/>
      <c r="E206" s="359"/>
      <c r="F206" s="104"/>
      <c r="G206" s="331" t="str">
        <f>IF(H204+H205&gt;100,"Can't add to more than 100%","")</f>
        <v/>
      </c>
      <c r="H206" s="328" t="str">
        <f>IF(H204+H205&gt;0,H204+H205,"")</f>
        <v/>
      </c>
      <c r="I206" s="329" t="str">
        <f>IF(H206&lt;&gt;"","Total","")</f>
        <v/>
      </c>
      <c r="M206" s="149" t="str">
        <f t="shared" si="91"/>
        <v/>
      </c>
      <c r="N206" s="152" t="str">
        <f t="shared" si="92"/>
        <v/>
      </c>
      <c r="P206" s="350">
        <f t="shared" ca="1" si="85"/>
        <v>1</v>
      </c>
      <c r="Q206" s="350">
        <f t="shared" ca="1" si="85"/>
        <v>1</v>
      </c>
      <c r="R206" s="350">
        <f t="shared" ca="1" si="85"/>
        <v>1</v>
      </c>
      <c r="S206" s="350">
        <f t="shared" ca="1" si="85"/>
        <v>1</v>
      </c>
      <c r="T206" s="350">
        <f t="shared" ca="1" si="85"/>
        <v>1</v>
      </c>
      <c r="U206" s="350">
        <f t="shared" ca="1" si="85"/>
        <v>1</v>
      </c>
      <c r="V206" s="350">
        <f t="shared" ca="1" si="85"/>
        <v>1</v>
      </c>
      <c r="W206" s="350">
        <f t="shared" ca="1" si="85"/>
        <v>1</v>
      </c>
      <c r="X206" s="350">
        <f t="shared" ca="1" si="85"/>
        <v>1</v>
      </c>
      <c r="Y206" s="350">
        <f t="shared" ca="1" si="85"/>
        <v>1</v>
      </c>
      <c r="Z206" s="350">
        <f t="shared" ca="1" si="78"/>
        <v>1</v>
      </c>
      <c r="AA206" s="350" t="str">
        <f t="shared" ca="1" si="79"/>
        <v>F0</v>
      </c>
      <c r="AB206" s="350" t="str">
        <f t="shared" ca="1" si="80"/>
        <v>F0</v>
      </c>
    </row>
    <row r="207" spans="1:28">
      <c r="A207" s="22" t="s">
        <v>182</v>
      </c>
      <c r="B207" s="464" t="s">
        <v>821</v>
      </c>
      <c r="C207" s="464"/>
      <c r="D207" s="464"/>
      <c r="E207" s="464"/>
      <c r="F207" s="464"/>
      <c r="G207" s="366" t="str">
        <f>IF(H207&lt;0,"Can't be negative",IF(H207&gt;30,"Do you really mean "&amp;H207&amp;" DAYS (not hours)?",""))</f>
        <v/>
      </c>
      <c r="H207" s="355"/>
      <c r="I207" s="127"/>
      <c r="J207" s="151" t="s">
        <v>47</v>
      </c>
      <c r="K207" s="318" t="str">
        <f t="shared" ref="K207:K209" si="93">IF(ISNUMBER(H207),ROUND(H207,0),"X")</f>
        <v>X</v>
      </c>
      <c r="L207" s="149" t="s">
        <v>46</v>
      </c>
      <c r="M207" s="149" t="str">
        <f t="shared" si="91"/>
        <v/>
      </c>
      <c r="N207" s="152" t="str">
        <f t="shared" si="92"/>
        <v/>
      </c>
      <c r="P207" s="350">
        <f t="shared" ca="1" si="85"/>
        <v>1</v>
      </c>
      <c r="Q207" s="350">
        <f t="shared" ca="1" si="85"/>
        <v>1</v>
      </c>
      <c r="R207" s="350">
        <f t="shared" ca="1" si="85"/>
        <v>1</v>
      </c>
      <c r="S207" s="350">
        <f t="shared" ca="1" si="85"/>
        <v>1</v>
      </c>
      <c r="T207" s="350">
        <f t="shared" ca="1" si="85"/>
        <v>1</v>
      </c>
      <c r="U207" s="350">
        <f t="shared" ca="1" si="85"/>
        <v>1</v>
      </c>
      <c r="V207" s="350">
        <f t="shared" ca="1" si="85"/>
        <v>1</v>
      </c>
      <c r="W207" s="350">
        <f t="shared" ca="1" si="85"/>
        <v>0</v>
      </c>
      <c r="X207" s="350">
        <f t="shared" ca="1" si="85"/>
        <v>1</v>
      </c>
      <c r="Y207" s="350">
        <f t="shared" ca="1" si="85"/>
        <v>1</v>
      </c>
      <c r="Z207" s="350">
        <f t="shared" ca="1" si="78"/>
        <v>1</v>
      </c>
      <c r="AA207" s="350" t="str">
        <f t="shared" ca="1" si="79"/>
        <v>F0</v>
      </c>
      <c r="AB207" s="350" t="str">
        <f t="shared" ca="1" si="80"/>
        <v>F0</v>
      </c>
    </row>
    <row r="208" spans="1:28">
      <c r="A208" s="22" t="s">
        <v>183</v>
      </c>
      <c r="B208" s="464" t="s">
        <v>822</v>
      </c>
      <c r="C208" s="464"/>
      <c r="D208" s="464"/>
      <c r="E208" s="464"/>
      <c r="F208" s="464"/>
      <c r="G208" s="366" t="str">
        <f>IF((H207&gt;0)*AND(H208&gt;0),"Can't enter vacation if you entered PTO",IF(H208&lt;0,"Can't be negative",IF(H208&gt;30,"Do you really mean "&amp;H208&amp;" DAYS (not hours)?","")))</f>
        <v/>
      </c>
      <c r="H208" s="355"/>
      <c r="I208" s="127"/>
      <c r="J208" s="151" t="s">
        <v>47</v>
      </c>
      <c r="K208" s="318" t="str">
        <f t="shared" si="93"/>
        <v>X</v>
      </c>
      <c r="L208" s="149" t="s">
        <v>46</v>
      </c>
      <c r="M208" s="149" t="str">
        <f t="shared" si="91"/>
        <v/>
      </c>
      <c r="N208" s="152" t="str">
        <f t="shared" si="92"/>
        <v/>
      </c>
      <c r="P208" s="350">
        <f t="shared" ca="1" si="85"/>
        <v>1</v>
      </c>
      <c r="Q208" s="350">
        <f t="shared" ca="1" si="85"/>
        <v>1</v>
      </c>
      <c r="R208" s="350">
        <f t="shared" ca="1" si="85"/>
        <v>1</v>
      </c>
      <c r="S208" s="350">
        <f t="shared" ca="1" si="85"/>
        <v>1</v>
      </c>
      <c r="T208" s="350">
        <f t="shared" ca="1" si="85"/>
        <v>1</v>
      </c>
      <c r="U208" s="350">
        <f t="shared" ca="1" si="85"/>
        <v>1</v>
      </c>
      <c r="V208" s="350">
        <f t="shared" ca="1" si="85"/>
        <v>1</v>
      </c>
      <c r="W208" s="350">
        <f t="shared" ca="1" si="85"/>
        <v>0</v>
      </c>
      <c r="X208" s="350">
        <f t="shared" ca="1" si="85"/>
        <v>1</v>
      </c>
      <c r="Y208" s="350">
        <f t="shared" ca="1" si="85"/>
        <v>1</v>
      </c>
      <c r="Z208" s="350">
        <f t="shared" ca="1" si="78"/>
        <v>1</v>
      </c>
      <c r="AA208" s="350" t="str">
        <f t="shared" ca="1" si="79"/>
        <v>F0</v>
      </c>
      <c r="AB208" s="350" t="str">
        <f t="shared" ca="1" si="80"/>
        <v>F0</v>
      </c>
    </row>
    <row r="209" spans="1:28" ht="17.25" thickBot="1">
      <c r="A209" s="22" t="s">
        <v>184</v>
      </c>
      <c r="B209" s="464" t="s">
        <v>823</v>
      </c>
      <c r="C209" s="464"/>
      <c r="D209" s="464"/>
      <c r="E209" s="464"/>
      <c r="F209" s="464"/>
      <c r="G209" s="366" t="str">
        <f>IF((H207&gt;0)*AND(H209&gt;0),"Can't enter sick days if you entered PTO",IF(H209&lt;0,"Can't be negative",IF(H209&gt;30,"Do you really mean "&amp;H209&amp;" DAYS (not hours)?","")))</f>
        <v/>
      </c>
      <c r="H209" s="327"/>
      <c r="I209" s="127"/>
      <c r="J209" s="151" t="s">
        <v>47</v>
      </c>
      <c r="K209" s="318" t="str">
        <f t="shared" si="93"/>
        <v>X</v>
      </c>
      <c r="L209" s="149" t="s">
        <v>46</v>
      </c>
      <c r="M209" s="149" t="str">
        <f t="shared" si="91"/>
        <v/>
      </c>
      <c r="N209" s="152" t="str">
        <f t="shared" si="92"/>
        <v/>
      </c>
      <c r="P209" s="350">
        <f t="shared" ca="1" si="85"/>
        <v>1</v>
      </c>
      <c r="Q209" s="350">
        <f t="shared" ca="1" si="85"/>
        <v>1</v>
      </c>
      <c r="R209" s="350">
        <f t="shared" ca="1" si="85"/>
        <v>1</v>
      </c>
      <c r="S209" s="350">
        <f t="shared" ca="1" si="85"/>
        <v>1</v>
      </c>
      <c r="T209" s="350">
        <f t="shared" ca="1" si="85"/>
        <v>1</v>
      </c>
      <c r="U209" s="350">
        <f t="shared" ca="1" si="85"/>
        <v>1</v>
      </c>
      <c r="V209" s="350">
        <f t="shared" ca="1" si="85"/>
        <v>1</v>
      </c>
      <c r="W209" s="350">
        <f t="shared" ca="1" si="85"/>
        <v>0</v>
      </c>
      <c r="X209" s="350">
        <f t="shared" ca="1" si="85"/>
        <v>1</v>
      </c>
      <c r="Y209" s="350">
        <f t="shared" ca="1" si="85"/>
        <v>1</v>
      </c>
      <c r="Z209" s="350">
        <f t="shared" ca="1" si="78"/>
        <v>1</v>
      </c>
      <c r="AA209" s="350" t="str">
        <f t="shared" ca="1" si="79"/>
        <v>F0</v>
      </c>
      <c r="AB209" s="350" t="str">
        <f t="shared" ca="1" si="80"/>
        <v>F0</v>
      </c>
    </row>
    <row r="210" spans="1:28" ht="14.25" customHeight="1">
      <c r="A210" s="22"/>
      <c r="B210" s="359"/>
      <c r="C210" s="359"/>
      <c r="D210" s="359"/>
      <c r="E210" s="359"/>
      <c r="F210" s="359"/>
      <c r="G210" s="366" t="str">
        <f>IF(H210&lt;0,"Can't be negative",IF(H210&gt;30,"Do you really mean "&amp;H210&amp;" DAYS (not hours)?",""))</f>
        <v/>
      </c>
      <c r="H210" s="365">
        <f>SUM(H207:H209)</f>
        <v>0</v>
      </c>
      <c r="I210" s="329" t="str">
        <f>IF(H210&lt;&gt;"","Total","")</f>
        <v>Total</v>
      </c>
      <c r="P210" s="350">
        <f t="shared" ca="1" si="85"/>
        <v>1</v>
      </c>
      <c r="Q210" s="350">
        <f t="shared" ca="1" si="85"/>
        <v>1</v>
      </c>
      <c r="R210" s="350">
        <f t="shared" ca="1" si="85"/>
        <v>1</v>
      </c>
      <c r="S210" s="350">
        <f t="shared" ca="1" si="85"/>
        <v>1</v>
      </c>
      <c r="T210" s="350">
        <f t="shared" ca="1" si="85"/>
        <v>1</v>
      </c>
      <c r="U210" s="350">
        <f t="shared" ca="1" si="85"/>
        <v>1</v>
      </c>
      <c r="V210" s="350">
        <f t="shared" ca="1" si="85"/>
        <v>1</v>
      </c>
      <c r="W210" s="350">
        <f t="shared" ca="1" si="85"/>
        <v>1</v>
      </c>
      <c r="X210" s="350">
        <f t="shared" ca="1" si="85"/>
        <v>1</v>
      </c>
      <c r="Y210" s="350">
        <f t="shared" ca="1" si="85"/>
        <v>1</v>
      </c>
      <c r="Z210" s="350">
        <f t="shared" ca="1" si="78"/>
        <v>1</v>
      </c>
      <c r="AA210" s="350" t="str">
        <f t="shared" ca="1" si="79"/>
        <v>F0</v>
      </c>
      <c r="AB210" s="350" t="str">
        <f t="shared" ca="1" si="80"/>
        <v>F0</v>
      </c>
    </row>
    <row r="211" spans="1:28" ht="15.75" customHeight="1">
      <c r="A211" s="105" t="s">
        <v>185</v>
      </c>
      <c r="B211" s="464" t="s">
        <v>619</v>
      </c>
      <c r="C211" s="464"/>
      <c r="D211" s="464"/>
      <c r="E211" s="464"/>
      <c r="F211" s="464"/>
      <c r="G211" s="12" t="str">
        <f t="shared" ref="G211:G217" si="94">IF(H211="","",IF(H211="Y","",IF(H211="N","","Must be Y or N")))</f>
        <v/>
      </c>
      <c r="H211" s="355"/>
      <c r="I211" s="127" t="s">
        <v>127</v>
      </c>
      <c r="J211" s="151" t="s">
        <v>47</v>
      </c>
      <c r="K211" s="318" t="str">
        <f t="shared" ref="K211:K217" si="95">IF(H211="Y",1,IF(H211="N",0,"X"))</f>
        <v>X</v>
      </c>
      <c r="L211" s="149" t="s">
        <v>46</v>
      </c>
      <c r="M211" s="149" t="str">
        <f t="shared" ref="M211:M217" si="96">IF(G211="","",1)</f>
        <v/>
      </c>
      <c r="N211" s="152" t="str">
        <f t="shared" ref="N211:N217" si="97">IF(M211=1,"&lt;==========","")</f>
        <v/>
      </c>
      <c r="P211" s="360">
        <f t="shared" ca="1" si="85"/>
        <v>1</v>
      </c>
      <c r="Q211" s="360">
        <f t="shared" ca="1" si="85"/>
        <v>1</v>
      </c>
      <c r="R211" s="360">
        <f t="shared" ca="1" si="85"/>
        <v>1</v>
      </c>
      <c r="S211" s="360">
        <f t="shared" ca="1" si="85"/>
        <v>1</v>
      </c>
      <c r="T211" s="360">
        <f t="shared" ca="1" si="85"/>
        <v>1</v>
      </c>
      <c r="U211" s="360">
        <f t="shared" ca="1" si="85"/>
        <v>1</v>
      </c>
      <c r="V211" s="360">
        <f t="shared" ca="1" si="85"/>
        <v>1</v>
      </c>
      <c r="W211" s="360">
        <f t="shared" ca="1" si="85"/>
        <v>0</v>
      </c>
      <c r="X211" s="360">
        <f t="shared" ca="1" si="85"/>
        <v>1</v>
      </c>
      <c r="Y211" s="360">
        <f t="shared" ca="1" si="85"/>
        <v>1</v>
      </c>
      <c r="Z211" s="360">
        <f t="shared" ca="1" si="78"/>
        <v>1</v>
      </c>
      <c r="AA211" s="360" t="str">
        <f t="shared" ca="1" si="79"/>
        <v>F0</v>
      </c>
      <c r="AB211" s="360" t="str">
        <f t="shared" ca="1" si="80"/>
        <v>F0</v>
      </c>
    </row>
    <row r="212" spans="1:28" ht="15.75" customHeight="1">
      <c r="A212" s="105" t="s">
        <v>186</v>
      </c>
      <c r="B212" s="464" t="s">
        <v>620</v>
      </c>
      <c r="C212" s="464"/>
      <c r="D212" s="464"/>
      <c r="E212" s="464"/>
      <c r="F212" s="464"/>
      <c r="G212" s="12" t="str">
        <f t="shared" si="94"/>
        <v/>
      </c>
      <c r="H212" s="355"/>
      <c r="I212" s="127" t="s">
        <v>127</v>
      </c>
      <c r="J212" s="151" t="s">
        <v>47</v>
      </c>
      <c r="K212" s="318" t="str">
        <f t="shared" si="95"/>
        <v>X</v>
      </c>
      <c r="L212" s="149" t="s">
        <v>46</v>
      </c>
      <c r="M212" s="149" t="str">
        <f t="shared" si="96"/>
        <v/>
      </c>
      <c r="N212" s="152" t="str">
        <f t="shared" si="97"/>
        <v/>
      </c>
      <c r="P212" s="360">
        <f t="shared" ca="1" si="85"/>
        <v>1</v>
      </c>
      <c r="Q212" s="360">
        <f t="shared" ca="1" si="85"/>
        <v>1</v>
      </c>
      <c r="R212" s="360">
        <f t="shared" ca="1" si="85"/>
        <v>1</v>
      </c>
      <c r="S212" s="360">
        <f t="shared" ca="1" si="85"/>
        <v>1</v>
      </c>
      <c r="T212" s="360">
        <f t="shared" ca="1" si="85"/>
        <v>1</v>
      </c>
      <c r="U212" s="360">
        <f t="shared" ca="1" si="85"/>
        <v>1</v>
      </c>
      <c r="V212" s="360">
        <f t="shared" ca="1" si="85"/>
        <v>1</v>
      </c>
      <c r="W212" s="360">
        <f t="shared" ca="1" si="85"/>
        <v>0</v>
      </c>
      <c r="X212" s="360">
        <f t="shared" ca="1" si="85"/>
        <v>1</v>
      </c>
      <c r="Y212" s="360">
        <f t="shared" ca="1" si="85"/>
        <v>1</v>
      </c>
      <c r="Z212" s="360">
        <f t="shared" ca="1" si="78"/>
        <v>1</v>
      </c>
      <c r="AA212" s="360" t="str">
        <f t="shared" ca="1" si="79"/>
        <v>F0</v>
      </c>
      <c r="AB212" s="360" t="str">
        <f t="shared" ca="1" si="80"/>
        <v>F0</v>
      </c>
    </row>
    <row r="213" spans="1:28" ht="15.75" customHeight="1">
      <c r="A213" s="105" t="s">
        <v>187</v>
      </c>
      <c r="B213" s="464" t="s">
        <v>621</v>
      </c>
      <c r="C213" s="464"/>
      <c r="D213" s="464"/>
      <c r="E213" s="464"/>
      <c r="F213" s="464"/>
      <c r="G213" s="12" t="str">
        <f t="shared" si="94"/>
        <v/>
      </c>
      <c r="H213" s="355"/>
      <c r="I213" s="127" t="s">
        <v>127</v>
      </c>
      <c r="J213" s="151" t="s">
        <v>47</v>
      </c>
      <c r="K213" s="318" t="str">
        <f t="shared" si="95"/>
        <v>X</v>
      </c>
      <c r="L213" s="149" t="s">
        <v>46</v>
      </c>
      <c r="M213" s="149" t="str">
        <f t="shared" si="96"/>
        <v/>
      </c>
      <c r="N213" s="152" t="str">
        <f t="shared" si="97"/>
        <v/>
      </c>
      <c r="P213" s="350">
        <f t="shared" ca="1" si="85"/>
        <v>1</v>
      </c>
      <c r="Q213" s="350">
        <f t="shared" ca="1" si="85"/>
        <v>1</v>
      </c>
      <c r="R213" s="350">
        <f t="shared" ca="1" si="85"/>
        <v>1</v>
      </c>
      <c r="S213" s="350">
        <f t="shared" ca="1" si="85"/>
        <v>1</v>
      </c>
      <c r="T213" s="350">
        <f t="shared" ca="1" si="85"/>
        <v>1</v>
      </c>
      <c r="U213" s="350">
        <f t="shared" ca="1" si="85"/>
        <v>1</v>
      </c>
      <c r="V213" s="350">
        <f t="shared" ca="1" si="85"/>
        <v>1</v>
      </c>
      <c r="W213" s="350">
        <f t="shared" ca="1" si="85"/>
        <v>0</v>
      </c>
      <c r="X213" s="350">
        <f t="shared" ca="1" si="85"/>
        <v>1</v>
      </c>
      <c r="Y213" s="350">
        <f t="shared" ca="1" si="85"/>
        <v>1</v>
      </c>
      <c r="Z213" s="350">
        <f t="shared" ca="1" si="78"/>
        <v>1</v>
      </c>
      <c r="AA213" s="350" t="str">
        <f t="shared" ca="1" si="79"/>
        <v>F0</v>
      </c>
      <c r="AB213" s="350" t="str">
        <f t="shared" ca="1" si="80"/>
        <v>F0</v>
      </c>
    </row>
    <row r="214" spans="1:28" ht="15.75" customHeight="1">
      <c r="A214" s="105" t="s">
        <v>188</v>
      </c>
      <c r="B214" s="464" t="s">
        <v>622</v>
      </c>
      <c r="C214" s="464"/>
      <c r="D214" s="464"/>
      <c r="E214" s="464"/>
      <c r="F214" s="464"/>
      <c r="G214" s="12" t="str">
        <f t="shared" si="94"/>
        <v/>
      </c>
      <c r="H214" s="355"/>
      <c r="I214" s="127" t="s">
        <v>127</v>
      </c>
      <c r="J214" s="151" t="s">
        <v>47</v>
      </c>
      <c r="K214" s="318" t="str">
        <f t="shared" si="95"/>
        <v>X</v>
      </c>
      <c r="L214" s="149" t="s">
        <v>46</v>
      </c>
      <c r="M214" s="149" t="str">
        <f t="shared" si="96"/>
        <v/>
      </c>
      <c r="N214" s="152" t="str">
        <f t="shared" si="97"/>
        <v/>
      </c>
      <c r="P214" s="350">
        <f t="shared" ca="1" si="85"/>
        <v>1</v>
      </c>
      <c r="Q214" s="350">
        <f t="shared" ca="1" si="85"/>
        <v>1</v>
      </c>
      <c r="R214" s="350">
        <f t="shared" ca="1" si="85"/>
        <v>1</v>
      </c>
      <c r="S214" s="350">
        <f t="shared" ca="1" si="85"/>
        <v>1</v>
      </c>
      <c r="T214" s="350">
        <f t="shared" ca="1" si="85"/>
        <v>1</v>
      </c>
      <c r="U214" s="350">
        <f t="shared" ref="U214:U222" ca="1" si="98">CELL("protect",F214)</f>
        <v>1</v>
      </c>
      <c r="V214" s="350">
        <f t="shared" ref="V214:V222" ca="1" si="99">CELL("protect",G214)</f>
        <v>1</v>
      </c>
      <c r="W214" s="350">
        <f t="shared" ref="W214:W222" ca="1" si="100">CELL("protect",H214)</f>
        <v>0</v>
      </c>
      <c r="X214" s="350">
        <f t="shared" ref="X214:X222" ca="1" si="101">CELL("protect",I214)</f>
        <v>1</v>
      </c>
      <c r="Y214" s="350">
        <f t="shared" ref="Y214:Y222" ca="1" si="102">CELL("protect",J214)</f>
        <v>1</v>
      </c>
      <c r="Z214" s="350">
        <f t="shared" ca="1" si="78"/>
        <v>1</v>
      </c>
      <c r="AA214" s="350" t="str">
        <f t="shared" ca="1" si="79"/>
        <v>F0</v>
      </c>
      <c r="AB214" s="350" t="str">
        <f t="shared" ca="1" si="80"/>
        <v>F0</v>
      </c>
    </row>
    <row r="215" spans="1:28" ht="15.75" customHeight="1">
      <c r="A215" s="105" t="s">
        <v>189</v>
      </c>
      <c r="B215" s="464" t="s">
        <v>623</v>
      </c>
      <c r="C215" s="464"/>
      <c r="D215" s="464"/>
      <c r="E215" s="464"/>
      <c r="F215" s="464"/>
      <c r="G215" s="12" t="str">
        <f t="shared" si="94"/>
        <v/>
      </c>
      <c r="H215" s="355"/>
      <c r="I215" s="127" t="s">
        <v>127</v>
      </c>
      <c r="J215" s="151" t="s">
        <v>47</v>
      </c>
      <c r="K215" s="318" t="str">
        <f t="shared" si="95"/>
        <v>X</v>
      </c>
      <c r="L215" s="149" t="s">
        <v>46</v>
      </c>
      <c r="M215" s="149" t="str">
        <f t="shared" si="96"/>
        <v/>
      </c>
      <c r="N215" s="152" t="str">
        <f t="shared" si="97"/>
        <v/>
      </c>
      <c r="P215" s="350">
        <f t="shared" ref="P215:P222" ca="1" si="103">CELL("protect",A215)</f>
        <v>1</v>
      </c>
      <c r="Q215" s="350">
        <f t="shared" ref="Q215:Q222" ca="1" si="104">CELL("protect",B215)</f>
        <v>1</v>
      </c>
      <c r="R215" s="350">
        <f t="shared" ref="R215:R222" ca="1" si="105">CELL("protect",C215)</f>
        <v>1</v>
      </c>
      <c r="S215" s="350">
        <f t="shared" ref="S215:S222" ca="1" si="106">CELL("protect",D215)</f>
        <v>1</v>
      </c>
      <c r="T215" s="350">
        <f t="shared" ref="T215:T222" ca="1" si="107">CELL("protect",E215)</f>
        <v>1</v>
      </c>
      <c r="U215" s="350">
        <f t="shared" ca="1" si="98"/>
        <v>1</v>
      </c>
      <c r="V215" s="350">
        <f t="shared" ca="1" si="99"/>
        <v>1</v>
      </c>
      <c r="W215" s="350">
        <f t="shared" ca="1" si="100"/>
        <v>0</v>
      </c>
      <c r="X215" s="350">
        <f t="shared" ca="1" si="101"/>
        <v>1</v>
      </c>
      <c r="Y215" s="350">
        <f t="shared" ca="1" si="102"/>
        <v>1</v>
      </c>
      <c r="Z215" s="350">
        <f t="shared" ca="1" si="78"/>
        <v>1</v>
      </c>
      <c r="AA215" s="350" t="str">
        <f t="shared" ca="1" si="79"/>
        <v>F0</v>
      </c>
      <c r="AB215" s="350" t="str">
        <f t="shared" ca="1" si="80"/>
        <v>F0</v>
      </c>
    </row>
    <row r="216" spans="1:28" ht="15.75" customHeight="1">
      <c r="A216" s="105" t="s">
        <v>190</v>
      </c>
      <c r="B216" s="464" t="s">
        <v>624</v>
      </c>
      <c r="C216" s="464"/>
      <c r="D216" s="464"/>
      <c r="E216" s="464"/>
      <c r="F216" s="464"/>
      <c r="G216" s="12" t="str">
        <f t="shared" si="94"/>
        <v/>
      </c>
      <c r="H216" s="355"/>
      <c r="I216" s="127" t="s">
        <v>127</v>
      </c>
      <c r="J216" s="151" t="s">
        <v>47</v>
      </c>
      <c r="K216" s="318" t="str">
        <f t="shared" si="95"/>
        <v>X</v>
      </c>
      <c r="L216" s="149" t="s">
        <v>46</v>
      </c>
      <c r="M216" s="149" t="str">
        <f t="shared" si="96"/>
        <v/>
      </c>
      <c r="N216" s="152" t="str">
        <f t="shared" si="97"/>
        <v/>
      </c>
      <c r="P216" s="350">
        <f t="shared" ca="1" si="103"/>
        <v>1</v>
      </c>
      <c r="Q216" s="350">
        <f t="shared" ca="1" si="104"/>
        <v>1</v>
      </c>
      <c r="R216" s="350">
        <f t="shared" ca="1" si="105"/>
        <v>1</v>
      </c>
      <c r="S216" s="350">
        <f t="shared" ca="1" si="106"/>
        <v>1</v>
      </c>
      <c r="T216" s="350">
        <f t="shared" ca="1" si="107"/>
        <v>1</v>
      </c>
      <c r="U216" s="350">
        <f t="shared" ca="1" si="98"/>
        <v>1</v>
      </c>
      <c r="V216" s="350">
        <f t="shared" ca="1" si="99"/>
        <v>1</v>
      </c>
      <c r="W216" s="350">
        <f t="shared" ca="1" si="100"/>
        <v>0</v>
      </c>
      <c r="X216" s="350">
        <f t="shared" ca="1" si="101"/>
        <v>1</v>
      </c>
      <c r="Y216" s="350">
        <f t="shared" ca="1" si="102"/>
        <v>1</v>
      </c>
      <c r="Z216" s="350">
        <f t="shared" ca="1" si="78"/>
        <v>1</v>
      </c>
      <c r="AA216" s="350" t="str">
        <f t="shared" ca="1" si="79"/>
        <v>F0</v>
      </c>
      <c r="AB216" s="350" t="str">
        <f t="shared" ca="1" si="80"/>
        <v>F0</v>
      </c>
    </row>
    <row r="217" spans="1:28" ht="15.75" customHeight="1" thickBot="1">
      <c r="A217" s="105" t="s">
        <v>191</v>
      </c>
      <c r="B217" s="464" t="s">
        <v>625</v>
      </c>
      <c r="C217" s="464"/>
      <c r="D217" s="464"/>
      <c r="E217" s="464"/>
      <c r="F217" s="464"/>
      <c r="G217" s="12" t="str">
        <f t="shared" si="94"/>
        <v/>
      </c>
      <c r="H217" s="327"/>
      <c r="I217" s="127" t="s">
        <v>127</v>
      </c>
      <c r="J217" s="151" t="s">
        <v>47</v>
      </c>
      <c r="K217" s="318" t="str">
        <f t="shared" si="95"/>
        <v>X</v>
      </c>
      <c r="L217" s="149" t="s">
        <v>46</v>
      </c>
      <c r="M217" s="149" t="str">
        <f t="shared" si="96"/>
        <v/>
      </c>
      <c r="N217" s="152" t="str">
        <f t="shared" si="97"/>
        <v/>
      </c>
      <c r="P217" s="350">
        <f t="shared" ca="1" si="103"/>
        <v>1</v>
      </c>
      <c r="Q217" s="350">
        <f t="shared" ca="1" si="104"/>
        <v>1</v>
      </c>
      <c r="R217" s="350">
        <f t="shared" ca="1" si="105"/>
        <v>1</v>
      </c>
      <c r="S217" s="350">
        <f t="shared" ca="1" si="106"/>
        <v>1</v>
      </c>
      <c r="T217" s="350">
        <f t="shared" ca="1" si="107"/>
        <v>1</v>
      </c>
      <c r="U217" s="350">
        <f t="shared" ca="1" si="98"/>
        <v>1</v>
      </c>
      <c r="V217" s="350">
        <f t="shared" ca="1" si="99"/>
        <v>1</v>
      </c>
      <c r="W217" s="350">
        <f t="shared" ca="1" si="100"/>
        <v>0</v>
      </c>
      <c r="X217" s="350">
        <f t="shared" ca="1" si="101"/>
        <v>1</v>
      </c>
      <c r="Y217" s="350">
        <f t="shared" ca="1" si="102"/>
        <v>1</v>
      </c>
      <c r="Z217" s="350">
        <f t="shared" ca="1" si="78"/>
        <v>1</v>
      </c>
      <c r="AA217" s="350" t="str">
        <f t="shared" ca="1" si="79"/>
        <v>F0</v>
      </c>
      <c r="AB217" s="350" t="str">
        <f t="shared" ca="1" si="80"/>
        <v>F0</v>
      </c>
    </row>
    <row r="218" spans="1:28" ht="14.25" customHeight="1">
      <c r="A218" s="105"/>
      <c r="B218" s="359"/>
      <c r="C218" s="359"/>
      <c r="D218" s="359"/>
      <c r="E218" s="359"/>
      <c r="F218" s="359"/>
      <c r="G218" s="12"/>
      <c r="H218" s="117"/>
      <c r="I218" s="127"/>
      <c r="P218" s="350">
        <f t="shared" ca="1" si="103"/>
        <v>1</v>
      </c>
      <c r="Q218" s="350">
        <f t="shared" ca="1" si="104"/>
        <v>1</v>
      </c>
      <c r="R218" s="350">
        <f t="shared" ca="1" si="105"/>
        <v>1</v>
      </c>
      <c r="S218" s="350">
        <f t="shared" ca="1" si="106"/>
        <v>1</v>
      </c>
      <c r="T218" s="350">
        <f t="shared" ca="1" si="107"/>
        <v>1</v>
      </c>
      <c r="U218" s="350">
        <f t="shared" ca="1" si="98"/>
        <v>1</v>
      </c>
      <c r="V218" s="350">
        <f t="shared" ca="1" si="99"/>
        <v>1</v>
      </c>
      <c r="W218" s="350">
        <f t="shared" ca="1" si="100"/>
        <v>1</v>
      </c>
      <c r="X218" s="350">
        <f t="shared" ca="1" si="101"/>
        <v>1</v>
      </c>
      <c r="Y218" s="350">
        <f t="shared" ca="1" si="102"/>
        <v>1</v>
      </c>
      <c r="Z218" s="350">
        <f t="shared" ca="1" si="78"/>
        <v>1</v>
      </c>
      <c r="AA218" s="350" t="str">
        <f t="shared" ca="1" si="79"/>
        <v>G</v>
      </c>
      <c r="AB218" s="350" t="str">
        <f t="shared" ca="1" si="80"/>
        <v>F0</v>
      </c>
    </row>
    <row r="219" spans="1:28" ht="15.6" customHeight="1">
      <c r="A219" s="22" t="s">
        <v>192</v>
      </c>
      <c r="B219" s="464" t="s">
        <v>135</v>
      </c>
      <c r="C219" s="464"/>
      <c r="D219" s="464"/>
      <c r="E219" s="464"/>
      <c r="F219" s="464"/>
      <c r="G219" s="12" t="str">
        <f>IF(H219="","",IF(H219&lt;0,"Can't be negative",IF(H219&gt;300,"Can't be over 300%","")))</f>
        <v/>
      </c>
      <c r="H219" s="344"/>
      <c r="I219" s="128" t="s">
        <v>86</v>
      </c>
      <c r="J219" s="151" t="s">
        <v>47</v>
      </c>
      <c r="K219" s="338" t="str">
        <f>IF(ISNUMBER(H219),ROUND(H219,2),"X")</f>
        <v>X</v>
      </c>
      <c r="L219" s="149" t="s">
        <v>46</v>
      </c>
      <c r="M219" s="149" t="str">
        <f t="shared" ref="M219:M222" si="108">IF(G219="","",1)</f>
        <v/>
      </c>
      <c r="N219" s="152" t="str">
        <f>IF(M219=1,"&lt;==========","")</f>
        <v/>
      </c>
      <c r="P219" s="350">
        <f t="shared" ca="1" si="103"/>
        <v>1</v>
      </c>
      <c r="Q219" s="350">
        <f t="shared" ca="1" si="104"/>
        <v>1</v>
      </c>
      <c r="R219" s="350">
        <f t="shared" ca="1" si="105"/>
        <v>1</v>
      </c>
      <c r="S219" s="350">
        <f t="shared" ca="1" si="106"/>
        <v>1</v>
      </c>
      <c r="T219" s="350">
        <f t="shared" ca="1" si="107"/>
        <v>1</v>
      </c>
      <c r="U219" s="350">
        <f t="shared" ca="1" si="98"/>
        <v>1</v>
      </c>
      <c r="V219" s="350">
        <f t="shared" ca="1" si="99"/>
        <v>1</v>
      </c>
      <c r="W219" s="350">
        <f t="shared" ca="1" si="100"/>
        <v>0</v>
      </c>
      <c r="X219" s="350">
        <f t="shared" ca="1" si="101"/>
        <v>1</v>
      </c>
      <c r="Y219" s="350">
        <f t="shared" ca="1" si="102"/>
        <v>1</v>
      </c>
      <c r="Z219" s="350">
        <f t="shared" ca="1" si="78"/>
        <v>1</v>
      </c>
      <c r="AA219" s="350" t="str">
        <f t="shared" ca="1" si="79"/>
        <v>F2</v>
      </c>
      <c r="AB219" s="350" t="str">
        <f t="shared" ca="1" si="80"/>
        <v>F2</v>
      </c>
    </row>
    <row r="220" spans="1:28" ht="15.75" customHeight="1">
      <c r="A220" s="22" t="s">
        <v>193</v>
      </c>
      <c r="B220" s="464" t="s">
        <v>137</v>
      </c>
      <c r="C220" s="464"/>
      <c r="D220" s="464"/>
      <c r="E220" s="464"/>
      <c r="F220" s="464"/>
      <c r="G220" s="12" t="str">
        <f>IF(H220&gt;1000,"Can't exceed $1000 --&gt;","")</f>
        <v/>
      </c>
      <c r="H220" s="330"/>
      <c r="I220" s="128" t="s">
        <v>138</v>
      </c>
      <c r="J220" s="151" t="s">
        <v>47</v>
      </c>
      <c r="K220" s="318" t="str">
        <f t="shared" ref="K220:K222" si="109">IF(ISNUMBER(H220),ROUND(H220,0),"X")</f>
        <v>X</v>
      </c>
      <c r="L220" s="149" t="s">
        <v>46</v>
      </c>
      <c r="M220" s="149" t="str">
        <f t="shared" si="108"/>
        <v/>
      </c>
      <c r="N220" s="152" t="str">
        <f>IF(M220=1,"&lt;==========","")</f>
        <v/>
      </c>
      <c r="P220" s="350">
        <f t="shared" ca="1" si="103"/>
        <v>1</v>
      </c>
      <c r="Q220" s="350">
        <f t="shared" ca="1" si="104"/>
        <v>1</v>
      </c>
      <c r="R220" s="350">
        <f t="shared" ca="1" si="105"/>
        <v>1</v>
      </c>
      <c r="S220" s="350">
        <f t="shared" ca="1" si="106"/>
        <v>1</v>
      </c>
      <c r="T220" s="350">
        <f t="shared" ca="1" si="107"/>
        <v>1</v>
      </c>
      <c r="U220" s="350">
        <f t="shared" ca="1" si="98"/>
        <v>1</v>
      </c>
      <c r="V220" s="350">
        <f t="shared" ca="1" si="99"/>
        <v>1</v>
      </c>
      <c r="W220" s="350">
        <f t="shared" ca="1" si="100"/>
        <v>0</v>
      </c>
      <c r="X220" s="350">
        <f t="shared" ca="1" si="101"/>
        <v>1</v>
      </c>
      <c r="Y220" s="350">
        <f t="shared" ca="1" si="102"/>
        <v>1</v>
      </c>
      <c r="Z220" s="350">
        <f t="shared" ca="1" si="78"/>
        <v>1</v>
      </c>
      <c r="AA220" s="350" t="str">
        <f t="shared" ca="1" si="79"/>
        <v>C0</v>
      </c>
      <c r="AB220" s="350" t="str">
        <f t="shared" ca="1" si="80"/>
        <v>F0</v>
      </c>
    </row>
    <row r="221" spans="1:28" ht="15.75" customHeight="1">
      <c r="A221" s="22" t="s">
        <v>194</v>
      </c>
      <c r="B221" s="464" t="s">
        <v>761</v>
      </c>
      <c r="C221" s="464"/>
      <c r="D221" s="464"/>
      <c r="E221" s="464"/>
      <c r="F221" s="464"/>
      <c r="G221" s="12" t="str">
        <f>IF(H221&lt;0,"Can't be negative",IF(H221&gt;50000000,"Can't exceed $50,000,000",""))</f>
        <v/>
      </c>
      <c r="H221" s="330"/>
      <c r="I221" s="127" t="s">
        <v>790</v>
      </c>
      <c r="J221" s="151" t="s">
        <v>47</v>
      </c>
      <c r="K221" s="318" t="str">
        <f t="shared" si="109"/>
        <v>X</v>
      </c>
      <c r="L221" s="149" t="s">
        <v>46</v>
      </c>
      <c r="M221" s="149" t="str">
        <f t="shared" si="108"/>
        <v/>
      </c>
      <c r="N221" s="152" t="str">
        <f>IF(M221=1,"&lt;==========","")</f>
        <v/>
      </c>
      <c r="P221" s="350">
        <f t="shared" ca="1" si="103"/>
        <v>1</v>
      </c>
      <c r="Q221" s="350">
        <f t="shared" ca="1" si="104"/>
        <v>1</v>
      </c>
      <c r="R221" s="350">
        <f t="shared" ca="1" si="105"/>
        <v>1</v>
      </c>
      <c r="S221" s="350">
        <f t="shared" ca="1" si="106"/>
        <v>1</v>
      </c>
      <c r="T221" s="350">
        <f t="shared" ca="1" si="107"/>
        <v>1</v>
      </c>
      <c r="U221" s="350">
        <f t="shared" ca="1" si="98"/>
        <v>1</v>
      </c>
      <c r="V221" s="350">
        <f t="shared" ca="1" si="99"/>
        <v>1</v>
      </c>
      <c r="W221" s="350">
        <f t="shared" ca="1" si="100"/>
        <v>0</v>
      </c>
      <c r="X221" s="350">
        <f t="shared" ca="1" si="101"/>
        <v>1</v>
      </c>
      <c r="Y221" s="350">
        <f t="shared" ca="1" si="102"/>
        <v>1</v>
      </c>
      <c r="Z221" s="350">
        <f t="shared" ca="1" si="78"/>
        <v>1</v>
      </c>
      <c r="AA221" s="350" t="str">
        <f t="shared" ca="1" si="79"/>
        <v>C0</v>
      </c>
      <c r="AB221" s="350" t="str">
        <f t="shared" ca="1" si="80"/>
        <v>F0</v>
      </c>
    </row>
    <row r="222" spans="1:28" ht="15.75" customHeight="1">
      <c r="A222" s="22" t="s">
        <v>825</v>
      </c>
      <c r="B222" s="464" t="s">
        <v>760</v>
      </c>
      <c r="C222" s="464"/>
      <c r="D222" s="464"/>
      <c r="E222" s="464"/>
      <c r="F222" s="464"/>
      <c r="G222" s="12" t="str">
        <f>IF(H222&lt;0,"Can't be negative",IF(H222&gt;50000000,"Can't exceed $50,000,000",""))</f>
        <v/>
      </c>
      <c r="H222" s="330"/>
      <c r="I222" s="127" t="s">
        <v>790</v>
      </c>
      <c r="J222" s="151" t="s">
        <v>47</v>
      </c>
      <c r="K222" s="318" t="str">
        <f t="shared" si="109"/>
        <v>X</v>
      </c>
      <c r="L222" s="149" t="s">
        <v>46</v>
      </c>
      <c r="M222" s="149" t="str">
        <f t="shared" si="108"/>
        <v/>
      </c>
      <c r="N222" s="152" t="str">
        <f>IF(M222=1,"&lt;==========","")</f>
        <v/>
      </c>
      <c r="P222" s="350">
        <f t="shared" ca="1" si="103"/>
        <v>1</v>
      </c>
      <c r="Q222" s="350">
        <f t="shared" ca="1" si="104"/>
        <v>1</v>
      </c>
      <c r="R222" s="350">
        <f t="shared" ca="1" si="105"/>
        <v>1</v>
      </c>
      <c r="S222" s="350">
        <f t="shared" ca="1" si="106"/>
        <v>1</v>
      </c>
      <c r="T222" s="350">
        <f t="shared" ca="1" si="107"/>
        <v>1</v>
      </c>
      <c r="U222" s="350">
        <f t="shared" ca="1" si="98"/>
        <v>1</v>
      </c>
      <c r="V222" s="350">
        <f t="shared" ca="1" si="99"/>
        <v>1</v>
      </c>
      <c r="W222" s="350">
        <f t="shared" ca="1" si="100"/>
        <v>0</v>
      </c>
      <c r="X222" s="350">
        <f t="shared" ca="1" si="101"/>
        <v>1</v>
      </c>
      <c r="Y222" s="350">
        <f t="shared" ca="1" si="102"/>
        <v>1</v>
      </c>
      <c r="Z222" s="350">
        <f t="shared" ca="1" si="78"/>
        <v>1</v>
      </c>
      <c r="AA222" s="350" t="str">
        <f t="shared" ca="1" si="79"/>
        <v>C0</v>
      </c>
      <c r="AB222" s="350" t="str">
        <f t="shared" ca="1" si="80"/>
        <v>F0</v>
      </c>
    </row>
    <row r="223" spans="1:28" ht="21" customHeight="1">
      <c r="A223" s="22"/>
      <c r="B223" s="359"/>
      <c r="C223" s="359"/>
      <c r="D223" s="359"/>
      <c r="E223" s="359"/>
      <c r="F223" s="359"/>
      <c r="G223" s="12"/>
      <c r="H223" s="118"/>
      <c r="I223" s="128"/>
      <c r="N223" s="152"/>
      <c r="P223" s="350">
        <f t="shared" ref="P223:Y262" ca="1" si="110">CELL("protect",A223)</f>
        <v>1</v>
      </c>
      <c r="Q223" s="350">
        <f t="shared" ca="1" si="110"/>
        <v>1</v>
      </c>
      <c r="R223" s="350">
        <f t="shared" ca="1" si="110"/>
        <v>1</v>
      </c>
      <c r="S223" s="350">
        <f t="shared" ca="1" si="110"/>
        <v>1</v>
      </c>
      <c r="T223" s="350">
        <f t="shared" ca="1" si="110"/>
        <v>1</v>
      </c>
      <c r="U223" s="350">
        <f t="shared" ref="U223:Z225" ca="1" si="111">CELL("protect",F223)</f>
        <v>1</v>
      </c>
      <c r="V223" s="350">
        <f t="shared" ca="1" si="111"/>
        <v>1</v>
      </c>
      <c r="W223" s="350">
        <f t="shared" ca="1" si="111"/>
        <v>1</v>
      </c>
      <c r="X223" s="350">
        <f t="shared" ca="1" si="111"/>
        <v>1</v>
      </c>
      <c r="Y223" s="350">
        <f t="shared" ca="1" si="111"/>
        <v>1</v>
      </c>
      <c r="Z223" s="350">
        <f t="shared" ca="1" si="111"/>
        <v>1</v>
      </c>
      <c r="AA223" s="350" t="str">
        <f t="shared" ca="1" si="79"/>
        <v>G</v>
      </c>
      <c r="AB223" s="350" t="str">
        <f t="shared" ca="1" si="80"/>
        <v>F0</v>
      </c>
    </row>
    <row r="224" spans="1:28" ht="18">
      <c r="A224" s="467" t="s">
        <v>779</v>
      </c>
      <c r="B224" s="467"/>
      <c r="C224" s="467"/>
      <c r="D224" s="467"/>
      <c r="E224" s="467"/>
      <c r="F224" s="467"/>
      <c r="G224" s="467"/>
      <c r="H224" s="467"/>
      <c r="I224" s="87"/>
      <c r="J224" s="151" t="s">
        <v>44</v>
      </c>
      <c r="K224" s="318" t="str">
        <f>IF(SUM(H226:H245)=0,"X","06")</f>
        <v>X</v>
      </c>
      <c r="L224" s="149" t="s">
        <v>46</v>
      </c>
      <c r="P224" s="350">
        <f t="shared" ca="1" si="110"/>
        <v>1</v>
      </c>
      <c r="Q224" s="350">
        <f t="shared" ca="1" si="110"/>
        <v>1</v>
      </c>
      <c r="R224" s="350">
        <f t="shared" ca="1" si="110"/>
        <v>1</v>
      </c>
      <c r="S224" s="350">
        <f t="shared" ca="1" si="110"/>
        <v>1</v>
      </c>
      <c r="T224" s="350">
        <f t="shared" ca="1" si="110"/>
        <v>1</v>
      </c>
      <c r="U224" s="350">
        <f t="shared" ca="1" si="111"/>
        <v>1</v>
      </c>
      <c r="V224" s="350">
        <f t="shared" ca="1" si="111"/>
        <v>1</v>
      </c>
      <c r="W224" s="350">
        <f t="shared" ca="1" si="111"/>
        <v>1</v>
      </c>
      <c r="X224" s="350">
        <f t="shared" ca="1" si="111"/>
        <v>1</v>
      </c>
      <c r="Y224" s="350">
        <f t="shared" ca="1" si="111"/>
        <v>1</v>
      </c>
      <c r="Z224" s="350">
        <f t="shared" ca="1" si="111"/>
        <v>1</v>
      </c>
      <c r="AA224" s="350" t="str">
        <f t="shared" ca="1" si="79"/>
        <v>G</v>
      </c>
      <c r="AB224" s="350" t="str">
        <f t="shared" ca="1" si="80"/>
        <v>F0</v>
      </c>
    </row>
    <row r="225" spans="1:28" ht="15.75" thickBot="1">
      <c r="A225" s="465" t="s">
        <v>8</v>
      </c>
      <c r="B225" s="465"/>
      <c r="C225" s="465"/>
      <c r="D225" s="465"/>
      <c r="E225" s="465"/>
      <c r="F225" s="465"/>
      <c r="G225" s="465"/>
      <c r="H225" s="465"/>
      <c r="I225" s="88"/>
      <c r="P225" s="350">
        <f t="shared" ca="1" si="110"/>
        <v>1</v>
      </c>
      <c r="Q225" s="350">
        <f t="shared" ca="1" si="110"/>
        <v>1</v>
      </c>
      <c r="R225" s="350">
        <f t="shared" ca="1" si="110"/>
        <v>1</v>
      </c>
      <c r="S225" s="350">
        <f t="shared" ca="1" si="110"/>
        <v>1</v>
      </c>
      <c r="T225" s="350">
        <f t="shared" ca="1" si="110"/>
        <v>1</v>
      </c>
      <c r="U225" s="350">
        <f t="shared" ca="1" si="111"/>
        <v>1</v>
      </c>
      <c r="V225" s="350">
        <f t="shared" ca="1" si="111"/>
        <v>1</v>
      </c>
      <c r="W225" s="350">
        <f t="shared" ca="1" si="111"/>
        <v>1</v>
      </c>
      <c r="X225" s="350">
        <f t="shared" ca="1" si="111"/>
        <v>1</v>
      </c>
      <c r="Y225" s="350">
        <f t="shared" ca="1" si="111"/>
        <v>1</v>
      </c>
      <c r="Z225" s="350">
        <f t="shared" ca="1" si="111"/>
        <v>1</v>
      </c>
      <c r="AA225" s="350" t="str">
        <f t="shared" ca="1" si="79"/>
        <v>G</v>
      </c>
      <c r="AB225" s="350" t="str">
        <f t="shared" ca="1" si="80"/>
        <v>F0</v>
      </c>
    </row>
    <row r="226" spans="1:28" ht="18" customHeight="1">
      <c r="A226" s="103" t="s">
        <v>195</v>
      </c>
      <c r="B226" s="472" t="s">
        <v>754</v>
      </c>
      <c r="C226" s="472"/>
      <c r="D226" s="472"/>
      <c r="E226" s="472"/>
      <c r="F226" s="472"/>
      <c r="G226" s="12" t="str">
        <f>IF(H226&gt;2500000,"Can't exceed $25,000,000 --&gt;","")</f>
        <v/>
      </c>
      <c r="H226" s="326"/>
      <c r="I226" s="127" t="s">
        <v>107</v>
      </c>
      <c r="J226" s="151" t="s">
        <v>47</v>
      </c>
      <c r="K226" s="318" t="str">
        <f t="shared" ref="K226:K233" si="112">IF(ISNUMBER(H226),ROUND(H226,0),"X")</f>
        <v>X</v>
      </c>
      <c r="L226" s="149" t="s">
        <v>46</v>
      </c>
      <c r="M226" s="149" t="str">
        <f t="shared" ref="M226:M233" si="113">IF(G226="","",1)</f>
        <v/>
      </c>
      <c r="N226" s="152" t="str">
        <f t="shared" ref="N226:N233" si="114">IF(M226=1,"&lt;==========","")</f>
        <v/>
      </c>
      <c r="P226" s="350">
        <f t="shared" ref="P226:Y251" ca="1" si="115">CELL("protect",A226)</f>
        <v>1</v>
      </c>
      <c r="Q226" s="350">
        <f t="shared" ca="1" si="115"/>
        <v>1</v>
      </c>
      <c r="R226" s="350">
        <f t="shared" ca="1" si="115"/>
        <v>1</v>
      </c>
      <c r="S226" s="350">
        <f t="shared" ca="1" si="115"/>
        <v>1</v>
      </c>
      <c r="T226" s="350">
        <f t="shared" ca="1" si="115"/>
        <v>1</v>
      </c>
      <c r="U226" s="350">
        <f t="shared" ca="1" si="115"/>
        <v>1</v>
      </c>
      <c r="V226" s="350">
        <f t="shared" ca="1" si="115"/>
        <v>1</v>
      </c>
      <c r="W226" s="350">
        <f t="shared" ca="1" si="115"/>
        <v>0</v>
      </c>
      <c r="X226" s="350">
        <f t="shared" ca="1" si="115"/>
        <v>1</v>
      </c>
      <c r="Y226" s="350">
        <f t="shared" ca="1" si="115"/>
        <v>1</v>
      </c>
      <c r="Z226" s="350">
        <f t="shared" ref="Z226:Z259" ca="1" si="116">CELL("protect",K226)</f>
        <v>1</v>
      </c>
      <c r="AA226" s="350" t="str">
        <f t="shared" ca="1" si="79"/>
        <v>C0</v>
      </c>
      <c r="AB226" s="350" t="str">
        <f t="shared" ca="1" si="80"/>
        <v>F0</v>
      </c>
    </row>
    <row r="227" spans="1:28" ht="18" customHeight="1">
      <c r="A227" s="22" t="s">
        <v>196</v>
      </c>
      <c r="B227" s="464" t="s">
        <v>753</v>
      </c>
      <c r="C227" s="464"/>
      <c r="D227" s="464"/>
      <c r="E227" s="464"/>
      <c r="F227" s="464"/>
      <c r="G227" s="12" t="str">
        <f>IF(H227&gt;2500000,"Can't exceed $25,000,000 --&gt;","")</f>
        <v/>
      </c>
      <c r="H227" s="326"/>
      <c r="I227" s="127" t="s">
        <v>107</v>
      </c>
      <c r="J227" s="151" t="s">
        <v>47</v>
      </c>
      <c r="K227" s="318" t="str">
        <f t="shared" si="112"/>
        <v>X</v>
      </c>
      <c r="L227" s="149" t="s">
        <v>46</v>
      </c>
      <c r="M227" s="149" t="str">
        <f t="shared" si="113"/>
        <v/>
      </c>
      <c r="N227" s="152" t="str">
        <f t="shared" si="114"/>
        <v/>
      </c>
      <c r="P227" s="350">
        <f t="shared" ca="1" si="115"/>
        <v>1</v>
      </c>
      <c r="Q227" s="350">
        <f t="shared" ca="1" si="115"/>
        <v>1</v>
      </c>
      <c r="R227" s="350">
        <f t="shared" ca="1" si="115"/>
        <v>1</v>
      </c>
      <c r="S227" s="350">
        <f t="shared" ca="1" si="115"/>
        <v>1</v>
      </c>
      <c r="T227" s="350">
        <f t="shared" ca="1" si="115"/>
        <v>1</v>
      </c>
      <c r="U227" s="350">
        <f t="shared" ca="1" si="115"/>
        <v>1</v>
      </c>
      <c r="V227" s="350">
        <f t="shared" ca="1" si="115"/>
        <v>1</v>
      </c>
      <c r="W227" s="350">
        <f t="shared" ca="1" si="115"/>
        <v>0</v>
      </c>
      <c r="X227" s="350">
        <f t="shared" ca="1" si="115"/>
        <v>1</v>
      </c>
      <c r="Y227" s="350">
        <f t="shared" ca="1" si="115"/>
        <v>1</v>
      </c>
      <c r="Z227" s="350">
        <f t="shared" ca="1" si="116"/>
        <v>1</v>
      </c>
      <c r="AA227" s="350" t="str">
        <f t="shared" ca="1" si="79"/>
        <v>C0</v>
      </c>
      <c r="AB227" s="350" t="str">
        <f t="shared" ca="1" si="80"/>
        <v>F0</v>
      </c>
    </row>
    <row r="228" spans="1:28" ht="18" customHeight="1">
      <c r="A228" s="22" t="s">
        <v>197</v>
      </c>
      <c r="B228" s="464" t="s">
        <v>752</v>
      </c>
      <c r="C228" s="464"/>
      <c r="D228" s="464"/>
      <c r="E228" s="464"/>
      <c r="F228" s="464"/>
      <c r="G228" s="12" t="str">
        <f>IF(H228&gt;2500000,"Can't exceed $25,000,000 --&gt;","")</f>
        <v/>
      </c>
      <c r="H228" s="326"/>
      <c r="I228" s="127" t="s">
        <v>107</v>
      </c>
      <c r="J228" s="151" t="s">
        <v>47</v>
      </c>
      <c r="K228" s="318" t="str">
        <f t="shared" si="112"/>
        <v>X</v>
      </c>
      <c r="L228" s="149" t="s">
        <v>46</v>
      </c>
      <c r="M228" s="149" t="str">
        <f t="shared" si="113"/>
        <v/>
      </c>
      <c r="N228" s="152" t="str">
        <f t="shared" si="114"/>
        <v/>
      </c>
      <c r="P228" s="350">
        <f t="shared" ca="1" si="115"/>
        <v>1</v>
      </c>
      <c r="Q228" s="350">
        <f t="shared" ca="1" si="115"/>
        <v>1</v>
      </c>
      <c r="R228" s="350">
        <f t="shared" ca="1" si="115"/>
        <v>1</v>
      </c>
      <c r="S228" s="350">
        <f t="shared" ca="1" si="115"/>
        <v>1</v>
      </c>
      <c r="T228" s="350">
        <f t="shared" ca="1" si="115"/>
        <v>1</v>
      </c>
      <c r="U228" s="350">
        <f t="shared" ca="1" si="115"/>
        <v>1</v>
      </c>
      <c r="V228" s="350">
        <f t="shared" ca="1" si="115"/>
        <v>1</v>
      </c>
      <c r="W228" s="350">
        <f t="shared" ca="1" si="115"/>
        <v>0</v>
      </c>
      <c r="X228" s="350">
        <f t="shared" ca="1" si="115"/>
        <v>1</v>
      </c>
      <c r="Y228" s="350">
        <f t="shared" ca="1" si="115"/>
        <v>1</v>
      </c>
      <c r="Z228" s="350">
        <f t="shared" ca="1" si="116"/>
        <v>1</v>
      </c>
      <c r="AA228" s="350" t="str">
        <f t="shared" ca="1" si="79"/>
        <v>C0</v>
      </c>
      <c r="AB228" s="350" t="str">
        <f t="shared" ca="1" si="80"/>
        <v>F0</v>
      </c>
    </row>
    <row r="229" spans="1:28" ht="18" customHeight="1">
      <c r="A229" s="22" t="s">
        <v>198</v>
      </c>
      <c r="B229" s="464" t="s">
        <v>755</v>
      </c>
      <c r="C229" s="464"/>
      <c r="D229" s="464"/>
      <c r="E229" s="464"/>
      <c r="F229" s="464"/>
      <c r="G229" s="12" t="str">
        <f>IF(H229&gt;100000,"Can't exceed $100,000 --&gt;","")</f>
        <v/>
      </c>
      <c r="H229" s="326"/>
      <c r="I229" s="127" t="s">
        <v>107</v>
      </c>
      <c r="J229" s="151" t="s">
        <v>47</v>
      </c>
      <c r="K229" s="318" t="str">
        <f t="shared" si="112"/>
        <v>X</v>
      </c>
      <c r="L229" s="149" t="s">
        <v>46</v>
      </c>
      <c r="M229" s="149" t="str">
        <f t="shared" si="113"/>
        <v/>
      </c>
      <c r="N229" s="152" t="str">
        <f t="shared" si="114"/>
        <v/>
      </c>
      <c r="P229" s="350">
        <f t="shared" ca="1" si="115"/>
        <v>1</v>
      </c>
      <c r="Q229" s="350">
        <f t="shared" ca="1" si="115"/>
        <v>1</v>
      </c>
      <c r="R229" s="350">
        <f t="shared" ca="1" si="115"/>
        <v>1</v>
      </c>
      <c r="S229" s="350">
        <f t="shared" ca="1" si="115"/>
        <v>1</v>
      </c>
      <c r="T229" s="350">
        <f t="shared" ca="1" si="115"/>
        <v>1</v>
      </c>
      <c r="U229" s="350">
        <f t="shared" ca="1" si="115"/>
        <v>1</v>
      </c>
      <c r="V229" s="350">
        <f t="shared" ca="1" si="115"/>
        <v>1</v>
      </c>
      <c r="W229" s="350">
        <f t="shared" ca="1" si="115"/>
        <v>0</v>
      </c>
      <c r="X229" s="350">
        <f t="shared" ca="1" si="115"/>
        <v>1</v>
      </c>
      <c r="Y229" s="350">
        <f t="shared" ca="1" si="115"/>
        <v>1</v>
      </c>
      <c r="Z229" s="350">
        <f t="shared" ca="1" si="116"/>
        <v>1</v>
      </c>
      <c r="AA229" s="350" t="str">
        <f t="shared" ca="1" si="79"/>
        <v>C0</v>
      </c>
      <c r="AB229" s="350" t="str">
        <f t="shared" ca="1" si="80"/>
        <v>F0</v>
      </c>
    </row>
    <row r="230" spans="1:28" ht="18" customHeight="1">
      <c r="A230" s="22" t="s">
        <v>199</v>
      </c>
      <c r="B230" s="464" t="s">
        <v>756</v>
      </c>
      <c r="C230" s="464"/>
      <c r="D230" s="464"/>
      <c r="E230" s="464"/>
      <c r="F230" s="464"/>
      <c r="G230" s="12" t="str">
        <f t="shared" ref="G230:G233" si="117">IF(H230&gt;100000,"Can't exceed $100,000 --&gt;","")</f>
        <v/>
      </c>
      <c r="H230" s="326"/>
      <c r="I230" s="127" t="s">
        <v>107</v>
      </c>
      <c r="J230" s="151" t="s">
        <v>47</v>
      </c>
      <c r="K230" s="318" t="str">
        <f t="shared" si="112"/>
        <v>X</v>
      </c>
      <c r="L230" s="149" t="s">
        <v>46</v>
      </c>
      <c r="M230" s="149" t="str">
        <f t="shared" si="113"/>
        <v/>
      </c>
      <c r="N230" s="152" t="str">
        <f t="shared" si="114"/>
        <v/>
      </c>
      <c r="P230" s="350">
        <f t="shared" ca="1" si="115"/>
        <v>1</v>
      </c>
      <c r="Q230" s="350">
        <f t="shared" ca="1" si="115"/>
        <v>1</v>
      </c>
      <c r="R230" s="350">
        <f t="shared" ca="1" si="115"/>
        <v>1</v>
      </c>
      <c r="S230" s="350">
        <f t="shared" ca="1" si="115"/>
        <v>1</v>
      </c>
      <c r="T230" s="350">
        <f t="shared" ca="1" si="115"/>
        <v>1</v>
      </c>
      <c r="U230" s="350">
        <f t="shared" ca="1" si="115"/>
        <v>1</v>
      </c>
      <c r="V230" s="350">
        <f t="shared" ca="1" si="115"/>
        <v>1</v>
      </c>
      <c r="W230" s="350">
        <f t="shared" ca="1" si="115"/>
        <v>0</v>
      </c>
      <c r="X230" s="350">
        <f t="shared" ca="1" si="115"/>
        <v>1</v>
      </c>
      <c r="Y230" s="350">
        <f t="shared" ca="1" si="115"/>
        <v>1</v>
      </c>
      <c r="Z230" s="350">
        <f t="shared" ca="1" si="116"/>
        <v>1</v>
      </c>
      <c r="AA230" s="350" t="str">
        <f t="shared" ca="1" si="79"/>
        <v>C0</v>
      </c>
      <c r="AB230" s="350" t="str">
        <f t="shared" ca="1" si="80"/>
        <v>F0</v>
      </c>
    </row>
    <row r="231" spans="1:28" ht="18" customHeight="1">
      <c r="A231" s="22" t="s">
        <v>200</v>
      </c>
      <c r="B231" s="464" t="s">
        <v>757</v>
      </c>
      <c r="C231" s="464"/>
      <c r="D231" s="464"/>
      <c r="E231" s="464"/>
      <c r="F231" s="464"/>
      <c r="G231" s="12" t="str">
        <f t="shared" si="117"/>
        <v/>
      </c>
      <c r="H231" s="326"/>
      <c r="I231" s="127" t="s">
        <v>107</v>
      </c>
      <c r="J231" s="151" t="s">
        <v>47</v>
      </c>
      <c r="K231" s="318" t="str">
        <f t="shared" si="112"/>
        <v>X</v>
      </c>
      <c r="L231" s="149" t="s">
        <v>46</v>
      </c>
      <c r="M231" s="149" t="str">
        <f t="shared" si="113"/>
        <v/>
      </c>
      <c r="N231" s="152" t="str">
        <f t="shared" si="114"/>
        <v/>
      </c>
      <c r="P231" s="350">
        <f t="shared" ca="1" si="115"/>
        <v>1</v>
      </c>
      <c r="Q231" s="350">
        <f t="shared" ca="1" si="115"/>
        <v>1</v>
      </c>
      <c r="R231" s="350">
        <f t="shared" ca="1" si="115"/>
        <v>1</v>
      </c>
      <c r="S231" s="350">
        <f t="shared" ca="1" si="115"/>
        <v>1</v>
      </c>
      <c r="T231" s="350">
        <f t="shared" ca="1" si="115"/>
        <v>1</v>
      </c>
      <c r="U231" s="350">
        <f t="shared" ca="1" si="115"/>
        <v>1</v>
      </c>
      <c r="V231" s="350">
        <f t="shared" ca="1" si="115"/>
        <v>1</v>
      </c>
      <c r="W231" s="350">
        <f t="shared" ca="1" si="115"/>
        <v>0</v>
      </c>
      <c r="X231" s="350">
        <f t="shared" ca="1" si="115"/>
        <v>1</v>
      </c>
      <c r="Y231" s="350">
        <f t="shared" ca="1" si="115"/>
        <v>1</v>
      </c>
      <c r="Z231" s="350">
        <f t="shared" ca="1" si="116"/>
        <v>1</v>
      </c>
      <c r="AA231" s="350" t="str">
        <f t="shared" ca="1" si="79"/>
        <v>C0</v>
      </c>
      <c r="AB231" s="350" t="str">
        <f t="shared" ca="1" si="80"/>
        <v>F0</v>
      </c>
    </row>
    <row r="232" spans="1:28" ht="18" customHeight="1">
      <c r="A232" s="22" t="s">
        <v>201</v>
      </c>
      <c r="B232" s="464" t="s">
        <v>758</v>
      </c>
      <c r="C232" s="464"/>
      <c r="D232" s="464"/>
      <c r="E232" s="464"/>
      <c r="F232" s="464"/>
      <c r="G232" s="12" t="str">
        <f t="shared" si="117"/>
        <v/>
      </c>
      <c r="H232" s="326"/>
      <c r="I232" s="127" t="s">
        <v>107</v>
      </c>
      <c r="J232" s="151" t="s">
        <v>47</v>
      </c>
      <c r="K232" s="318" t="str">
        <f t="shared" si="112"/>
        <v>X</v>
      </c>
      <c r="L232" s="149" t="s">
        <v>46</v>
      </c>
      <c r="M232" s="149" t="str">
        <f t="shared" si="113"/>
        <v/>
      </c>
      <c r="N232" s="152" t="str">
        <f t="shared" si="114"/>
        <v/>
      </c>
      <c r="P232" s="360">
        <f t="shared" ca="1" si="115"/>
        <v>1</v>
      </c>
      <c r="Q232" s="360">
        <f t="shared" ca="1" si="115"/>
        <v>1</v>
      </c>
      <c r="R232" s="360">
        <f t="shared" ca="1" si="115"/>
        <v>1</v>
      </c>
      <c r="S232" s="360">
        <f t="shared" ca="1" si="115"/>
        <v>1</v>
      </c>
      <c r="T232" s="360">
        <f t="shared" ca="1" si="115"/>
        <v>1</v>
      </c>
      <c r="U232" s="360">
        <f t="shared" ca="1" si="115"/>
        <v>1</v>
      </c>
      <c r="V232" s="360">
        <f t="shared" ca="1" si="115"/>
        <v>1</v>
      </c>
      <c r="W232" s="360">
        <f t="shared" ca="1" si="115"/>
        <v>0</v>
      </c>
      <c r="X232" s="360">
        <f t="shared" ca="1" si="115"/>
        <v>1</v>
      </c>
      <c r="Y232" s="360">
        <f t="shared" ca="1" si="115"/>
        <v>1</v>
      </c>
      <c r="Z232" s="360">
        <f t="shared" ca="1" si="116"/>
        <v>1</v>
      </c>
      <c r="AA232" s="360" t="str">
        <f t="shared" ca="1" si="79"/>
        <v>C0</v>
      </c>
      <c r="AB232" s="360" t="str">
        <f t="shared" ca="1" si="80"/>
        <v>F0</v>
      </c>
    </row>
    <row r="233" spans="1:28" ht="18" customHeight="1">
      <c r="A233" s="22" t="s">
        <v>202</v>
      </c>
      <c r="B233" s="464" t="s">
        <v>759</v>
      </c>
      <c r="C233" s="464"/>
      <c r="D233" s="464"/>
      <c r="E233" s="464"/>
      <c r="F233" s="464"/>
      <c r="G233" s="12" t="str">
        <f t="shared" si="117"/>
        <v/>
      </c>
      <c r="H233" s="326"/>
      <c r="I233" s="127" t="s">
        <v>107</v>
      </c>
      <c r="J233" s="151" t="s">
        <v>47</v>
      </c>
      <c r="K233" s="318" t="str">
        <f t="shared" si="112"/>
        <v>X</v>
      </c>
      <c r="L233" s="149" t="s">
        <v>46</v>
      </c>
      <c r="M233" s="149" t="str">
        <f t="shared" si="113"/>
        <v/>
      </c>
      <c r="N233" s="152" t="str">
        <f t="shared" si="114"/>
        <v/>
      </c>
      <c r="P233" s="360">
        <f t="shared" ca="1" si="115"/>
        <v>1</v>
      </c>
      <c r="Q233" s="360">
        <f t="shared" ca="1" si="115"/>
        <v>1</v>
      </c>
      <c r="R233" s="360">
        <f t="shared" ca="1" si="115"/>
        <v>1</v>
      </c>
      <c r="S233" s="360">
        <f t="shared" ca="1" si="115"/>
        <v>1</v>
      </c>
      <c r="T233" s="360">
        <f t="shared" ca="1" si="115"/>
        <v>1</v>
      </c>
      <c r="U233" s="360">
        <f t="shared" ca="1" si="115"/>
        <v>1</v>
      </c>
      <c r="V233" s="360">
        <f t="shared" ca="1" si="115"/>
        <v>1</v>
      </c>
      <c r="W233" s="360">
        <f t="shared" ca="1" si="115"/>
        <v>0</v>
      </c>
      <c r="X233" s="360">
        <f t="shared" ca="1" si="115"/>
        <v>1</v>
      </c>
      <c r="Y233" s="360">
        <f t="shared" ca="1" si="115"/>
        <v>1</v>
      </c>
      <c r="Z233" s="360">
        <f t="shared" ca="1" si="116"/>
        <v>1</v>
      </c>
      <c r="AA233" s="360" t="str">
        <f t="shared" ca="1" si="79"/>
        <v>C0</v>
      </c>
      <c r="AB233" s="360" t="str">
        <f t="shared" ca="1" si="80"/>
        <v>F0</v>
      </c>
    </row>
    <row r="234" spans="1:28" ht="14.25" customHeight="1">
      <c r="A234" s="22"/>
      <c r="B234" s="359"/>
      <c r="C234" s="359"/>
      <c r="D234" s="359"/>
      <c r="E234" s="359"/>
      <c r="F234" s="359"/>
      <c r="G234" s="12"/>
      <c r="H234" s="116"/>
      <c r="I234" s="127"/>
      <c r="J234" s="151" t="s">
        <v>47</v>
      </c>
      <c r="K234" s="321" t="s">
        <v>115</v>
      </c>
      <c r="L234" s="149" t="s">
        <v>46</v>
      </c>
      <c r="P234" s="350">
        <f t="shared" ca="1" si="115"/>
        <v>1</v>
      </c>
      <c r="Q234" s="350">
        <f t="shared" ca="1" si="115"/>
        <v>1</v>
      </c>
      <c r="R234" s="350">
        <f t="shared" ca="1" si="115"/>
        <v>1</v>
      </c>
      <c r="S234" s="350">
        <f t="shared" ca="1" si="115"/>
        <v>1</v>
      </c>
      <c r="T234" s="350">
        <f t="shared" ca="1" si="115"/>
        <v>1</v>
      </c>
      <c r="U234" s="350">
        <f t="shared" ca="1" si="115"/>
        <v>1</v>
      </c>
      <c r="V234" s="350">
        <f t="shared" ca="1" si="115"/>
        <v>1</v>
      </c>
      <c r="W234" s="350">
        <f t="shared" ca="1" si="115"/>
        <v>1</v>
      </c>
      <c r="X234" s="350">
        <f t="shared" ca="1" si="115"/>
        <v>1</v>
      </c>
      <c r="Y234" s="350">
        <f t="shared" ca="1" si="115"/>
        <v>1</v>
      </c>
      <c r="Z234" s="350">
        <f t="shared" ca="1" si="116"/>
        <v>1</v>
      </c>
      <c r="AA234" s="350" t="str">
        <f t="shared" ca="1" si="79"/>
        <v>G</v>
      </c>
      <c r="AB234" s="350" t="str">
        <f t="shared" ca="1" si="80"/>
        <v>F0</v>
      </c>
    </row>
    <row r="235" spans="1:28" ht="16.5" customHeight="1" thickBot="1">
      <c r="A235" s="22" t="s">
        <v>203</v>
      </c>
      <c r="B235" s="464" t="s">
        <v>627</v>
      </c>
      <c r="C235" s="464"/>
      <c r="D235" s="464"/>
      <c r="E235" s="464"/>
      <c r="F235" s="464"/>
      <c r="G235" s="12" t="str">
        <f>IF(H235="","",IF(H235&lt;-99,"Can't be under -99%",IF(H235&gt;400,"Can't be over 400%","")))</f>
        <v/>
      </c>
      <c r="H235" s="346"/>
      <c r="I235" s="128" t="s">
        <v>86</v>
      </c>
      <c r="J235" s="151" t="s">
        <v>44</v>
      </c>
      <c r="K235" s="338" t="str">
        <f>IF(ISNUMBER(H235),ROUND(H235,2),"X")</f>
        <v>X</v>
      </c>
      <c r="L235" s="149" t="s">
        <v>46</v>
      </c>
      <c r="M235" s="149" t="str">
        <f t="shared" ref="M235" si="118">IF(G235="","",1)</f>
        <v/>
      </c>
      <c r="N235" s="152" t="str">
        <f>IF(M235=1,"&lt;==========","")</f>
        <v/>
      </c>
      <c r="P235" s="350">
        <f t="shared" ca="1" si="115"/>
        <v>1</v>
      </c>
      <c r="Q235" s="350">
        <f t="shared" ca="1" si="115"/>
        <v>1</v>
      </c>
      <c r="R235" s="350">
        <f t="shared" ca="1" si="115"/>
        <v>1</v>
      </c>
      <c r="S235" s="350">
        <f t="shared" ca="1" si="115"/>
        <v>1</v>
      </c>
      <c r="T235" s="350">
        <f t="shared" ca="1" si="115"/>
        <v>1</v>
      </c>
      <c r="U235" s="350">
        <f t="shared" ca="1" si="115"/>
        <v>1</v>
      </c>
      <c r="V235" s="350">
        <f t="shared" ca="1" si="115"/>
        <v>1</v>
      </c>
      <c r="W235" s="350">
        <f t="shared" ca="1" si="115"/>
        <v>0</v>
      </c>
      <c r="X235" s="350">
        <f t="shared" ca="1" si="115"/>
        <v>1</v>
      </c>
      <c r="Y235" s="350">
        <f t="shared" ca="1" si="115"/>
        <v>1</v>
      </c>
      <c r="Z235" s="350">
        <f t="shared" ca="1" si="116"/>
        <v>1</v>
      </c>
      <c r="AA235" s="350" t="str">
        <f t="shared" ca="1" si="79"/>
        <v>F2</v>
      </c>
      <c r="AB235" s="350" t="str">
        <f t="shared" ca="1" si="80"/>
        <v>F2</v>
      </c>
    </row>
    <row r="236" spans="1:28" ht="14.25" customHeight="1">
      <c r="A236" s="22"/>
      <c r="B236" s="359"/>
      <c r="C236" s="359"/>
      <c r="D236" s="359"/>
      <c r="E236" s="359"/>
      <c r="F236" s="359"/>
      <c r="G236" s="12"/>
      <c r="H236" s="116"/>
      <c r="I236" s="127"/>
      <c r="P236" s="350">
        <f t="shared" ca="1" si="115"/>
        <v>1</v>
      </c>
      <c r="Q236" s="350">
        <f t="shared" ca="1" si="115"/>
        <v>1</v>
      </c>
      <c r="R236" s="350">
        <f t="shared" ca="1" si="115"/>
        <v>1</v>
      </c>
      <c r="S236" s="350">
        <f t="shared" ca="1" si="115"/>
        <v>1</v>
      </c>
      <c r="T236" s="350">
        <f t="shared" ca="1" si="115"/>
        <v>1</v>
      </c>
      <c r="U236" s="350">
        <f t="shared" ca="1" si="115"/>
        <v>1</v>
      </c>
      <c r="V236" s="350">
        <f t="shared" ca="1" si="115"/>
        <v>1</v>
      </c>
      <c r="W236" s="350">
        <f t="shared" ca="1" si="115"/>
        <v>1</v>
      </c>
      <c r="X236" s="350">
        <f t="shared" ca="1" si="115"/>
        <v>1</v>
      </c>
      <c r="Y236" s="350">
        <f t="shared" ca="1" si="115"/>
        <v>1</v>
      </c>
      <c r="Z236" s="350">
        <f t="shared" ca="1" si="116"/>
        <v>1</v>
      </c>
      <c r="AA236" s="350" t="str">
        <f t="shared" ca="1" si="79"/>
        <v>G</v>
      </c>
      <c r="AB236" s="350" t="str">
        <f t="shared" ca="1" si="80"/>
        <v>F0</v>
      </c>
    </row>
    <row r="237" spans="1:28" ht="15.75" customHeight="1">
      <c r="A237" s="22" t="s">
        <v>204</v>
      </c>
      <c r="B237" s="464" t="s">
        <v>118</v>
      </c>
      <c r="C237" s="464"/>
      <c r="D237" s="464"/>
      <c r="E237" s="464"/>
      <c r="F237" s="464"/>
      <c r="G237" s="364" t="str">
        <f>IF(H237&lt;0,"Can't be negative",IF(H237&gt;30,"Do you really mean "&amp;H237&amp;" DAYS (not hours)?",""))</f>
        <v/>
      </c>
      <c r="H237" s="355"/>
      <c r="I237" s="127"/>
      <c r="J237" s="151" t="s">
        <v>47</v>
      </c>
      <c r="K237" s="318" t="str">
        <f t="shared" ref="K237:K238" si="119">IF(ISNUMBER(H237),ROUND(H237,0),"X")</f>
        <v>X</v>
      </c>
      <c r="L237" s="149" t="s">
        <v>46</v>
      </c>
      <c r="M237" s="149" t="str">
        <f t="shared" ref="M237:M239" si="120">IF(G237="","",1)</f>
        <v/>
      </c>
      <c r="N237" s="152" t="str">
        <f>IF(M237=1,"&lt;==========","")</f>
        <v/>
      </c>
      <c r="P237" s="350">
        <f t="shared" ca="1" si="115"/>
        <v>1</v>
      </c>
      <c r="Q237" s="350">
        <f t="shared" ca="1" si="115"/>
        <v>1</v>
      </c>
      <c r="R237" s="350">
        <f t="shared" ca="1" si="115"/>
        <v>1</v>
      </c>
      <c r="S237" s="350">
        <f t="shared" ca="1" si="115"/>
        <v>1</v>
      </c>
      <c r="T237" s="350">
        <f t="shared" ca="1" si="115"/>
        <v>1</v>
      </c>
      <c r="U237" s="350">
        <f t="shared" ca="1" si="115"/>
        <v>1</v>
      </c>
      <c r="V237" s="350">
        <f t="shared" ca="1" si="115"/>
        <v>1</v>
      </c>
      <c r="W237" s="350">
        <f t="shared" ca="1" si="115"/>
        <v>0</v>
      </c>
      <c r="X237" s="350">
        <f t="shared" ca="1" si="115"/>
        <v>1</v>
      </c>
      <c r="Y237" s="350">
        <f t="shared" ca="1" si="115"/>
        <v>1</v>
      </c>
      <c r="Z237" s="350">
        <f t="shared" ca="1" si="116"/>
        <v>1</v>
      </c>
      <c r="AA237" s="350" t="str">
        <f t="shared" ca="1" si="79"/>
        <v>F0</v>
      </c>
      <c r="AB237" s="350" t="str">
        <f t="shared" ca="1" si="80"/>
        <v>F0</v>
      </c>
    </row>
    <row r="238" spans="1:28">
      <c r="A238" s="22" t="s">
        <v>205</v>
      </c>
      <c r="B238" s="464" t="s">
        <v>703</v>
      </c>
      <c r="C238" s="464"/>
      <c r="D238" s="464"/>
      <c r="E238" s="464"/>
      <c r="F238" s="464"/>
      <c r="G238" s="364" t="str">
        <f>IF((H237&gt;0)*AND(H238&gt;0),"Can't enter vacation if you entered PTO",IF(H238&lt;0,"Can't be negative",IF(H238&gt;30,"Do you really mean 31 DAYS (not hours)?","")))</f>
        <v/>
      </c>
      <c r="H238" s="355"/>
      <c r="I238" s="127"/>
      <c r="J238" s="151" t="s">
        <v>47</v>
      </c>
      <c r="K238" s="318" t="str">
        <f t="shared" si="119"/>
        <v>X</v>
      </c>
      <c r="L238" s="149" t="s">
        <v>46</v>
      </c>
      <c r="M238" s="149" t="str">
        <f t="shared" si="120"/>
        <v/>
      </c>
      <c r="N238" s="152" t="str">
        <f>IF(M238=1,"&lt;==========","")</f>
        <v/>
      </c>
      <c r="P238" s="350">
        <f t="shared" ca="1" si="115"/>
        <v>1</v>
      </c>
      <c r="Q238" s="350">
        <f t="shared" ca="1" si="115"/>
        <v>1</v>
      </c>
      <c r="R238" s="350">
        <f t="shared" ca="1" si="115"/>
        <v>1</v>
      </c>
      <c r="S238" s="350">
        <f t="shared" ca="1" si="115"/>
        <v>1</v>
      </c>
      <c r="T238" s="350">
        <f t="shared" ca="1" si="115"/>
        <v>1</v>
      </c>
      <c r="U238" s="350">
        <f t="shared" ca="1" si="115"/>
        <v>1</v>
      </c>
      <c r="V238" s="350">
        <f t="shared" ca="1" si="115"/>
        <v>1</v>
      </c>
      <c r="W238" s="350">
        <f t="shared" ca="1" si="115"/>
        <v>0</v>
      </c>
      <c r="X238" s="350">
        <f t="shared" ca="1" si="115"/>
        <v>1</v>
      </c>
      <c r="Y238" s="350">
        <f t="shared" ca="1" si="115"/>
        <v>1</v>
      </c>
      <c r="Z238" s="350">
        <f t="shared" ca="1" si="116"/>
        <v>1</v>
      </c>
      <c r="AA238" s="350" t="str">
        <f t="shared" ca="1" si="79"/>
        <v>F0</v>
      </c>
      <c r="AB238" s="350" t="str">
        <f t="shared" ca="1" si="80"/>
        <v>F0</v>
      </c>
    </row>
    <row r="239" spans="1:28" ht="17.25" thickBot="1">
      <c r="A239" s="22" t="s">
        <v>206</v>
      </c>
      <c r="B239" s="464" t="s">
        <v>121</v>
      </c>
      <c r="C239" s="464"/>
      <c r="D239" s="464"/>
      <c r="E239" s="464"/>
      <c r="F239" s="464"/>
      <c r="G239" s="364" t="str">
        <f>IF((H237&gt;0)*AND(H239&gt;0),"Can't enter sick time if you entered PTO",IF(H239&lt;0,"Can't be negative",IF(H239&gt;30,"Do you really mean 31 DAYS (not hours)?","")))</f>
        <v/>
      </c>
      <c r="H239" s="327"/>
      <c r="I239" s="128" t="s">
        <v>86</v>
      </c>
      <c r="J239" s="151" t="s">
        <v>47</v>
      </c>
      <c r="K239" s="338" t="str">
        <f>IF(ISNUMBER(H239),ROUND(H239,2),"X")</f>
        <v>X</v>
      </c>
      <c r="L239" s="149" t="s">
        <v>46</v>
      </c>
      <c r="M239" s="149" t="str">
        <f t="shared" si="120"/>
        <v/>
      </c>
      <c r="N239" s="152" t="str">
        <f>IF(M239=1,"&lt;==========","")</f>
        <v/>
      </c>
      <c r="P239" s="350">
        <f t="shared" ca="1" si="115"/>
        <v>1</v>
      </c>
      <c r="Q239" s="350">
        <f t="shared" ca="1" si="115"/>
        <v>1</v>
      </c>
      <c r="R239" s="350">
        <f t="shared" ca="1" si="115"/>
        <v>1</v>
      </c>
      <c r="S239" s="350">
        <f t="shared" ca="1" si="115"/>
        <v>1</v>
      </c>
      <c r="T239" s="350">
        <f t="shared" ca="1" si="115"/>
        <v>1</v>
      </c>
      <c r="U239" s="350">
        <f t="shared" ca="1" si="115"/>
        <v>1</v>
      </c>
      <c r="V239" s="350">
        <f t="shared" ca="1" si="115"/>
        <v>1</v>
      </c>
      <c r="W239" s="350">
        <f t="shared" ca="1" si="115"/>
        <v>0</v>
      </c>
      <c r="X239" s="350">
        <f t="shared" ca="1" si="115"/>
        <v>1</v>
      </c>
      <c r="Y239" s="350">
        <f t="shared" ca="1" si="115"/>
        <v>1</v>
      </c>
      <c r="Z239" s="350">
        <f t="shared" ca="1" si="116"/>
        <v>1</v>
      </c>
      <c r="AA239" s="350" t="str">
        <f t="shared" ca="1" si="79"/>
        <v>F0</v>
      </c>
      <c r="AB239" s="350" t="str">
        <f t="shared" ca="1" si="80"/>
        <v>F2</v>
      </c>
    </row>
    <row r="240" spans="1:28" ht="14.25" customHeight="1">
      <c r="A240" s="22"/>
      <c r="B240" s="359"/>
      <c r="C240" s="359"/>
      <c r="D240" s="359"/>
      <c r="E240" s="359"/>
      <c r="F240" s="359"/>
      <c r="G240" s="364" t="str">
        <f>IF(H240&lt;0,"Can't be negative",IF(H240&gt;30,"Do you really mean "&amp;H240&amp;" DAYS (not hours)?",""))</f>
        <v/>
      </c>
      <c r="H240" s="365">
        <f>SUM(H237:H239)</f>
        <v>0</v>
      </c>
      <c r="I240" s="127"/>
      <c r="P240" s="350">
        <f t="shared" ca="1" si="115"/>
        <v>1</v>
      </c>
      <c r="Q240" s="350">
        <f t="shared" ca="1" si="115"/>
        <v>1</v>
      </c>
      <c r="R240" s="350">
        <f t="shared" ca="1" si="115"/>
        <v>1</v>
      </c>
      <c r="S240" s="350">
        <f t="shared" ca="1" si="115"/>
        <v>1</v>
      </c>
      <c r="T240" s="350">
        <f t="shared" ca="1" si="115"/>
        <v>1</v>
      </c>
      <c r="U240" s="350">
        <f t="shared" ca="1" si="115"/>
        <v>1</v>
      </c>
      <c r="V240" s="350">
        <f t="shared" ca="1" si="115"/>
        <v>1</v>
      </c>
      <c r="W240" s="350">
        <f t="shared" ca="1" si="115"/>
        <v>1</v>
      </c>
      <c r="X240" s="350">
        <f t="shared" ca="1" si="115"/>
        <v>1</v>
      </c>
      <c r="Y240" s="350">
        <f t="shared" ca="1" si="115"/>
        <v>1</v>
      </c>
      <c r="Z240" s="350">
        <f t="shared" ca="1" si="116"/>
        <v>1</v>
      </c>
      <c r="AA240" s="350" t="str">
        <f t="shared" ca="1" si="79"/>
        <v>F0</v>
      </c>
      <c r="AB240" s="350" t="str">
        <f t="shared" ca="1" si="80"/>
        <v>F0</v>
      </c>
    </row>
    <row r="241" spans="1:28">
      <c r="A241" s="22" t="s">
        <v>207</v>
      </c>
      <c r="B241" s="464" t="s">
        <v>29</v>
      </c>
      <c r="C241" s="464"/>
      <c r="D241" s="464"/>
      <c r="E241" s="464"/>
      <c r="F241" s="464"/>
      <c r="G241" s="12" t="str">
        <f>IF(H241="","",IF(H241&lt;0,"Can't be negative",IF(H241&gt;100,"Can't be over 100%","")))</f>
        <v/>
      </c>
      <c r="H241" s="344"/>
      <c r="I241" s="128" t="s">
        <v>86</v>
      </c>
      <c r="J241" s="151" t="s">
        <v>47</v>
      </c>
      <c r="K241" s="338" t="str">
        <f t="shared" ref="K241:K242" si="121">IF(ISNUMBER(H241),ROUND(H241,2),"X")</f>
        <v>X</v>
      </c>
      <c r="L241" s="149" t="s">
        <v>46</v>
      </c>
      <c r="M241" s="149" t="str">
        <f t="shared" ref="M241:M246" si="122">IF(G241="","",1)</f>
        <v/>
      </c>
      <c r="N241" s="152" t="str">
        <f t="shared" ref="N241:N246" si="123">IF(M241=1,"&lt;==========","")</f>
        <v/>
      </c>
      <c r="P241" s="350">
        <f t="shared" ca="1" si="115"/>
        <v>1</v>
      </c>
      <c r="Q241" s="350">
        <f t="shared" ca="1" si="115"/>
        <v>1</v>
      </c>
      <c r="R241" s="350">
        <f t="shared" ca="1" si="115"/>
        <v>1</v>
      </c>
      <c r="S241" s="350">
        <f t="shared" ca="1" si="115"/>
        <v>1</v>
      </c>
      <c r="T241" s="350">
        <f t="shared" ca="1" si="115"/>
        <v>1</v>
      </c>
      <c r="U241" s="350">
        <f t="shared" ca="1" si="115"/>
        <v>1</v>
      </c>
      <c r="V241" s="350">
        <f t="shared" ca="1" si="115"/>
        <v>1</v>
      </c>
      <c r="W241" s="350">
        <f t="shared" ca="1" si="115"/>
        <v>0</v>
      </c>
      <c r="X241" s="350">
        <f t="shared" ca="1" si="115"/>
        <v>1</v>
      </c>
      <c r="Y241" s="350">
        <f t="shared" ca="1" si="115"/>
        <v>1</v>
      </c>
      <c r="Z241" s="350">
        <f t="shared" ca="1" si="116"/>
        <v>1</v>
      </c>
      <c r="AA241" s="350" t="str">
        <f t="shared" ca="1" si="79"/>
        <v>F2</v>
      </c>
      <c r="AB241" s="350" t="str">
        <f t="shared" ca="1" si="80"/>
        <v>F2</v>
      </c>
    </row>
    <row r="242" spans="1:28" ht="17.25" thickBot="1">
      <c r="A242" s="22" t="s">
        <v>208</v>
      </c>
      <c r="B242" s="464" t="s">
        <v>647</v>
      </c>
      <c r="C242" s="464"/>
      <c r="D242" s="464"/>
      <c r="E242" s="464"/>
      <c r="F242" s="464"/>
      <c r="G242" s="12" t="str">
        <f>IF(H242="","",IF(H242&lt;0,"Can't be negative",IF(H242&gt;100,"Can't be over 100%","")))</f>
        <v/>
      </c>
      <c r="H242" s="345"/>
      <c r="I242" s="128" t="s">
        <v>86</v>
      </c>
      <c r="J242" s="151" t="s">
        <v>47</v>
      </c>
      <c r="K242" s="338" t="str">
        <f t="shared" si="121"/>
        <v>X</v>
      </c>
      <c r="L242" s="149" t="s">
        <v>46</v>
      </c>
      <c r="M242" s="149" t="str">
        <f t="shared" si="122"/>
        <v/>
      </c>
      <c r="N242" s="152" t="str">
        <f t="shared" si="123"/>
        <v/>
      </c>
      <c r="P242" s="350">
        <f t="shared" ca="1" si="115"/>
        <v>1</v>
      </c>
      <c r="Q242" s="350">
        <f t="shared" ca="1" si="115"/>
        <v>1</v>
      </c>
      <c r="R242" s="350">
        <f t="shared" ca="1" si="115"/>
        <v>1</v>
      </c>
      <c r="S242" s="350">
        <f t="shared" ca="1" si="115"/>
        <v>1</v>
      </c>
      <c r="T242" s="350">
        <f t="shared" ca="1" si="115"/>
        <v>1</v>
      </c>
      <c r="U242" s="350">
        <f t="shared" ca="1" si="115"/>
        <v>1</v>
      </c>
      <c r="V242" s="350">
        <f t="shared" ca="1" si="115"/>
        <v>1</v>
      </c>
      <c r="W242" s="350">
        <f t="shared" ca="1" si="115"/>
        <v>0</v>
      </c>
      <c r="X242" s="350">
        <f t="shared" ca="1" si="115"/>
        <v>1</v>
      </c>
      <c r="Y242" s="350">
        <f t="shared" ca="1" si="115"/>
        <v>1</v>
      </c>
      <c r="Z242" s="350">
        <f t="shared" ca="1" si="116"/>
        <v>1</v>
      </c>
      <c r="AA242" s="350" t="str">
        <f t="shared" ca="1" si="79"/>
        <v>F2</v>
      </c>
      <c r="AB242" s="350" t="str">
        <f t="shared" ca="1" si="80"/>
        <v>F2</v>
      </c>
    </row>
    <row r="243" spans="1:28" ht="14.25" customHeight="1">
      <c r="A243" s="22"/>
      <c r="B243" s="359"/>
      <c r="C243" s="359"/>
      <c r="D243" s="359"/>
      <c r="E243" s="359"/>
      <c r="F243" s="104"/>
      <c r="G243" s="331" t="str">
        <f>IF(H241+H242&gt;100,"Can't add to more than 100%","")</f>
        <v/>
      </c>
      <c r="H243" s="328" t="str">
        <f>IF(H241+H242&gt;0,H241+H242,"")</f>
        <v/>
      </c>
      <c r="I243" s="329" t="str">
        <f>IF(H243&lt;&gt;"","Total","")</f>
        <v/>
      </c>
      <c r="M243" s="149" t="str">
        <f t="shared" si="122"/>
        <v/>
      </c>
      <c r="N243" s="152" t="str">
        <f t="shared" si="123"/>
        <v/>
      </c>
      <c r="P243" s="350">
        <f t="shared" ca="1" si="115"/>
        <v>1</v>
      </c>
      <c r="Q243" s="350">
        <f t="shared" ca="1" si="115"/>
        <v>1</v>
      </c>
      <c r="R243" s="350">
        <f t="shared" ca="1" si="115"/>
        <v>1</v>
      </c>
      <c r="S243" s="350">
        <f t="shared" ca="1" si="115"/>
        <v>1</v>
      </c>
      <c r="T243" s="350">
        <f t="shared" ca="1" si="115"/>
        <v>1</v>
      </c>
      <c r="U243" s="350">
        <f t="shared" ca="1" si="115"/>
        <v>1</v>
      </c>
      <c r="V243" s="350">
        <f t="shared" ca="1" si="115"/>
        <v>1</v>
      </c>
      <c r="W243" s="350">
        <f t="shared" ca="1" si="115"/>
        <v>1</v>
      </c>
      <c r="X243" s="350">
        <f t="shared" ca="1" si="115"/>
        <v>1</v>
      </c>
      <c r="Y243" s="350">
        <f t="shared" ca="1" si="115"/>
        <v>1</v>
      </c>
      <c r="Z243" s="350">
        <f t="shared" ca="1" si="116"/>
        <v>1</v>
      </c>
      <c r="AA243" s="350" t="str">
        <f t="shared" ca="1" si="79"/>
        <v>F0</v>
      </c>
      <c r="AB243" s="350" t="str">
        <f t="shared" ca="1" si="80"/>
        <v>F0</v>
      </c>
    </row>
    <row r="244" spans="1:28">
      <c r="A244" s="22" t="s">
        <v>209</v>
      </c>
      <c r="B244" s="464" t="s">
        <v>821</v>
      </c>
      <c r="C244" s="464"/>
      <c r="D244" s="464"/>
      <c r="E244" s="464"/>
      <c r="F244" s="464"/>
      <c r="G244" s="366" t="str">
        <f>IF(H244&lt;0,"Can't be negative",IF(H244&gt;30,"Do you really mean "&amp;H244&amp;" DAYS (not hours)?",""))</f>
        <v/>
      </c>
      <c r="H244" s="355"/>
      <c r="I244" s="127"/>
      <c r="J244" s="151" t="s">
        <v>47</v>
      </c>
      <c r="K244" s="318" t="str">
        <f t="shared" ref="K244:K246" si="124">IF(ISNUMBER(H244),ROUND(H244,0),"X")</f>
        <v>X</v>
      </c>
      <c r="L244" s="149" t="s">
        <v>46</v>
      </c>
      <c r="M244" s="149" t="str">
        <f t="shared" si="122"/>
        <v/>
      </c>
      <c r="N244" s="152" t="str">
        <f t="shared" si="123"/>
        <v/>
      </c>
      <c r="P244" s="350">
        <f t="shared" ca="1" si="115"/>
        <v>1</v>
      </c>
      <c r="Q244" s="350">
        <f t="shared" ca="1" si="115"/>
        <v>1</v>
      </c>
      <c r="R244" s="350">
        <f t="shared" ca="1" si="115"/>
        <v>1</v>
      </c>
      <c r="S244" s="350">
        <f t="shared" ca="1" si="115"/>
        <v>1</v>
      </c>
      <c r="T244" s="350">
        <f t="shared" ca="1" si="115"/>
        <v>1</v>
      </c>
      <c r="U244" s="350">
        <f t="shared" ca="1" si="115"/>
        <v>1</v>
      </c>
      <c r="V244" s="350">
        <f t="shared" ca="1" si="115"/>
        <v>1</v>
      </c>
      <c r="W244" s="350">
        <f t="shared" ca="1" si="115"/>
        <v>0</v>
      </c>
      <c r="X244" s="350">
        <f t="shared" ca="1" si="115"/>
        <v>1</v>
      </c>
      <c r="Y244" s="350">
        <f t="shared" ca="1" si="115"/>
        <v>1</v>
      </c>
      <c r="Z244" s="350">
        <f t="shared" ca="1" si="116"/>
        <v>1</v>
      </c>
      <c r="AA244" s="350" t="str">
        <f t="shared" ca="1" si="79"/>
        <v>F0</v>
      </c>
      <c r="AB244" s="350" t="str">
        <f t="shared" ca="1" si="80"/>
        <v>F0</v>
      </c>
    </row>
    <row r="245" spans="1:28">
      <c r="A245" s="22" t="s">
        <v>210</v>
      </c>
      <c r="B245" s="464" t="s">
        <v>822</v>
      </c>
      <c r="C245" s="464"/>
      <c r="D245" s="464"/>
      <c r="E245" s="464"/>
      <c r="F245" s="464"/>
      <c r="G245" s="366" t="str">
        <f>IF((H244&gt;0)*AND(H245&gt;0),"Can't enter vacation if you entered PTO",IF(H245&lt;0,"Can't be negative",IF(H245&gt;30,"Do you really mean "&amp;H245&amp;" DAYS (not hours)?","")))</f>
        <v/>
      </c>
      <c r="H245" s="355"/>
      <c r="I245" s="127"/>
      <c r="J245" s="151" t="s">
        <v>47</v>
      </c>
      <c r="K245" s="318" t="str">
        <f t="shared" si="124"/>
        <v>X</v>
      </c>
      <c r="L245" s="149" t="s">
        <v>46</v>
      </c>
      <c r="M245" s="149" t="str">
        <f t="shared" si="122"/>
        <v/>
      </c>
      <c r="N245" s="152" t="str">
        <f t="shared" si="123"/>
        <v/>
      </c>
      <c r="P245" s="350">
        <f t="shared" ca="1" si="115"/>
        <v>1</v>
      </c>
      <c r="Q245" s="350">
        <f t="shared" ca="1" si="115"/>
        <v>1</v>
      </c>
      <c r="R245" s="350">
        <f t="shared" ca="1" si="115"/>
        <v>1</v>
      </c>
      <c r="S245" s="350">
        <f t="shared" ca="1" si="115"/>
        <v>1</v>
      </c>
      <c r="T245" s="350">
        <f t="shared" ca="1" si="115"/>
        <v>1</v>
      </c>
      <c r="U245" s="350">
        <f t="shared" ca="1" si="115"/>
        <v>1</v>
      </c>
      <c r="V245" s="350">
        <f t="shared" ca="1" si="115"/>
        <v>1</v>
      </c>
      <c r="W245" s="350">
        <f t="shared" ca="1" si="115"/>
        <v>0</v>
      </c>
      <c r="X245" s="350">
        <f t="shared" ca="1" si="115"/>
        <v>1</v>
      </c>
      <c r="Y245" s="350">
        <f t="shared" ca="1" si="115"/>
        <v>1</v>
      </c>
      <c r="Z245" s="350">
        <f t="shared" ca="1" si="116"/>
        <v>1</v>
      </c>
      <c r="AA245" s="350" t="str">
        <f t="shared" ca="1" si="79"/>
        <v>F0</v>
      </c>
      <c r="AB245" s="350" t="str">
        <f t="shared" ca="1" si="80"/>
        <v>F0</v>
      </c>
    </row>
    <row r="246" spans="1:28" ht="17.25" thickBot="1">
      <c r="A246" s="22" t="s">
        <v>211</v>
      </c>
      <c r="B246" s="464" t="s">
        <v>823</v>
      </c>
      <c r="C246" s="464"/>
      <c r="D246" s="464"/>
      <c r="E246" s="464"/>
      <c r="F246" s="464"/>
      <c r="G246" s="366" t="str">
        <f>IF((H244&gt;0)*AND(H246&gt;0),"Can't enter sick days if you entered PTO",IF(H246&lt;0,"Can't be negative",IF(H246&gt;30,"Do you really mean "&amp;H246&amp;" DAYS (not hours)?","")))</f>
        <v/>
      </c>
      <c r="H246" s="327"/>
      <c r="I246" s="127"/>
      <c r="J246" s="151" t="s">
        <v>47</v>
      </c>
      <c r="K246" s="318" t="str">
        <f t="shared" si="124"/>
        <v>X</v>
      </c>
      <c r="L246" s="149" t="s">
        <v>46</v>
      </c>
      <c r="M246" s="149" t="str">
        <f t="shared" si="122"/>
        <v/>
      </c>
      <c r="N246" s="152" t="str">
        <f t="shared" si="123"/>
        <v/>
      </c>
      <c r="P246" s="350">
        <f t="shared" ca="1" si="115"/>
        <v>1</v>
      </c>
      <c r="Q246" s="350">
        <f t="shared" ca="1" si="115"/>
        <v>1</v>
      </c>
      <c r="R246" s="350">
        <f t="shared" ca="1" si="115"/>
        <v>1</v>
      </c>
      <c r="S246" s="350">
        <f t="shared" ca="1" si="115"/>
        <v>1</v>
      </c>
      <c r="T246" s="350">
        <f t="shared" ca="1" si="115"/>
        <v>1</v>
      </c>
      <c r="U246" s="350">
        <f t="shared" ca="1" si="115"/>
        <v>1</v>
      </c>
      <c r="V246" s="350">
        <f t="shared" ca="1" si="115"/>
        <v>1</v>
      </c>
      <c r="W246" s="350">
        <f t="shared" ca="1" si="115"/>
        <v>0</v>
      </c>
      <c r="X246" s="350">
        <f t="shared" ca="1" si="115"/>
        <v>1</v>
      </c>
      <c r="Y246" s="350">
        <f t="shared" ca="1" si="115"/>
        <v>1</v>
      </c>
      <c r="Z246" s="350">
        <f t="shared" ca="1" si="116"/>
        <v>1</v>
      </c>
      <c r="AA246" s="350" t="str">
        <f t="shared" ca="1" si="79"/>
        <v>F0</v>
      </c>
      <c r="AB246" s="350" t="str">
        <f t="shared" ca="1" si="80"/>
        <v>F0</v>
      </c>
    </row>
    <row r="247" spans="1:28" ht="14.25" customHeight="1">
      <c r="A247" s="22"/>
      <c r="B247" s="359"/>
      <c r="C247" s="359"/>
      <c r="D247" s="359"/>
      <c r="E247" s="359"/>
      <c r="F247" s="359"/>
      <c r="G247" s="366" t="str">
        <f>IF(H247&lt;0,"Can't be negative",IF(H247&gt;30,"Do you really mean "&amp;H247&amp;" DAYS (not hours)?",""))</f>
        <v/>
      </c>
      <c r="H247" s="365">
        <f>SUM(H244:H246)</f>
        <v>0</v>
      </c>
      <c r="I247" s="329" t="str">
        <f>IF(H247&lt;&gt;"","Total","")</f>
        <v>Total</v>
      </c>
      <c r="P247" s="350">
        <f t="shared" ca="1" si="115"/>
        <v>1</v>
      </c>
      <c r="Q247" s="350">
        <f t="shared" ca="1" si="115"/>
        <v>1</v>
      </c>
      <c r="R247" s="350">
        <f t="shared" ca="1" si="115"/>
        <v>1</v>
      </c>
      <c r="S247" s="350">
        <f t="shared" ca="1" si="115"/>
        <v>1</v>
      </c>
      <c r="T247" s="350">
        <f t="shared" ca="1" si="115"/>
        <v>1</v>
      </c>
      <c r="U247" s="350">
        <f t="shared" ca="1" si="115"/>
        <v>1</v>
      </c>
      <c r="V247" s="350">
        <f t="shared" ca="1" si="115"/>
        <v>1</v>
      </c>
      <c r="W247" s="350">
        <f t="shared" ca="1" si="115"/>
        <v>1</v>
      </c>
      <c r="X247" s="350">
        <f t="shared" ca="1" si="115"/>
        <v>1</v>
      </c>
      <c r="Y247" s="350">
        <f t="shared" ca="1" si="115"/>
        <v>1</v>
      </c>
      <c r="Z247" s="350">
        <f t="shared" ca="1" si="116"/>
        <v>1</v>
      </c>
      <c r="AA247" s="350" t="str">
        <f t="shared" ca="1" si="79"/>
        <v>F0</v>
      </c>
      <c r="AB247" s="350" t="str">
        <f t="shared" ca="1" si="80"/>
        <v>F0</v>
      </c>
    </row>
    <row r="248" spans="1:28" ht="15.75" customHeight="1">
      <c r="A248" s="105" t="s">
        <v>212</v>
      </c>
      <c r="B248" s="464" t="s">
        <v>619</v>
      </c>
      <c r="C248" s="464"/>
      <c r="D248" s="464"/>
      <c r="E248" s="464"/>
      <c r="F248" s="464"/>
      <c r="G248" s="12" t="str">
        <f t="shared" ref="G248:G254" si="125">IF(H248="","",IF(H248="Y","",IF(H248="N","","Must be Y or N")))</f>
        <v/>
      </c>
      <c r="H248" s="355"/>
      <c r="I248" s="127" t="s">
        <v>127</v>
      </c>
      <c r="J248" s="151" t="s">
        <v>47</v>
      </c>
      <c r="K248" s="318" t="str">
        <f t="shared" ref="K248:K254" si="126">IF(H248="Y",1,IF(H248="N",0,"X"))</f>
        <v>X</v>
      </c>
      <c r="L248" s="149" t="s">
        <v>46</v>
      </c>
      <c r="M248" s="149" t="str">
        <f t="shared" ref="M248:M254" si="127">IF(G248="","",1)</f>
        <v/>
      </c>
      <c r="N248" s="152" t="str">
        <f t="shared" ref="N248:N254" si="128">IF(M248=1,"&lt;==========","")</f>
        <v/>
      </c>
      <c r="P248" s="360">
        <f t="shared" ca="1" si="115"/>
        <v>1</v>
      </c>
      <c r="Q248" s="360">
        <f t="shared" ca="1" si="115"/>
        <v>1</v>
      </c>
      <c r="R248" s="360">
        <f t="shared" ca="1" si="115"/>
        <v>1</v>
      </c>
      <c r="S248" s="360">
        <f t="shared" ca="1" si="115"/>
        <v>1</v>
      </c>
      <c r="T248" s="360">
        <f t="shared" ca="1" si="115"/>
        <v>1</v>
      </c>
      <c r="U248" s="360">
        <f t="shared" ca="1" si="115"/>
        <v>1</v>
      </c>
      <c r="V248" s="360">
        <f t="shared" ca="1" si="115"/>
        <v>1</v>
      </c>
      <c r="W248" s="360">
        <f t="shared" ca="1" si="115"/>
        <v>0</v>
      </c>
      <c r="X248" s="360">
        <f t="shared" ca="1" si="115"/>
        <v>1</v>
      </c>
      <c r="Y248" s="360">
        <f t="shared" ca="1" si="115"/>
        <v>1</v>
      </c>
      <c r="Z248" s="360">
        <f t="shared" ca="1" si="116"/>
        <v>1</v>
      </c>
      <c r="AA248" s="360" t="str">
        <f t="shared" ca="1" si="79"/>
        <v>F0</v>
      </c>
      <c r="AB248" s="360" t="str">
        <f t="shared" ca="1" si="80"/>
        <v>F0</v>
      </c>
    </row>
    <row r="249" spans="1:28" ht="15.75" customHeight="1">
      <c r="A249" s="105" t="s">
        <v>213</v>
      </c>
      <c r="B249" s="464" t="s">
        <v>620</v>
      </c>
      <c r="C249" s="464"/>
      <c r="D249" s="464"/>
      <c r="E249" s="464"/>
      <c r="F249" s="464"/>
      <c r="G249" s="12" t="str">
        <f t="shared" si="125"/>
        <v/>
      </c>
      <c r="H249" s="355"/>
      <c r="I249" s="127" t="s">
        <v>127</v>
      </c>
      <c r="J249" s="151" t="s">
        <v>47</v>
      </c>
      <c r="K249" s="318" t="str">
        <f t="shared" si="126"/>
        <v>X</v>
      </c>
      <c r="L249" s="149" t="s">
        <v>46</v>
      </c>
      <c r="M249" s="149" t="str">
        <f t="shared" si="127"/>
        <v/>
      </c>
      <c r="N249" s="152" t="str">
        <f t="shared" si="128"/>
        <v/>
      </c>
      <c r="P249" s="360">
        <f t="shared" ca="1" si="115"/>
        <v>1</v>
      </c>
      <c r="Q249" s="360">
        <f t="shared" ca="1" si="115"/>
        <v>1</v>
      </c>
      <c r="R249" s="360">
        <f t="shared" ca="1" si="115"/>
        <v>1</v>
      </c>
      <c r="S249" s="360">
        <f t="shared" ca="1" si="115"/>
        <v>1</v>
      </c>
      <c r="T249" s="360">
        <f t="shared" ca="1" si="115"/>
        <v>1</v>
      </c>
      <c r="U249" s="360">
        <f t="shared" ca="1" si="115"/>
        <v>1</v>
      </c>
      <c r="V249" s="360">
        <f t="shared" ca="1" si="115"/>
        <v>1</v>
      </c>
      <c r="W249" s="360">
        <f t="shared" ca="1" si="115"/>
        <v>0</v>
      </c>
      <c r="X249" s="360">
        <f t="shared" ca="1" si="115"/>
        <v>1</v>
      </c>
      <c r="Y249" s="360">
        <f t="shared" ca="1" si="115"/>
        <v>1</v>
      </c>
      <c r="Z249" s="360">
        <f t="shared" ca="1" si="116"/>
        <v>1</v>
      </c>
      <c r="AA249" s="360" t="str">
        <f t="shared" ca="1" si="79"/>
        <v>F0</v>
      </c>
      <c r="AB249" s="360" t="str">
        <f t="shared" ca="1" si="80"/>
        <v>F0</v>
      </c>
    </row>
    <row r="250" spans="1:28" ht="15.75" customHeight="1">
      <c r="A250" s="105" t="s">
        <v>214</v>
      </c>
      <c r="B250" s="464" t="s">
        <v>621</v>
      </c>
      <c r="C250" s="464"/>
      <c r="D250" s="464"/>
      <c r="E250" s="464"/>
      <c r="F250" s="464"/>
      <c r="G250" s="12" t="str">
        <f t="shared" si="125"/>
        <v/>
      </c>
      <c r="H250" s="355"/>
      <c r="I250" s="127" t="s">
        <v>127</v>
      </c>
      <c r="J250" s="151" t="s">
        <v>47</v>
      </c>
      <c r="K250" s="318" t="str">
        <f t="shared" si="126"/>
        <v>X</v>
      </c>
      <c r="L250" s="149" t="s">
        <v>46</v>
      </c>
      <c r="M250" s="149" t="str">
        <f t="shared" si="127"/>
        <v/>
      </c>
      <c r="N250" s="152" t="str">
        <f t="shared" si="128"/>
        <v/>
      </c>
      <c r="P250" s="350">
        <f t="shared" ca="1" si="115"/>
        <v>1</v>
      </c>
      <c r="Q250" s="350">
        <f t="shared" ca="1" si="115"/>
        <v>1</v>
      </c>
      <c r="R250" s="350">
        <f t="shared" ca="1" si="115"/>
        <v>1</v>
      </c>
      <c r="S250" s="350">
        <f t="shared" ca="1" si="115"/>
        <v>1</v>
      </c>
      <c r="T250" s="350">
        <f t="shared" ca="1" si="115"/>
        <v>1</v>
      </c>
      <c r="U250" s="350">
        <f t="shared" ca="1" si="115"/>
        <v>1</v>
      </c>
      <c r="V250" s="350">
        <f t="shared" ca="1" si="115"/>
        <v>1</v>
      </c>
      <c r="W250" s="350">
        <f t="shared" ca="1" si="115"/>
        <v>0</v>
      </c>
      <c r="X250" s="350">
        <f t="shared" ca="1" si="115"/>
        <v>1</v>
      </c>
      <c r="Y250" s="350">
        <f t="shared" ca="1" si="115"/>
        <v>1</v>
      </c>
      <c r="Z250" s="350">
        <f t="shared" ca="1" si="116"/>
        <v>1</v>
      </c>
      <c r="AA250" s="350" t="str">
        <f t="shared" ref="AA250:AA259" ca="1" si="129">CELL("format",H250)</f>
        <v>F0</v>
      </c>
      <c r="AB250" s="350" t="str">
        <f t="shared" ref="AB250:AB259" ca="1" si="130">CELL("format",K250)</f>
        <v>F0</v>
      </c>
    </row>
    <row r="251" spans="1:28" ht="15.75" customHeight="1">
      <c r="A251" s="105" t="s">
        <v>215</v>
      </c>
      <c r="B251" s="464" t="s">
        <v>622</v>
      </c>
      <c r="C251" s="464"/>
      <c r="D251" s="464"/>
      <c r="E251" s="464"/>
      <c r="F251" s="464"/>
      <c r="G251" s="12" t="str">
        <f t="shared" si="125"/>
        <v/>
      </c>
      <c r="H251" s="355"/>
      <c r="I251" s="127" t="s">
        <v>127</v>
      </c>
      <c r="J251" s="151" t="s">
        <v>47</v>
      </c>
      <c r="K251" s="318" t="str">
        <f t="shared" si="126"/>
        <v>X</v>
      </c>
      <c r="L251" s="149" t="s">
        <v>46</v>
      </c>
      <c r="M251" s="149" t="str">
        <f t="shared" si="127"/>
        <v/>
      </c>
      <c r="N251" s="152" t="str">
        <f t="shared" si="128"/>
        <v/>
      </c>
      <c r="P251" s="350">
        <f t="shared" ca="1" si="115"/>
        <v>1</v>
      </c>
      <c r="Q251" s="350">
        <f t="shared" ca="1" si="115"/>
        <v>1</v>
      </c>
      <c r="R251" s="350">
        <f t="shared" ca="1" si="115"/>
        <v>1</v>
      </c>
      <c r="S251" s="350">
        <f t="shared" ca="1" si="115"/>
        <v>1</v>
      </c>
      <c r="T251" s="350">
        <f t="shared" ca="1" si="115"/>
        <v>1</v>
      </c>
      <c r="U251" s="350">
        <f t="shared" ref="U251:U259" ca="1" si="131">CELL("protect",F251)</f>
        <v>1</v>
      </c>
      <c r="V251" s="350">
        <f t="shared" ref="V251:V259" ca="1" si="132">CELL("protect",G251)</f>
        <v>1</v>
      </c>
      <c r="W251" s="350">
        <f t="shared" ref="W251:W259" ca="1" si="133">CELL("protect",H251)</f>
        <v>0</v>
      </c>
      <c r="X251" s="350">
        <f t="shared" ref="X251:X259" ca="1" si="134">CELL("protect",I251)</f>
        <v>1</v>
      </c>
      <c r="Y251" s="350">
        <f t="shared" ref="Y251:Y259" ca="1" si="135">CELL("protect",J251)</f>
        <v>1</v>
      </c>
      <c r="Z251" s="350">
        <f t="shared" ca="1" si="116"/>
        <v>1</v>
      </c>
      <c r="AA251" s="350" t="str">
        <f t="shared" ca="1" si="129"/>
        <v>F0</v>
      </c>
      <c r="AB251" s="350" t="str">
        <f t="shared" ca="1" si="130"/>
        <v>F0</v>
      </c>
    </row>
    <row r="252" spans="1:28" ht="15.75" customHeight="1">
      <c r="A252" s="105" t="s">
        <v>216</v>
      </c>
      <c r="B252" s="464" t="s">
        <v>623</v>
      </c>
      <c r="C252" s="464"/>
      <c r="D252" s="464"/>
      <c r="E252" s="464"/>
      <c r="F252" s="464"/>
      <c r="G252" s="12" t="str">
        <f t="shared" si="125"/>
        <v/>
      </c>
      <c r="H252" s="355"/>
      <c r="I252" s="127" t="s">
        <v>127</v>
      </c>
      <c r="J252" s="151" t="s">
        <v>47</v>
      </c>
      <c r="K252" s="318" t="str">
        <f t="shared" si="126"/>
        <v>X</v>
      </c>
      <c r="L252" s="149" t="s">
        <v>46</v>
      </c>
      <c r="M252" s="149" t="str">
        <f t="shared" si="127"/>
        <v/>
      </c>
      <c r="N252" s="152" t="str">
        <f t="shared" si="128"/>
        <v/>
      </c>
      <c r="P252" s="350">
        <f t="shared" ref="P252:P259" ca="1" si="136">CELL("protect",A252)</f>
        <v>1</v>
      </c>
      <c r="Q252" s="350">
        <f t="shared" ref="Q252:Q259" ca="1" si="137">CELL("protect",B252)</f>
        <v>1</v>
      </c>
      <c r="R252" s="350">
        <f t="shared" ref="R252:R259" ca="1" si="138">CELL("protect",C252)</f>
        <v>1</v>
      </c>
      <c r="S252" s="350">
        <f t="shared" ref="S252:S259" ca="1" si="139">CELL("protect",D252)</f>
        <v>1</v>
      </c>
      <c r="T252" s="350">
        <f t="shared" ref="T252:T259" ca="1" si="140">CELL("protect",E252)</f>
        <v>1</v>
      </c>
      <c r="U252" s="350">
        <f t="shared" ca="1" si="131"/>
        <v>1</v>
      </c>
      <c r="V252" s="350">
        <f t="shared" ca="1" si="132"/>
        <v>1</v>
      </c>
      <c r="W252" s="350">
        <f t="shared" ca="1" si="133"/>
        <v>0</v>
      </c>
      <c r="X252" s="350">
        <f t="shared" ca="1" si="134"/>
        <v>1</v>
      </c>
      <c r="Y252" s="350">
        <f t="shared" ca="1" si="135"/>
        <v>1</v>
      </c>
      <c r="Z252" s="350">
        <f t="shared" ca="1" si="116"/>
        <v>1</v>
      </c>
      <c r="AA252" s="350" t="str">
        <f t="shared" ca="1" si="129"/>
        <v>F0</v>
      </c>
      <c r="AB252" s="350" t="str">
        <f t="shared" ca="1" si="130"/>
        <v>F0</v>
      </c>
    </row>
    <row r="253" spans="1:28" ht="15.75" customHeight="1">
      <c r="A253" s="105" t="s">
        <v>217</v>
      </c>
      <c r="B253" s="464" t="s">
        <v>624</v>
      </c>
      <c r="C253" s="464"/>
      <c r="D253" s="464"/>
      <c r="E253" s="464"/>
      <c r="F253" s="464"/>
      <c r="G253" s="12" t="str">
        <f t="shared" si="125"/>
        <v/>
      </c>
      <c r="H253" s="355"/>
      <c r="I253" s="127" t="s">
        <v>127</v>
      </c>
      <c r="J253" s="151" t="s">
        <v>47</v>
      </c>
      <c r="K253" s="318" t="str">
        <f t="shared" si="126"/>
        <v>X</v>
      </c>
      <c r="L253" s="149" t="s">
        <v>46</v>
      </c>
      <c r="M253" s="149" t="str">
        <f t="shared" si="127"/>
        <v/>
      </c>
      <c r="N253" s="152" t="str">
        <f t="shared" si="128"/>
        <v/>
      </c>
      <c r="P253" s="350">
        <f t="shared" ca="1" si="136"/>
        <v>1</v>
      </c>
      <c r="Q253" s="350">
        <f t="shared" ca="1" si="137"/>
        <v>1</v>
      </c>
      <c r="R253" s="350">
        <f t="shared" ca="1" si="138"/>
        <v>1</v>
      </c>
      <c r="S253" s="350">
        <f t="shared" ca="1" si="139"/>
        <v>1</v>
      </c>
      <c r="T253" s="350">
        <f t="shared" ca="1" si="140"/>
        <v>1</v>
      </c>
      <c r="U253" s="350">
        <f t="shared" ca="1" si="131"/>
        <v>1</v>
      </c>
      <c r="V253" s="350">
        <f t="shared" ca="1" si="132"/>
        <v>1</v>
      </c>
      <c r="W253" s="350">
        <f t="shared" ca="1" si="133"/>
        <v>0</v>
      </c>
      <c r="X253" s="350">
        <f t="shared" ca="1" si="134"/>
        <v>1</v>
      </c>
      <c r="Y253" s="350">
        <f t="shared" ca="1" si="135"/>
        <v>1</v>
      </c>
      <c r="Z253" s="350">
        <f t="shared" ca="1" si="116"/>
        <v>1</v>
      </c>
      <c r="AA253" s="350" t="str">
        <f t="shared" ca="1" si="129"/>
        <v>F0</v>
      </c>
      <c r="AB253" s="350" t="str">
        <f t="shared" ca="1" si="130"/>
        <v>F0</v>
      </c>
    </row>
    <row r="254" spans="1:28" ht="15.75" customHeight="1" thickBot="1">
      <c r="A254" s="105" t="s">
        <v>218</v>
      </c>
      <c r="B254" s="464" t="s">
        <v>625</v>
      </c>
      <c r="C254" s="464"/>
      <c r="D254" s="464"/>
      <c r="E254" s="464"/>
      <c r="F254" s="464"/>
      <c r="G254" s="12" t="str">
        <f t="shared" si="125"/>
        <v/>
      </c>
      <c r="H254" s="327"/>
      <c r="I254" s="127" t="s">
        <v>127</v>
      </c>
      <c r="J254" s="151" t="s">
        <v>47</v>
      </c>
      <c r="K254" s="318" t="str">
        <f t="shared" si="126"/>
        <v>X</v>
      </c>
      <c r="L254" s="149" t="s">
        <v>46</v>
      </c>
      <c r="M254" s="149" t="str">
        <f t="shared" si="127"/>
        <v/>
      </c>
      <c r="N254" s="152" t="str">
        <f t="shared" si="128"/>
        <v/>
      </c>
      <c r="P254" s="350">
        <f t="shared" ca="1" si="136"/>
        <v>1</v>
      </c>
      <c r="Q254" s="350">
        <f t="shared" ca="1" si="137"/>
        <v>1</v>
      </c>
      <c r="R254" s="350">
        <f t="shared" ca="1" si="138"/>
        <v>1</v>
      </c>
      <c r="S254" s="350">
        <f t="shared" ca="1" si="139"/>
        <v>1</v>
      </c>
      <c r="T254" s="350">
        <f t="shared" ca="1" si="140"/>
        <v>1</v>
      </c>
      <c r="U254" s="350">
        <f t="shared" ca="1" si="131"/>
        <v>1</v>
      </c>
      <c r="V254" s="350">
        <f t="shared" ca="1" si="132"/>
        <v>1</v>
      </c>
      <c r="W254" s="350">
        <f t="shared" ca="1" si="133"/>
        <v>0</v>
      </c>
      <c r="X254" s="350">
        <f t="shared" ca="1" si="134"/>
        <v>1</v>
      </c>
      <c r="Y254" s="350">
        <f t="shared" ca="1" si="135"/>
        <v>1</v>
      </c>
      <c r="Z254" s="350">
        <f t="shared" ca="1" si="116"/>
        <v>1</v>
      </c>
      <c r="AA254" s="350" t="str">
        <f t="shared" ca="1" si="129"/>
        <v>F0</v>
      </c>
      <c r="AB254" s="350" t="str">
        <f t="shared" ca="1" si="130"/>
        <v>F0</v>
      </c>
    </row>
    <row r="255" spans="1:28" ht="14.25" customHeight="1">
      <c r="A255" s="105"/>
      <c r="B255" s="359"/>
      <c r="C255" s="359"/>
      <c r="D255" s="359"/>
      <c r="E255" s="359"/>
      <c r="F255" s="359"/>
      <c r="G255" s="12"/>
      <c r="H255" s="117"/>
      <c r="I255" s="127"/>
      <c r="P255" s="350">
        <f t="shared" ca="1" si="136"/>
        <v>1</v>
      </c>
      <c r="Q255" s="350">
        <f t="shared" ca="1" si="137"/>
        <v>1</v>
      </c>
      <c r="R255" s="350">
        <f t="shared" ca="1" si="138"/>
        <v>1</v>
      </c>
      <c r="S255" s="350">
        <f t="shared" ca="1" si="139"/>
        <v>1</v>
      </c>
      <c r="T255" s="350">
        <f t="shared" ca="1" si="140"/>
        <v>1</v>
      </c>
      <c r="U255" s="350">
        <f t="shared" ca="1" si="131"/>
        <v>1</v>
      </c>
      <c r="V255" s="350">
        <f t="shared" ca="1" si="132"/>
        <v>1</v>
      </c>
      <c r="W255" s="350">
        <f t="shared" ca="1" si="133"/>
        <v>1</v>
      </c>
      <c r="X255" s="350">
        <f t="shared" ca="1" si="134"/>
        <v>1</v>
      </c>
      <c r="Y255" s="350">
        <f t="shared" ca="1" si="135"/>
        <v>1</v>
      </c>
      <c r="Z255" s="350">
        <f t="shared" ca="1" si="116"/>
        <v>1</v>
      </c>
      <c r="AA255" s="350" t="str">
        <f t="shared" ca="1" si="129"/>
        <v>G</v>
      </c>
      <c r="AB255" s="350" t="str">
        <f t="shared" ca="1" si="130"/>
        <v>F0</v>
      </c>
    </row>
    <row r="256" spans="1:28" ht="15.6" customHeight="1">
      <c r="A256" s="22" t="s">
        <v>219</v>
      </c>
      <c r="B256" s="464" t="s">
        <v>135</v>
      </c>
      <c r="C256" s="464"/>
      <c r="D256" s="464"/>
      <c r="E256" s="464"/>
      <c r="F256" s="464"/>
      <c r="G256" s="12" t="str">
        <f>IF(H256="","",IF(H256&lt;0,"Can't be negative",IF(H256&gt;300,"Can't be over 300%","")))</f>
        <v/>
      </c>
      <c r="H256" s="344"/>
      <c r="I256" s="128" t="s">
        <v>86</v>
      </c>
      <c r="J256" s="151" t="s">
        <v>47</v>
      </c>
      <c r="K256" s="338" t="str">
        <f>IF(ISNUMBER(H256),ROUND(H256,2),"X")</f>
        <v>X</v>
      </c>
      <c r="L256" s="149" t="s">
        <v>46</v>
      </c>
      <c r="M256" s="149" t="str">
        <f t="shared" ref="M256:M259" si="141">IF(G256="","",1)</f>
        <v/>
      </c>
      <c r="N256" s="152" t="str">
        <f>IF(M256=1,"&lt;==========","")</f>
        <v/>
      </c>
      <c r="P256" s="350">
        <f t="shared" ca="1" si="136"/>
        <v>1</v>
      </c>
      <c r="Q256" s="350">
        <f t="shared" ca="1" si="137"/>
        <v>1</v>
      </c>
      <c r="R256" s="350">
        <f t="shared" ca="1" si="138"/>
        <v>1</v>
      </c>
      <c r="S256" s="350">
        <f t="shared" ca="1" si="139"/>
        <v>1</v>
      </c>
      <c r="T256" s="350">
        <f t="shared" ca="1" si="140"/>
        <v>1</v>
      </c>
      <c r="U256" s="350">
        <f t="shared" ca="1" si="131"/>
        <v>1</v>
      </c>
      <c r="V256" s="350">
        <f t="shared" ca="1" si="132"/>
        <v>1</v>
      </c>
      <c r="W256" s="350">
        <f t="shared" ca="1" si="133"/>
        <v>0</v>
      </c>
      <c r="X256" s="350">
        <f t="shared" ca="1" si="134"/>
        <v>1</v>
      </c>
      <c r="Y256" s="350">
        <f t="shared" ca="1" si="135"/>
        <v>1</v>
      </c>
      <c r="Z256" s="350">
        <f t="shared" ca="1" si="116"/>
        <v>1</v>
      </c>
      <c r="AA256" s="350" t="str">
        <f t="shared" ca="1" si="129"/>
        <v>F2</v>
      </c>
      <c r="AB256" s="350" t="str">
        <f t="shared" ca="1" si="130"/>
        <v>F2</v>
      </c>
    </row>
    <row r="257" spans="1:28" ht="15.75" customHeight="1">
      <c r="A257" s="22" t="s">
        <v>220</v>
      </c>
      <c r="B257" s="464" t="s">
        <v>137</v>
      </c>
      <c r="C257" s="464"/>
      <c r="D257" s="464"/>
      <c r="E257" s="464"/>
      <c r="F257" s="464"/>
      <c r="G257" s="12" t="str">
        <f>IF(H257&gt;1000,"Can't exceed $1000 --&gt;","")</f>
        <v/>
      </c>
      <c r="H257" s="330"/>
      <c r="I257" s="128" t="s">
        <v>138</v>
      </c>
      <c r="J257" s="151" t="s">
        <v>47</v>
      </c>
      <c r="K257" s="318" t="str">
        <f t="shared" ref="K257:K259" si="142">IF(ISNUMBER(H257),ROUND(H257,0),"X")</f>
        <v>X</v>
      </c>
      <c r="L257" s="149" t="s">
        <v>46</v>
      </c>
      <c r="M257" s="149" t="str">
        <f t="shared" si="141"/>
        <v/>
      </c>
      <c r="N257" s="152" t="str">
        <f>IF(M257=1,"&lt;==========","")</f>
        <v/>
      </c>
      <c r="P257" s="350">
        <f t="shared" ca="1" si="136"/>
        <v>1</v>
      </c>
      <c r="Q257" s="350">
        <f t="shared" ca="1" si="137"/>
        <v>1</v>
      </c>
      <c r="R257" s="350">
        <f t="shared" ca="1" si="138"/>
        <v>1</v>
      </c>
      <c r="S257" s="350">
        <f t="shared" ca="1" si="139"/>
        <v>1</v>
      </c>
      <c r="T257" s="350">
        <f t="shared" ca="1" si="140"/>
        <v>1</v>
      </c>
      <c r="U257" s="350">
        <f t="shared" ca="1" si="131"/>
        <v>1</v>
      </c>
      <c r="V257" s="350">
        <f t="shared" ca="1" si="132"/>
        <v>1</v>
      </c>
      <c r="W257" s="350">
        <f t="shared" ca="1" si="133"/>
        <v>0</v>
      </c>
      <c r="X257" s="350">
        <f t="shared" ca="1" si="134"/>
        <v>1</v>
      </c>
      <c r="Y257" s="350">
        <f t="shared" ca="1" si="135"/>
        <v>1</v>
      </c>
      <c r="Z257" s="350">
        <f t="shared" ca="1" si="116"/>
        <v>1</v>
      </c>
      <c r="AA257" s="350" t="str">
        <f t="shared" ca="1" si="129"/>
        <v>C0</v>
      </c>
      <c r="AB257" s="350" t="str">
        <f t="shared" ca="1" si="130"/>
        <v>F0</v>
      </c>
    </row>
    <row r="258" spans="1:28" ht="15.75" customHeight="1">
      <c r="A258" s="22" t="s">
        <v>221</v>
      </c>
      <c r="B258" s="464" t="s">
        <v>761</v>
      </c>
      <c r="C258" s="464"/>
      <c r="D258" s="464"/>
      <c r="E258" s="464"/>
      <c r="F258" s="464"/>
      <c r="G258" s="12" t="str">
        <f>IF(H258&lt;0,"Can't be negative",IF(H258&gt;50000000,"Can't exceed $50,000,000",""))</f>
        <v/>
      </c>
      <c r="H258" s="330"/>
      <c r="I258" s="127" t="s">
        <v>790</v>
      </c>
      <c r="J258" s="151" t="s">
        <v>47</v>
      </c>
      <c r="K258" s="318" t="str">
        <f t="shared" si="142"/>
        <v>X</v>
      </c>
      <c r="L258" s="149" t="s">
        <v>46</v>
      </c>
      <c r="M258" s="149" t="str">
        <f t="shared" si="141"/>
        <v/>
      </c>
      <c r="N258" s="152" t="str">
        <f>IF(M258=1,"&lt;==========","")</f>
        <v/>
      </c>
      <c r="P258" s="350">
        <f t="shared" ca="1" si="136"/>
        <v>1</v>
      </c>
      <c r="Q258" s="350">
        <f t="shared" ca="1" si="137"/>
        <v>1</v>
      </c>
      <c r="R258" s="350">
        <f t="shared" ca="1" si="138"/>
        <v>1</v>
      </c>
      <c r="S258" s="350">
        <f t="shared" ca="1" si="139"/>
        <v>1</v>
      </c>
      <c r="T258" s="350">
        <f t="shared" ca="1" si="140"/>
        <v>1</v>
      </c>
      <c r="U258" s="350">
        <f t="shared" ca="1" si="131"/>
        <v>1</v>
      </c>
      <c r="V258" s="350">
        <f t="shared" ca="1" si="132"/>
        <v>1</v>
      </c>
      <c r="W258" s="350">
        <f t="shared" ca="1" si="133"/>
        <v>0</v>
      </c>
      <c r="X258" s="350">
        <f t="shared" ca="1" si="134"/>
        <v>1</v>
      </c>
      <c r="Y258" s="350">
        <f t="shared" ca="1" si="135"/>
        <v>1</v>
      </c>
      <c r="Z258" s="350">
        <f t="shared" ca="1" si="116"/>
        <v>1</v>
      </c>
      <c r="AA258" s="350" t="str">
        <f t="shared" ca="1" si="129"/>
        <v>C0</v>
      </c>
      <c r="AB258" s="350" t="str">
        <f t="shared" ca="1" si="130"/>
        <v>F0</v>
      </c>
    </row>
    <row r="259" spans="1:28" ht="15.75" customHeight="1">
      <c r="A259" s="22" t="s">
        <v>826</v>
      </c>
      <c r="B259" s="464" t="s">
        <v>760</v>
      </c>
      <c r="C259" s="464"/>
      <c r="D259" s="464"/>
      <c r="E259" s="464"/>
      <c r="F259" s="464"/>
      <c r="G259" s="12" t="str">
        <f>IF(H259&lt;0,"Can't be negative",IF(H259&gt;50000000,"Can't exceed $50,000,000",""))</f>
        <v/>
      </c>
      <c r="H259" s="330"/>
      <c r="I259" s="127" t="s">
        <v>790</v>
      </c>
      <c r="J259" s="151" t="s">
        <v>47</v>
      </c>
      <c r="K259" s="318" t="str">
        <f t="shared" si="142"/>
        <v>X</v>
      </c>
      <c r="L259" s="149" t="s">
        <v>46</v>
      </c>
      <c r="M259" s="149" t="str">
        <f t="shared" si="141"/>
        <v/>
      </c>
      <c r="N259" s="152" t="str">
        <f>IF(M259=1,"&lt;==========","")</f>
        <v/>
      </c>
      <c r="P259" s="350">
        <f t="shared" ca="1" si="136"/>
        <v>1</v>
      </c>
      <c r="Q259" s="350">
        <f t="shared" ca="1" si="137"/>
        <v>1</v>
      </c>
      <c r="R259" s="350">
        <f t="shared" ca="1" si="138"/>
        <v>1</v>
      </c>
      <c r="S259" s="350">
        <f t="shared" ca="1" si="139"/>
        <v>1</v>
      </c>
      <c r="T259" s="350">
        <f t="shared" ca="1" si="140"/>
        <v>1</v>
      </c>
      <c r="U259" s="350">
        <f t="shared" ca="1" si="131"/>
        <v>1</v>
      </c>
      <c r="V259" s="350">
        <f t="shared" ca="1" si="132"/>
        <v>1</v>
      </c>
      <c r="W259" s="350">
        <f t="shared" ca="1" si="133"/>
        <v>0</v>
      </c>
      <c r="X259" s="350">
        <f t="shared" ca="1" si="134"/>
        <v>1</v>
      </c>
      <c r="Y259" s="350">
        <f t="shared" ca="1" si="135"/>
        <v>1</v>
      </c>
      <c r="Z259" s="350">
        <f t="shared" ca="1" si="116"/>
        <v>1</v>
      </c>
      <c r="AA259" s="350" t="str">
        <f t="shared" ca="1" si="129"/>
        <v>C0</v>
      </c>
      <c r="AB259" s="350" t="str">
        <f t="shared" ca="1" si="130"/>
        <v>F0</v>
      </c>
    </row>
    <row r="260" spans="1:28" ht="21" customHeight="1">
      <c r="A260" s="22"/>
      <c r="B260" s="13"/>
      <c r="C260" s="13"/>
      <c r="D260" s="13"/>
      <c r="E260" s="13"/>
      <c r="F260" s="13"/>
      <c r="G260" s="12"/>
      <c r="H260" s="118"/>
      <c r="I260" s="128"/>
      <c r="N260" s="152"/>
      <c r="P260" s="347">
        <f t="shared" ca="1" si="110"/>
        <v>1</v>
      </c>
      <c r="Q260" s="347">
        <f t="shared" ca="1" si="110"/>
        <v>1</v>
      </c>
      <c r="R260" s="347">
        <f t="shared" ca="1" si="110"/>
        <v>1</v>
      </c>
      <c r="S260" s="347">
        <f t="shared" ca="1" si="110"/>
        <v>1</v>
      </c>
      <c r="T260" s="347">
        <f t="shared" ca="1" si="110"/>
        <v>1</v>
      </c>
      <c r="U260" s="347">
        <f t="shared" ca="1" si="110"/>
        <v>1</v>
      </c>
      <c r="V260" s="347">
        <f t="shared" ca="1" si="110"/>
        <v>1</v>
      </c>
      <c r="W260" s="347">
        <f t="shared" ca="1" si="110"/>
        <v>1</v>
      </c>
      <c r="X260" s="347">
        <f t="shared" ca="1" si="110"/>
        <v>1</v>
      </c>
      <c r="Y260" s="347">
        <f t="shared" ca="1" si="110"/>
        <v>1</v>
      </c>
      <c r="Z260" s="347">
        <f t="shared" ref="Z260:Z296" ca="1" si="143">CELL("protect",K260)</f>
        <v>1</v>
      </c>
      <c r="AA260" s="347" t="str">
        <f t="shared" ref="AA260:AA299" ca="1" si="144">CELL("format",H260)</f>
        <v>G</v>
      </c>
      <c r="AB260" s="347" t="str">
        <f t="shared" ref="AB260:AB299" ca="1" si="145">CELL("format",K260)</f>
        <v>F0</v>
      </c>
    </row>
    <row r="261" spans="1:28" ht="19.5">
      <c r="A261" s="467" t="s">
        <v>778</v>
      </c>
      <c r="B261" s="476"/>
      <c r="C261" s="476"/>
      <c r="D261" s="476"/>
      <c r="E261" s="476"/>
      <c r="F261" s="476"/>
      <c r="G261" s="476"/>
      <c r="H261" s="476"/>
      <c r="I261" s="87"/>
      <c r="J261" s="151" t="s">
        <v>44</v>
      </c>
      <c r="K261" s="318" t="str">
        <f>IF(SUM(H263:H282)=0,"X","07")</f>
        <v>X</v>
      </c>
      <c r="L261" s="149" t="s">
        <v>46</v>
      </c>
      <c r="P261" s="347">
        <f t="shared" ca="1" si="110"/>
        <v>1</v>
      </c>
      <c r="Q261" s="347">
        <f t="shared" ca="1" si="110"/>
        <v>1</v>
      </c>
      <c r="R261" s="347">
        <f t="shared" ca="1" si="110"/>
        <v>1</v>
      </c>
      <c r="S261" s="347">
        <f t="shared" ca="1" si="110"/>
        <v>1</v>
      </c>
      <c r="T261" s="347">
        <f t="shared" ca="1" si="110"/>
        <v>1</v>
      </c>
      <c r="U261" s="347">
        <f t="shared" ca="1" si="110"/>
        <v>1</v>
      </c>
      <c r="V261" s="347">
        <f t="shared" ca="1" si="110"/>
        <v>1</v>
      </c>
      <c r="W261" s="347">
        <f t="shared" ca="1" si="110"/>
        <v>1</v>
      </c>
      <c r="X261" s="347">
        <f t="shared" ca="1" si="110"/>
        <v>1</v>
      </c>
      <c r="Y261" s="347">
        <f t="shared" ca="1" si="110"/>
        <v>1</v>
      </c>
      <c r="Z261" s="347">
        <f t="shared" ca="1" si="143"/>
        <v>1</v>
      </c>
      <c r="AA261" s="347" t="str">
        <f t="shared" ca="1" si="144"/>
        <v>G</v>
      </c>
      <c r="AB261" s="347" t="str">
        <f t="shared" ca="1" si="145"/>
        <v>F0</v>
      </c>
    </row>
    <row r="262" spans="1:28" ht="15.75" thickBot="1">
      <c r="A262" s="465" t="s">
        <v>8</v>
      </c>
      <c r="B262" s="466"/>
      <c r="C262" s="466"/>
      <c r="D262" s="466"/>
      <c r="E262" s="466"/>
      <c r="F262" s="466"/>
      <c r="G262" s="466"/>
      <c r="H262" s="466"/>
      <c r="I262" s="88"/>
      <c r="P262" s="350">
        <f t="shared" ca="1" si="110"/>
        <v>1</v>
      </c>
      <c r="Q262" s="350">
        <f t="shared" ca="1" si="110"/>
        <v>1</v>
      </c>
      <c r="R262" s="350">
        <f t="shared" ca="1" si="110"/>
        <v>1</v>
      </c>
      <c r="S262" s="350">
        <f t="shared" ca="1" si="110"/>
        <v>1</v>
      </c>
      <c r="T262" s="350">
        <f t="shared" ca="1" si="110"/>
        <v>1</v>
      </c>
      <c r="U262" s="350">
        <f t="shared" ca="1" si="110"/>
        <v>1</v>
      </c>
      <c r="V262" s="350">
        <f t="shared" ca="1" si="110"/>
        <v>1</v>
      </c>
      <c r="W262" s="350">
        <f t="shared" ca="1" si="110"/>
        <v>1</v>
      </c>
      <c r="X262" s="350">
        <f t="shared" ca="1" si="110"/>
        <v>1</v>
      </c>
      <c r="Y262" s="350">
        <f t="shared" ca="1" si="110"/>
        <v>1</v>
      </c>
      <c r="Z262" s="350">
        <f t="shared" ca="1" si="143"/>
        <v>1</v>
      </c>
      <c r="AA262" s="350" t="str">
        <f t="shared" ca="1" si="144"/>
        <v>G</v>
      </c>
      <c r="AB262" s="350" t="str">
        <f t="shared" ca="1" si="145"/>
        <v>F0</v>
      </c>
    </row>
    <row r="263" spans="1:28" ht="18" customHeight="1">
      <c r="A263" s="103" t="s">
        <v>222</v>
      </c>
      <c r="B263" s="472" t="s">
        <v>754</v>
      </c>
      <c r="C263" s="472"/>
      <c r="D263" s="472"/>
      <c r="E263" s="472"/>
      <c r="F263" s="472"/>
      <c r="G263" s="12" t="str">
        <f>IF(H263&gt;2500000,"Can't exceed $25,000,000 --&gt;","")</f>
        <v/>
      </c>
      <c r="H263" s="326"/>
      <c r="I263" s="127" t="s">
        <v>107</v>
      </c>
      <c r="J263" s="151" t="s">
        <v>47</v>
      </c>
      <c r="K263" s="318" t="str">
        <f t="shared" ref="K263:K270" si="146">IF(ISNUMBER(H263),ROUND(H263,0),"X")</f>
        <v>X</v>
      </c>
      <c r="L263" s="149" t="s">
        <v>46</v>
      </c>
      <c r="M263" s="149" t="str">
        <f t="shared" ref="M263:M270" si="147">IF(G263="","",1)</f>
        <v/>
      </c>
      <c r="N263" s="152" t="str">
        <f t="shared" ref="N263:N270" si="148">IF(M263=1,"&lt;==========","")</f>
        <v/>
      </c>
      <c r="P263" s="350">
        <f t="shared" ref="P263:Y288" ca="1" si="149">CELL("protect",A263)</f>
        <v>1</v>
      </c>
      <c r="Q263" s="350">
        <f t="shared" ca="1" si="149"/>
        <v>1</v>
      </c>
      <c r="R263" s="350">
        <f t="shared" ca="1" si="149"/>
        <v>1</v>
      </c>
      <c r="S263" s="350">
        <f t="shared" ca="1" si="149"/>
        <v>1</v>
      </c>
      <c r="T263" s="350">
        <f t="shared" ca="1" si="149"/>
        <v>1</v>
      </c>
      <c r="U263" s="350">
        <f t="shared" ca="1" si="149"/>
        <v>1</v>
      </c>
      <c r="V263" s="350">
        <f t="shared" ca="1" si="149"/>
        <v>1</v>
      </c>
      <c r="W263" s="350">
        <f t="shared" ca="1" si="149"/>
        <v>0</v>
      </c>
      <c r="X263" s="350">
        <f t="shared" ca="1" si="149"/>
        <v>1</v>
      </c>
      <c r="Y263" s="350">
        <f t="shared" ca="1" si="149"/>
        <v>1</v>
      </c>
      <c r="Z263" s="350">
        <f t="shared" ca="1" si="143"/>
        <v>1</v>
      </c>
      <c r="AA263" s="350" t="str">
        <f t="shared" ca="1" si="144"/>
        <v>C0</v>
      </c>
      <c r="AB263" s="350" t="str">
        <f t="shared" ca="1" si="145"/>
        <v>F0</v>
      </c>
    </row>
    <row r="264" spans="1:28" ht="18" customHeight="1">
      <c r="A264" s="22" t="s">
        <v>223</v>
      </c>
      <c r="B264" s="464" t="s">
        <v>753</v>
      </c>
      <c r="C264" s="464"/>
      <c r="D264" s="464"/>
      <c r="E264" s="464"/>
      <c r="F264" s="464"/>
      <c r="G264" s="12" t="str">
        <f>IF(H264&gt;2500000,"Can't exceed $25,000,000 --&gt;","")</f>
        <v/>
      </c>
      <c r="H264" s="326"/>
      <c r="I264" s="127" t="s">
        <v>107</v>
      </c>
      <c r="J264" s="151" t="s">
        <v>47</v>
      </c>
      <c r="K264" s="318" t="str">
        <f t="shared" si="146"/>
        <v>X</v>
      </c>
      <c r="L264" s="149" t="s">
        <v>46</v>
      </c>
      <c r="M264" s="149" t="str">
        <f t="shared" si="147"/>
        <v/>
      </c>
      <c r="N264" s="152" t="str">
        <f t="shared" si="148"/>
        <v/>
      </c>
      <c r="P264" s="350">
        <f t="shared" ca="1" si="149"/>
        <v>1</v>
      </c>
      <c r="Q264" s="350">
        <f t="shared" ca="1" si="149"/>
        <v>1</v>
      </c>
      <c r="R264" s="350">
        <f t="shared" ca="1" si="149"/>
        <v>1</v>
      </c>
      <c r="S264" s="350">
        <f t="shared" ca="1" si="149"/>
        <v>1</v>
      </c>
      <c r="T264" s="350">
        <f t="shared" ca="1" si="149"/>
        <v>1</v>
      </c>
      <c r="U264" s="350">
        <f t="shared" ca="1" si="149"/>
        <v>1</v>
      </c>
      <c r="V264" s="350">
        <f t="shared" ca="1" si="149"/>
        <v>1</v>
      </c>
      <c r="W264" s="350">
        <f t="shared" ca="1" si="149"/>
        <v>0</v>
      </c>
      <c r="X264" s="350">
        <f t="shared" ca="1" si="149"/>
        <v>1</v>
      </c>
      <c r="Y264" s="350">
        <f t="shared" ca="1" si="149"/>
        <v>1</v>
      </c>
      <c r="Z264" s="350">
        <f t="shared" ca="1" si="143"/>
        <v>1</v>
      </c>
      <c r="AA264" s="350" t="str">
        <f t="shared" ca="1" si="144"/>
        <v>C0</v>
      </c>
      <c r="AB264" s="350" t="str">
        <f t="shared" ca="1" si="145"/>
        <v>F0</v>
      </c>
    </row>
    <row r="265" spans="1:28" ht="18" customHeight="1">
      <c r="A265" s="22" t="s">
        <v>224</v>
      </c>
      <c r="B265" s="464" t="s">
        <v>752</v>
      </c>
      <c r="C265" s="464"/>
      <c r="D265" s="464"/>
      <c r="E265" s="464"/>
      <c r="F265" s="464"/>
      <c r="G265" s="12" t="str">
        <f>IF(H265&gt;2500000,"Can't exceed $25,000,000 --&gt;","")</f>
        <v/>
      </c>
      <c r="H265" s="326"/>
      <c r="I265" s="127" t="s">
        <v>107</v>
      </c>
      <c r="J265" s="151" t="s">
        <v>47</v>
      </c>
      <c r="K265" s="318" t="str">
        <f t="shared" si="146"/>
        <v>X</v>
      </c>
      <c r="L265" s="149" t="s">
        <v>46</v>
      </c>
      <c r="M265" s="149" t="str">
        <f t="shared" si="147"/>
        <v/>
      </c>
      <c r="N265" s="152" t="str">
        <f t="shared" si="148"/>
        <v/>
      </c>
      <c r="P265" s="350">
        <f t="shared" ca="1" si="149"/>
        <v>1</v>
      </c>
      <c r="Q265" s="350">
        <f t="shared" ca="1" si="149"/>
        <v>1</v>
      </c>
      <c r="R265" s="350">
        <f t="shared" ca="1" si="149"/>
        <v>1</v>
      </c>
      <c r="S265" s="350">
        <f t="shared" ca="1" si="149"/>
        <v>1</v>
      </c>
      <c r="T265" s="350">
        <f t="shared" ca="1" si="149"/>
        <v>1</v>
      </c>
      <c r="U265" s="350">
        <f t="shared" ca="1" si="149"/>
        <v>1</v>
      </c>
      <c r="V265" s="350">
        <f t="shared" ca="1" si="149"/>
        <v>1</v>
      </c>
      <c r="W265" s="350">
        <f t="shared" ca="1" si="149"/>
        <v>0</v>
      </c>
      <c r="X265" s="350">
        <f t="shared" ca="1" si="149"/>
        <v>1</v>
      </c>
      <c r="Y265" s="350">
        <f t="shared" ca="1" si="149"/>
        <v>1</v>
      </c>
      <c r="Z265" s="350">
        <f t="shared" ca="1" si="143"/>
        <v>1</v>
      </c>
      <c r="AA265" s="350" t="str">
        <f t="shared" ca="1" si="144"/>
        <v>C0</v>
      </c>
      <c r="AB265" s="350" t="str">
        <f t="shared" ca="1" si="145"/>
        <v>F0</v>
      </c>
    </row>
    <row r="266" spans="1:28" ht="18" customHeight="1">
      <c r="A266" s="22" t="s">
        <v>225</v>
      </c>
      <c r="B266" s="464" t="s">
        <v>755</v>
      </c>
      <c r="C266" s="464"/>
      <c r="D266" s="464"/>
      <c r="E266" s="464"/>
      <c r="F266" s="464"/>
      <c r="G266" s="12" t="str">
        <f>IF(H266&gt;100000,"Can't exceed $100,000 --&gt;","")</f>
        <v/>
      </c>
      <c r="H266" s="326"/>
      <c r="I266" s="127" t="s">
        <v>107</v>
      </c>
      <c r="J266" s="151" t="s">
        <v>47</v>
      </c>
      <c r="K266" s="318" t="str">
        <f t="shared" si="146"/>
        <v>X</v>
      </c>
      <c r="L266" s="149" t="s">
        <v>46</v>
      </c>
      <c r="M266" s="149" t="str">
        <f t="shared" si="147"/>
        <v/>
      </c>
      <c r="N266" s="152" t="str">
        <f t="shared" si="148"/>
        <v/>
      </c>
      <c r="P266" s="350">
        <f t="shared" ca="1" si="149"/>
        <v>1</v>
      </c>
      <c r="Q266" s="350">
        <f t="shared" ca="1" si="149"/>
        <v>1</v>
      </c>
      <c r="R266" s="350">
        <f t="shared" ca="1" si="149"/>
        <v>1</v>
      </c>
      <c r="S266" s="350">
        <f t="shared" ca="1" si="149"/>
        <v>1</v>
      </c>
      <c r="T266" s="350">
        <f t="shared" ca="1" si="149"/>
        <v>1</v>
      </c>
      <c r="U266" s="350">
        <f t="shared" ca="1" si="149"/>
        <v>1</v>
      </c>
      <c r="V266" s="350">
        <f t="shared" ca="1" si="149"/>
        <v>1</v>
      </c>
      <c r="W266" s="350">
        <f t="shared" ca="1" si="149"/>
        <v>0</v>
      </c>
      <c r="X266" s="350">
        <f t="shared" ca="1" si="149"/>
        <v>1</v>
      </c>
      <c r="Y266" s="350">
        <f t="shared" ca="1" si="149"/>
        <v>1</v>
      </c>
      <c r="Z266" s="350">
        <f t="shared" ca="1" si="143"/>
        <v>1</v>
      </c>
      <c r="AA266" s="350" t="str">
        <f t="shared" ca="1" si="144"/>
        <v>C0</v>
      </c>
      <c r="AB266" s="350" t="str">
        <f t="shared" ca="1" si="145"/>
        <v>F0</v>
      </c>
    </row>
    <row r="267" spans="1:28" ht="18" customHeight="1">
      <c r="A267" s="22" t="s">
        <v>226</v>
      </c>
      <c r="B267" s="464" t="s">
        <v>756</v>
      </c>
      <c r="C267" s="464"/>
      <c r="D267" s="464"/>
      <c r="E267" s="464"/>
      <c r="F267" s="464"/>
      <c r="G267" s="12" t="str">
        <f t="shared" ref="G267:G270" si="150">IF(H267&gt;100000,"Can't exceed $100,000 --&gt;","")</f>
        <v/>
      </c>
      <c r="H267" s="326"/>
      <c r="I267" s="127" t="s">
        <v>107</v>
      </c>
      <c r="J267" s="151" t="s">
        <v>47</v>
      </c>
      <c r="K267" s="318" t="str">
        <f t="shared" si="146"/>
        <v>X</v>
      </c>
      <c r="L267" s="149" t="s">
        <v>46</v>
      </c>
      <c r="M267" s="149" t="str">
        <f t="shared" si="147"/>
        <v/>
      </c>
      <c r="N267" s="152" t="str">
        <f t="shared" si="148"/>
        <v/>
      </c>
      <c r="P267" s="350">
        <f t="shared" ca="1" si="149"/>
        <v>1</v>
      </c>
      <c r="Q267" s="350">
        <f t="shared" ca="1" si="149"/>
        <v>1</v>
      </c>
      <c r="R267" s="350">
        <f t="shared" ca="1" si="149"/>
        <v>1</v>
      </c>
      <c r="S267" s="350">
        <f t="shared" ca="1" si="149"/>
        <v>1</v>
      </c>
      <c r="T267" s="350">
        <f t="shared" ca="1" si="149"/>
        <v>1</v>
      </c>
      <c r="U267" s="350">
        <f t="shared" ca="1" si="149"/>
        <v>1</v>
      </c>
      <c r="V267" s="350">
        <f t="shared" ca="1" si="149"/>
        <v>1</v>
      </c>
      <c r="W267" s="350">
        <f t="shared" ca="1" si="149"/>
        <v>0</v>
      </c>
      <c r="X267" s="350">
        <f t="shared" ca="1" si="149"/>
        <v>1</v>
      </c>
      <c r="Y267" s="350">
        <f t="shared" ca="1" si="149"/>
        <v>1</v>
      </c>
      <c r="Z267" s="350">
        <f t="shared" ca="1" si="143"/>
        <v>1</v>
      </c>
      <c r="AA267" s="350" t="str">
        <f t="shared" ca="1" si="144"/>
        <v>C0</v>
      </c>
      <c r="AB267" s="350" t="str">
        <f t="shared" ca="1" si="145"/>
        <v>F0</v>
      </c>
    </row>
    <row r="268" spans="1:28" ht="18" customHeight="1">
      <c r="A268" s="22" t="s">
        <v>227</v>
      </c>
      <c r="B268" s="464" t="s">
        <v>757</v>
      </c>
      <c r="C268" s="464"/>
      <c r="D268" s="464"/>
      <c r="E268" s="464"/>
      <c r="F268" s="464"/>
      <c r="G268" s="12" t="str">
        <f t="shared" si="150"/>
        <v/>
      </c>
      <c r="H268" s="326"/>
      <c r="I268" s="127" t="s">
        <v>107</v>
      </c>
      <c r="J268" s="151" t="s">
        <v>47</v>
      </c>
      <c r="K268" s="318" t="str">
        <f t="shared" si="146"/>
        <v>X</v>
      </c>
      <c r="L268" s="149" t="s">
        <v>46</v>
      </c>
      <c r="M268" s="149" t="str">
        <f t="shared" si="147"/>
        <v/>
      </c>
      <c r="N268" s="152" t="str">
        <f t="shared" si="148"/>
        <v/>
      </c>
      <c r="P268" s="350">
        <f t="shared" ca="1" si="149"/>
        <v>1</v>
      </c>
      <c r="Q268" s="350">
        <f t="shared" ca="1" si="149"/>
        <v>1</v>
      </c>
      <c r="R268" s="350">
        <f t="shared" ca="1" si="149"/>
        <v>1</v>
      </c>
      <c r="S268" s="350">
        <f t="shared" ca="1" si="149"/>
        <v>1</v>
      </c>
      <c r="T268" s="350">
        <f t="shared" ca="1" si="149"/>
        <v>1</v>
      </c>
      <c r="U268" s="350">
        <f t="shared" ca="1" si="149"/>
        <v>1</v>
      </c>
      <c r="V268" s="350">
        <f t="shared" ca="1" si="149"/>
        <v>1</v>
      </c>
      <c r="W268" s="350">
        <f t="shared" ca="1" si="149"/>
        <v>0</v>
      </c>
      <c r="X268" s="350">
        <f t="shared" ca="1" si="149"/>
        <v>1</v>
      </c>
      <c r="Y268" s="350">
        <f t="shared" ca="1" si="149"/>
        <v>1</v>
      </c>
      <c r="Z268" s="350">
        <f t="shared" ca="1" si="143"/>
        <v>1</v>
      </c>
      <c r="AA268" s="350" t="str">
        <f t="shared" ca="1" si="144"/>
        <v>C0</v>
      </c>
      <c r="AB268" s="350" t="str">
        <f t="shared" ca="1" si="145"/>
        <v>F0</v>
      </c>
    </row>
    <row r="269" spans="1:28" ht="18" customHeight="1">
      <c r="A269" s="22" t="s">
        <v>228</v>
      </c>
      <c r="B269" s="464" t="s">
        <v>758</v>
      </c>
      <c r="C269" s="464"/>
      <c r="D269" s="464"/>
      <c r="E269" s="464"/>
      <c r="F269" s="464"/>
      <c r="G269" s="12" t="str">
        <f t="shared" si="150"/>
        <v/>
      </c>
      <c r="H269" s="326"/>
      <c r="I269" s="127" t="s">
        <v>107</v>
      </c>
      <c r="J269" s="151" t="s">
        <v>47</v>
      </c>
      <c r="K269" s="318" t="str">
        <f t="shared" si="146"/>
        <v>X</v>
      </c>
      <c r="L269" s="149" t="s">
        <v>46</v>
      </c>
      <c r="M269" s="149" t="str">
        <f t="shared" si="147"/>
        <v/>
      </c>
      <c r="N269" s="152" t="str">
        <f t="shared" si="148"/>
        <v/>
      </c>
      <c r="P269" s="360">
        <f t="shared" ca="1" si="149"/>
        <v>1</v>
      </c>
      <c r="Q269" s="360">
        <f t="shared" ca="1" si="149"/>
        <v>1</v>
      </c>
      <c r="R269" s="360">
        <f t="shared" ca="1" si="149"/>
        <v>1</v>
      </c>
      <c r="S269" s="360">
        <f t="shared" ca="1" si="149"/>
        <v>1</v>
      </c>
      <c r="T269" s="360">
        <f t="shared" ca="1" si="149"/>
        <v>1</v>
      </c>
      <c r="U269" s="360">
        <f t="shared" ca="1" si="149"/>
        <v>1</v>
      </c>
      <c r="V269" s="360">
        <f t="shared" ca="1" si="149"/>
        <v>1</v>
      </c>
      <c r="W269" s="360">
        <f t="shared" ca="1" si="149"/>
        <v>0</v>
      </c>
      <c r="X269" s="360">
        <f t="shared" ca="1" si="149"/>
        <v>1</v>
      </c>
      <c r="Y269" s="360">
        <f t="shared" ca="1" si="149"/>
        <v>1</v>
      </c>
      <c r="Z269" s="360">
        <f t="shared" ca="1" si="143"/>
        <v>1</v>
      </c>
      <c r="AA269" s="360" t="str">
        <f t="shared" ca="1" si="144"/>
        <v>C0</v>
      </c>
      <c r="AB269" s="360" t="str">
        <f t="shared" ca="1" si="145"/>
        <v>F0</v>
      </c>
    </row>
    <row r="270" spans="1:28" ht="18" customHeight="1">
      <c r="A270" s="22" t="s">
        <v>229</v>
      </c>
      <c r="B270" s="464" t="s">
        <v>759</v>
      </c>
      <c r="C270" s="464"/>
      <c r="D270" s="464"/>
      <c r="E270" s="464"/>
      <c r="F270" s="464"/>
      <c r="G270" s="12" t="str">
        <f t="shared" si="150"/>
        <v/>
      </c>
      <c r="H270" s="326"/>
      <c r="I270" s="127" t="s">
        <v>107</v>
      </c>
      <c r="J270" s="151" t="s">
        <v>47</v>
      </c>
      <c r="K270" s="318" t="str">
        <f t="shared" si="146"/>
        <v>X</v>
      </c>
      <c r="L270" s="149" t="s">
        <v>46</v>
      </c>
      <c r="M270" s="149" t="str">
        <f t="shared" si="147"/>
        <v/>
      </c>
      <c r="N270" s="152" t="str">
        <f t="shared" si="148"/>
        <v/>
      </c>
      <c r="P270" s="360">
        <f t="shared" ca="1" si="149"/>
        <v>1</v>
      </c>
      <c r="Q270" s="360">
        <f t="shared" ca="1" si="149"/>
        <v>1</v>
      </c>
      <c r="R270" s="360">
        <f t="shared" ca="1" si="149"/>
        <v>1</v>
      </c>
      <c r="S270" s="360">
        <f t="shared" ca="1" si="149"/>
        <v>1</v>
      </c>
      <c r="T270" s="360">
        <f t="shared" ca="1" si="149"/>
        <v>1</v>
      </c>
      <c r="U270" s="360">
        <f t="shared" ca="1" si="149"/>
        <v>1</v>
      </c>
      <c r="V270" s="360">
        <f t="shared" ca="1" si="149"/>
        <v>1</v>
      </c>
      <c r="W270" s="360">
        <f t="shared" ca="1" si="149"/>
        <v>0</v>
      </c>
      <c r="X270" s="360">
        <f t="shared" ca="1" si="149"/>
        <v>1</v>
      </c>
      <c r="Y270" s="360">
        <f t="shared" ca="1" si="149"/>
        <v>1</v>
      </c>
      <c r="Z270" s="360">
        <f t="shared" ca="1" si="143"/>
        <v>1</v>
      </c>
      <c r="AA270" s="360" t="str">
        <f t="shared" ca="1" si="144"/>
        <v>C0</v>
      </c>
      <c r="AB270" s="360" t="str">
        <f t="shared" ca="1" si="145"/>
        <v>F0</v>
      </c>
    </row>
    <row r="271" spans="1:28" ht="14.25" customHeight="1">
      <c r="A271" s="22"/>
      <c r="B271" s="359"/>
      <c r="C271" s="359"/>
      <c r="D271" s="359"/>
      <c r="E271" s="359"/>
      <c r="F271" s="359"/>
      <c r="G271" s="12"/>
      <c r="H271" s="116"/>
      <c r="I271" s="127"/>
      <c r="J271" s="151" t="s">
        <v>47</v>
      </c>
      <c r="K271" s="321" t="s">
        <v>115</v>
      </c>
      <c r="L271" s="149" t="s">
        <v>46</v>
      </c>
      <c r="P271" s="350">
        <f t="shared" ca="1" si="149"/>
        <v>1</v>
      </c>
      <c r="Q271" s="350">
        <f t="shared" ca="1" si="149"/>
        <v>1</v>
      </c>
      <c r="R271" s="350">
        <f t="shared" ca="1" si="149"/>
        <v>1</v>
      </c>
      <c r="S271" s="350">
        <f t="shared" ca="1" si="149"/>
        <v>1</v>
      </c>
      <c r="T271" s="350">
        <f t="shared" ca="1" si="149"/>
        <v>1</v>
      </c>
      <c r="U271" s="350">
        <f t="shared" ca="1" si="149"/>
        <v>1</v>
      </c>
      <c r="V271" s="350">
        <f t="shared" ca="1" si="149"/>
        <v>1</v>
      </c>
      <c r="W271" s="350">
        <f t="shared" ca="1" si="149"/>
        <v>1</v>
      </c>
      <c r="X271" s="350">
        <f t="shared" ca="1" si="149"/>
        <v>1</v>
      </c>
      <c r="Y271" s="350">
        <f t="shared" ca="1" si="149"/>
        <v>1</v>
      </c>
      <c r="Z271" s="350">
        <f t="shared" ca="1" si="143"/>
        <v>1</v>
      </c>
      <c r="AA271" s="350" t="str">
        <f t="shared" ca="1" si="144"/>
        <v>G</v>
      </c>
      <c r="AB271" s="350" t="str">
        <f t="shared" ca="1" si="145"/>
        <v>F0</v>
      </c>
    </row>
    <row r="272" spans="1:28" ht="16.5" customHeight="1" thickBot="1">
      <c r="A272" s="22" t="s">
        <v>230</v>
      </c>
      <c r="B272" s="464" t="s">
        <v>627</v>
      </c>
      <c r="C272" s="464"/>
      <c r="D272" s="464"/>
      <c r="E272" s="464"/>
      <c r="F272" s="464"/>
      <c r="G272" s="12" t="str">
        <f>IF(H272="","",IF(H272&lt;-99,"Can't be under -99%",IF(H272&gt;400,"Can't be over 400%","")))</f>
        <v/>
      </c>
      <c r="H272" s="346"/>
      <c r="I272" s="128" t="s">
        <v>86</v>
      </c>
      <c r="J272" s="151" t="s">
        <v>44</v>
      </c>
      <c r="K272" s="338" t="str">
        <f>IF(ISNUMBER(H272),ROUND(H272,2),"X")</f>
        <v>X</v>
      </c>
      <c r="L272" s="149" t="s">
        <v>46</v>
      </c>
      <c r="M272" s="149" t="str">
        <f t="shared" ref="M272" si="151">IF(G272="","",1)</f>
        <v/>
      </c>
      <c r="N272" s="152" t="str">
        <f>IF(M272=1,"&lt;==========","")</f>
        <v/>
      </c>
      <c r="P272" s="350">
        <f t="shared" ca="1" si="149"/>
        <v>1</v>
      </c>
      <c r="Q272" s="350">
        <f t="shared" ca="1" si="149"/>
        <v>1</v>
      </c>
      <c r="R272" s="350">
        <f t="shared" ca="1" si="149"/>
        <v>1</v>
      </c>
      <c r="S272" s="350">
        <f t="shared" ca="1" si="149"/>
        <v>1</v>
      </c>
      <c r="T272" s="350">
        <f t="shared" ca="1" si="149"/>
        <v>1</v>
      </c>
      <c r="U272" s="350">
        <f t="shared" ca="1" si="149"/>
        <v>1</v>
      </c>
      <c r="V272" s="350">
        <f t="shared" ca="1" si="149"/>
        <v>1</v>
      </c>
      <c r="W272" s="350">
        <f t="shared" ca="1" si="149"/>
        <v>0</v>
      </c>
      <c r="X272" s="350">
        <f t="shared" ca="1" si="149"/>
        <v>1</v>
      </c>
      <c r="Y272" s="350">
        <f t="shared" ca="1" si="149"/>
        <v>1</v>
      </c>
      <c r="Z272" s="350">
        <f t="shared" ca="1" si="143"/>
        <v>1</v>
      </c>
      <c r="AA272" s="350" t="str">
        <f t="shared" ca="1" si="144"/>
        <v>F2</v>
      </c>
      <c r="AB272" s="350" t="str">
        <f t="shared" ca="1" si="145"/>
        <v>F2</v>
      </c>
    </row>
    <row r="273" spans="1:28" ht="14.25" customHeight="1">
      <c r="A273" s="22"/>
      <c r="B273" s="359"/>
      <c r="C273" s="359"/>
      <c r="D273" s="359"/>
      <c r="E273" s="359"/>
      <c r="F273" s="359"/>
      <c r="G273" s="12"/>
      <c r="H273" s="116"/>
      <c r="I273" s="127"/>
      <c r="P273" s="350">
        <f t="shared" ca="1" si="149"/>
        <v>1</v>
      </c>
      <c r="Q273" s="350">
        <f t="shared" ca="1" si="149"/>
        <v>1</v>
      </c>
      <c r="R273" s="350">
        <f t="shared" ca="1" si="149"/>
        <v>1</v>
      </c>
      <c r="S273" s="350">
        <f t="shared" ca="1" si="149"/>
        <v>1</v>
      </c>
      <c r="T273" s="350">
        <f t="shared" ca="1" si="149"/>
        <v>1</v>
      </c>
      <c r="U273" s="350">
        <f t="shared" ca="1" si="149"/>
        <v>1</v>
      </c>
      <c r="V273" s="350">
        <f t="shared" ca="1" si="149"/>
        <v>1</v>
      </c>
      <c r="W273" s="350">
        <f t="shared" ca="1" si="149"/>
        <v>1</v>
      </c>
      <c r="X273" s="350">
        <f t="shared" ca="1" si="149"/>
        <v>1</v>
      </c>
      <c r="Y273" s="350">
        <f t="shared" ca="1" si="149"/>
        <v>1</v>
      </c>
      <c r="Z273" s="350">
        <f t="shared" ca="1" si="143"/>
        <v>1</v>
      </c>
      <c r="AA273" s="350" t="str">
        <f t="shared" ca="1" si="144"/>
        <v>G</v>
      </c>
      <c r="AB273" s="350" t="str">
        <f t="shared" ca="1" si="145"/>
        <v>F0</v>
      </c>
    </row>
    <row r="274" spans="1:28" ht="15.75" customHeight="1">
      <c r="A274" s="22" t="s">
        <v>231</v>
      </c>
      <c r="B274" s="464" t="s">
        <v>118</v>
      </c>
      <c r="C274" s="464"/>
      <c r="D274" s="464"/>
      <c r="E274" s="464"/>
      <c r="F274" s="464"/>
      <c r="G274" s="364" t="str">
        <f>IF(H274&lt;0,"Can't be negative",IF(H274&gt;30,"Do you really mean "&amp;H274&amp;" DAYS (not hours)?",""))</f>
        <v/>
      </c>
      <c r="H274" s="355"/>
      <c r="I274" s="127"/>
      <c r="J274" s="151" t="s">
        <v>47</v>
      </c>
      <c r="K274" s="318" t="str">
        <f t="shared" ref="K274:K275" si="152">IF(ISNUMBER(H274),ROUND(H274,0),"X")</f>
        <v>X</v>
      </c>
      <c r="L274" s="149" t="s">
        <v>46</v>
      </c>
      <c r="M274" s="149" t="str">
        <f t="shared" ref="M274:M276" si="153">IF(G274="","",1)</f>
        <v/>
      </c>
      <c r="N274" s="152" t="str">
        <f>IF(M274=1,"&lt;==========","")</f>
        <v/>
      </c>
      <c r="P274" s="350">
        <f t="shared" ca="1" si="149"/>
        <v>1</v>
      </c>
      <c r="Q274" s="350">
        <f t="shared" ca="1" si="149"/>
        <v>1</v>
      </c>
      <c r="R274" s="350">
        <f t="shared" ca="1" si="149"/>
        <v>1</v>
      </c>
      <c r="S274" s="350">
        <f t="shared" ca="1" si="149"/>
        <v>1</v>
      </c>
      <c r="T274" s="350">
        <f t="shared" ca="1" si="149"/>
        <v>1</v>
      </c>
      <c r="U274" s="350">
        <f t="shared" ca="1" si="149"/>
        <v>1</v>
      </c>
      <c r="V274" s="350">
        <f t="shared" ca="1" si="149"/>
        <v>1</v>
      </c>
      <c r="W274" s="350">
        <f t="shared" ca="1" si="149"/>
        <v>0</v>
      </c>
      <c r="X274" s="350">
        <f t="shared" ca="1" si="149"/>
        <v>1</v>
      </c>
      <c r="Y274" s="350">
        <f t="shared" ca="1" si="149"/>
        <v>1</v>
      </c>
      <c r="Z274" s="350">
        <f t="shared" ca="1" si="143"/>
        <v>1</v>
      </c>
      <c r="AA274" s="350" t="str">
        <f t="shared" ca="1" si="144"/>
        <v>F0</v>
      </c>
      <c r="AB274" s="350" t="str">
        <f t="shared" ca="1" si="145"/>
        <v>F0</v>
      </c>
    </row>
    <row r="275" spans="1:28">
      <c r="A275" s="22" t="s">
        <v>232</v>
      </c>
      <c r="B275" s="464" t="s">
        <v>703</v>
      </c>
      <c r="C275" s="464"/>
      <c r="D275" s="464"/>
      <c r="E275" s="464"/>
      <c r="F275" s="464"/>
      <c r="G275" s="364" t="str">
        <f>IF((H274&gt;0)*AND(H275&gt;0),"Can't enter vacation if you entered PTO",IF(H275&lt;0,"Can't be negative",IF(H275&gt;30,"Do you really mean 31 DAYS (not hours)?","")))</f>
        <v/>
      </c>
      <c r="H275" s="355"/>
      <c r="I275" s="127"/>
      <c r="J275" s="151" t="s">
        <v>47</v>
      </c>
      <c r="K275" s="318" t="str">
        <f t="shared" si="152"/>
        <v>X</v>
      </c>
      <c r="L275" s="149" t="s">
        <v>46</v>
      </c>
      <c r="M275" s="149" t="str">
        <f t="shared" si="153"/>
        <v/>
      </c>
      <c r="N275" s="152" t="str">
        <f>IF(M275=1,"&lt;==========","")</f>
        <v/>
      </c>
      <c r="P275" s="350">
        <f t="shared" ca="1" si="149"/>
        <v>1</v>
      </c>
      <c r="Q275" s="350">
        <f t="shared" ca="1" si="149"/>
        <v>1</v>
      </c>
      <c r="R275" s="350">
        <f t="shared" ca="1" si="149"/>
        <v>1</v>
      </c>
      <c r="S275" s="350">
        <f t="shared" ca="1" si="149"/>
        <v>1</v>
      </c>
      <c r="T275" s="350">
        <f t="shared" ca="1" si="149"/>
        <v>1</v>
      </c>
      <c r="U275" s="350">
        <f t="shared" ca="1" si="149"/>
        <v>1</v>
      </c>
      <c r="V275" s="350">
        <f t="shared" ca="1" si="149"/>
        <v>1</v>
      </c>
      <c r="W275" s="350">
        <f t="shared" ca="1" si="149"/>
        <v>0</v>
      </c>
      <c r="X275" s="350">
        <f t="shared" ca="1" si="149"/>
        <v>1</v>
      </c>
      <c r="Y275" s="350">
        <f t="shared" ca="1" si="149"/>
        <v>1</v>
      </c>
      <c r="Z275" s="350">
        <f t="shared" ca="1" si="143"/>
        <v>1</v>
      </c>
      <c r="AA275" s="350" t="str">
        <f t="shared" ca="1" si="144"/>
        <v>F0</v>
      </c>
      <c r="AB275" s="350" t="str">
        <f t="shared" ca="1" si="145"/>
        <v>F0</v>
      </c>
    </row>
    <row r="276" spans="1:28" ht="17.25" thickBot="1">
      <c r="A276" s="22" t="s">
        <v>233</v>
      </c>
      <c r="B276" s="464" t="s">
        <v>121</v>
      </c>
      <c r="C276" s="464"/>
      <c r="D276" s="464"/>
      <c r="E276" s="464"/>
      <c r="F276" s="464"/>
      <c r="G276" s="364" t="str">
        <f>IF((H274&gt;0)*AND(H276&gt;0),"Can't enter sick time if you entered PTO",IF(H276&lt;0,"Can't be negative",IF(H276&gt;30,"Do you really mean 31 DAYS (not hours)?","")))</f>
        <v/>
      </c>
      <c r="H276" s="327"/>
      <c r="I276" s="128" t="s">
        <v>86</v>
      </c>
      <c r="J276" s="151" t="s">
        <v>47</v>
      </c>
      <c r="K276" s="338" t="str">
        <f>IF(ISNUMBER(H276),ROUND(H276,2),"X")</f>
        <v>X</v>
      </c>
      <c r="L276" s="149" t="s">
        <v>46</v>
      </c>
      <c r="M276" s="149" t="str">
        <f t="shared" si="153"/>
        <v/>
      </c>
      <c r="N276" s="152" t="str">
        <f>IF(M276=1,"&lt;==========","")</f>
        <v/>
      </c>
      <c r="P276" s="350">
        <f t="shared" ca="1" si="149"/>
        <v>1</v>
      </c>
      <c r="Q276" s="350">
        <f t="shared" ca="1" si="149"/>
        <v>1</v>
      </c>
      <c r="R276" s="350">
        <f t="shared" ca="1" si="149"/>
        <v>1</v>
      </c>
      <c r="S276" s="350">
        <f t="shared" ca="1" si="149"/>
        <v>1</v>
      </c>
      <c r="T276" s="350">
        <f t="shared" ca="1" si="149"/>
        <v>1</v>
      </c>
      <c r="U276" s="350">
        <f t="shared" ca="1" si="149"/>
        <v>1</v>
      </c>
      <c r="V276" s="350">
        <f t="shared" ca="1" si="149"/>
        <v>1</v>
      </c>
      <c r="W276" s="350">
        <f t="shared" ca="1" si="149"/>
        <v>0</v>
      </c>
      <c r="X276" s="350">
        <f t="shared" ca="1" si="149"/>
        <v>1</v>
      </c>
      <c r="Y276" s="350">
        <f t="shared" ca="1" si="149"/>
        <v>1</v>
      </c>
      <c r="Z276" s="350">
        <f t="shared" ca="1" si="143"/>
        <v>1</v>
      </c>
      <c r="AA276" s="350" t="str">
        <f t="shared" ca="1" si="144"/>
        <v>F0</v>
      </c>
      <c r="AB276" s="350" t="str">
        <f t="shared" ca="1" si="145"/>
        <v>F2</v>
      </c>
    </row>
    <row r="277" spans="1:28" ht="14.25" customHeight="1">
      <c r="A277" s="22"/>
      <c r="B277" s="359"/>
      <c r="C277" s="359"/>
      <c r="D277" s="359"/>
      <c r="E277" s="359"/>
      <c r="F277" s="359"/>
      <c r="G277" s="364" t="str">
        <f>IF(H277&lt;0,"Can't be negative",IF(H277&gt;30,"Do you really mean "&amp;H277&amp;" DAYS (not hours)?",""))</f>
        <v/>
      </c>
      <c r="H277" s="365">
        <f>SUM(H274:H276)</f>
        <v>0</v>
      </c>
      <c r="I277" s="127"/>
      <c r="P277" s="350">
        <f t="shared" ca="1" si="149"/>
        <v>1</v>
      </c>
      <c r="Q277" s="350">
        <f t="shared" ca="1" si="149"/>
        <v>1</v>
      </c>
      <c r="R277" s="350">
        <f t="shared" ca="1" si="149"/>
        <v>1</v>
      </c>
      <c r="S277" s="350">
        <f t="shared" ca="1" si="149"/>
        <v>1</v>
      </c>
      <c r="T277" s="350">
        <f t="shared" ca="1" si="149"/>
        <v>1</v>
      </c>
      <c r="U277" s="350">
        <f t="shared" ca="1" si="149"/>
        <v>1</v>
      </c>
      <c r="V277" s="350">
        <f t="shared" ca="1" si="149"/>
        <v>1</v>
      </c>
      <c r="W277" s="350">
        <f t="shared" ca="1" si="149"/>
        <v>1</v>
      </c>
      <c r="X277" s="350">
        <f t="shared" ca="1" si="149"/>
        <v>1</v>
      </c>
      <c r="Y277" s="350">
        <f t="shared" ca="1" si="149"/>
        <v>1</v>
      </c>
      <c r="Z277" s="350">
        <f t="shared" ca="1" si="143"/>
        <v>1</v>
      </c>
      <c r="AA277" s="350" t="str">
        <f t="shared" ca="1" si="144"/>
        <v>F0</v>
      </c>
      <c r="AB277" s="350" t="str">
        <f t="shared" ca="1" si="145"/>
        <v>F0</v>
      </c>
    </row>
    <row r="278" spans="1:28">
      <c r="A278" s="22" t="s">
        <v>234</v>
      </c>
      <c r="B278" s="464" t="s">
        <v>29</v>
      </c>
      <c r="C278" s="464"/>
      <c r="D278" s="464"/>
      <c r="E278" s="464"/>
      <c r="F278" s="464"/>
      <c r="G278" s="12" t="str">
        <f>IF(H278="","",IF(H278&lt;0,"Can't be negative",IF(H278&gt;100,"Can't be over 100%","")))</f>
        <v/>
      </c>
      <c r="H278" s="344"/>
      <c r="I278" s="128" t="s">
        <v>86</v>
      </c>
      <c r="J278" s="151" t="s">
        <v>47</v>
      </c>
      <c r="K278" s="338" t="str">
        <f t="shared" ref="K278:K279" si="154">IF(ISNUMBER(H278),ROUND(H278,2),"X")</f>
        <v>X</v>
      </c>
      <c r="L278" s="149" t="s">
        <v>46</v>
      </c>
      <c r="M278" s="149" t="str">
        <f t="shared" ref="M278:M283" si="155">IF(G278="","",1)</f>
        <v/>
      </c>
      <c r="N278" s="152" t="str">
        <f t="shared" ref="N278:N283" si="156">IF(M278=1,"&lt;==========","")</f>
        <v/>
      </c>
      <c r="P278" s="350">
        <f t="shared" ca="1" si="149"/>
        <v>1</v>
      </c>
      <c r="Q278" s="350">
        <f t="shared" ca="1" si="149"/>
        <v>1</v>
      </c>
      <c r="R278" s="350">
        <f t="shared" ca="1" si="149"/>
        <v>1</v>
      </c>
      <c r="S278" s="350">
        <f t="shared" ca="1" si="149"/>
        <v>1</v>
      </c>
      <c r="T278" s="350">
        <f t="shared" ca="1" si="149"/>
        <v>1</v>
      </c>
      <c r="U278" s="350">
        <f t="shared" ca="1" si="149"/>
        <v>1</v>
      </c>
      <c r="V278" s="350">
        <f t="shared" ca="1" si="149"/>
        <v>1</v>
      </c>
      <c r="W278" s="350">
        <f t="shared" ca="1" si="149"/>
        <v>0</v>
      </c>
      <c r="X278" s="350">
        <f t="shared" ca="1" si="149"/>
        <v>1</v>
      </c>
      <c r="Y278" s="350">
        <f t="shared" ca="1" si="149"/>
        <v>1</v>
      </c>
      <c r="Z278" s="350">
        <f t="shared" ca="1" si="143"/>
        <v>1</v>
      </c>
      <c r="AA278" s="350" t="str">
        <f t="shared" ca="1" si="144"/>
        <v>F2</v>
      </c>
      <c r="AB278" s="350" t="str">
        <f t="shared" ca="1" si="145"/>
        <v>F2</v>
      </c>
    </row>
    <row r="279" spans="1:28" ht="17.25" thickBot="1">
      <c r="A279" s="22" t="s">
        <v>235</v>
      </c>
      <c r="B279" s="464" t="s">
        <v>647</v>
      </c>
      <c r="C279" s="464"/>
      <c r="D279" s="464"/>
      <c r="E279" s="464"/>
      <c r="F279" s="464"/>
      <c r="G279" s="12" t="str">
        <f>IF(H279="","",IF(H279&lt;0,"Can't be negative",IF(H279&gt;100,"Can't be over 100%","")))</f>
        <v/>
      </c>
      <c r="H279" s="345"/>
      <c r="I279" s="128" t="s">
        <v>86</v>
      </c>
      <c r="J279" s="151" t="s">
        <v>47</v>
      </c>
      <c r="K279" s="338" t="str">
        <f t="shared" si="154"/>
        <v>X</v>
      </c>
      <c r="L279" s="149" t="s">
        <v>46</v>
      </c>
      <c r="M279" s="149" t="str">
        <f t="shared" si="155"/>
        <v/>
      </c>
      <c r="N279" s="152" t="str">
        <f t="shared" si="156"/>
        <v/>
      </c>
      <c r="P279" s="350">
        <f t="shared" ca="1" si="149"/>
        <v>1</v>
      </c>
      <c r="Q279" s="350">
        <f t="shared" ca="1" si="149"/>
        <v>1</v>
      </c>
      <c r="R279" s="350">
        <f t="shared" ca="1" si="149"/>
        <v>1</v>
      </c>
      <c r="S279" s="350">
        <f t="shared" ca="1" si="149"/>
        <v>1</v>
      </c>
      <c r="T279" s="350">
        <f t="shared" ca="1" si="149"/>
        <v>1</v>
      </c>
      <c r="U279" s="350">
        <f t="shared" ca="1" si="149"/>
        <v>1</v>
      </c>
      <c r="V279" s="350">
        <f t="shared" ca="1" si="149"/>
        <v>1</v>
      </c>
      <c r="W279" s="350">
        <f t="shared" ca="1" si="149"/>
        <v>0</v>
      </c>
      <c r="X279" s="350">
        <f t="shared" ca="1" si="149"/>
        <v>1</v>
      </c>
      <c r="Y279" s="350">
        <f t="shared" ca="1" si="149"/>
        <v>1</v>
      </c>
      <c r="Z279" s="350">
        <f t="shared" ca="1" si="143"/>
        <v>1</v>
      </c>
      <c r="AA279" s="350" t="str">
        <f t="shared" ca="1" si="144"/>
        <v>F2</v>
      </c>
      <c r="AB279" s="350" t="str">
        <f t="shared" ca="1" si="145"/>
        <v>F2</v>
      </c>
    </row>
    <row r="280" spans="1:28" ht="14.25" customHeight="1">
      <c r="A280" s="22"/>
      <c r="B280" s="359"/>
      <c r="C280" s="359"/>
      <c r="D280" s="359"/>
      <c r="E280" s="359"/>
      <c r="F280" s="104"/>
      <c r="G280" s="331" t="str">
        <f>IF(H278+H279&gt;100,"Can't add to more than 100%","")</f>
        <v/>
      </c>
      <c r="H280" s="328" t="str">
        <f>IF(H278+H279&gt;0,H278+H279,"")</f>
        <v/>
      </c>
      <c r="I280" s="329" t="str">
        <f>IF(H280&lt;&gt;"","Total","")</f>
        <v/>
      </c>
      <c r="M280" s="149" t="str">
        <f t="shared" si="155"/>
        <v/>
      </c>
      <c r="N280" s="152" t="str">
        <f t="shared" si="156"/>
        <v/>
      </c>
      <c r="P280" s="350">
        <f t="shared" ca="1" si="149"/>
        <v>1</v>
      </c>
      <c r="Q280" s="350">
        <f t="shared" ca="1" si="149"/>
        <v>1</v>
      </c>
      <c r="R280" s="350">
        <f t="shared" ca="1" si="149"/>
        <v>1</v>
      </c>
      <c r="S280" s="350">
        <f t="shared" ca="1" si="149"/>
        <v>1</v>
      </c>
      <c r="T280" s="350">
        <f t="shared" ca="1" si="149"/>
        <v>1</v>
      </c>
      <c r="U280" s="350">
        <f t="shared" ca="1" si="149"/>
        <v>1</v>
      </c>
      <c r="V280" s="350">
        <f t="shared" ca="1" si="149"/>
        <v>1</v>
      </c>
      <c r="W280" s="350">
        <f t="shared" ca="1" si="149"/>
        <v>1</v>
      </c>
      <c r="X280" s="350">
        <f t="shared" ca="1" si="149"/>
        <v>1</v>
      </c>
      <c r="Y280" s="350">
        <f t="shared" ca="1" si="149"/>
        <v>1</v>
      </c>
      <c r="Z280" s="350">
        <f t="shared" ca="1" si="143"/>
        <v>1</v>
      </c>
      <c r="AA280" s="350" t="str">
        <f t="shared" ca="1" si="144"/>
        <v>F0</v>
      </c>
      <c r="AB280" s="350" t="str">
        <f t="shared" ca="1" si="145"/>
        <v>F0</v>
      </c>
    </row>
    <row r="281" spans="1:28">
      <c r="A281" s="22" t="s">
        <v>236</v>
      </c>
      <c r="B281" s="464" t="s">
        <v>821</v>
      </c>
      <c r="C281" s="464"/>
      <c r="D281" s="464"/>
      <c r="E281" s="464"/>
      <c r="F281" s="464"/>
      <c r="G281" s="366" t="str">
        <f>IF(H281&lt;0,"Can't be negative",IF(H281&gt;30,"Do you really mean "&amp;H281&amp;" DAYS (not hours)?",""))</f>
        <v/>
      </c>
      <c r="H281" s="355"/>
      <c r="I281" s="127"/>
      <c r="J281" s="151" t="s">
        <v>47</v>
      </c>
      <c r="K281" s="318" t="str">
        <f t="shared" ref="K281:K283" si="157">IF(ISNUMBER(H281),ROUND(H281,0),"X")</f>
        <v>X</v>
      </c>
      <c r="L281" s="149" t="s">
        <v>46</v>
      </c>
      <c r="M281" s="149" t="str">
        <f t="shared" si="155"/>
        <v/>
      </c>
      <c r="N281" s="152" t="str">
        <f t="shared" si="156"/>
        <v/>
      </c>
      <c r="P281" s="350">
        <f t="shared" ca="1" si="149"/>
        <v>1</v>
      </c>
      <c r="Q281" s="350">
        <f t="shared" ca="1" si="149"/>
        <v>1</v>
      </c>
      <c r="R281" s="350">
        <f t="shared" ca="1" si="149"/>
        <v>1</v>
      </c>
      <c r="S281" s="350">
        <f t="shared" ca="1" si="149"/>
        <v>1</v>
      </c>
      <c r="T281" s="350">
        <f t="shared" ca="1" si="149"/>
        <v>1</v>
      </c>
      <c r="U281" s="350">
        <f t="shared" ca="1" si="149"/>
        <v>1</v>
      </c>
      <c r="V281" s="350">
        <f t="shared" ca="1" si="149"/>
        <v>1</v>
      </c>
      <c r="W281" s="350">
        <f t="shared" ca="1" si="149"/>
        <v>0</v>
      </c>
      <c r="X281" s="350">
        <f t="shared" ca="1" si="149"/>
        <v>1</v>
      </c>
      <c r="Y281" s="350">
        <f t="shared" ca="1" si="149"/>
        <v>1</v>
      </c>
      <c r="Z281" s="350">
        <f t="shared" ca="1" si="143"/>
        <v>1</v>
      </c>
      <c r="AA281" s="350" t="str">
        <f t="shared" ca="1" si="144"/>
        <v>F0</v>
      </c>
      <c r="AB281" s="350" t="str">
        <f t="shared" ca="1" si="145"/>
        <v>F0</v>
      </c>
    </row>
    <row r="282" spans="1:28">
      <c r="A282" s="22" t="s">
        <v>237</v>
      </c>
      <c r="B282" s="464" t="s">
        <v>822</v>
      </c>
      <c r="C282" s="464"/>
      <c r="D282" s="464"/>
      <c r="E282" s="464"/>
      <c r="F282" s="464"/>
      <c r="G282" s="366" t="str">
        <f>IF((H281&gt;0)*AND(H282&gt;0),"Can't enter vacation if you entered PTO",IF(H282&lt;0,"Can't be negative",IF(H282&gt;30,"Do you really mean "&amp;H282&amp;" DAYS (not hours)?","")))</f>
        <v/>
      </c>
      <c r="H282" s="355"/>
      <c r="I282" s="127"/>
      <c r="J282" s="151" t="s">
        <v>47</v>
      </c>
      <c r="K282" s="318" t="str">
        <f t="shared" si="157"/>
        <v>X</v>
      </c>
      <c r="L282" s="149" t="s">
        <v>46</v>
      </c>
      <c r="M282" s="149" t="str">
        <f t="shared" si="155"/>
        <v/>
      </c>
      <c r="N282" s="152" t="str">
        <f t="shared" si="156"/>
        <v/>
      </c>
      <c r="P282" s="350">
        <f t="shared" ca="1" si="149"/>
        <v>1</v>
      </c>
      <c r="Q282" s="350">
        <f t="shared" ca="1" si="149"/>
        <v>1</v>
      </c>
      <c r="R282" s="350">
        <f t="shared" ca="1" si="149"/>
        <v>1</v>
      </c>
      <c r="S282" s="350">
        <f t="shared" ca="1" si="149"/>
        <v>1</v>
      </c>
      <c r="T282" s="350">
        <f t="shared" ca="1" si="149"/>
        <v>1</v>
      </c>
      <c r="U282" s="350">
        <f t="shared" ca="1" si="149"/>
        <v>1</v>
      </c>
      <c r="V282" s="350">
        <f t="shared" ca="1" si="149"/>
        <v>1</v>
      </c>
      <c r="W282" s="350">
        <f t="shared" ca="1" si="149"/>
        <v>0</v>
      </c>
      <c r="X282" s="350">
        <f t="shared" ca="1" si="149"/>
        <v>1</v>
      </c>
      <c r="Y282" s="350">
        <f t="shared" ca="1" si="149"/>
        <v>1</v>
      </c>
      <c r="Z282" s="350">
        <f t="shared" ca="1" si="143"/>
        <v>1</v>
      </c>
      <c r="AA282" s="350" t="str">
        <f t="shared" ca="1" si="144"/>
        <v>F0</v>
      </c>
      <c r="AB282" s="350" t="str">
        <f t="shared" ca="1" si="145"/>
        <v>F0</v>
      </c>
    </row>
    <row r="283" spans="1:28" ht="17.25" thickBot="1">
      <c r="A283" s="22" t="s">
        <v>238</v>
      </c>
      <c r="B283" s="464" t="s">
        <v>823</v>
      </c>
      <c r="C283" s="464"/>
      <c r="D283" s="464"/>
      <c r="E283" s="464"/>
      <c r="F283" s="464"/>
      <c r="G283" s="366" t="str">
        <f>IF((H281&gt;0)*AND(H283&gt;0),"Can't enter sick days if you entered PTO",IF(H283&lt;0,"Can't be negative",IF(H283&gt;30,"Do you really mean "&amp;H283&amp;" DAYS (not hours)?","")))</f>
        <v/>
      </c>
      <c r="H283" s="327"/>
      <c r="I283" s="127"/>
      <c r="J283" s="151" t="s">
        <v>47</v>
      </c>
      <c r="K283" s="318" t="str">
        <f t="shared" si="157"/>
        <v>X</v>
      </c>
      <c r="L283" s="149" t="s">
        <v>46</v>
      </c>
      <c r="M283" s="149" t="str">
        <f t="shared" si="155"/>
        <v/>
      </c>
      <c r="N283" s="152" t="str">
        <f t="shared" si="156"/>
        <v/>
      </c>
      <c r="P283" s="350">
        <f t="shared" ca="1" si="149"/>
        <v>1</v>
      </c>
      <c r="Q283" s="350">
        <f t="shared" ca="1" si="149"/>
        <v>1</v>
      </c>
      <c r="R283" s="350">
        <f t="shared" ca="1" si="149"/>
        <v>1</v>
      </c>
      <c r="S283" s="350">
        <f t="shared" ca="1" si="149"/>
        <v>1</v>
      </c>
      <c r="T283" s="350">
        <f t="shared" ca="1" si="149"/>
        <v>1</v>
      </c>
      <c r="U283" s="350">
        <f t="shared" ca="1" si="149"/>
        <v>1</v>
      </c>
      <c r="V283" s="350">
        <f t="shared" ca="1" si="149"/>
        <v>1</v>
      </c>
      <c r="W283" s="350">
        <f t="shared" ca="1" si="149"/>
        <v>0</v>
      </c>
      <c r="X283" s="350">
        <f t="shared" ca="1" si="149"/>
        <v>1</v>
      </c>
      <c r="Y283" s="350">
        <f t="shared" ca="1" si="149"/>
        <v>1</v>
      </c>
      <c r="Z283" s="350">
        <f t="shared" ca="1" si="143"/>
        <v>1</v>
      </c>
      <c r="AA283" s="350" t="str">
        <f t="shared" ca="1" si="144"/>
        <v>F0</v>
      </c>
      <c r="AB283" s="350" t="str">
        <f t="shared" ca="1" si="145"/>
        <v>F0</v>
      </c>
    </row>
    <row r="284" spans="1:28" ht="14.25" customHeight="1">
      <c r="A284" s="22"/>
      <c r="B284" s="359"/>
      <c r="C284" s="359"/>
      <c r="D284" s="359"/>
      <c r="E284" s="359"/>
      <c r="F284" s="359"/>
      <c r="G284" s="366" t="str">
        <f>IF(H284&lt;0,"Can't be negative",IF(H284&gt;30,"Do you really mean "&amp;H284&amp;" DAYS (not hours)?",""))</f>
        <v/>
      </c>
      <c r="H284" s="365">
        <f>SUM(H281:H283)</f>
        <v>0</v>
      </c>
      <c r="I284" s="329" t="str">
        <f>IF(H284&lt;&gt;"","Total","")</f>
        <v>Total</v>
      </c>
      <c r="P284" s="350">
        <f t="shared" ca="1" si="149"/>
        <v>1</v>
      </c>
      <c r="Q284" s="350">
        <f t="shared" ca="1" si="149"/>
        <v>1</v>
      </c>
      <c r="R284" s="350">
        <f t="shared" ca="1" si="149"/>
        <v>1</v>
      </c>
      <c r="S284" s="350">
        <f t="shared" ca="1" si="149"/>
        <v>1</v>
      </c>
      <c r="T284" s="350">
        <f t="shared" ca="1" si="149"/>
        <v>1</v>
      </c>
      <c r="U284" s="350">
        <f t="shared" ca="1" si="149"/>
        <v>1</v>
      </c>
      <c r="V284" s="350">
        <f t="shared" ca="1" si="149"/>
        <v>1</v>
      </c>
      <c r="W284" s="350">
        <f t="shared" ca="1" si="149"/>
        <v>1</v>
      </c>
      <c r="X284" s="350">
        <f t="shared" ca="1" si="149"/>
        <v>1</v>
      </c>
      <c r="Y284" s="350">
        <f t="shared" ca="1" si="149"/>
        <v>1</v>
      </c>
      <c r="Z284" s="350">
        <f t="shared" ca="1" si="143"/>
        <v>1</v>
      </c>
      <c r="AA284" s="350" t="str">
        <f t="shared" ca="1" si="144"/>
        <v>F0</v>
      </c>
      <c r="AB284" s="350" t="str">
        <f t="shared" ca="1" si="145"/>
        <v>F0</v>
      </c>
    </row>
    <row r="285" spans="1:28" ht="15.75" customHeight="1">
      <c r="A285" s="105" t="s">
        <v>239</v>
      </c>
      <c r="B285" s="464" t="s">
        <v>619</v>
      </c>
      <c r="C285" s="464"/>
      <c r="D285" s="464"/>
      <c r="E285" s="464"/>
      <c r="F285" s="464"/>
      <c r="G285" s="12" t="str">
        <f t="shared" ref="G285:G291" si="158">IF(H285="","",IF(H285="Y","",IF(H285="N","","Must be Y or N")))</f>
        <v/>
      </c>
      <c r="H285" s="355"/>
      <c r="I285" s="127" t="s">
        <v>127</v>
      </c>
      <c r="J285" s="151" t="s">
        <v>47</v>
      </c>
      <c r="K285" s="318" t="str">
        <f t="shared" ref="K285:K291" si="159">IF(H285="Y",1,IF(H285="N",0,"X"))</f>
        <v>X</v>
      </c>
      <c r="L285" s="149" t="s">
        <v>46</v>
      </c>
      <c r="M285" s="149" t="str">
        <f t="shared" ref="M285:M291" si="160">IF(G285="","",1)</f>
        <v/>
      </c>
      <c r="N285" s="152" t="str">
        <f t="shared" ref="N285:N291" si="161">IF(M285=1,"&lt;==========","")</f>
        <v/>
      </c>
      <c r="P285" s="360">
        <f t="shared" ca="1" si="149"/>
        <v>1</v>
      </c>
      <c r="Q285" s="360">
        <f t="shared" ca="1" si="149"/>
        <v>1</v>
      </c>
      <c r="R285" s="360">
        <f t="shared" ca="1" si="149"/>
        <v>1</v>
      </c>
      <c r="S285" s="360">
        <f t="shared" ca="1" si="149"/>
        <v>1</v>
      </c>
      <c r="T285" s="360">
        <f t="shared" ca="1" si="149"/>
        <v>1</v>
      </c>
      <c r="U285" s="360">
        <f t="shared" ca="1" si="149"/>
        <v>1</v>
      </c>
      <c r="V285" s="360">
        <f t="shared" ca="1" si="149"/>
        <v>1</v>
      </c>
      <c r="W285" s="360">
        <f t="shared" ca="1" si="149"/>
        <v>0</v>
      </c>
      <c r="X285" s="360">
        <f t="shared" ca="1" si="149"/>
        <v>1</v>
      </c>
      <c r="Y285" s="360">
        <f t="shared" ca="1" si="149"/>
        <v>1</v>
      </c>
      <c r="Z285" s="360">
        <f t="shared" ca="1" si="143"/>
        <v>1</v>
      </c>
      <c r="AA285" s="360" t="str">
        <f t="shared" ca="1" si="144"/>
        <v>F0</v>
      </c>
      <c r="AB285" s="360" t="str">
        <f t="shared" ca="1" si="145"/>
        <v>F0</v>
      </c>
    </row>
    <row r="286" spans="1:28" ht="15.75" customHeight="1">
      <c r="A286" s="105" t="s">
        <v>240</v>
      </c>
      <c r="B286" s="464" t="s">
        <v>620</v>
      </c>
      <c r="C286" s="464"/>
      <c r="D286" s="464"/>
      <c r="E286" s="464"/>
      <c r="F286" s="464"/>
      <c r="G286" s="12" t="str">
        <f t="shared" si="158"/>
        <v/>
      </c>
      <c r="H286" s="355"/>
      <c r="I286" s="127" t="s">
        <v>127</v>
      </c>
      <c r="J286" s="151" t="s">
        <v>47</v>
      </c>
      <c r="K286" s="318" t="str">
        <f t="shared" si="159"/>
        <v>X</v>
      </c>
      <c r="L286" s="149" t="s">
        <v>46</v>
      </c>
      <c r="M286" s="149" t="str">
        <f t="shared" si="160"/>
        <v/>
      </c>
      <c r="N286" s="152" t="str">
        <f t="shared" si="161"/>
        <v/>
      </c>
      <c r="P286" s="360">
        <f t="shared" ca="1" si="149"/>
        <v>1</v>
      </c>
      <c r="Q286" s="360">
        <f t="shared" ca="1" si="149"/>
        <v>1</v>
      </c>
      <c r="R286" s="360">
        <f t="shared" ca="1" si="149"/>
        <v>1</v>
      </c>
      <c r="S286" s="360">
        <f t="shared" ca="1" si="149"/>
        <v>1</v>
      </c>
      <c r="T286" s="360">
        <f t="shared" ca="1" si="149"/>
        <v>1</v>
      </c>
      <c r="U286" s="360">
        <f t="shared" ca="1" si="149"/>
        <v>1</v>
      </c>
      <c r="V286" s="360">
        <f t="shared" ca="1" si="149"/>
        <v>1</v>
      </c>
      <c r="W286" s="360">
        <f t="shared" ca="1" si="149"/>
        <v>0</v>
      </c>
      <c r="X286" s="360">
        <f t="shared" ca="1" si="149"/>
        <v>1</v>
      </c>
      <c r="Y286" s="360">
        <f t="shared" ca="1" si="149"/>
        <v>1</v>
      </c>
      <c r="Z286" s="360">
        <f t="shared" ca="1" si="143"/>
        <v>1</v>
      </c>
      <c r="AA286" s="360" t="str">
        <f t="shared" ca="1" si="144"/>
        <v>F0</v>
      </c>
      <c r="AB286" s="360" t="str">
        <f t="shared" ca="1" si="145"/>
        <v>F0</v>
      </c>
    </row>
    <row r="287" spans="1:28" ht="15.75" customHeight="1">
      <c r="A287" s="105" t="s">
        <v>241</v>
      </c>
      <c r="B287" s="464" t="s">
        <v>621</v>
      </c>
      <c r="C287" s="464"/>
      <c r="D287" s="464"/>
      <c r="E287" s="464"/>
      <c r="F287" s="464"/>
      <c r="G287" s="12" t="str">
        <f t="shared" si="158"/>
        <v/>
      </c>
      <c r="H287" s="355"/>
      <c r="I287" s="127" t="s">
        <v>127</v>
      </c>
      <c r="J287" s="151" t="s">
        <v>47</v>
      </c>
      <c r="K287" s="318" t="str">
        <f t="shared" si="159"/>
        <v>X</v>
      </c>
      <c r="L287" s="149" t="s">
        <v>46</v>
      </c>
      <c r="M287" s="149" t="str">
        <f t="shared" si="160"/>
        <v/>
      </c>
      <c r="N287" s="152" t="str">
        <f t="shared" si="161"/>
        <v/>
      </c>
      <c r="P287" s="350">
        <f t="shared" ca="1" si="149"/>
        <v>1</v>
      </c>
      <c r="Q287" s="350">
        <f t="shared" ca="1" si="149"/>
        <v>1</v>
      </c>
      <c r="R287" s="350">
        <f t="shared" ca="1" si="149"/>
        <v>1</v>
      </c>
      <c r="S287" s="350">
        <f t="shared" ca="1" si="149"/>
        <v>1</v>
      </c>
      <c r="T287" s="350">
        <f t="shared" ca="1" si="149"/>
        <v>1</v>
      </c>
      <c r="U287" s="350">
        <f t="shared" ca="1" si="149"/>
        <v>1</v>
      </c>
      <c r="V287" s="350">
        <f t="shared" ca="1" si="149"/>
        <v>1</v>
      </c>
      <c r="W287" s="350">
        <f t="shared" ca="1" si="149"/>
        <v>0</v>
      </c>
      <c r="X287" s="350">
        <f t="shared" ca="1" si="149"/>
        <v>1</v>
      </c>
      <c r="Y287" s="350">
        <f t="shared" ca="1" si="149"/>
        <v>1</v>
      </c>
      <c r="Z287" s="350">
        <f t="shared" ca="1" si="143"/>
        <v>1</v>
      </c>
      <c r="AA287" s="350" t="str">
        <f t="shared" ca="1" si="144"/>
        <v>F0</v>
      </c>
      <c r="AB287" s="350" t="str">
        <f t="shared" ca="1" si="145"/>
        <v>F0</v>
      </c>
    </row>
    <row r="288" spans="1:28" ht="15.75" customHeight="1">
      <c r="A288" s="105" t="s">
        <v>242</v>
      </c>
      <c r="B288" s="464" t="s">
        <v>622</v>
      </c>
      <c r="C288" s="464"/>
      <c r="D288" s="464"/>
      <c r="E288" s="464"/>
      <c r="F288" s="464"/>
      <c r="G288" s="12" t="str">
        <f t="shared" si="158"/>
        <v/>
      </c>
      <c r="H288" s="355"/>
      <c r="I288" s="127" t="s">
        <v>127</v>
      </c>
      <c r="J288" s="151" t="s">
        <v>47</v>
      </c>
      <c r="K288" s="318" t="str">
        <f t="shared" si="159"/>
        <v>X</v>
      </c>
      <c r="L288" s="149" t="s">
        <v>46</v>
      </c>
      <c r="M288" s="149" t="str">
        <f t="shared" si="160"/>
        <v/>
      </c>
      <c r="N288" s="152" t="str">
        <f t="shared" si="161"/>
        <v/>
      </c>
      <c r="P288" s="350">
        <f t="shared" ca="1" si="149"/>
        <v>1</v>
      </c>
      <c r="Q288" s="350">
        <f t="shared" ca="1" si="149"/>
        <v>1</v>
      </c>
      <c r="R288" s="350">
        <f t="shared" ca="1" si="149"/>
        <v>1</v>
      </c>
      <c r="S288" s="350">
        <f t="shared" ca="1" si="149"/>
        <v>1</v>
      </c>
      <c r="T288" s="350">
        <f t="shared" ca="1" si="149"/>
        <v>1</v>
      </c>
      <c r="U288" s="350">
        <f t="shared" ref="U288:U296" ca="1" si="162">CELL("protect",F288)</f>
        <v>1</v>
      </c>
      <c r="V288" s="350">
        <f t="shared" ref="V288:V296" ca="1" si="163">CELL("protect",G288)</f>
        <v>1</v>
      </c>
      <c r="W288" s="350">
        <f t="shared" ref="W288:W296" ca="1" si="164">CELL("protect",H288)</f>
        <v>0</v>
      </c>
      <c r="X288" s="350">
        <f t="shared" ref="X288:X296" ca="1" si="165">CELL("protect",I288)</f>
        <v>1</v>
      </c>
      <c r="Y288" s="350">
        <f t="shared" ref="Y288:Y296" ca="1" si="166">CELL("protect",J288)</f>
        <v>1</v>
      </c>
      <c r="Z288" s="350">
        <f t="shared" ca="1" si="143"/>
        <v>1</v>
      </c>
      <c r="AA288" s="350" t="str">
        <f t="shared" ca="1" si="144"/>
        <v>F0</v>
      </c>
      <c r="AB288" s="350" t="str">
        <f t="shared" ca="1" si="145"/>
        <v>F0</v>
      </c>
    </row>
    <row r="289" spans="1:28" ht="15.75" customHeight="1">
      <c r="A289" s="105" t="s">
        <v>243</v>
      </c>
      <c r="B289" s="464" t="s">
        <v>623</v>
      </c>
      <c r="C289" s="464"/>
      <c r="D289" s="464"/>
      <c r="E289" s="464"/>
      <c r="F289" s="464"/>
      <c r="G289" s="12" t="str">
        <f t="shared" si="158"/>
        <v/>
      </c>
      <c r="H289" s="355"/>
      <c r="I289" s="127" t="s">
        <v>127</v>
      </c>
      <c r="J289" s="151" t="s">
        <v>47</v>
      </c>
      <c r="K289" s="318" t="str">
        <f t="shared" si="159"/>
        <v>X</v>
      </c>
      <c r="L289" s="149" t="s">
        <v>46</v>
      </c>
      <c r="M289" s="149" t="str">
        <f t="shared" si="160"/>
        <v/>
      </c>
      <c r="N289" s="152" t="str">
        <f t="shared" si="161"/>
        <v/>
      </c>
      <c r="P289" s="350">
        <f t="shared" ref="P289:P296" ca="1" si="167">CELL("protect",A289)</f>
        <v>1</v>
      </c>
      <c r="Q289" s="350">
        <f t="shared" ref="Q289:Q296" ca="1" si="168">CELL("protect",B289)</f>
        <v>1</v>
      </c>
      <c r="R289" s="350">
        <f t="shared" ref="R289:R296" ca="1" si="169">CELL("protect",C289)</f>
        <v>1</v>
      </c>
      <c r="S289" s="350">
        <f t="shared" ref="S289:S296" ca="1" si="170">CELL("protect",D289)</f>
        <v>1</v>
      </c>
      <c r="T289" s="350">
        <f t="shared" ref="T289:T296" ca="1" si="171">CELL("protect",E289)</f>
        <v>1</v>
      </c>
      <c r="U289" s="350">
        <f t="shared" ca="1" si="162"/>
        <v>1</v>
      </c>
      <c r="V289" s="350">
        <f t="shared" ca="1" si="163"/>
        <v>1</v>
      </c>
      <c r="W289" s="350">
        <f t="shared" ca="1" si="164"/>
        <v>0</v>
      </c>
      <c r="X289" s="350">
        <f t="shared" ca="1" si="165"/>
        <v>1</v>
      </c>
      <c r="Y289" s="350">
        <f t="shared" ca="1" si="166"/>
        <v>1</v>
      </c>
      <c r="Z289" s="350">
        <f t="shared" ca="1" si="143"/>
        <v>1</v>
      </c>
      <c r="AA289" s="350" t="str">
        <f t="shared" ca="1" si="144"/>
        <v>F0</v>
      </c>
      <c r="AB289" s="350" t="str">
        <f t="shared" ca="1" si="145"/>
        <v>F0</v>
      </c>
    </row>
    <row r="290" spans="1:28" ht="15.75" customHeight="1">
      <c r="A290" s="105" t="s">
        <v>244</v>
      </c>
      <c r="B290" s="464" t="s">
        <v>624</v>
      </c>
      <c r="C290" s="464"/>
      <c r="D290" s="464"/>
      <c r="E290" s="464"/>
      <c r="F290" s="464"/>
      <c r="G290" s="12" t="str">
        <f t="shared" si="158"/>
        <v/>
      </c>
      <c r="H290" s="355"/>
      <c r="I290" s="127" t="s">
        <v>127</v>
      </c>
      <c r="J290" s="151" t="s">
        <v>47</v>
      </c>
      <c r="K290" s="318" t="str">
        <f t="shared" si="159"/>
        <v>X</v>
      </c>
      <c r="L290" s="149" t="s">
        <v>46</v>
      </c>
      <c r="M290" s="149" t="str">
        <f t="shared" si="160"/>
        <v/>
      </c>
      <c r="N290" s="152" t="str">
        <f t="shared" si="161"/>
        <v/>
      </c>
      <c r="P290" s="350">
        <f t="shared" ca="1" si="167"/>
        <v>1</v>
      </c>
      <c r="Q290" s="350">
        <f t="shared" ca="1" si="168"/>
        <v>1</v>
      </c>
      <c r="R290" s="350">
        <f t="shared" ca="1" si="169"/>
        <v>1</v>
      </c>
      <c r="S290" s="350">
        <f t="shared" ca="1" si="170"/>
        <v>1</v>
      </c>
      <c r="T290" s="350">
        <f t="shared" ca="1" si="171"/>
        <v>1</v>
      </c>
      <c r="U290" s="350">
        <f t="shared" ca="1" si="162"/>
        <v>1</v>
      </c>
      <c r="V290" s="350">
        <f t="shared" ca="1" si="163"/>
        <v>1</v>
      </c>
      <c r="W290" s="350">
        <f t="shared" ca="1" si="164"/>
        <v>0</v>
      </c>
      <c r="X290" s="350">
        <f t="shared" ca="1" si="165"/>
        <v>1</v>
      </c>
      <c r="Y290" s="350">
        <f t="shared" ca="1" si="166"/>
        <v>1</v>
      </c>
      <c r="Z290" s="350">
        <f t="shared" ca="1" si="143"/>
        <v>1</v>
      </c>
      <c r="AA290" s="350" t="str">
        <f t="shared" ca="1" si="144"/>
        <v>F0</v>
      </c>
      <c r="AB290" s="350" t="str">
        <f t="shared" ca="1" si="145"/>
        <v>F0</v>
      </c>
    </row>
    <row r="291" spans="1:28" ht="15.75" customHeight="1" thickBot="1">
      <c r="A291" s="105" t="s">
        <v>245</v>
      </c>
      <c r="B291" s="464" t="s">
        <v>625</v>
      </c>
      <c r="C291" s="464"/>
      <c r="D291" s="464"/>
      <c r="E291" s="464"/>
      <c r="F291" s="464"/>
      <c r="G291" s="12" t="str">
        <f t="shared" si="158"/>
        <v/>
      </c>
      <c r="H291" s="327"/>
      <c r="I291" s="127" t="s">
        <v>127</v>
      </c>
      <c r="J291" s="151" t="s">
        <v>47</v>
      </c>
      <c r="K291" s="318" t="str">
        <f t="shared" si="159"/>
        <v>X</v>
      </c>
      <c r="L291" s="149" t="s">
        <v>46</v>
      </c>
      <c r="M291" s="149" t="str">
        <f t="shared" si="160"/>
        <v/>
      </c>
      <c r="N291" s="152" t="str">
        <f t="shared" si="161"/>
        <v/>
      </c>
      <c r="P291" s="350">
        <f t="shared" ca="1" si="167"/>
        <v>1</v>
      </c>
      <c r="Q291" s="350">
        <f t="shared" ca="1" si="168"/>
        <v>1</v>
      </c>
      <c r="R291" s="350">
        <f t="shared" ca="1" si="169"/>
        <v>1</v>
      </c>
      <c r="S291" s="350">
        <f t="shared" ca="1" si="170"/>
        <v>1</v>
      </c>
      <c r="T291" s="350">
        <f t="shared" ca="1" si="171"/>
        <v>1</v>
      </c>
      <c r="U291" s="350">
        <f t="shared" ca="1" si="162"/>
        <v>1</v>
      </c>
      <c r="V291" s="350">
        <f t="shared" ca="1" si="163"/>
        <v>1</v>
      </c>
      <c r="W291" s="350">
        <f t="shared" ca="1" si="164"/>
        <v>0</v>
      </c>
      <c r="X291" s="350">
        <f t="shared" ca="1" si="165"/>
        <v>1</v>
      </c>
      <c r="Y291" s="350">
        <f t="shared" ca="1" si="166"/>
        <v>1</v>
      </c>
      <c r="Z291" s="350">
        <f t="shared" ca="1" si="143"/>
        <v>1</v>
      </c>
      <c r="AA291" s="350" t="str">
        <f t="shared" ca="1" si="144"/>
        <v>F0</v>
      </c>
      <c r="AB291" s="350" t="str">
        <f t="shared" ca="1" si="145"/>
        <v>F0</v>
      </c>
    </row>
    <row r="292" spans="1:28" ht="14.25" customHeight="1">
      <c r="A292" s="105"/>
      <c r="B292" s="359"/>
      <c r="C292" s="359"/>
      <c r="D292" s="359"/>
      <c r="E292" s="359"/>
      <c r="F292" s="359"/>
      <c r="G292" s="12"/>
      <c r="H292" s="117"/>
      <c r="I292" s="127"/>
      <c r="P292" s="350">
        <f t="shared" ca="1" si="167"/>
        <v>1</v>
      </c>
      <c r="Q292" s="350">
        <f t="shared" ca="1" si="168"/>
        <v>1</v>
      </c>
      <c r="R292" s="350">
        <f t="shared" ca="1" si="169"/>
        <v>1</v>
      </c>
      <c r="S292" s="350">
        <f t="shared" ca="1" si="170"/>
        <v>1</v>
      </c>
      <c r="T292" s="350">
        <f t="shared" ca="1" si="171"/>
        <v>1</v>
      </c>
      <c r="U292" s="350">
        <f t="shared" ca="1" si="162"/>
        <v>1</v>
      </c>
      <c r="V292" s="350">
        <f t="shared" ca="1" si="163"/>
        <v>1</v>
      </c>
      <c r="W292" s="350">
        <f t="shared" ca="1" si="164"/>
        <v>1</v>
      </c>
      <c r="X292" s="350">
        <f t="shared" ca="1" si="165"/>
        <v>1</v>
      </c>
      <c r="Y292" s="350">
        <f t="shared" ca="1" si="166"/>
        <v>1</v>
      </c>
      <c r="Z292" s="350">
        <f t="shared" ca="1" si="143"/>
        <v>1</v>
      </c>
      <c r="AA292" s="350" t="str">
        <f t="shared" ca="1" si="144"/>
        <v>G</v>
      </c>
      <c r="AB292" s="350" t="str">
        <f t="shared" ca="1" si="145"/>
        <v>F0</v>
      </c>
    </row>
    <row r="293" spans="1:28" ht="15.6" customHeight="1">
      <c r="A293" s="22" t="s">
        <v>246</v>
      </c>
      <c r="B293" s="464" t="s">
        <v>135</v>
      </c>
      <c r="C293" s="464"/>
      <c r="D293" s="464"/>
      <c r="E293" s="464"/>
      <c r="F293" s="464"/>
      <c r="G293" s="12" t="str">
        <f>IF(H293="","",IF(H293&lt;0,"Can't be negative",IF(H293&gt;300,"Can't be over 300%","")))</f>
        <v/>
      </c>
      <c r="H293" s="344"/>
      <c r="I293" s="128" t="s">
        <v>86</v>
      </c>
      <c r="J293" s="151" t="s">
        <v>47</v>
      </c>
      <c r="K293" s="338" t="str">
        <f>IF(ISNUMBER(H293),ROUND(H293,2),"X")</f>
        <v>X</v>
      </c>
      <c r="L293" s="149" t="s">
        <v>46</v>
      </c>
      <c r="M293" s="149" t="str">
        <f t="shared" ref="M293:M296" si="172">IF(G293="","",1)</f>
        <v/>
      </c>
      <c r="N293" s="152" t="str">
        <f>IF(M293=1,"&lt;==========","")</f>
        <v/>
      </c>
      <c r="P293" s="350">
        <f t="shared" ca="1" si="167"/>
        <v>1</v>
      </c>
      <c r="Q293" s="350">
        <f t="shared" ca="1" si="168"/>
        <v>1</v>
      </c>
      <c r="R293" s="350">
        <f t="shared" ca="1" si="169"/>
        <v>1</v>
      </c>
      <c r="S293" s="350">
        <f t="shared" ca="1" si="170"/>
        <v>1</v>
      </c>
      <c r="T293" s="350">
        <f t="shared" ca="1" si="171"/>
        <v>1</v>
      </c>
      <c r="U293" s="350">
        <f t="shared" ca="1" si="162"/>
        <v>1</v>
      </c>
      <c r="V293" s="350">
        <f t="shared" ca="1" si="163"/>
        <v>1</v>
      </c>
      <c r="W293" s="350">
        <f t="shared" ca="1" si="164"/>
        <v>0</v>
      </c>
      <c r="X293" s="350">
        <f t="shared" ca="1" si="165"/>
        <v>1</v>
      </c>
      <c r="Y293" s="350">
        <f t="shared" ca="1" si="166"/>
        <v>1</v>
      </c>
      <c r="Z293" s="350">
        <f t="shared" ca="1" si="143"/>
        <v>1</v>
      </c>
      <c r="AA293" s="350" t="str">
        <f t="shared" ca="1" si="144"/>
        <v>F2</v>
      </c>
      <c r="AB293" s="350" t="str">
        <f t="shared" ca="1" si="145"/>
        <v>F2</v>
      </c>
    </row>
    <row r="294" spans="1:28" ht="15.75" customHeight="1">
      <c r="A294" s="22" t="s">
        <v>247</v>
      </c>
      <c r="B294" s="464" t="s">
        <v>137</v>
      </c>
      <c r="C294" s="464"/>
      <c r="D294" s="464"/>
      <c r="E294" s="464"/>
      <c r="F294" s="464"/>
      <c r="G294" s="12" t="str">
        <f>IF(H294&gt;1000,"Can't exceed $1000 --&gt;","")</f>
        <v/>
      </c>
      <c r="H294" s="330"/>
      <c r="I294" s="128" t="s">
        <v>138</v>
      </c>
      <c r="J294" s="151" t="s">
        <v>47</v>
      </c>
      <c r="K294" s="318" t="str">
        <f t="shared" ref="K294:K296" si="173">IF(ISNUMBER(H294),ROUND(H294,0),"X")</f>
        <v>X</v>
      </c>
      <c r="L294" s="149" t="s">
        <v>46</v>
      </c>
      <c r="M294" s="149" t="str">
        <f t="shared" si="172"/>
        <v/>
      </c>
      <c r="N294" s="152" t="str">
        <f>IF(M294=1,"&lt;==========","")</f>
        <v/>
      </c>
      <c r="P294" s="350">
        <f t="shared" ca="1" si="167"/>
        <v>1</v>
      </c>
      <c r="Q294" s="350">
        <f t="shared" ca="1" si="168"/>
        <v>1</v>
      </c>
      <c r="R294" s="350">
        <f t="shared" ca="1" si="169"/>
        <v>1</v>
      </c>
      <c r="S294" s="350">
        <f t="shared" ca="1" si="170"/>
        <v>1</v>
      </c>
      <c r="T294" s="350">
        <f t="shared" ca="1" si="171"/>
        <v>1</v>
      </c>
      <c r="U294" s="350">
        <f t="shared" ca="1" si="162"/>
        <v>1</v>
      </c>
      <c r="V294" s="350">
        <f t="shared" ca="1" si="163"/>
        <v>1</v>
      </c>
      <c r="W294" s="350">
        <f t="shared" ca="1" si="164"/>
        <v>0</v>
      </c>
      <c r="X294" s="350">
        <f t="shared" ca="1" si="165"/>
        <v>1</v>
      </c>
      <c r="Y294" s="350">
        <f t="shared" ca="1" si="166"/>
        <v>1</v>
      </c>
      <c r="Z294" s="350">
        <f t="shared" ca="1" si="143"/>
        <v>1</v>
      </c>
      <c r="AA294" s="350" t="str">
        <f t="shared" ca="1" si="144"/>
        <v>C0</v>
      </c>
      <c r="AB294" s="350" t="str">
        <f t="shared" ca="1" si="145"/>
        <v>F0</v>
      </c>
    </row>
    <row r="295" spans="1:28" ht="15.75" customHeight="1">
      <c r="A295" s="22" t="s">
        <v>248</v>
      </c>
      <c r="B295" s="464" t="s">
        <v>761</v>
      </c>
      <c r="C295" s="464"/>
      <c r="D295" s="464"/>
      <c r="E295" s="464"/>
      <c r="F295" s="464"/>
      <c r="G295" s="12" t="str">
        <f>IF(H295&lt;0,"Can't be negative",IF(H295&gt;50000000,"Can't exceed $50,000,000",""))</f>
        <v/>
      </c>
      <c r="H295" s="330"/>
      <c r="I295" s="127" t="s">
        <v>790</v>
      </c>
      <c r="J295" s="151" t="s">
        <v>47</v>
      </c>
      <c r="K295" s="318" t="str">
        <f t="shared" si="173"/>
        <v>X</v>
      </c>
      <c r="L295" s="149" t="s">
        <v>46</v>
      </c>
      <c r="M295" s="149" t="str">
        <f t="shared" si="172"/>
        <v/>
      </c>
      <c r="N295" s="152" t="str">
        <f>IF(M295=1,"&lt;==========","")</f>
        <v/>
      </c>
      <c r="P295" s="350">
        <f t="shared" ca="1" si="167"/>
        <v>1</v>
      </c>
      <c r="Q295" s="350">
        <f t="shared" ca="1" si="168"/>
        <v>1</v>
      </c>
      <c r="R295" s="350">
        <f t="shared" ca="1" si="169"/>
        <v>1</v>
      </c>
      <c r="S295" s="350">
        <f t="shared" ca="1" si="170"/>
        <v>1</v>
      </c>
      <c r="T295" s="350">
        <f t="shared" ca="1" si="171"/>
        <v>1</v>
      </c>
      <c r="U295" s="350">
        <f t="shared" ca="1" si="162"/>
        <v>1</v>
      </c>
      <c r="V295" s="350">
        <f t="shared" ca="1" si="163"/>
        <v>1</v>
      </c>
      <c r="W295" s="350">
        <f t="shared" ca="1" si="164"/>
        <v>0</v>
      </c>
      <c r="X295" s="350">
        <f t="shared" ca="1" si="165"/>
        <v>1</v>
      </c>
      <c r="Y295" s="350">
        <f t="shared" ca="1" si="166"/>
        <v>1</v>
      </c>
      <c r="Z295" s="350">
        <f t="shared" ca="1" si="143"/>
        <v>1</v>
      </c>
      <c r="AA295" s="350" t="str">
        <f t="shared" ca="1" si="144"/>
        <v>C0</v>
      </c>
      <c r="AB295" s="350" t="str">
        <f t="shared" ca="1" si="145"/>
        <v>F0</v>
      </c>
    </row>
    <row r="296" spans="1:28" ht="15.75" customHeight="1">
      <c r="A296" s="22" t="s">
        <v>827</v>
      </c>
      <c r="B296" s="464" t="s">
        <v>760</v>
      </c>
      <c r="C296" s="464"/>
      <c r="D296" s="464"/>
      <c r="E296" s="464"/>
      <c r="F296" s="464"/>
      <c r="G296" s="12" t="str">
        <f>IF(H296&lt;0,"Can't be negative",IF(H296&gt;50000000,"Can't exceed $50,000,000",""))</f>
        <v/>
      </c>
      <c r="H296" s="330"/>
      <c r="I296" s="127" t="s">
        <v>790</v>
      </c>
      <c r="J296" s="151" t="s">
        <v>47</v>
      </c>
      <c r="K296" s="318" t="str">
        <f t="shared" si="173"/>
        <v>X</v>
      </c>
      <c r="L296" s="149" t="s">
        <v>46</v>
      </c>
      <c r="M296" s="149" t="str">
        <f t="shared" si="172"/>
        <v/>
      </c>
      <c r="N296" s="152" t="str">
        <f>IF(M296=1,"&lt;==========","")</f>
        <v/>
      </c>
      <c r="P296" s="350">
        <f t="shared" ca="1" si="167"/>
        <v>1</v>
      </c>
      <c r="Q296" s="350">
        <f t="shared" ca="1" si="168"/>
        <v>1</v>
      </c>
      <c r="R296" s="350">
        <f t="shared" ca="1" si="169"/>
        <v>1</v>
      </c>
      <c r="S296" s="350">
        <f t="shared" ca="1" si="170"/>
        <v>1</v>
      </c>
      <c r="T296" s="350">
        <f t="shared" ca="1" si="171"/>
        <v>1</v>
      </c>
      <c r="U296" s="350">
        <f t="shared" ca="1" si="162"/>
        <v>1</v>
      </c>
      <c r="V296" s="350">
        <f t="shared" ca="1" si="163"/>
        <v>1</v>
      </c>
      <c r="W296" s="350">
        <f t="shared" ca="1" si="164"/>
        <v>0</v>
      </c>
      <c r="X296" s="350">
        <f t="shared" ca="1" si="165"/>
        <v>1</v>
      </c>
      <c r="Y296" s="350">
        <f t="shared" ca="1" si="166"/>
        <v>1</v>
      </c>
      <c r="Z296" s="350">
        <f t="shared" ca="1" si="143"/>
        <v>1</v>
      </c>
      <c r="AA296" s="350" t="str">
        <f t="shared" ca="1" si="144"/>
        <v>C0</v>
      </c>
      <c r="AB296" s="350" t="str">
        <f t="shared" ca="1" si="145"/>
        <v>F0</v>
      </c>
    </row>
    <row r="297" spans="1:28" ht="21" customHeight="1">
      <c r="A297" s="22"/>
      <c r="B297" s="13"/>
      <c r="C297" s="13"/>
      <c r="D297" s="13"/>
      <c r="E297" s="13"/>
      <c r="F297" s="13"/>
      <c r="G297" s="12"/>
      <c r="H297" s="118"/>
      <c r="I297" s="128"/>
      <c r="N297" s="152"/>
      <c r="P297" s="350">
        <f t="shared" ref="P297:Y336" ca="1" si="174">CELL("protect",A297)</f>
        <v>1</v>
      </c>
      <c r="Q297" s="350">
        <f t="shared" ca="1" si="174"/>
        <v>1</v>
      </c>
      <c r="R297" s="350">
        <f t="shared" ca="1" si="174"/>
        <v>1</v>
      </c>
      <c r="S297" s="350">
        <f t="shared" ca="1" si="174"/>
        <v>1</v>
      </c>
      <c r="T297" s="350">
        <f t="shared" ca="1" si="174"/>
        <v>1</v>
      </c>
      <c r="U297" s="350">
        <f t="shared" ref="U297:Z299" ca="1" si="175">CELL("protect",F297)</f>
        <v>1</v>
      </c>
      <c r="V297" s="350">
        <f t="shared" ca="1" si="175"/>
        <v>1</v>
      </c>
      <c r="W297" s="350">
        <f t="shared" ca="1" si="175"/>
        <v>1</v>
      </c>
      <c r="X297" s="350">
        <f t="shared" ca="1" si="175"/>
        <v>1</v>
      </c>
      <c r="Y297" s="350">
        <f t="shared" ca="1" si="175"/>
        <v>1</v>
      </c>
      <c r="Z297" s="350">
        <f t="shared" ca="1" si="175"/>
        <v>1</v>
      </c>
      <c r="AA297" s="350" t="str">
        <f t="shared" ca="1" si="144"/>
        <v>G</v>
      </c>
      <c r="AB297" s="350" t="str">
        <f t="shared" ca="1" si="145"/>
        <v>F0</v>
      </c>
    </row>
    <row r="298" spans="1:28" ht="19.5">
      <c r="A298" s="467" t="s">
        <v>777</v>
      </c>
      <c r="B298" s="476"/>
      <c r="C298" s="476"/>
      <c r="D298" s="476"/>
      <c r="E298" s="476"/>
      <c r="F298" s="476"/>
      <c r="G298" s="476"/>
      <c r="H298" s="476"/>
      <c r="I298" s="87"/>
      <c r="J298" s="151" t="s">
        <v>44</v>
      </c>
      <c r="K298" s="318" t="str">
        <f>IF(SUM(H300:H319)=0,"X","08")</f>
        <v>X</v>
      </c>
      <c r="L298" s="149" t="s">
        <v>46</v>
      </c>
      <c r="P298" s="350">
        <f t="shared" ca="1" si="174"/>
        <v>1</v>
      </c>
      <c r="Q298" s="350">
        <f t="shared" ca="1" si="174"/>
        <v>1</v>
      </c>
      <c r="R298" s="350">
        <f t="shared" ca="1" si="174"/>
        <v>1</v>
      </c>
      <c r="S298" s="350">
        <f t="shared" ca="1" si="174"/>
        <v>1</v>
      </c>
      <c r="T298" s="350">
        <f t="shared" ca="1" si="174"/>
        <v>1</v>
      </c>
      <c r="U298" s="350">
        <f t="shared" ca="1" si="175"/>
        <v>1</v>
      </c>
      <c r="V298" s="350">
        <f t="shared" ca="1" si="175"/>
        <v>1</v>
      </c>
      <c r="W298" s="350">
        <f t="shared" ca="1" si="175"/>
        <v>1</v>
      </c>
      <c r="X298" s="350">
        <f t="shared" ca="1" si="175"/>
        <v>1</v>
      </c>
      <c r="Y298" s="350">
        <f t="shared" ca="1" si="175"/>
        <v>1</v>
      </c>
      <c r="Z298" s="350">
        <f t="shared" ca="1" si="175"/>
        <v>1</v>
      </c>
      <c r="AA298" s="350" t="str">
        <f t="shared" ca="1" si="144"/>
        <v>G</v>
      </c>
      <c r="AB298" s="350" t="str">
        <f t="shared" ca="1" si="145"/>
        <v>F0</v>
      </c>
    </row>
    <row r="299" spans="1:28" ht="15.75" thickBot="1">
      <c r="A299" s="465" t="s">
        <v>8</v>
      </c>
      <c r="B299" s="466"/>
      <c r="C299" s="466"/>
      <c r="D299" s="466"/>
      <c r="E299" s="466"/>
      <c r="F299" s="466"/>
      <c r="G299" s="466"/>
      <c r="H299" s="466"/>
      <c r="I299" s="88"/>
      <c r="P299" s="350">
        <f t="shared" ca="1" si="174"/>
        <v>1</v>
      </c>
      <c r="Q299" s="350">
        <f t="shared" ca="1" si="174"/>
        <v>1</v>
      </c>
      <c r="R299" s="350">
        <f t="shared" ca="1" si="174"/>
        <v>1</v>
      </c>
      <c r="S299" s="350">
        <f t="shared" ca="1" si="174"/>
        <v>1</v>
      </c>
      <c r="T299" s="350">
        <f t="shared" ca="1" si="174"/>
        <v>1</v>
      </c>
      <c r="U299" s="350">
        <f t="shared" ca="1" si="175"/>
        <v>1</v>
      </c>
      <c r="V299" s="350">
        <f t="shared" ca="1" si="175"/>
        <v>1</v>
      </c>
      <c r="W299" s="350">
        <f t="shared" ca="1" si="175"/>
        <v>1</v>
      </c>
      <c r="X299" s="350">
        <f t="shared" ca="1" si="175"/>
        <v>1</v>
      </c>
      <c r="Y299" s="350">
        <f t="shared" ca="1" si="175"/>
        <v>1</v>
      </c>
      <c r="Z299" s="350">
        <f t="shared" ca="1" si="175"/>
        <v>1</v>
      </c>
      <c r="AA299" s="350" t="str">
        <f t="shared" ca="1" si="144"/>
        <v>G</v>
      </c>
      <c r="AB299" s="350" t="str">
        <f t="shared" ca="1" si="145"/>
        <v>F0</v>
      </c>
    </row>
    <row r="300" spans="1:28" ht="18" customHeight="1">
      <c r="A300" s="103" t="s">
        <v>249</v>
      </c>
      <c r="B300" s="472" t="s">
        <v>754</v>
      </c>
      <c r="C300" s="472"/>
      <c r="D300" s="472"/>
      <c r="E300" s="472"/>
      <c r="F300" s="472"/>
      <c r="G300" s="12" t="str">
        <f>IF(H300&gt;2500000,"Can't exceed $25,000,000 --&gt;","")</f>
        <v/>
      </c>
      <c r="H300" s="326"/>
      <c r="I300" s="127" t="s">
        <v>107</v>
      </c>
      <c r="J300" s="151" t="s">
        <v>47</v>
      </c>
      <c r="K300" s="318" t="str">
        <f t="shared" ref="K300:K307" si="176">IF(ISNUMBER(H300),ROUND(H300,0),"X")</f>
        <v>X</v>
      </c>
      <c r="L300" s="149" t="s">
        <v>46</v>
      </c>
      <c r="M300" s="149" t="str">
        <f t="shared" ref="M300:M307" si="177">IF(G300="","",1)</f>
        <v/>
      </c>
      <c r="N300" s="152" t="str">
        <f t="shared" ref="N300:N307" si="178">IF(M300=1,"&lt;==========","")</f>
        <v/>
      </c>
      <c r="P300" s="350">
        <f t="shared" ref="P300:Y325" ca="1" si="179">CELL("protect",A300)</f>
        <v>1</v>
      </c>
      <c r="Q300" s="350">
        <f t="shared" ca="1" si="179"/>
        <v>1</v>
      </c>
      <c r="R300" s="350">
        <f t="shared" ca="1" si="179"/>
        <v>1</v>
      </c>
      <c r="S300" s="350">
        <f t="shared" ca="1" si="179"/>
        <v>1</v>
      </c>
      <c r="T300" s="350">
        <f t="shared" ca="1" si="179"/>
        <v>1</v>
      </c>
      <c r="U300" s="350">
        <f t="shared" ca="1" si="179"/>
        <v>1</v>
      </c>
      <c r="V300" s="350">
        <f t="shared" ca="1" si="179"/>
        <v>1</v>
      </c>
      <c r="W300" s="350">
        <f t="shared" ca="1" si="179"/>
        <v>0</v>
      </c>
      <c r="X300" s="350">
        <f t="shared" ca="1" si="179"/>
        <v>1</v>
      </c>
      <c r="Y300" s="350">
        <f t="shared" ca="1" si="179"/>
        <v>1</v>
      </c>
      <c r="Z300" s="350">
        <f t="shared" ref="Z300:Z333" ca="1" si="180">CELL("protect",K300)</f>
        <v>1</v>
      </c>
      <c r="AA300" s="350" t="str">
        <f t="shared" ref="AA300:AA333" ca="1" si="181">CELL("format",H300)</f>
        <v>C0</v>
      </c>
      <c r="AB300" s="350" t="str">
        <f t="shared" ref="AB300:AB333" ca="1" si="182">CELL("format",K300)</f>
        <v>F0</v>
      </c>
    </row>
    <row r="301" spans="1:28" ht="18" customHeight="1">
      <c r="A301" s="22" t="s">
        <v>250</v>
      </c>
      <c r="B301" s="464" t="s">
        <v>753</v>
      </c>
      <c r="C301" s="464"/>
      <c r="D301" s="464"/>
      <c r="E301" s="464"/>
      <c r="F301" s="464"/>
      <c r="G301" s="12" t="str">
        <f>IF(H301&gt;2500000,"Can't exceed $25,000,000 --&gt;","")</f>
        <v/>
      </c>
      <c r="H301" s="326"/>
      <c r="I301" s="127" t="s">
        <v>107</v>
      </c>
      <c r="J301" s="151" t="s">
        <v>47</v>
      </c>
      <c r="K301" s="318" t="str">
        <f t="shared" si="176"/>
        <v>X</v>
      </c>
      <c r="L301" s="149" t="s">
        <v>46</v>
      </c>
      <c r="M301" s="149" t="str">
        <f t="shared" si="177"/>
        <v/>
      </c>
      <c r="N301" s="152" t="str">
        <f t="shared" si="178"/>
        <v/>
      </c>
      <c r="P301" s="350">
        <f t="shared" ca="1" si="179"/>
        <v>1</v>
      </c>
      <c r="Q301" s="350">
        <f t="shared" ca="1" si="179"/>
        <v>1</v>
      </c>
      <c r="R301" s="350">
        <f t="shared" ca="1" si="179"/>
        <v>1</v>
      </c>
      <c r="S301" s="350">
        <f t="shared" ca="1" si="179"/>
        <v>1</v>
      </c>
      <c r="T301" s="350">
        <f t="shared" ca="1" si="179"/>
        <v>1</v>
      </c>
      <c r="U301" s="350">
        <f t="shared" ca="1" si="179"/>
        <v>1</v>
      </c>
      <c r="V301" s="350">
        <f t="shared" ca="1" si="179"/>
        <v>1</v>
      </c>
      <c r="W301" s="350">
        <f t="shared" ca="1" si="179"/>
        <v>0</v>
      </c>
      <c r="X301" s="350">
        <f t="shared" ca="1" si="179"/>
        <v>1</v>
      </c>
      <c r="Y301" s="350">
        <f t="shared" ca="1" si="179"/>
        <v>1</v>
      </c>
      <c r="Z301" s="350">
        <f t="shared" ca="1" si="180"/>
        <v>1</v>
      </c>
      <c r="AA301" s="350" t="str">
        <f t="shared" ca="1" si="181"/>
        <v>C0</v>
      </c>
      <c r="AB301" s="350" t="str">
        <f t="shared" ca="1" si="182"/>
        <v>F0</v>
      </c>
    </row>
    <row r="302" spans="1:28" ht="18" customHeight="1">
      <c r="A302" s="22" t="s">
        <v>251</v>
      </c>
      <c r="B302" s="464" t="s">
        <v>752</v>
      </c>
      <c r="C302" s="464"/>
      <c r="D302" s="464"/>
      <c r="E302" s="464"/>
      <c r="F302" s="464"/>
      <c r="G302" s="12" t="str">
        <f>IF(H302&gt;2500000,"Can't exceed $25,000,000 --&gt;","")</f>
        <v/>
      </c>
      <c r="H302" s="326"/>
      <c r="I302" s="127" t="s">
        <v>107</v>
      </c>
      <c r="J302" s="151" t="s">
        <v>47</v>
      </c>
      <c r="K302" s="318" t="str">
        <f t="shared" si="176"/>
        <v>X</v>
      </c>
      <c r="L302" s="149" t="s">
        <v>46</v>
      </c>
      <c r="M302" s="149" t="str">
        <f t="shared" si="177"/>
        <v/>
      </c>
      <c r="N302" s="152" t="str">
        <f t="shared" si="178"/>
        <v/>
      </c>
      <c r="P302" s="350">
        <f t="shared" ca="1" si="179"/>
        <v>1</v>
      </c>
      <c r="Q302" s="350">
        <f t="shared" ca="1" si="179"/>
        <v>1</v>
      </c>
      <c r="R302" s="350">
        <f t="shared" ca="1" si="179"/>
        <v>1</v>
      </c>
      <c r="S302" s="350">
        <f t="shared" ca="1" si="179"/>
        <v>1</v>
      </c>
      <c r="T302" s="350">
        <f t="shared" ca="1" si="179"/>
        <v>1</v>
      </c>
      <c r="U302" s="350">
        <f t="shared" ca="1" si="179"/>
        <v>1</v>
      </c>
      <c r="V302" s="350">
        <f t="shared" ca="1" si="179"/>
        <v>1</v>
      </c>
      <c r="W302" s="350">
        <f t="shared" ca="1" si="179"/>
        <v>0</v>
      </c>
      <c r="X302" s="350">
        <f t="shared" ca="1" si="179"/>
        <v>1</v>
      </c>
      <c r="Y302" s="350">
        <f t="shared" ca="1" si="179"/>
        <v>1</v>
      </c>
      <c r="Z302" s="350">
        <f t="shared" ca="1" si="180"/>
        <v>1</v>
      </c>
      <c r="AA302" s="350" t="str">
        <f t="shared" ca="1" si="181"/>
        <v>C0</v>
      </c>
      <c r="AB302" s="350" t="str">
        <f t="shared" ca="1" si="182"/>
        <v>F0</v>
      </c>
    </row>
    <row r="303" spans="1:28" ht="18" customHeight="1">
      <c r="A303" s="22" t="s">
        <v>252</v>
      </c>
      <c r="B303" s="464" t="s">
        <v>755</v>
      </c>
      <c r="C303" s="464"/>
      <c r="D303" s="464"/>
      <c r="E303" s="464"/>
      <c r="F303" s="464"/>
      <c r="G303" s="12" t="str">
        <f>IF(H303&gt;100000,"Can't exceed $100,000 --&gt;","")</f>
        <v/>
      </c>
      <c r="H303" s="326"/>
      <c r="I303" s="127" t="s">
        <v>107</v>
      </c>
      <c r="J303" s="151" t="s">
        <v>47</v>
      </c>
      <c r="K303" s="318" t="str">
        <f t="shared" si="176"/>
        <v>X</v>
      </c>
      <c r="L303" s="149" t="s">
        <v>46</v>
      </c>
      <c r="M303" s="149" t="str">
        <f t="shared" si="177"/>
        <v/>
      </c>
      <c r="N303" s="152" t="str">
        <f t="shared" si="178"/>
        <v/>
      </c>
      <c r="P303" s="350">
        <f t="shared" ca="1" si="179"/>
        <v>1</v>
      </c>
      <c r="Q303" s="350">
        <f t="shared" ca="1" si="179"/>
        <v>1</v>
      </c>
      <c r="R303" s="350">
        <f t="shared" ca="1" si="179"/>
        <v>1</v>
      </c>
      <c r="S303" s="350">
        <f t="shared" ca="1" si="179"/>
        <v>1</v>
      </c>
      <c r="T303" s="350">
        <f t="shared" ca="1" si="179"/>
        <v>1</v>
      </c>
      <c r="U303" s="350">
        <f t="shared" ca="1" si="179"/>
        <v>1</v>
      </c>
      <c r="V303" s="350">
        <f t="shared" ca="1" si="179"/>
        <v>1</v>
      </c>
      <c r="W303" s="350">
        <f t="shared" ca="1" si="179"/>
        <v>0</v>
      </c>
      <c r="X303" s="350">
        <f t="shared" ca="1" si="179"/>
        <v>1</v>
      </c>
      <c r="Y303" s="350">
        <f t="shared" ca="1" si="179"/>
        <v>1</v>
      </c>
      <c r="Z303" s="350">
        <f t="shared" ca="1" si="180"/>
        <v>1</v>
      </c>
      <c r="AA303" s="350" t="str">
        <f t="shared" ca="1" si="181"/>
        <v>C0</v>
      </c>
      <c r="AB303" s="350" t="str">
        <f t="shared" ca="1" si="182"/>
        <v>F0</v>
      </c>
    </row>
    <row r="304" spans="1:28" ht="18" customHeight="1">
      <c r="A304" s="22" t="s">
        <v>253</v>
      </c>
      <c r="B304" s="464" t="s">
        <v>756</v>
      </c>
      <c r="C304" s="464"/>
      <c r="D304" s="464"/>
      <c r="E304" s="464"/>
      <c r="F304" s="464"/>
      <c r="G304" s="12" t="str">
        <f t="shared" ref="G304:G307" si="183">IF(H304&gt;100000,"Can't exceed $100,000 --&gt;","")</f>
        <v/>
      </c>
      <c r="H304" s="326"/>
      <c r="I304" s="127" t="s">
        <v>107</v>
      </c>
      <c r="J304" s="151" t="s">
        <v>47</v>
      </c>
      <c r="K304" s="318" t="str">
        <f t="shared" si="176"/>
        <v>X</v>
      </c>
      <c r="L304" s="149" t="s">
        <v>46</v>
      </c>
      <c r="M304" s="149" t="str">
        <f t="shared" si="177"/>
        <v/>
      </c>
      <c r="N304" s="152" t="str">
        <f t="shared" si="178"/>
        <v/>
      </c>
      <c r="P304" s="350">
        <f t="shared" ca="1" si="179"/>
        <v>1</v>
      </c>
      <c r="Q304" s="350">
        <f t="shared" ca="1" si="179"/>
        <v>1</v>
      </c>
      <c r="R304" s="350">
        <f t="shared" ca="1" si="179"/>
        <v>1</v>
      </c>
      <c r="S304" s="350">
        <f t="shared" ca="1" si="179"/>
        <v>1</v>
      </c>
      <c r="T304" s="350">
        <f t="shared" ca="1" si="179"/>
        <v>1</v>
      </c>
      <c r="U304" s="350">
        <f t="shared" ca="1" si="179"/>
        <v>1</v>
      </c>
      <c r="V304" s="350">
        <f t="shared" ca="1" si="179"/>
        <v>1</v>
      </c>
      <c r="W304" s="350">
        <f t="shared" ca="1" si="179"/>
        <v>0</v>
      </c>
      <c r="X304" s="350">
        <f t="shared" ca="1" si="179"/>
        <v>1</v>
      </c>
      <c r="Y304" s="350">
        <f t="shared" ca="1" si="179"/>
        <v>1</v>
      </c>
      <c r="Z304" s="350">
        <f t="shared" ca="1" si="180"/>
        <v>1</v>
      </c>
      <c r="AA304" s="350" t="str">
        <f t="shared" ca="1" si="181"/>
        <v>C0</v>
      </c>
      <c r="AB304" s="350" t="str">
        <f t="shared" ca="1" si="182"/>
        <v>F0</v>
      </c>
    </row>
    <row r="305" spans="1:28" ht="18" customHeight="1">
      <c r="A305" s="22" t="s">
        <v>254</v>
      </c>
      <c r="B305" s="464" t="s">
        <v>757</v>
      </c>
      <c r="C305" s="464"/>
      <c r="D305" s="464"/>
      <c r="E305" s="464"/>
      <c r="F305" s="464"/>
      <c r="G305" s="12" t="str">
        <f t="shared" si="183"/>
        <v/>
      </c>
      <c r="H305" s="326"/>
      <c r="I305" s="127" t="s">
        <v>107</v>
      </c>
      <c r="J305" s="151" t="s">
        <v>47</v>
      </c>
      <c r="K305" s="318" t="str">
        <f t="shared" si="176"/>
        <v>X</v>
      </c>
      <c r="L305" s="149" t="s">
        <v>46</v>
      </c>
      <c r="M305" s="149" t="str">
        <f t="shared" si="177"/>
        <v/>
      </c>
      <c r="N305" s="152" t="str">
        <f t="shared" si="178"/>
        <v/>
      </c>
      <c r="P305" s="350">
        <f t="shared" ca="1" si="179"/>
        <v>1</v>
      </c>
      <c r="Q305" s="350">
        <f t="shared" ca="1" si="179"/>
        <v>1</v>
      </c>
      <c r="R305" s="350">
        <f t="shared" ca="1" si="179"/>
        <v>1</v>
      </c>
      <c r="S305" s="350">
        <f t="shared" ca="1" si="179"/>
        <v>1</v>
      </c>
      <c r="T305" s="350">
        <f t="shared" ca="1" si="179"/>
        <v>1</v>
      </c>
      <c r="U305" s="350">
        <f t="shared" ca="1" si="179"/>
        <v>1</v>
      </c>
      <c r="V305" s="350">
        <f t="shared" ca="1" si="179"/>
        <v>1</v>
      </c>
      <c r="W305" s="350">
        <f t="shared" ca="1" si="179"/>
        <v>0</v>
      </c>
      <c r="X305" s="350">
        <f t="shared" ca="1" si="179"/>
        <v>1</v>
      </c>
      <c r="Y305" s="350">
        <f t="shared" ca="1" si="179"/>
        <v>1</v>
      </c>
      <c r="Z305" s="350">
        <f t="shared" ca="1" si="180"/>
        <v>1</v>
      </c>
      <c r="AA305" s="350" t="str">
        <f t="shared" ca="1" si="181"/>
        <v>C0</v>
      </c>
      <c r="AB305" s="350" t="str">
        <f t="shared" ca="1" si="182"/>
        <v>F0</v>
      </c>
    </row>
    <row r="306" spans="1:28" ht="18" customHeight="1">
      <c r="A306" s="22" t="s">
        <v>255</v>
      </c>
      <c r="B306" s="464" t="s">
        <v>758</v>
      </c>
      <c r="C306" s="464"/>
      <c r="D306" s="464"/>
      <c r="E306" s="464"/>
      <c r="F306" s="464"/>
      <c r="G306" s="12" t="str">
        <f t="shared" si="183"/>
        <v/>
      </c>
      <c r="H306" s="326"/>
      <c r="I306" s="127" t="s">
        <v>107</v>
      </c>
      <c r="J306" s="151" t="s">
        <v>47</v>
      </c>
      <c r="K306" s="318" t="str">
        <f t="shared" si="176"/>
        <v>X</v>
      </c>
      <c r="L306" s="149" t="s">
        <v>46</v>
      </c>
      <c r="M306" s="149" t="str">
        <f t="shared" si="177"/>
        <v/>
      </c>
      <c r="N306" s="152" t="str">
        <f t="shared" si="178"/>
        <v/>
      </c>
      <c r="P306" s="360">
        <f t="shared" ca="1" si="179"/>
        <v>1</v>
      </c>
      <c r="Q306" s="360">
        <f t="shared" ca="1" si="179"/>
        <v>1</v>
      </c>
      <c r="R306" s="360">
        <f t="shared" ca="1" si="179"/>
        <v>1</v>
      </c>
      <c r="S306" s="360">
        <f t="shared" ca="1" si="179"/>
        <v>1</v>
      </c>
      <c r="T306" s="360">
        <f t="shared" ca="1" si="179"/>
        <v>1</v>
      </c>
      <c r="U306" s="360">
        <f t="shared" ca="1" si="179"/>
        <v>1</v>
      </c>
      <c r="V306" s="360">
        <f t="shared" ca="1" si="179"/>
        <v>1</v>
      </c>
      <c r="W306" s="360">
        <f t="shared" ca="1" si="179"/>
        <v>0</v>
      </c>
      <c r="X306" s="360">
        <f t="shared" ca="1" si="179"/>
        <v>1</v>
      </c>
      <c r="Y306" s="360">
        <f t="shared" ca="1" si="179"/>
        <v>1</v>
      </c>
      <c r="Z306" s="360">
        <f t="shared" ca="1" si="180"/>
        <v>1</v>
      </c>
      <c r="AA306" s="360" t="str">
        <f t="shared" ca="1" si="181"/>
        <v>C0</v>
      </c>
      <c r="AB306" s="360" t="str">
        <f t="shared" ca="1" si="182"/>
        <v>F0</v>
      </c>
    </row>
    <row r="307" spans="1:28" ht="18" customHeight="1">
      <c r="A307" s="22" t="s">
        <v>256</v>
      </c>
      <c r="B307" s="464" t="s">
        <v>759</v>
      </c>
      <c r="C307" s="464"/>
      <c r="D307" s="464"/>
      <c r="E307" s="464"/>
      <c r="F307" s="464"/>
      <c r="G307" s="12" t="str">
        <f t="shared" si="183"/>
        <v/>
      </c>
      <c r="H307" s="326"/>
      <c r="I307" s="127" t="s">
        <v>107</v>
      </c>
      <c r="J307" s="151" t="s">
        <v>47</v>
      </c>
      <c r="K307" s="318" t="str">
        <f t="shared" si="176"/>
        <v>X</v>
      </c>
      <c r="L307" s="149" t="s">
        <v>46</v>
      </c>
      <c r="M307" s="149" t="str">
        <f t="shared" si="177"/>
        <v/>
      </c>
      <c r="N307" s="152" t="str">
        <f t="shared" si="178"/>
        <v/>
      </c>
      <c r="P307" s="360">
        <f t="shared" ca="1" si="179"/>
        <v>1</v>
      </c>
      <c r="Q307" s="360">
        <f t="shared" ca="1" si="179"/>
        <v>1</v>
      </c>
      <c r="R307" s="360">
        <f t="shared" ca="1" si="179"/>
        <v>1</v>
      </c>
      <c r="S307" s="360">
        <f t="shared" ca="1" si="179"/>
        <v>1</v>
      </c>
      <c r="T307" s="360">
        <f t="shared" ca="1" si="179"/>
        <v>1</v>
      </c>
      <c r="U307" s="360">
        <f t="shared" ca="1" si="179"/>
        <v>1</v>
      </c>
      <c r="V307" s="360">
        <f t="shared" ca="1" si="179"/>
        <v>1</v>
      </c>
      <c r="W307" s="360">
        <f t="shared" ca="1" si="179"/>
        <v>0</v>
      </c>
      <c r="X307" s="360">
        <f t="shared" ca="1" si="179"/>
        <v>1</v>
      </c>
      <c r="Y307" s="360">
        <f t="shared" ca="1" si="179"/>
        <v>1</v>
      </c>
      <c r="Z307" s="360">
        <f t="shared" ca="1" si="180"/>
        <v>1</v>
      </c>
      <c r="AA307" s="360" t="str">
        <f t="shared" ca="1" si="181"/>
        <v>C0</v>
      </c>
      <c r="AB307" s="360" t="str">
        <f t="shared" ca="1" si="182"/>
        <v>F0</v>
      </c>
    </row>
    <row r="308" spans="1:28" ht="14.25" customHeight="1">
      <c r="A308" s="22"/>
      <c r="B308" s="359"/>
      <c r="C308" s="359"/>
      <c r="D308" s="359"/>
      <c r="E308" s="359"/>
      <c r="F308" s="359"/>
      <c r="G308" s="12"/>
      <c r="H308" s="116"/>
      <c r="I308" s="127"/>
      <c r="J308" s="151" t="s">
        <v>47</v>
      </c>
      <c r="K308" s="321" t="s">
        <v>115</v>
      </c>
      <c r="L308" s="149" t="s">
        <v>46</v>
      </c>
      <c r="P308" s="350">
        <f t="shared" ca="1" si="179"/>
        <v>1</v>
      </c>
      <c r="Q308" s="350">
        <f t="shared" ca="1" si="179"/>
        <v>1</v>
      </c>
      <c r="R308" s="350">
        <f t="shared" ca="1" si="179"/>
        <v>1</v>
      </c>
      <c r="S308" s="350">
        <f t="shared" ca="1" si="179"/>
        <v>1</v>
      </c>
      <c r="T308" s="350">
        <f t="shared" ca="1" si="179"/>
        <v>1</v>
      </c>
      <c r="U308" s="350">
        <f t="shared" ca="1" si="179"/>
        <v>1</v>
      </c>
      <c r="V308" s="350">
        <f t="shared" ca="1" si="179"/>
        <v>1</v>
      </c>
      <c r="W308" s="350">
        <f t="shared" ca="1" si="179"/>
        <v>1</v>
      </c>
      <c r="X308" s="350">
        <f t="shared" ca="1" si="179"/>
        <v>1</v>
      </c>
      <c r="Y308" s="350">
        <f t="shared" ca="1" si="179"/>
        <v>1</v>
      </c>
      <c r="Z308" s="350">
        <f t="shared" ca="1" si="180"/>
        <v>1</v>
      </c>
      <c r="AA308" s="350" t="str">
        <f t="shared" ca="1" si="181"/>
        <v>G</v>
      </c>
      <c r="AB308" s="350" t="str">
        <f t="shared" ca="1" si="182"/>
        <v>F0</v>
      </c>
    </row>
    <row r="309" spans="1:28" ht="16.5" customHeight="1" thickBot="1">
      <c r="A309" s="22" t="s">
        <v>257</v>
      </c>
      <c r="B309" s="464" t="s">
        <v>627</v>
      </c>
      <c r="C309" s="464"/>
      <c r="D309" s="464"/>
      <c r="E309" s="464"/>
      <c r="F309" s="464"/>
      <c r="G309" s="12" t="str">
        <f>IF(H309="","",IF(H309&lt;-99,"Can't be under -99%",IF(H309&gt;400,"Can't be over 400%","")))</f>
        <v/>
      </c>
      <c r="H309" s="346"/>
      <c r="I309" s="128" t="s">
        <v>86</v>
      </c>
      <c r="J309" s="151" t="s">
        <v>44</v>
      </c>
      <c r="K309" s="338" t="str">
        <f>IF(ISNUMBER(H309),ROUND(H309,2),"X")</f>
        <v>X</v>
      </c>
      <c r="L309" s="149" t="s">
        <v>46</v>
      </c>
      <c r="M309" s="149" t="str">
        <f t="shared" ref="M309" si="184">IF(G309="","",1)</f>
        <v/>
      </c>
      <c r="N309" s="152" t="str">
        <f>IF(M309=1,"&lt;==========","")</f>
        <v/>
      </c>
      <c r="P309" s="350">
        <f t="shared" ca="1" si="179"/>
        <v>1</v>
      </c>
      <c r="Q309" s="350">
        <f t="shared" ca="1" si="179"/>
        <v>1</v>
      </c>
      <c r="R309" s="350">
        <f t="shared" ca="1" si="179"/>
        <v>1</v>
      </c>
      <c r="S309" s="350">
        <f t="shared" ca="1" si="179"/>
        <v>1</v>
      </c>
      <c r="T309" s="350">
        <f t="shared" ca="1" si="179"/>
        <v>1</v>
      </c>
      <c r="U309" s="350">
        <f t="shared" ca="1" si="179"/>
        <v>1</v>
      </c>
      <c r="V309" s="350">
        <f t="shared" ca="1" si="179"/>
        <v>1</v>
      </c>
      <c r="W309" s="350">
        <f t="shared" ca="1" si="179"/>
        <v>0</v>
      </c>
      <c r="X309" s="350">
        <f t="shared" ca="1" si="179"/>
        <v>1</v>
      </c>
      <c r="Y309" s="350">
        <f t="shared" ca="1" si="179"/>
        <v>1</v>
      </c>
      <c r="Z309" s="350">
        <f t="shared" ca="1" si="180"/>
        <v>1</v>
      </c>
      <c r="AA309" s="350" t="str">
        <f t="shared" ca="1" si="181"/>
        <v>F2</v>
      </c>
      <c r="AB309" s="350" t="str">
        <f t="shared" ca="1" si="182"/>
        <v>F2</v>
      </c>
    </row>
    <row r="310" spans="1:28" ht="14.25" customHeight="1">
      <c r="A310" s="22"/>
      <c r="B310" s="359"/>
      <c r="C310" s="359"/>
      <c r="D310" s="359"/>
      <c r="E310" s="359"/>
      <c r="F310" s="359"/>
      <c r="G310" s="12"/>
      <c r="H310" s="116"/>
      <c r="I310" s="127"/>
      <c r="P310" s="350">
        <f t="shared" ca="1" si="179"/>
        <v>1</v>
      </c>
      <c r="Q310" s="350">
        <f t="shared" ca="1" si="179"/>
        <v>1</v>
      </c>
      <c r="R310" s="350">
        <f t="shared" ca="1" si="179"/>
        <v>1</v>
      </c>
      <c r="S310" s="350">
        <f t="shared" ca="1" si="179"/>
        <v>1</v>
      </c>
      <c r="T310" s="350">
        <f t="shared" ca="1" si="179"/>
        <v>1</v>
      </c>
      <c r="U310" s="350">
        <f t="shared" ca="1" si="179"/>
        <v>1</v>
      </c>
      <c r="V310" s="350">
        <f t="shared" ca="1" si="179"/>
        <v>1</v>
      </c>
      <c r="W310" s="350">
        <f t="shared" ca="1" si="179"/>
        <v>1</v>
      </c>
      <c r="X310" s="350">
        <f t="shared" ca="1" si="179"/>
        <v>1</v>
      </c>
      <c r="Y310" s="350">
        <f t="shared" ca="1" si="179"/>
        <v>1</v>
      </c>
      <c r="Z310" s="350">
        <f t="shared" ca="1" si="180"/>
        <v>1</v>
      </c>
      <c r="AA310" s="350" t="str">
        <f t="shared" ca="1" si="181"/>
        <v>G</v>
      </c>
      <c r="AB310" s="350" t="str">
        <f t="shared" ca="1" si="182"/>
        <v>F0</v>
      </c>
    </row>
    <row r="311" spans="1:28" ht="15.75" customHeight="1">
      <c r="A311" s="22" t="s">
        <v>258</v>
      </c>
      <c r="B311" s="464" t="s">
        <v>118</v>
      </c>
      <c r="C311" s="464"/>
      <c r="D311" s="464"/>
      <c r="E311" s="464"/>
      <c r="F311" s="464"/>
      <c r="G311" s="12" t="str">
        <f>IF(H311="","",IF(H311&lt;1,"Must be at least 1",IF(H311&gt;H$10,"Can't be over total staff in firm, which is "&amp;H$10,"")))</f>
        <v/>
      </c>
      <c r="H311" s="115"/>
      <c r="I311" s="127"/>
      <c r="J311" s="151" t="s">
        <v>47</v>
      </c>
      <c r="K311" s="318" t="str">
        <f t="shared" ref="K311:K312" si="185">IF(ISNUMBER(H311),ROUND(H311,0),"X")</f>
        <v>X</v>
      </c>
      <c r="L311" s="149" t="s">
        <v>46</v>
      </c>
      <c r="M311" s="149" t="str">
        <f t="shared" ref="M311:M313" si="186">IF(G311="","",1)</f>
        <v/>
      </c>
      <c r="N311" s="152" t="str">
        <f>IF(M311=1,"&lt;==========","")</f>
        <v/>
      </c>
      <c r="P311" s="350">
        <f t="shared" ca="1" si="179"/>
        <v>1</v>
      </c>
      <c r="Q311" s="350">
        <f t="shared" ca="1" si="179"/>
        <v>1</v>
      </c>
      <c r="R311" s="350">
        <f t="shared" ca="1" si="179"/>
        <v>1</v>
      </c>
      <c r="S311" s="350">
        <f t="shared" ca="1" si="179"/>
        <v>1</v>
      </c>
      <c r="T311" s="350">
        <f t="shared" ca="1" si="179"/>
        <v>1</v>
      </c>
      <c r="U311" s="350">
        <f t="shared" ca="1" si="179"/>
        <v>1</v>
      </c>
      <c r="V311" s="350">
        <f t="shared" ca="1" si="179"/>
        <v>1</v>
      </c>
      <c r="W311" s="350">
        <f t="shared" ca="1" si="179"/>
        <v>0</v>
      </c>
      <c r="X311" s="350">
        <f t="shared" ca="1" si="179"/>
        <v>1</v>
      </c>
      <c r="Y311" s="350">
        <f t="shared" ca="1" si="179"/>
        <v>1</v>
      </c>
      <c r="Z311" s="350">
        <f t="shared" ca="1" si="180"/>
        <v>1</v>
      </c>
      <c r="AA311" s="350" t="str">
        <f t="shared" ca="1" si="181"/>
        <v>,0</v>
      </c>
      <c r="AB311" s="350" t="str">
        <f t="shared" ca="1" si="182"/>
        <v>F0</v>
      </c>
    </row>
    <row r="312" spans="1:28">
      <c r="A312" s="22" t="s">
        <v>259</v>
      </c>
      <c r="B312" s="464" t="s">
        <v>703</v>
      </c>
      <c r="C312" s="464"/>
      <c r="D312" s="464"/>
      <c r="E312" s="464"/>
      <c r="F312" s="464"/>
      <c r="G312" s="12" t="str">
        <f>IF(H312="","",IF(H312&lt;0,"Must be positive number",IF(H312&gt;H311,"Can't be over # people with title, which is "&amp;H311,"")))</f>
        <v/>
      </c>
      <c r="H312" s="115"/>
      <c r="I312" s="127"/>
      <c r="J312" s="151" t="s">
        <v>47</v>
      </c>
      <c r="K312" s="318" t="str">
        <f t="shared" si="185"/>
        <v>X</v>
      </c>
      <c r="L312" s="149" t="s">
        <v>46</v>
      </c>
      <c r="M312" s="149" t="str">
        <f t="shared" si="186"/>
        <v/>
      </c>
      <c r="N312" s="152" t="str">
        <f>IF(M312=1,"&lt;==========","")</f>
        <v/>
      </c>
      <c r="P312" s="350">
        <f t="shared" ca="1" si="179"/>
        <v>1</v>
      </c>
      <c r="Q312" s="350">
        <f t="shared" ca="1" si="179"/>
        <v>1</v>
      </c>
      <c r="R312" s="350">
        <f t="shared" ca="1" si="179"/>
        <v>1</v>
      </c>
      <c r="S312" s="350">
        <f t="shared" ca="1" si="179"/>
        <v>1</v>
      </c>
      <c r="T312" s="350">
        <f t="shared" ca="1" si="179"/>
        <v>1</v>
      </c>
      <c r="U312" s="350">
        <f t="shared" ca="1" si="179"/>
        <v>1</v>
      </c>
      <c r="V312" s="350">
        <f t="shared" ca="1" si="179"/>
        <v>1</v>
      </c>
      <c r="W312" s="350">
        <f t="shared" ca="1" si="179"/>
        <v>0</v>
      </c>
      <c r="X312" s="350">
        <f t="shared" ca="1" si="179"/>
        <v>1</v>
      </c>
      <c r="Y312" s="350">
        <f t="shared" ca="1" si="179"/>
        <v>1</v>
      </c>
      <c r="Z312" s="350">
        <f t="shared" ca="1" si="180"/>
        <v>1</v>
      </c>
      <c r="AA312" s="350" t="str">
        <f t="shared" ca="1" si="181"/>
        <v>,0</v>
      </c>
      <c r="AB312" s="350" t="str">
        <f t="shared" ca="1" si="182"/>
        <v>F0</v>
      </c>
    </row>
    <row r="313" spans="1:28" ht="17.25" thickBot="1">
      <c r="A313" s="22" t="s">
        <v>260</v>
      </c>
      <c r="B313" s="464" t="s">
        <v>121</v>
      </c>
      <c r="C313" s="464"/>
      <c r="D313" s="464"/>
      <c r="E313" s="464"/>
      <c r="F313" s="464"/>
      <c r="G313" s="12" t="str">
        <f>IF(H313="","",IF(H313&lt;0,"Can't be negative",IF(H313&gt;100,"Can't be over 100%","")))</f>
        <v/>
      </c>
      <c r="H313" s="345"/>
      <c r="I313" s="128" t="s">
        <v>86</v>
      </c>
      <c r="J313" s="151" t="s">
        <v>47</v>
      </c>
      <c r="K313" s="338" t="str">
        <f>IF(ISNUMBER(H313),ROUND(H313,2),"X")</f>
        <v>X</v>
      </c>
      <c r="L313" s="149" t="s">
        <v>46</v>
      </c>
      <c r="M313" s="149" t="str">
        <f t="shared" si="186"/>
        <v/>
      </c>
      <c r="N313" s="152" t="str">
        <f>IF(M313=1,"&lt;==========","")</f>
        <v/>
      </c>
      <c r="P313" s="350">
        <f t="shared" ca="1" si="179"/>
        <v>1</v>
      </c>
      <c r="Q313" s="350">
        <f t="shared" ca="1" si="179"/>
        <v>1</v>
      </c>
      <c r="R313" s="350">
        <f t="shared" ca="1" si="179"/>
        <v>1</v>
      </c>
      <c r="S313" s="350">
        <f t="shared" ca="1" si="179"/>
        <v>1</v>
      </c>
      <c r="T313" s="350">
        <f t="shared" ca="1" si="179"/>
        <v>1</v>
      </c>
      <c r="U313" s="350">
        <f t="shared" ca="1" si="179"/>
        <v>1</v>
      </c>
      <c r="V313" s="350">
        <f t="shared" ca="1" si="179"/>
        <v>1</v>
      </c>
      <c r="W313" s="350">
        <f t="shared" ca="1" si="179"/>
        <v>0</v>
      </c>
      <c r="X313" s="350">
        <f t="shared" ca="1" si="179"/>
        <v>1</v>
      </c>
      <c r="Y313" s="350">
        <f t="shared" ca="1" si="179"/>
        <v>1</v>
      </c>
      <c r="Z313" s="350">
        <f t="shared" ca="1" si="180"/>
        <v>1</v>
      </c>
      <c r="AA313" s="350" t="str">
        <f t="shared" ca="1" si="181"/>
        <v>F2</v>
      </c>
      <c r="AB313" s="350" t="str">
        <f t="shared" ca="1" si="182"/>
        <v>F2</v>
      </c>
    </row>
    <row r="314" spans="1:28" ht="14.25" customHeight="1">
      <c r="A314" s="22"/>
      <c r="B314" s="359"/>
      <c r="C314" s="359"/>
      <c r="D314" s="359"/>
      <c r="E314" s="359"/>
      <c r="F314" s="359"/>
      <c r="G314" s="12"/>
      <c r="H314" s="116"/>
      <c r="I314" s="127"/>
      <c r="P314" s="350">
        <f t="shared" ca="1" si="179"/>
        <v>1</v>
      </c>
      <c r="Q314" s="350">
        <f t="shared" ca="1" si="179"/>
        <v>1</v>
      </c>
      <c r="R314" s="350">
        <f t="shared" ca="1" si="179"/>
        <v>1</v>
      </c>
      <c r="S314" s="350">
        <f t="shared" ca="1" si="179"/>
        <v>1</v>
      </c>
      <c r="T314" s="350">
        <f t="shared" ca="1" si="179"/>
        <v>1</v>
      </c>
      <c r="U314" s="350">
        <f t="shared" ca="1" si="179"/>
        <v>1</v>
      </c>
      <c r="V314" s="350">
        <f t="shared" ca="1" si="179"/>
        <v>1</v>
      </c>
      <c r="W314" s="350">
        <f t="shared" ca="1" si="179"/>
        <v>1</v>
      </c>
      <c r="X314" s="350">
        <f t="shared" ca="1" si="179"/>
        <v>1</v>
      </c>
      <c r="Y314" s="350">
        <f t="shared" ca="1" si="179"/>
        <v>1</v>
      </c>
      <c r="Z314" s="350">
        <f t="shared" ca="1" si="180"/>
        <v>1</v>
      </c>
      <c r="AA314" s="350" t="str">
        <f t="shared" ca="1" si="181"/>
        <v>G</v>
      </c>
      <c r="AB314" s="350" t="str">
        <f t="shared" ca="1" si="182"/>
        <v>F0</v>
      </c>
    </row>
    <row r="315" spans="1:28">
      <c r="A315" s="22" t="s">
        <v>261</v>
      </c>
      <c r="B315" s="464" t="s">
        <v>29</v>
      </c>
      <c r="C315" s="464"/>
      <c r="D315" s="464"/>
      <c r="E315" s="464"/>
      <c r="F315" s="464"/>
      <c r="G315" s="12" t="str">
        <f>IF(H315="","",IF(H315&lt;0,"Can't be negative",IF(H315&gt;100,"Can't be over 100%","")))</f>
        <v/>
      </c>
      <c r="H315" s="344"/>
      <c r="I315" s="128" t="s">
        <v>86</v>
      </c>
      <c r="J315" s="151" t="s">
        <v>47</v>
      </c>
      <c r="K315" s="338" t="str">
        <f t="shared" ref="K315:K316" si="187">IF(ISNUMBER(H315),ROUND(H315,2),"X")</f>
        <v>X</v>
      </c>
      <c r="L315" s="149" t="s">
        <v>46</v>
      </c>
      <c r="M315" s="149" t="str">
        <f t="shared" ref="M315:M320" si="188">IF(G315="","",1)</f>
        <v/>
      </c>
      <c r="N315" s="152" t="str">
        <f t="shared" ref="N315:N320" si="189">IF(M315=1,"&lt;==========","")</f>
        <v/>
      </c>
      <c r="P315" s="350">
        <f t="shared" ca="1" si="179"/>
        <v>1</v>
      </c>
      <c r="Q315" s="350">
        <f t="shared" ca="1" si="179"/>
        <v>1</v>
      </c>
      <c r="R315" s="350">
        <f t="shared" ca="1" si="179"/>
        <v>1</v>
      </c>
      <c r="S315" s="350">
        <f t="shared" ca="1" si="179"/>
        <v>1</v>
      </c>
      <c r="T315" s="350">
        <f t="shared" ca="1" si="179"/>
        <v>1</v>
      </c>
      <c r="U315" s="350">
        <f t="shared" ca="1" si="179"/>
        <v>1</v>
      </c>
      <c r="V315" s="350">
        <f t="shared" ca="1" si="179"/>
        <v>1</v>
      </c>
      <c r="W315" s="350">
        <f t="shared" ca="1" si="179"/>
        <v>0</v>
      </c>
      <c r="X315" s="350">
        <f t="shared" ca="1" si="179"/>
        <v>1</v>
      </c>
      <c r="Y315" s="350">
        <f t="shared" ca="1" si="179"/>
        <v>1</v>
      </c>
      <c r="Z315" s="350">
        <f t="shared" ca="1" si="180"/>
        <v>1</v>
      </c>
      <c r="AA315" s="350" t="str">
        <f t="shared" ca="1" si="181"/>
        <v>F2</v>
      </c>
      <c r="AB315" s="350" t="str">
        <f t="shared" ca="1" si="182"/>
        <v>F2</v>
      </c>
    </row>
    <row r="316" spans="1:28" ht="17.25" thickBot="1">
      <c r="A316" s="22" t="s">
        <v>262</v>
      </c>
      <c r="B316" s="464" t="s">
        <v>647</v>
      </c>
      <c r="C316" s="464"/>
      <c r="D316" s="464"/>
      <c r="E316" s="464"/>
      <c r="F316" s="464"/>
      <c r="G316" s="12" t="str">
        <f>IF(H316="","",IF(H316&lt;0,"Can't be negative",IF(H316&gt;100,"Can't be over 100%","")))</f>
        <v/>
      </c>
      <c r="H316" s="345"/>
      <c r="I316" s="128" t="s">
        <v>86</v>
      </c>
      <c r="J316" s="151" t="s">
        <v>47</v>
      </c>
      <c r="K316" s="338" t="str">
        <f t="shared" si="187"/>
        <v>X</v>
      </c>
      <c r="L316" s="149" t="s">
        <v>46</v>
      </c>
      <c r="M316" s="149" t="str">
        <f t="shared" si="188"/>
        <v/>
      </c>
      <c r="N316" s="152" t="str">
        <f t="shared" si="189"/>
        <v/>
      </c>
      <c r="P316" s="350">
        <f t="shared" ca="1" si="179"/>
        <v>1</v>
      </c>
      <c r="Q316" s="350">
        <f t="shared" ca="1" si="179"/>
        <v>1</v>
      </c>
      <c r="R316" s="350">
        <f t="shared" ca="1" si="179"/>
        <v>1</v>
      </c>
      <c r="S316" s="350">
        <f t="shared" ca="1" si="179"/>
        <v>1</v>
      </c>
      <c r="T316" s="350">
        <f t="shared" ca="1" si="179"/>
        <v>1</v>
      </c>
      <c r="U316" s="350">
        <f t="shared" ca="1" si="179"/>
        <v>1</v>
      </c>
      <c r="V316" s="350">
        <f t="shared" ca="1" si="179"/>
        <v>1</v>
      </c>
      <c r="W316" s="350">
        <f t="shared" ca="1" si="179"/>
        <v>0</v>
      </c>
      <c r="X316" s="350">
        <f t="shared" ca="1" si="179"/>
        <v>1</v>
      </c>
      <c r="Y316" s="350">
        <f t="shared" ca="1" si="179"/>
        <v>1</v>
      </c>
      <c r="Z316" s="350">
        <f t="shared" ca="1" si="180"/>
        <v>1</v>
      </c>
      <c r="AA316" s="350" t="str">
        <f t="shared" ca="1" si="181"/>
        <v>F2</v>
      </c>
      <c r="AB316" s="350" t="str">
        <f t="shared" ca="1" si="182"/>
        <v>F2</v>
      </c>
    </row>
    <row r="317" spans="1:28" ht="14.25" customHeight="1">
      <c r="A317" s="22"/>
      <c r="B317" s="359"/>
      <c r="C317" s="359"/>
      <c r="D317" s="359"/>
      <c r="E317" s="359"/>
      <c r="F317" s="104"/>
      <c r="G317" s="331" t="str">
        <f>IF(H315+H316&gt;100,"Can't add to more than 100%","")</f>
        <v/>
      </c>
      <c r="H317" s="328" t="str">
        <f>IF(H315+H316&gt;0,H315+H316,"")</f>
        <v/>
      </c>
      <c r="I317" s="329" t="str">
        <f>IF(H317&lt;&gt;"","Total","")</f>
        <v/>
      </c>
      <c r="M317" s="149" t="str">
        <f t="shared" si="188"/>
        <v/>
      </c>
      <c r="N317" s="152" t="str">
        <f t="shared" si="189"/>
        <v/>
      </c>
      <c r="P317" s="350">
        <f t="shared" ca="1" si="179"/>
        <v>1</v>
      </c>
      <c r="Q317" s="350">
        <f t="shared" ca="1" si="179"/>
        <v>1</v>
      </c>
      <c r="R317" s="350">
        <f t="shared" ca="1" si="179"/>
        <v>1</v>
      </c>
      <c r="S317" s="350">
        <f t="shared" ca="1" si="179"/>
        <v>1</v>
      </c>
      <c r="T317" s="350">
        <f t="shared" ca="1" si="179"/>
        <v>1</v>
      </c>
      <c r="U317" s="350">
        <f t="shared" ca="1" si="179"/>
        <v>1</v>
      </c>
      <c r="V317" s="350">
        <f t="shared" ca="1" si="179"/>
        <v>1</v>
      </c>
      <c r="W317" s="350">
        <f t="shared" ca="1" si="179"/>
        <v>1</v>
      </c>
      <c r="X317" s="350">
        <f t="shared" ca="1" si="179"/>
        <v>1</v>
      </c>
      <c r="Y317" s="350">
        <f t="shared" ca="1" si="179"/>
        <v>1</v>
      </c>
      <c r="Z317" s="350">
        <f t="shared" ca="1" si="180"/>
        <v>1</v>
      </c>
      <c r="AA317" s="350" t="str">
        <f t="shared" ca="1" si="181"/>
        <v>F0</v>
      </c>
      <c r="AB317" s="350" t="str">
        <f t="shared" ca="1" si="182"/>
        <v>F0</v>
      </c>
    </row>
    <row r="318" spans="1:28">
      <c r="A318" s="22" t="s">
        <v>263</v>
      </c>
      <c r="B318" s="464" t="s">
        <v>821</v>
      </c>
      <c r="C318" s="464"/>
      <c r="D318" s="464"/>
      <c r="E318" s="464"/>
      <c r="F318" s="464"/>
      <c r="G318" s="366" t="str">
        <f>IF(H318&lt;0,"Can't be negative",IF(H318&gt;30,"Do you really mean "&amp;H318&amp;" DAYS (not hours)?",""))</f>
        <v/>
      </c>
      <c r="H318" s="355"/>
      <c r="I318" s="127"/>
      <c r="J318" s="151" t="s">
        <v>47</v>
      </c>
      <c r="K318" s="318" t="str">
        <f t="shared" ref="K318:K320" si="190">IF(ISNUMBER(H318),ROUND(H318,0),"X")</f>
        <v>X</v>
      </c>
      <c r="L318" s="149" t="s">
        <v>46</v>
      </c>
      <c r="M318" s="149" t="str">
        <f t="shared" si="188"/>
        <v/>
      </c>
      <c r="N318" s="152" t="str">
        <f t="shared" si="189"/>
        <v/>
      </c>
      <c r="P318" s="350">
        <f t="shared" ca="1" si="179"/>
        <v>1</v>
      </c>
      <c r="Q318" s="350">
        <f t="shared" ca="1" si="179"/>
        <v>1</v>
      </c>
      <c r="R318" s="350">
        <f t="shared" ca="1" si="179"/>
        <v>1</v>
      </c>
      <c r="S318" s="350">
        <f t="shared" ca="1" si="179"/>
        <v>1</v>
      </c>
      <c r="T318" s="350">
        <f t="shared" ca="1" si="179"/>
        <v>1</v>
      </c>
      <c r="U318" s="350">
        <f t="shared" ca="1" si="179"/>
        <v>1</v>
      </c>
      <c r="V318" s="350">
        <f t="shared" ca="1" si="179"/>
        <v>1</v>
      </c>
      <c r="W318" s="350">
        <f t="shared" ca="1" si="179"/>
        <v>0</v>
      </c>
      <c r="X318" s="350">
        <f t="shared" ca="1" si="179"/>
        <v>1</v>
      </c>
      <c r="Y318" s="350">
        <f t="shared" ca="1" si="179"/>
        <v>1</v>
      </c>
      <c r="Z318" s="350">
        <f t="shared" ca="1" si="180"/>
        <v>1</v>
      </c>
      <c r="AA318" s="350" t="str">
        <f t="shared" ca="1" si="181"/>
        <v>F0</v>
      </c>
      <c r="AB318" s="350" t="str">
        <f t="shared" ca="1" si="182"/>
        <v>F0</v>
      </c>
    </row>
    <row r="319" spans="1:28">
      <c r="A319" s="22" t="s">
        <v>264</v>
      </c>
      <c r="B319" s="464" t="s">
        <v>822</v>
      </c>
      <c r="C319" s="464"/>
      <c r="D319" s="464"/>
      <c r="E319" s="464"/>
      <c r="F319" s="464"/>
      <c r="G319" s="366" t="str">
        <f>IF((H318&gt;0)*AND(H319&gt;0),"Can't enter vacation if you entered PTO",IF(H319&lt;0,"Can't be negative",IF(H319&gt;30,"Do you really mean "&amp;H319&amp;" DAYS (not hours)?","")))</f>
        <v/>
      </c>
      <c r="H319" s="355"/>
      <c r="I319" s="127"/>
      <c r="J319" s="151" t="s">
        <v>47</v>
      </c>
      <c r="K319" s="318" t="str">
        <f t="shared" si="190"/>
        <v>X</v>
      </c>
      <c r="L319" s="149" t="s">
        <v>46</v>
      </c>
      <c r="M319" s="149" t="str">
        <f t="shared" si="188"/>
        <v/>
      </c>
      <c r="N319" s="152" t="str">
        <f t="shared" si="189"/>
        <v/>
      </c>
      <c r="P319" s="350">
        <f t="shared" ca="1" si="179"/>
        <v>1</v>
      </c>
      <c r="Q319" s="350">
        <f t="shared" ca="1" si="179"/>
        <v>1</v>
      </c>
      <c r="R319" s="350">
        <f t="shared" ca="1" si="179"/>
        <v>1</v>
      </c>
      <c r="S319" s="350">
        <f t="shared" ca="1" si="179"/>
        <v>1</v>
      </c>
      <c r="T319" s="350">
        <f t="shared" ca="1" si="179"/>
        <v>1</v>
      </c>
      <c r="U319" s="350">
        <f t="shared" ca="1" si="179"/>
        <v>1</v>
      </c>
      <c r="V319" s="350">
        <f t="shared" ca="1" si="179"/>
        <v>1</v>
      </c>
      <c r="W319" s="350">
        <f t="shared" ca="1" si="179"/>
        <v>0</v>
      </c>
      <c r="X319" s="350">
        <f t="shared" ca="1" si="179"/>
        <v>1</v>
      </c>
      <c r="Y319" s="350">
        <f t="shared" ca="1" si="179"/>
        <v>1</v>
      </c>
      <c r="Z319" s="350">
        <f t="shared" ca="1" si="180"/>
        <v>1</v>
      </c>
      <c r="AA319" s="350" t="str">
        <f t="shared" ca="1" si="181"/>
        <v>F0</v>
      </c>
      <c r="AB319" s="350" t="str">
        <f t="shared" ca="1" si="182"/>
        <v>F0</v>
      </c>
    </row>
    <row r="320" spans="1:28" ht="17.25" thickBot="1">
      <c r="A320" s="22" t="s">
        <v>265</v>
      </c>
      <c r="B320" s="464" t="s">
        <v>823</v>
      </c>
      <c r="C320" s="464"/>
      <c r="D320" s="464"/>
      <c r="E320" s="464"/>
      <c r="F320" s="464"/>
      <c r="G320" s="366" t="str">
        <f>IF((H318&gt;0)*AND(H320&gt;0),"Can't enter sick days if you entered PTO",IF(H320&lt;0,"Can't be negative",IF(H320&gt;30,"Do you really mean "&amp;H320&amp;" DAYS (not hours)?","")))</f>
        <v/>
      </c>
      <c r="H320" s="327"/>
      <c r="I320" s="127"/>
      <c r="J320" s="151" t="s">
        <v>47</v>
      </c>
      <c r="K320" s="318" t="str">
        <f t="shared" si="190"/>
        <v>X</v>
      </c>
      <c r="L320" s="149" t="s">
        <v>46</v>
      </c>
      <c r="M320" s="149" t="str">
        <f t="shared" si="188"/>
        <v/>
      </c>
      <c r="N320" s="152" t="str">
        <f t="shared" si="189"/>
        <v/>
      </c>
      <c r="P320" s="350">
        <f t="shared" ca="1" si="179"/>
        <v>1</v>
      </c>
      <c r="Q320" s="350">
        <f t="shared" ca="1" si="179"/>
        <v>1</v>
      </c>
      <c r="R320" s="350">
        <f t="shared" ca="1" si="179"/>
        <v>1</v>
      </c>
      <c r="S320" s="350">
        <f t="shared" ca="1" si="179"/>
        <v>1</v>
      </c>
      <c r="T320" s="350">
        <f t="shared" ca="1" si="179"/>
        <v>1</v>
      </c>
      <c r="U320" s="350">
        <f t="shared" ca="1" si="179"/>
        <v>1</v>
      </c>
      <c r="V320" s="350">
        <f t="shared" ca="1" si="179"/>
        <v>1</v>
      </c>
      <c r="W320" s="350">
        <f t="shared" ca="1" si="179"/>
        <v>0</v>
      </c>
      <c r="X320" s="350">
        <f t="shared" ca="1" si="179"/>
        <v>1</v>
      </c>
      <c r="Y320" s="350">
        <f t="shared" ca="1" si="179"/>
        <v>1</v>
      </c>
      <c r="Z320" s="350">
        <f t="shared" ca="1" si="180"/>
        <v>1</v>
      </c>
      <c r="AA320" s="350" t="str">
        <f t="shared" ca="1" si="181"/>
        <v>F0</v>
      </c>
      <c r="AB320" s="350" t="str">
        <f t="shared" ca="1" si="182"/>
        <v>F0</v>
      </c>
    </row>
    <row r="321" spans="1:28" ht="14.25" customHeight="1">
      <c r="A321" s="22"/>
      <c r="B321" s="359"/>
      <c r="C321" s="359"/>
      <c r="D321" s="359"/>
      <c r="E321" s="359"/>
      <c r="F321" s="359"/>
      <c r="G321" s="366" t="str">
        <f>IF(H321&lt;0,"Can't be negative",IF(H321&gt;30,"Do you really mean "&amp;H321&amp;" DAYS (not hours)?",""))</f>
        <v/>
      </c>
      <c r="H321" s="365">
        <f>SUM(H318:H320)</f>
        <v>0</v>
      </c>
      <c r="I321" s="329" t="str">
        <f>IF(H321&lt;&gt;"","Total","")</f>
        <v>Total</v>
      </c>
      <c r="P321" s="350">
        <f t="shared" ca="1" si="179"/>
        <v>1</v>
      </c>
      <c r="Q321" s="350">
        <f t="shared" ca="1" si="179"/>
        <v>1</v>
      </c>
      <c r="R321" s="350">
        <f t="shared" ca="1" si="179"/>
        <v>1</v>
      </c>
      <c r="S321" s="350">
        <f t="shared" ca="1" si="179"/>
        <v>1</v>
      </c>
      <c r="T321" s="350">
        <f t="shared" ca="1" si="179"/>
        <v>1</v>
      </c>
      <c r="U321" s="350">
        <f t="shared" ca="1" si="179"/>
        <v>1</v>
      </c>
      <c r="V321" s="350">
        <f t="shared" ca="1" si="179"/>
        <v>1</v>
      </c>
      <c r="W321" s="350">
        <f t="shared" ca="1" si="179"/>
        <v>1</v>
      </c>
      <c r="X321" s="350">
        <f t="shared" ca="1" si="179"/>
        <v>1</v>
      </c>
      <c r="Y321" s="350">
        <f t="shared" ca="1" si="179"/>
        <v>1</v>
      </c>
      <c r="Z321" s="350">
        <f t="shared" ca="1" si="180"/>
        <v>1</v>
      </c>
      <c r="AA321" s="350" t="str">
        <f t="shared" ca="1" si="181"/>
        <v>F0</v>
      </c>
      <c r="AB321" s="350" t="str">
        <f t="shared" ca="1" si="182"/>
        <v>F0</v>
      </c>
    </row>
    <row r="322" spans="1:28" ht="15.75" customHeight="1">
      <c r="A322" s="105" t="s">
        <v>266</v>
      </c>
      <c r="B322" s="464" t="s">
        <v>619</v>
      </c>
      <c r="C322" s="464"/>
      <c r="D322" s="464"/>
      <c r="E322" s="464"/>
      <c r="F322" s="464"/>
      <c r="G322" s="12" t="str">
        <f t="shared" ref="G322:G328" si="191">IF(H322="","",IF(H322="Y","",IF(H322="N","","Must be Y or N")))</f>
        <v/>
      </c>
      <c r="H322" s="355"/>
      <c r="I322" s="127" t="s">
        <v>127</v>
      </c>
      <c r="J322" s="151" t="s">
        <v>47</v>
      </c>
      <c r="K322" s="318" t="str">
        <f t="shared" ref="K322:K328" si="192">IF(H322="Y",1,IF(H322="N",0,"X"))</f>
        <v>X</v>
      </c>
      <c r="L322" s="149" t="s">
        <v>46</v>
      </c>
      <c r="M322" s="149" t="str">
        <f t="shared" ref="M322:M328" si="193">IF(G322="","",1)</f>
        <v/>
      </c>
      <c r="N322" s="152" t="str">
        <f t="shared" ref="N322:N328" si="194">IF(M322=1,"&lt;==========","")</f>
        <v/>
      </c>
      <c r="P322" s="360">
        <f t="shared" ca="1" si="179"/>
        <v>1</v>
      </c>
      <c r="Q322" s="360">
        <f t="shared" ca="1" si="179"/>
        <v>1</v>
      </c>
      <c r="R322" s="360">
        <f t="shared" ca="1" si="179"/>
        <v>1</v>
      </c>
      <c r="S322" s="360">
        <f t="shared" ca="1" si="179"/>
        <v>1</v>
      </c>
      <c r="T322" s="360">
        <f t="shared" ca="1" si="179"/>
        <v>1</v>
      </c>
      <c r="U322" s="360">
        <f t="shared" ca="1" si="179"/>
        <v>1</v>
      </c>
      <c r="V322" s="360">
        <f t="shared" ca="1" si="179"/>
        <v>1</v>
      </c>
      <c r="W322" s="360">
        <f t="shared" ca="1" si="179"/>
        <v>0</v>
      </c>
      <c r="X322" s="360">
        <f t="shared" ca="1" si="179"/>
        <v>1</v>
      </c>
      <c r="Y322" s="360">
        <f t="shared" ca="1" si="179"/>
        <v>1</v>
      </c>
      <c r="Z322" s="360">
        <f t="shared" ca="1" si="180"/>
        <v>1</v>
      </c>
      <c r="AA322" s="360" t="str">
        <f t="shared" ca="1" si="181"/>
        <v>F0</v>
      </c>
      <c r="AB322" s="360" t="str">
        <f t="shared" ca="1" si="182"/>
        <v>F0</v>
      </c>
    </row>
    <row r="323" spans="1:28" ht="15.75" customHeight="1">
      <c r="A323" s="105" t="s">
        <v>267</v>
      </c>
      <c r="B323" s="464" t="s">
        <v>620</v>
      </c>
      <c r="C323" s="464"/>
      <c r="D323" s="464"/>
      <c r="E323" s="464"/>
      <c r="F323" s="464"/>
      <c r="G323" s="12" t="str">
        <f t="shared" si="191"/>
        <v/>
      </c>
      <c r="H323" s="355"/>
      <c r="I323" s="127" t="s">
        <v>127</v>
      </c>
      <c r="J323" s="151" t="s">
        <v>47</v>
      </c>
      <c r="K323" s="318" t="str">
        <f t="shared" si="192"/>
        <v>X</v>
      </c>
      <c r="L323" s="149" t="s">
        <v>46</v>
      </c>
      <c r="M323" s="149" t="str">
        <f t="shared" si="193"/>
        <v/>
      </c>
      <c r="N323" s="152" t="str">
        <f t="shared" si="194"/>
        <v/>
      </c>
      <c r="P323" s="360">
        <f t="shared" ca="1" si="179"/>
        <v>1</v>
      </c>
      <c r="Q323" s="360">
        <f t="shared" ca="1" si="179"/>
        <v>1</v>
      </c>
      <c r="R323" s="360">
        <f t="shared" ca="1" si="179"/>
        <v>1</v>
      </c>
      <c r="S323" s="360">
        <f t="shared" ca="1" si="179"/>
        <v>1</v>
      </c>
      <c r="T323" s="360">
        <f t="shared" ca="1" si="179"/>
        <v>1</v>
      </c>
      <c r="U323" s="360">
        <f t="shared" ca="1" si="179"/>
        <v>1</v>
      </c>
      <c r="V323" s="360">
        <f t="shared" ca="1" si="179"/>
        <v>1</v>
      </c>
      <c r="W323" s="360">
        <f t="shared" ca="1" si="179"/>
        <v>0</v>
      </c>
      <c r="X323" s="360">
        <f t="shared" ca="1" si="179"/>
        <v>1</v>
      </c>
      <c r="Y323" s="360">
        <f t="shared" ca="1" si="179"/>
        <v>1</v>
      </c>
      <c r="Z323" s="360">
        <f t="shared" ca="1" si="180"/>
        <v>1</v>
      </c>
      <c r="AA323" s="360" t="str">
        <f t="shared" ca="1" si="181"/>
        <v>F0</v>
      </c>
      <c r="AB323" s="360" t="str">
        <f t="shared" ca="1" si="182"/>
        <v>F0</v>
      </c>
    </row>
    <row r="324" spans="1:28" ht="15.75" customHeight="1">
      <c r="A324" s="105" t="s">
        <v>268</v>
      </c>
      <c r="B324" s="464" t="s">
        <v>621</v>
      </c>
      <c r="C324" s="464"/>
      <c r="D324" s="464"/>
      <c r="E324" s="464"/>
      <c r="F324" s="464"/>
      <c r="G324" s="12" t="str">
        <f t="shared" si="191"/>
        <v/>
      </c>
      <c r="H324" s="355"/>
      <c r="I324" s="127" t="s">
        <v>127</v>
      </c>
      <c r="J324" s="151" t="s">
        <v>47</v>
      </c>
      <c r="K324" s="318" t="str">
        <f t="shared" si="192"/>
        <v>X</v>
      </c>
      <c r="L324" s="149" t="s">
        <v>46</v>
      </c>
      <c r="M324" s="149" t="str">
        <f t="shared" si="193"/>
        <v/>
      </c>
      <c r="N324" s="152" t="str">
        <f t="shared" si="194"/>
        <v/>
      </c>
      <c r="P324" s="350">
        <f t="shared" ca="1" si="179"/>
        <v>1</v>
      </c>
      <c r="Q324" s="350">
        <f t="shared" ca="1" si="179"/>
        <v>1</v>
      </c>
      <c r="R324" s="350">
        <f t="shared" ca="1" si="179"/>
        <v>1</v>
      </c>
      <c r="S324" s="350">
        <f t="shared" ca="1" si="179"/>
        <v>1</v>
      </c>
      <c r="T324" s="350">
        <f t="shared" ca="1" si="179"/>
        <v>1</v>
      </c>
      <c r="U324" s="350">
        <f t="shared" ca="1" si="179"/>
        <v>1</v>
      </c>
      <c r="V324" s="350">
        <f t="shared" ca="1" si="179"/>
        <v>1</v>
      </c>
      <c r="W324" s="350">
        <f t="shared" ca="1" si="179"/>
        <v>0</v>
      </c>
      <c r="X324" s="350">
        <f t="shared" ca="1" si="179"/>
        <v>1</v>
      </c>
      <c r="Y324" s="350">
        <f t="shared" ca="1" si="179"/>
        <v>1</v>
      </c>
      <c r="Z324" s="350">
        <f t="shared" ca="1" si="180"/>
        <v>1</v>
      </c>
      <c r="AA324" s="350" t="str">
        <f t="shared" ca="1" si="181"/>
        <v>F0</v>
      </c>
      <c r="AB324" s="350" t="str">
        <f t="shared" ca="1" si="182"/>
        <v>F0</v>
      </c>
    </row>
    <row r="325" spans="1:28" ht="15.75" customHeight="1">
      <c r="A325" s="105" t="s">
        <v>269</v>
      </c>
      <c r="B325" s="464" t="s">
        <v>622</v>
      </c>
      <c r="C325" s="464"/>
      <c r="D325" s="464"/>
      <c r="E325" s="464"/>
      <c r="F325" s="464"/>
      <c r="G325" s="12" t="str">
        <f t="shared" si="191"/>
        <v/>
      </c>
      <c r="H325" s="355"/>
      <c r="I325" s="127" t="s">
        <v>127</v>
      </c>
      <c r="J325" s="151" t="s">
        <v>47</v>
      </c>
      <c r="K325" s="318" t="str">
        <f t="shared" si="192"/>
        <v>X</v>
      </c>
      <c r="L325" s="149" t="s">
        <v>46</v>
      </c>
      <c r="M325" s="149" t="str">
        <f t="shared" si="193"/>
        <v/>
      </c>
      <c r="N325" s="152" t="str">
        <f t="shared" si="194"/>
        <v/>
      </c>
      <c r="P325" s="350">
        <f t="shared" ca="1" si="179"/>
        <v>1</v>
      </c>
      <c r="Q325" s="350">
        <f t="shared" ca="1" si="179"/>
        <v>1</v>
      </c>
      <c r="R325" s="350">
        <f t="shared" ca="1" si="179"/>
        <v>1</v>
      </c>
      <c r="S325" s="350">
        <f t="shared" ca="1" si="179"/>
        <v>1</v>
      </c>
      <c r="T325" s="350">
        <f t="shared" ca="1" si="179"/>
        <v>1</v>
      </c>
      <c r="U325" s="350">
        <f t="shared" ref="U325:U333" ca="1" si="195">CELL("protect",F325)</f>
        <v>1</v>
      </c>
      <c r="V325" s="350">
        <f t="shared" ref="V325:V333" ca="1" si="196">CELL("protect",G325)</f>
        <v>1</v>
      </c>
      <c r="W325" s="350">
        <f t="shared" ref="W325:W333" ca="1" si="197">CELL("protect",H325)</f>
        <v>0</v>
      </c>
      <c r="X325" s="350">
        <f t="shared" ref="X325:X333" ca="1" si="198">CELL("protect",I325)</f>
        <v>1</v>
      </c>
      <c r="Y325" s="350">
        <f t="shared" ref="Y325:Y333" ca="1" si="199">CELL("protect",J325)</f>
        <v>1</v>
      </c>
      <c r="Z325" s="350">
        <f t="shared" ca="1" si="180"/>
        <v>1</v>
      </c>
      <c r="AA325" s="350" t="str">
        <f t="shared" ca="1" si="181"/>
        <v>F0</v>
      </c>
      <c r="AB325" s="350" t="str">
        <f t="shared" ca="1" si="182"/>
        <v>F0</v>
      </c>
    </row>
    <row r="326" spans="1:28" ht="15.75" customHeight="1">
      <c r="A326" s="105" t="s">
        <v>270</v>
      </c>
      <c r="B326" s="464" t="s">
        <v>623</v>
      </c>
      <c r="C326" s="464"/>
      <c r="D326" s="464"/>
      <c r="E326" s="464"/>
      <c r="F326" s="464"/>
      <c r="G326" s="12" t="str">
        <f t="shared" si="191"/>
        <v/>
      </c>
      <c r="H326" s="355"/>
      <c r="I326" s="127" t="s">
        <v>127</v>
      </c>
      <c r="J326" s="151" t="s">
        <v>47</v>
      </c>
      <c r="K326" s="318" t="str">
        <f t="shared" si="192"/>
        <v>X</v>
      </c>
      <c r="L326" s="149" t="s">
        <v>46</v>
      </c>
      <c r="M326" s="149" t="str">
        <f t="shared" si="193"/>
        <v/>
      </c>
      <c r="N326" s="152" t="str">
        <f t="shared" si="194"/>
        <v/>
      </c>
      <c r="P326" s="350">
        <f t="shared" ref="P326:P333" ca="1" si="200">CELL("protect",A326)</f>
        <v>1</v>
      </c>
      <c r="Q326" s="350">
        <f t="shared" ref="Q326:Q333" ca="1" si="201">CELL("protect",B326)</f>
        <v>1</v>
      </c>
      <c r="R326" s="350">
        <f t="shared" ref="R326:R333" ca="1" si="202">CELL("protect",C326)</f>
        <v>1</v>
      </c>
      <c r="S326" s="350">
        <f t="shared" ref="S326:S333" ca="1" si="203">CELL("protect",D326)</f>
        <v>1</v>
      </c>
      <c r="T326" s="350">
        <f t="shared" ref="T326:T333" ca="1" si="204">CELL("protect",E326)</f>
        <v>1</v>
      </c>
      <c r="U326" s="350">
        <f t="shared" ca="1" si="195"/>
        <v>1</v>
      </c>
      <c r="V326" s="350">
        <f t="shared" ca="1" si="196"/>
        <v>1</v>
      </c>
      <c r="W326" s="350">
        <f t="shared" ca="1" si="197"/>
        <v>0</v>
      </c>
      <c r="X326" s="350">
        <f t="shared" ca="1" si="198"/>
        <v>1</v>
      </c>
      <c r="Y326" s="350">
        <f t="shared" ca="1" si="199"/>
        <v>1</v>
      </c>
      <c r="Z326" s="350">
        <f t="shared" ca="1" si="180"/>
        <v>1</v>
      </c>
      <c r="AA326" s="350" t="str">
        <f t="shared" ca="1" si="181"/>
        <v>F0</v>
      </c>
      <c r="AB326" s="350" t="str">
        <f t="shared" ca="1" si="182"/>
        <v>F0</v>
      </c>
    </row>
    <row r="327" spans="1:28" ht="15.75" customHeight="1">
      <c r="A327" s="105" t="s">
        <v>271</v>
      </c>
      <c r="B327" s="464" t="s">
        <v>624</v>
      </c>
      <c r="C327" s="464"/>
      <c r="D327" s="464"/>
      <c r="E327" s="464"/>
      <c r="F327" s="464"/>
      <c r="G327" s="12" t="str">
        <f t="shared" si="191"/>
        <v/>
      </c>
      <c r="H327" s="355"/>
      <c r="I327" s="127" t="s">
        <v>127</v>
      </c>
      <c r="J327" s="151" t="s">
        <v>47</v>
      </c>
      <c r="K327" s="318" t="str">
        <f t="shared" si="192"/>
        <v>X</v>
      </c>
      <c r="L327" s="149" t="s">
        <v>46</v>
      </c>
      <c r="M327" s="149" t="str">
        <f t="shared" si="193"/>
        <v/>
      </c>
      <c r="N327" s="152" t="str">
        <f t="shared" si="194"/>
        <v/>
      </c>
      <c r="P327" s="350">
        <f t="shared" ca="1" si="200"/>
        <v>1</v>
      </c>
      <c r="Q327" s="350">
        <f t="shared" ca="1" si="201"/>
        <v>1</v>
      </c>
      <c r="R327" s="350">
        <f t="shared" ca="1" si="202"/>
        <v>1</v>
      </c>
      <c r="S327" s="350">
        <f t="shared" ca="1" si="203"/>
        <v>1</v>
      </c>
      <c r="T327" s="350">
        <f t="shared" ca="1" si="204"/>
        <v>1</v>
      </c>
      <c r="U327" s="350">
        <f t="shared" ca="1" si="195"/>
        <v>1</v>
      </c>
      <c r="V327" s="350">
        <f t="shared" ca="1" si="196"/>
        <v>1</v>
      </c>
      <c r="W327" s="350">
        <f t="shared" ca="1" si="197"/>
        <v>0</v>
      </c>
      <c r="X327" s="350">
        <f t="shared" ca="1" si="198"/>
        <v>1</v>
      </c>
      <c r="Y327" s="350">
        <f t="shared" ca="1" si="199"/>
        <v>1</v>
      </c>
      <c r="Z327" s="350">
        <f t="shared" ca="1" si="180"/>
        <v>1</v>
      </c>
      <c r="AA327" s="350" t="str">
        <f t="shared" ca="1" si="181"/>
        <v>F0</v>
      </c>
      <c r="AB327" s="350" t="str">
        <f t="shared" ca="1" si="182"/>
        <v>F0</v>
      </c>
    </row>
    <row r="328" spans="1:28" ht="15.75" customHeight="1" thickBot="1">
      <c r="A328" s="105" t="s">
        <v>272</v>
      </c>
      <c r="B328" s="464" t="s">
        <v>625</v>
      </c>
      <c r="C328" s="464"/>
      <c r="D328" s="464"/>
      <c r="E328" s="464"/>
      <c r="F328" s="464"/>
      <c r="G328" s="12" t="str">
        <f t="shared" si="191"/>
        <v/>
      </c>
      <c r="H328" s="327"/>
      <c r="I328" s="127" t="s">
        <v>127</v>
      </c>
      <c r="J328" s="151" t="s">
        <v>47</v>
      </c>
      <c r="K328" s="318" t="str">
        <f t="shared" si="192"/>
        <v>X</v>
      </c>
      <c r="L328" s="149" t="s">
        <v>46</v>
      </c>
      <c r="M328" s="149" t="str">
        <f t="shared" si="193"/>
        <v/>
      </c>
      <c r="N328" s="152" t="str">
        <f t="shared" si="194"/>
        <v/>
      </c>
      <c r="P328" s="350">
        <f t="shared" ca="1" si="200"/>
        <v>1</v>
      </c>
      <c r="Q328" s="350">
        <f t="shared" ca="1" si="201"/>
        <v>1</v>
      </c>
      <c r="R328" s="350">
        <f t="shared" ca="1" si="202"/>
        <v>1</v>
      </c>
      <c r="S328" s="350">
        <f t="shared" ca="1" si="203"/>
        <v>1</v>
      </c>
      <c r="T328" s="350">
        <f t="shared" ca="1" si="204"/>
        <v>1</v>
      </c>
      <c r="U328" s="350">
        <f t="shared" ca="1" si="195"/>
        <v>1</v>
      </c>
      <c r="V328" s="350">
        <f t="shared" ca="1" si="196"/>
        <v>1</v>
      </c>
      <c r="W328" s="350">
        <f t="shared" ca="1" si="197"/>
        <v>0</v>
      </c>
      <c r="X328" s="350">
        <f t="shared" ca="1" si="198"/>
        <v>1</v>
      </c>
      <c r="Y328" s="350">
        <f t="shared" ca="1" si="199"/>
        <v>1</v>
      </c>
      <c r="Z328" s="350">
        <f t="shared" ca="1" si="180"/>
        <v>1</v>
      </c>
      <c r="AA328" s="350" t="str">
        <f t="shared" ca="1" si="181"/>
        <v>F0</v>
      </c>
      <c r="AB328" s="350" t="str">
        <f t="shared" ca="1" si="182"/>
        <v>F0</v>
      </c>
    </row>
    <row r="329" spans="1:28" ht="14.25" customHeight="1">
      <c r="A329" s="105"/>
      <c r="B329" s="359"/>
      <c r="C329" s="359"/>
      <c r="D329" s="359"/>
      <c r="E329" s="359"/>
      <c r="F329" s="359"/>
      <c r="G329" s="12"/>
      <c r="H329" s="117"/>
      <c r="I329" s="127"/>
      <c r="P329" s="350">
        <f t="shared" ca="1" si="200"/>
        <v>1</v>
      </c>
      <c r="Q329" s="350">
        <f t="shared" ca="1" si="201"/>
        <v>1</v>
      </c>
      <c r="R329" s="350">
        <f t="shared" ca="1" si="202"/>
        <v>1</v>
      </c>
      <c r="S329" s="350">
        <f t="shared" ca="1" si="203"/>
        <v>1</v>
      </c>
      <c r="T329" s="350">
        <f t="shared" ca="1" si="204"/>
        <v>1</v>
      </c>
      <c r="U329" s="350">
        <f t="shared" ca="1" si="195"/>
        <v>1</v>
      </c>
      <c r="V329" s="350">
        <f t="shared" ca="1" si="196"/>
        <v>1</v>
      </c>
      <c r="W329" s="350">
        <f t="shared" ca="1" si="197"/>
        <v>1</v>
      </c>
      <c r="X329" s="350">
        <f t="shared" ca="1" si="198"/>
        <v>1</v>
      </c>
      <c r="Y329" s="350">
        <f t="shared" ca="1" si="199"/>
        <v>1</v>
      </c>
      <c r="Z329" s="350">
        <f t="shared" ca="1" si="180"/>
        <v>1</v>
      </c>
      <c r="AA329" s="350" t="str">
        <f t="shared" ca="1" si="181"/>
        <v>G</v>
      </c>
      <c r="AB329" s="350" t="str">
        <f t="shared" ca="1" si="182"/>
        <v>F0</v>
      </c>
    </row>
    <row r="330" spans="1:28" ht="15.6" customHeight="1">
      <c r="A330" s="22" t="s">
        <v>273</v>
      </c>
      <c r="B330" s="464" t="s">
        <v>135</v>
      </c>
      <c r="C330" s="464"/>
      <c r="D330" s="464"/>
      <c r="E330" s="464"/>
      <c r="F330" s="464"/>
      <c r="G330" s="12" t="str">
        <f>IF(H330="","",IF(H330&lt;0,"Can't be negative",IF(H330&gt;300,"Can't be over 300%","")))</f>
        <v/>
      </c>
      <c r="H330" s="344"/>
      <c r="I330" s="128" t="s">
        <v>86</v>
      </c>
      <c r="J330" s="151" t="s">
        <v>47</v>
      </c>
      <c r="K330" s="338" t="str">
        <f>IF(ISNUMBER(H330),ROUND(H330,2),"X")</f>
        <v>X</v>
      </c>
      <c r="L330" s="149" t="s">
        <v>46</v>
      </c>
      <c r="M330" s="149" t="str">
        <f t="shared" ref="M330:M333" si="205">IF(G330="","",1)</f>
        <v/>
      </c>
      <c r="N330" s="152" t="str">
        <f>IF(M330=1,"&lt;==========","")</f>
        <v/>
      </c>
      <c r="P330" s="350">
        <f t="shared" ca="1" si="200"/>
        <v>1</v>
      </c>
      <c r="Q330" s="350">
        <f t="shared" ca="1" si="201"/>
        <v>1</v>
      </c>
      <c r="R330" s="350">
        <f t="shared" ca="1" si="202"/>
        <v>1</v>
      </c>
      <c r="S330" s="350">
        <f t="shared" ca="1" si="203"/>
        <v>1</v>
      </c>
      <c r="T330" s="350">
        <f t="shared" ca="1" si="204"/>
        <v>1</v>
      </c>
      <c r="U330" s="350">
        <f t="shared" ca="1" si="195"/>
        <v>1</v>
      </c>
      <c r="V330" s="350">
        <f t="shared" ca="1" si="196"/>
        <v>1</v>
      </c>
      <c r="W330" s="350">
        <f t="shared" ca="1" si="197"/>
        <v>0</v>
      </c>
      <c r="X330" s="350">
        <f t="shared" ca="1" si="198"/>
        <v>1</v>
      </c>
      <c r="Y330" s="350">
        <f t="shared" ca="1" si="199"/>
        <v>1</v>
      </c>
      <c r="Z330" s="350">
        <f t="shared" ca="1" si="180"/>
        <v>1</v>
      </c>
      <c r="AA330" s="350" t="str">
        <f t="shared" ca="1" si="181"/>
        <v>F2</v>
      </c>
      <c r="AB330" s="350" t="str">
        <f t="shared" ca="1" si="182"/>
        <v>F2</v>
      </c>
    </row>
    <row r="331" spans="1:28" ht="15.75" customHeight="1">
      <c r="A331" s="22" t="s">
        <v>274</v>
      </c>
      <c r="B331" s="464" t="s">
        <v>137</v>
      </c>
      <c r="C331" s="464"/>
      <c r="D331" s="464"/>
      <c r="E331" s="464"/>
      <c r="F331" s="464"/>
      <c r="G331" s="12" t="str">
        <f>IF(H331&gt;1000,"Can't exceed $1000 --&gt;","")</f>
        <v/>
      </c>
      <c r="H331" s="330"/>
      <c r="I331" s="128" t="s">
        <v>138</v>
      </c>
      <c r="J331" s="151" t="s">
        <v>47</v>
      </c>
      <c r="K331" s="318" t="str">
        <f t="shared" ref="K331:K333" si="206">IF(ISNUMBER(H331),ROUND(H331,0),"X")</f>
        <v>X</v>
      </c>
      <c r="L331" s="149" t="s">
        <v>46</v>
      </c>
      <c r="M331" s="149" t="str">
        <f t="shared" si="205"/>
        <v/>
      </c>
      <c r="N331" s="152" t="str">
        <f>IF(M331=1,"&lt;==========","")</f>
        <v/>
      </c>
      <c r="P331" s="350">
        <f t="shared" ca="1" si="200"/>
        <v>1</v>
      </c>
      <c r="Q331" s="350">
        <f t="shared" ca="1" si="201"/>
        <v>1</v>
      </c>
      <c r="R331" s="350">
        <f t="shared" ca="1" si="202"/>
        <v>1</v>
      </c>
      <c r="S331" s="350">
        <f t="shared" ca="1" si="203"/>
        <v>1</v>
      </c>
      <c r="T331" s="350">
        <f t="shared" ca="1" si="204"/>
        <v>1</v>
      </c>
      <c r="U331" s="350">
        <f t="shared" ca="1" si="195"/>
        <v>1</v>
      </c>
      <c r="V331" s="350">
        <f t="shared" ca="1" si="196"/>
        <v>1</v>
      </c>
      <c r="W331" s="350">
        <f t="shared" ca="1" si="197"/>
        <v>0</v>
      </c>
      <c r="X331" s="350">
        <f t="shared" ca="1" si="198"/>
        <v>1</v>
      </c>
      <c r="Y331" s="350">
        <f t="shared" ca="1" si="199"/>
        <v>1</v>
      </c>
      <c r="Z331" s="350">
        <f t="shared" ca="1" si="180"/>
        <v>1</v>
      </c>
      <c r="AA331" s="350" t="str">
        <f t="shared" ca="1" si="181"/>
        <v>C0</v>
      </c>
      <c r="AB331" s="350" t="str">
        <f t="shared" ca="1" si="182"/>
        <v>F0</v>
      </c>
    </row>
    <row r="332" spans="1:28" ht="15.75" customHeight="1">
      <c r="A332" s="22" t="s">
        <v>275</v>
      </c>
      <c r="B332" s="464" t="s">
        <v>761</v>
      </c>
      <c r="C332" s="464"/>
      <c r="D332" s="464"/>
      <c r="E332" s="464"/>
      <c r="F332" s="464"/>
      <c r="G332" s="12" t="str">
        <f>IF(H332&lt;0,"Can't be negative",IF(H332&gt;50000000,"Can't exceed $50,000,000",""))</f>
        <v/>
      </c>
      <c r="H332" s="330"/>
      <c r="I332" s="127" t="s">
        <v>790</v>
      </c>
      <c r="J332" s="151" t="s">
        <v>47</v>
      </c>
      <c r="K332" s="318" t="str">
        <f t="shared" si="206"/>
        <v>X</v>
      </c>
      <c r="L332" s="149" t="s">
        <v>46</v>
      </c>
      <c r="M332" s="149" t="str">
        <f t="shared" si="205"/>
        <v/>
      </c>
      <c r="N332" s="152" t="str">
        <f>IF(M332=1,"&lt;==========","")</f>
        <v/>
      </c>
      <c r="P332" s="350">
        <f t="shared" ca="1" si="200"/>
        <v>1</v>
      </c>
      <c r="Q332" s="350">
        <f t="shared" ca="1" si="201"/>
        <v>1</v>
      </c>
      <c r="R332" s="350">
        <f t="shared" ca="1" si="202"/>
        <v>1</v>
      </c>
      <c r="S332" s="350">
        <f t="shared" ca="1" si="203"/>
        <v>1</v>
      </c>
      <c r="T332" s="350">
        <f t="shared" ca="1" si="204"/>
        <v>1</v>
      </c>
      <c r="U332" s="350">
        <f t="shared" ca="1" si="195"/>
        <v>1</v>
      </c>
      <c r="V332" s="350">
        <f t="shared" ca="1" si="196"/>
        <v>1</v>
      </c>
      <c r="W332" s="350">
        <f t="shared" ca="1" si="197"/>
        <v>0</v>
      </c>
      <c r="X332" s="350">
        <f t="shared" ca="1" si="198"/>
        <v>1</v>
      </c>
      <c r="Y332" s="350">
        <f t="shared" ca="1" si="199"/>
        <v>1</v>
      </c>
      <c r="Z332" s="350">
        <f t="shared" ca="1" si="180"/>
        <v>1</v>
      </c>
      <c r="AA332" s="350" t="str">
        <f t="shared" ca="1" si="181"/>
        <v>C0</v>
      </c>
      <c r="AB332" s="350" t="str">
        <f t="shared" ca="1" si="182"/>
        <v>F0</v>
      </c>
    </row>
    <row r="333" spans="1:28" ht="15.75" customHeight="1">
      <c r="A333" s="22" t="s">
        <v>828</v>
      </c>
      <c r="B333" s="464" t="s">
        <v>760</v>
      </c>
      <c r="C333" s="464"/>
      <c r="D333" s="464"/>
      <c r="E333" s="464"/>
      <c r="F333" s="464"/>
      <c r="G333" s="12" t="str">
        <f>IF(H333&lt;0,"Can't be negative",IF(H333&gt;50000000,"Can't exceed $50,000,000",""))</f>
        <v/>
      </c>
      <c r="H333" s="330"/>
      <c r="I333" s="127" t="s">
        <v>790</v>
      </c>
      <c r="J333" s="151" t="s">
        <v>47</v>
      </c>
      <c r="K333" s="318" t="str">
        <f t="shared" si="206"/>
        <v>X</v>
      </c>
      <c r="L333" s="149" t="s">
        <v>46</v>
      </c>
      <c r="M333" s="149" t="str">
        <f t="shared" si="205"/>
        <v/>
      </c>
      <c r="N333" s="152" t="str">
        <f>IF(M333=1,"&lt;==========","")</f>
        <v/>
      </c>
      <c r="P333" s="350">
        <f t="shared" ca="1" si="200"/>
        <v>1</v>
      </c>
      <c r="Q333" s="350">
        <f t="shared" ca="1" si="201"/>
        <v>1</v>
      </c>
      <c r="R333" s="350">
        <f t="shared" ca="1" si="202"/>
        <v>1</v>
      </c>
      <c r="S333" s="350">
        <f t="shared" ca="1" si="203"/>
        <v>1</v>
      </c>
      <c r="T333" s="350">
        <f t="shared" ca="1" si="204"/>
        <v>1</v>
      </c>
      <c r="U333" s="350">
        <f t="shared" ca="1" si="195"/>
        <v>1</v>
      </c>
      <c r="V333" s="350">
        <f t="shared" ca="1" si="196"/>
        <v>1</v>
      </c>
      <c r="W333" s="350">
        <f t="shared" ca="1" si="197"/>
        <v>0</v>
      </c>
      <c r="X333" s="350">
        <f t="shared" ca="1" si="198"/>
        <v>1</v>
      </c>
      <c r="Y333" s="350">
        <f t="shared" ca="1" si="199"/>
        <v>1</v>
      </c>
      <c r="Z333" s="350">
        <f t="shared" ca="1" si="180"/>
        <v>1</v>
      </c>
      <c r="AA333" s="350" t="str">
        <f t="shared" ca="1" si="181"/>
        <v>C0</v>
      </c>
      <c r="AB333" s="350" t="str">
        <f t="shared" ca="1" si="182"/>
        <v>F0</v>
      </c>
    </row>
    <row r="334" spans="1:28">
      <c r="A334" s="22"/>
      <c r="B334" s="13"/>
      <c r="C334" s="13"/>
      <c r="D334" s="13"/>
      <c r="E334" s="13"/>
      <c r="F334" s="13"/>
      <c r="G334" s="12"/>
      <c r="H334" s="118"/>
      <c r="I334" s="128"/>
      <c r="N334" s="152"/>
      <c r="P334" s="350">
        <f t="shared" ca="1" si="174"/>
        <v>1</v>
      </c>
      <c r="Q334" s="350">
        <f t="shared" ca="1" si="174"/>
        <v>1</v>
      </c>
      <c r="R334" s="350">
        <f t="shared" ca="1" si="174"/>
        <v>1</v>
      </c>
      <c r="S334" s="350">
        <f t="shared" ca="1" si="174"/>
        <v>1</v>
      </c>
      <c r="T334" s="350">
        <f t="shared" ca="1" si="174"/>
        <v>1</v>
      </c>
      <c r="U334" s="350">
        <f t="shared" ca="1" si="174"/>
        <v>1</v>
      </c>
      <c r="V334" s="350">
        <f t="shared" ca="1" si="174"/>
        <v>1</v>
      </c>
      <c r="W334" s="350">
        <f t="shared" ca="1" si="174"/>
        <v>1</v>
      </c>
      <c r="X334" s="350">
        <f t="shared" ca="1" si="174"/>
        <v>1</v>
      </c>
      <c r="Y334" s="350">
        <f t="shared" ca="1" si="174"/>
        <v>1</v>
      </c>
      <c r="Z334" s="350">
        <f t="shared" ref="Z334:Z370" ca="1" si="207">CELL("protect",K334)</f>
        <v>1</v>
      </c>
      <c r="AA334" s="350" t="str">
        <f t="shared" ref="AA334:AA373" ca="1" si="208">CELL("format",H334)</f>
        <v>G</v>
      </c>
      <c r="AB334" s="350" t="str">
        <f t="shared" ref="AB334:AB373" ca="1" si="209">CELL("format",K334)</f>
        <v>F0</v>
      </c>
    </row>
    <row r="335" spans="1:28" ht="18">
      <c r="A335" s="467" t="s">
        <v>776</v>
      </c>
      <c r="B335" s="473"/>
      <c r="C335" s="473"/>
      <c r="D335" s="473"/>
      <c r="E335" s="473"/>
      <c r="F335" s="473"/>
      <c r="G335" s="473"/>
      <c r="H335" s="473"/>
      <c r="I335" s="87"/>
      <c r="J335" s="151" t="s">
        <v>44</v>
      </c>
      <c r="K335" s="318" t="str">
        <f>IF(SUM(H337:H356)=0,"X","09")</f>
        <v>X</v>
      </c>
      <c r="L335" s="149" t="s">
        <v>46</v>
      </c>
      <c r="P335" s="350">
        <f t="shared" ca="1" si="174"/>
        <v>1</v>
      </c>
      <c r="Q335" s="350">
        <f t="shared" ca="1" si="174"/>
        <v>1</v>
      </c>
      <c r="R335" s="350">
        <f t="shared" ca="1" si="174"/>
        <v>1</v>
      </c>
      <c r="S335" s="350">
        <f t="shared" ca="1" si="174"/>
        <v>1</v>
      </c>
      <c r="T335" s="350">
        <f t="shared" ca="1" si="174"/>
        <v>1</v>
      </c>
      <c r="U335" s="350">
        <f t="shared" ca="1" si="174"/>
        <v>1</v>
      </c>
      <c r="V335" s="350">
        <f t="shared" ca="1" si="174"/>
        <v>1</v>
      </c>
      <c r="W335" s="350">
        <f t="shared" ca="1" si="174"/>
        <v>1</v>
      </c>
      <c r="X335" s="350">
        <f t="shared" ca="1" si="174"/>
        <v>1</v>
      </c>
      <c r="Y335" s="350">
        <f t="shared" ca="1" si="174"/>
        <v>1</v>
      </c>
      <c r="Z335" s="350">
        <f t="shared" ca="1" si="207"/>
        <v>1</v>
      </c>
      <c r="AA335" s="350" t="str">
        <f t="shared" ca="1" si="208"/>
        <v>G</v>
      </c>
      <c r="AB335" s="350" t="str">
        <f t="shared" ca="1" si="209"/>
        <v>F0</v>
      </c>
    </row>
    <row r="336" spans="1:28" ht="15.75" thickBot="1">
      <c r="A336" s="465" t="s">
        <v>8</v>
      </c>
      <c r="B336" s="466"/>
      <c r="C336" s="466"/>
      <c r="D336" s="466"/>
      <c r="E336" s="466"/>
      <c r="F336" s="466"/>
      <c r="G336" s="466"/>
      <c r="H336" s="466"/>
      <c r="I336" s="88"/>
      <c r="P336" s="350">
        <f t="shared" ca="1" si="174"/>
        <v>1</v>
      </c>
      <c r="Q336" s="350">
        <f t="shared" ca="1" si="174"/>
        <v>1</v>
      </c>
      <c r="R336" s="350">
        <f t="shared" ca="1" si="174"/>
        <v>1</v>
      </c>
      <c r="S336" s="350">
        <f t="shared" ca="1" si="174"/>
        <v>1</v>
      </c>
      <c r="T336" s="350">
        <f t="shared" ca="1" si="174"/>
        <v>1</v>
      </c>
      <c r="U336" s="350">
        <f t="shared" ca="1" si="174"/>
        <v>1</v>
      </c>
      <c r="V336" s="350">
        <f t="shared" ca="1" si="174"/>
        <v>1</v>
      </c>
      <c r="W336" s="350">
        <f t="shared" ca="1" si="174"/>
        <v>1</v>
      </c>
      <c r="X336" s="350">
        <f t="shared" ca="1" si="174"/>
        <v>1</v>
      </c>
      <c r="Y336" s="350">
        <f t="shared" ca="1" si="174"/>
        <v>1</v>
      </c>
      <c r="Z336" s="350">
        <f t="shared" ca="1" si="207"/>
        <v>1</v>
      </c>
      <c r="AA336" s="350" t="str">
        <f t="shared" ca="1" si="208"/>
        <v>G</v>
      </c>
      <c r="AB336" s="350" t="str">
        <f t="shared" ca="1" si="209"/>
        <v>F0</v>
      </c>
    </row>
    <row r="337" spans="1:28" ht="18" customHeight="1">
      <c r="A337" s="103" t="s">
        <v>276</v>
      </c>
      <c r="B337" s="472" t="s">
        <v>754</v>
      </c>
      <c r="C337" s="472"/>
      <c r="D337" s="472"/>
      <c r="E337" s="472"/>
      <c r="F337" s="472"/>
      <c r="G337" s="12" t="str">
        <f>IF(H337&gt;2500000,"Can't exceed $25,000,000 --&gt;","")</f>
        <v/>
      </c>
      <c r="H337" s="326"/>
      <c r="I337" s="127" t="s">
        <v>107</v>
      </c>
      <c r="J337" s="151" t="s">
        <v>47</v>
      </c>
      <c r="K337" s="318" t="str">
        <f t="shared" ref="K337:K344" si="210">IF(ISNUMBER(H337),ROUND(H337,0),"X")</f>
        <v>X</v>
      </c>
      <c r="L337" s="149" t="s">
        <v>46</v>
      </c>
      <c r="M337" s="149" t="str">
        <f t="shared" ref="M337:M344" si="211">IF(G337="","",1)</f>
        <v/>
      </c>
      <c r="N337" s="152" t="str">
        <f t="shared" ref="N337:N344" si="212">IF(M337=1,"&lt;==========","")</f>
        <v/>
      </c>
      <c r="P337" s="350">
        <f t="shared" ref="P337:Y362" ca="1" si="213">CELL("protect",A337)</f>
        <v>1</v>
      </c>
      <c r="Q337" s="350">
        <f t="shared" ca="1" si="213"/>
        <v>1</v>
      </c>
      <c r="R337" s="350">
        <f t="shared" ca="1" si="213"/>
        <v>1</v>
      </c>
      <c r="S337" s="350">
        <f t="shared" ca="1" si="213"/>
        <v>1</v>
      </c>
      <c r="T337" s="350">
        <f t="shared" ca="1" si="213"/>
        <v>1</v>
      </c>
      <c r="U337" s="350">
        <f t="shared" ca="1" si="213"/>
        <v>1</v>
      </c>
      <c r="V337" s="350">
        <f t="shared" ca="1" si="213"/>
        <v>1</v>
      </c>
      <c r="W337" s="350">
        <f t="shared" ca="1" si="213"/>
        <v>0</v>
      </c>
      <c r="X337" s="350">
        <f t="shared" ca="1" si="213"/>
        <v>1</v>
      </c>
      <c r="Y337" s="350">
        <f t="shared" ca="1" si="213"/>
        <v>1</v>
      </c>
      <c r="Z337" s="350">
        <f t="shared" ca="1" si="207"/>
        <v>1</v>
      </c>
      <c r="AA337" s="350" t="str">
        <f t="shared" ca="1" si="208"/>
        <v>C0</v>
      </c>
      <c r="AB337" s="350" t="str">
        <f t="shared" ca="1" si="209"/>
        <v>F0</v>
      </c>
    </row>
    <row r="338" spans="1:28" ht="18" customHeight="1">
      <c r="A338" s="22" t="s">
        <v>277</v>
      </c>
      <c r="B338" s="464" t="s">
        <v>753</v>
      </c>
      <c r="C338" s="464"/>
      <c r="D338" s="464"/>
      <c r="E338" s="464"/>
      <c r="F338" s="464"/>
      <c r="G338" s="12" t="str">
        <f>IF(H338&gt;2500000,"Can't exceed $25,000,000 --&gt;","")</f>
        <v/>
      </c>
      <c r="H338" s="326"/>
      <c r="I338" s="127" t="s">
        <v>107</v>
      </c>
      <c r="J338" s="151" t="s">
        <v>47</v>
      </c>
      <c r="K338" s="318" t="str">
        <f t="shared" si="210"/>
        <v>X</v>
      </c>
      <c r="L338" s="149" t="s">
        <v>46</v>
      </c>
      <c r="M338" s="149" t="str">
        <f t="shared" si="211"/>
        <v/>
      </c>
      <c r="N338" s="152" t="str">
        <f t="shared" si="212"/>
        <v/>
      </c>
      <c r="P338" s="350">
        <f t="shared" ca="1" si="213"/>
        <v>1</v>
      </c>
      <c r="Q338" s="350">
        <f t="shared" ca="1" si="213"/>
        <v>1</v>
      </c>
      <c r="R338" s="350">
        <f t="shared" ca="1" si="213"/>
        <v>1</v>
      </c>
      <c r="S338" s="350">
        <f t="shared" ca="1" si="213"/>
        <v>1</v>
      </c>
      <c r="T338" s="350">
        <f t="shared" ca="1" si="213"/>
        <v>1</v>
      </c>
      <c r="U338" s="350">
        <f t="shared" ca="1" si="213"/>
        <v>1</v>
      </c>
      <c r="V338" s="350">
        <f t="shared" ca="1" si="213"/>
        <v>1</v>
      </c>
      <c r="W338" s="350">
        <f t="shared" ca="1" si="213"/>
        <v>0</v>
      </c>
      <c r="X338" s="350">
        <f t="shared" ca="1" si="213"/>
        <v>1</v>
      </c>
      <c r="Y338" s="350">
        <f t="shared" ca="1" si="213"/>
        <v>1</v>
      </c>
      <c r="Z338" s="350">
        <f t="shared" ca="1" si="207"/>
        <v>1</v>
      </c>
      <c r="AA338" s="350" t="str">
        <f t="shared" ca="1" si="208"/>
        <v>C0</v>
      </c>
      <c r="AB338" s="350" t="str">
        <f t="shared" ca="1" si="209"/>
        <v>F0</v>
      </c>
    </row>
    <row r="339" spans="1:28" ht="18" customHeight="1">
      <c r="A339" s="22" t="s">
        <v>278</v>
      </c>
      <c r="B339" s="464" t="s">
        <v>752</v>
      </c>
      <c r="C339" s="464"/>
      <c r="D339" s="464"/>
      <c r="E339" s="464"/>
      <c r="F339" s="464"/>
      <c r="G339" s="12" t="str">
        <f>IF(H339&gt;2500000,"Can't exceed $25,000,000 --&gt;","")</f>
        <v/>
      </c>
      <c r="H339" s="326"/>
      <c r="I339" s="127" t="s">
        <v>107</v>
      </c>
      <c r="J339" s="151" t="s">
        <v>47</v>
      </c>
      <c r="K339" s="318" t="str">
        <f t="shared" si="210"/>
        <v>X</v>
      </c>
      <c r="L339" s="149" t="s">
        <v>46</v>
      </c>
      <c r="M339" s="149" t="str">
        <f t="shared" si="211"/>
        <v/>
      </c>
      <c r="N339" s="152" t="str">
        <f t="shared" si="212"/>
        <v/>
      </c>
      <c r="P339" s="350">
        <f t="shared" ca="1" si="213"/>
        <v>1</v>
      </c>
      <c r="Q339" s="350">
        <f t="shared" ca="1" si="213"/>
        <v>1</v>
      </c>
      <c r="R339" s="350">
        <f t="shared" ca="1" si="213"/>
        <v>1</v>
      </c>
      <c r="S339" s="350">
        <f t="shared" ca="1" si="213"/>
        <v>1</v>
      </c>
      <c r="T339" s="350">
        <f t="shared" ca="1" si="213"/>
        <v>1</v>
      </c>
      <c r="U339" s="350">
        <f t="shared" ca="1" si="213"/>
        <v>1</v>
      </c>
      <c r="V339" s="350">
        <f t="shared" ca="1" si="213"/>
        <v>1</v>
      </c>
      <c r="W339" s="350">
        <f t="shared" ca="1" si="213"/>
        <v>0</v>
      </c>
      <c r="X339" s="350">
        <f t="shared" ca="1" si="213"/>
        <v>1</v>
      </c>
      <c r="Y339" s="350">
        <f t="shared" ca="1" si="213"/>
        <v>1</v>
      </c>
      <c r="Z339" s="350">
        <f t="shared" ca="1" si="207"/>
        <v>1</v>
      </c>
      <c r="AA339" s="350" t="str">
        <f t="shared" ca="1" si="208"/>
        <v>C0</v>
      </c>
      <c r="AB339" s="350" t="str">
        <f t="shared" ca="1" si="209"/>
        <v>F0</v>
      </c>
    </row>
    <row r="340" spans="1:28" ht="18" customHeight="1">
      <c r="A340" s="22" t="s">
        <v>279</v>
      </c>
      <c r="B340" s="464" t="s">
        <v>755</v>
      </c>
      <c r="C340" s="464"/>
      <c r="D340" s="464"/>
      <c r="E340" s="464"/>
      <c r="F340" s="464"/>
      <c r="G340" s="12" t="str">
        <f>IF(H340&gt;100000,"Can't exceed $100,000 --&gt;","")</f>
        <v/>
      </c>
      <c r="H340" s="326"/>
      <c r="I340" s="127" t="s">
        <v>107</v>
      </c>
      <c r="J340" s="151" t="s">
        <v>47</v>
      </c>
      <c r="K340" s="318" t="str">
        <f t="shared" si="210"/>
        <v>X</v>
      </c>
      <c r="L340" s="149" t="s">
        <v>46</v>
      </c>
      <c r="M340" s="149" t="str">
        <f t="shared" si="211"/>
        <v/>
      </c>
      <c r="N340" s="152" t="str">
        <f t="shared" si="212"/>
        <v/>
      </c>
      <c r="P340" s="350">
        <f t="shared" ca="1" si="213"/>
        <v>1</v>
      </c>
      <c r="Q340" s="350">
        <f t="shared" ca="1" si="213"/>
        <v>1</v>
      </c>
      <c r="R340" s="350">
        <f t="shared" ca="1" si="213"/>
        <v>1</v>
      </c>
      <c r="S340" s="350">
        <f t="shared" ca="1" si="213"/>
        <v>1</v>
      </c>
      <c r="T340" s="350">
        <f t="shared" ca="1" si="213"/>
        <v>1</v>
      </c>
      <c r="U340" s="350">
        <f t="shared" ca="1" si="213"/>
        <v>1</v>
      </c>
      <c r="V340" s="350">
        <f t="shared" ca="1" si="213"/>
        <v>1</v>
      </c>
      <c r="W340" s="350">
        <f t="shared" ca="1" si="213"/>
        <v>0</v>
      </c>
      <c r="X340" s="350">
        <f t="shared" ca="1" si="213"/>
        <v>1</v>
      </c>
      <c r="Y340" s="350">
        <f t="shared" ca="1" si="213"/>
        <v>1</v>
      </c>
      <c r="Z340" s="350">
        <f t="shared" ca="1" si="207"/>
        <v>1</v>
      </c>
      <c r="AA340" s="350" t="str">
        <f t="shared" ca="1" si="208"/>
        <v>C0</v>
      </c>
      <c r="AB340" s="350" t="str">
        <f t="shared" ca="1" si="209"/>
        <v>F0</v>
      </c>
    </row>
    <row r="341" spans="1:28" ht="18" customHeight="1">
      <c r="A341" s="22" t="s">
        <v>280</v>
      </c>
      <c r="B341" s="464" t="s">
        <v>756</v>
      </c>
      <c r="C341" s="464"/>
      <c r="D341" s="464"/>
      <c r="E341" s="464"/>
      <c r="F341" s="464"/>
      <c r="G341" s="12" t="str">
        <f t="shared" ref="G341:G344" si="214">IF(H341&gt;100000,"Can't exceed $100,000 --&gt;","")</f>
        <v/>
      </c>
      <c r="H341" s="326"/>
      <c r="I341" s="127" t="s">
        <v>107</v>
      </c>
      <c r="J341" s="151" t="s">
        <v>47</v>
      </c>
      <c r="K341" s="318" t="str">
        <f t="shared" si="210"/>
        <v>X</v>
      </c>
      <c r="L341" s="149" t="s">
        <v>46</v>
      </c>
      <c r="M341" s="149" t="str">
        <f t="shared" si="211"/>
        <v/>
      </c>
      <c r="N341" s="152" t="str">
        <f t="shared" si="212"/>
        <v/>
      </c>
      <c r="P341" s="350">
        <f t="shared" ca="1" si="213"/>
        <v>1</v>
      </c>
      <c r="Q341" s="350">
        <f t="shared" ca="1" si="213"/>
        <v>1</v>
      </c>
      <c r="R341" s="350">
        <f t="shared" ca="1" si="213"/>
        <v>1</v>
      </c>
      <c r="S341" s="350">
        <f t="shared" ca="1" si="213"/>
        <v>1</v>
      </c>
      <c r="T341" s="350">
        <f t="shared" ca="1" si="213"/>
        <v>1</v>
      </c>
      <c r="U341" s="350">
        <f t="shared" ca="1" si="213"/>
        <v>1</v>
      </c>
      <c r="V341" s="350">
        <f t="shared" ca="1" si="213"/>
        <v>1</v>
      </c>
      <c r="W341" s="350">
        <f t="shared" ca="1" si="213"/>
        <v>0</v>
      </c>
      <c r="X341" s="350">
        <f t="shared" ca="1" si="213"/>
        <v>1</v>
      </c>
      <c r="Y341" s="350">
        <f t="shared" ca="1" si="213"/>
        <v>1</v>
      </c>
      <c r="Z341" s="350">
        <f t="shared" ca="1" si="207"/>
        <v>1</v>
      </c>
      <c r="AA341" s="350" t="str">
        <f t="shared" ca="1" si="208"/>
        <v>C0</v>
      </c>
      <c r="AB341" s="350" t="str">
        <f t="shared" ca="1" si="209"/>
        <v>F0</v>
      </c>
    </row>
    <row r="342" spans="1:28" ht="18" customHeight="1">
      <c r="A342" s="22" t="s">
        <v>281</v>
      </c>
      <c r="B342" s="464" t="s">
        <v>757</v>
      </c>
      <c r="C342" s="464"/>
      <c r="D342" s="464"/>
      <c r="E342" s="464"/>
      <c r="F342" s="464"/>
      <c r="G342" s="12" t="str">
        <f t="shared" si="214"/>
        <v/>
      </c>
      <c r="H342" s="326"/>
      <c r="I342" s="127" t="s">
        <v>107</v>
      </c>
      <c r="J342" s="151" t="s">
        <v>47</v>
      </c>
      <c r="K342" s="318" t="str">
        <f t="shared" si="210"/>
        <v>X</v>
      </c>
      <c r="L342" s="149" t="s">
        <v>46</v>
      </c>
      <c r="M342" s="149" t="str">
        <f t="shared" si="211"/>
        <v/>
      </c>
      <c r="N342" s="152" t="str">
        <f t="shared" si="212"/>
        <v/>
      </c>
      <c r="P342" s="350">
        <f t="shared" ca="1" si="213"/>
        <v>1</v>
      </c>
      <c r="Q342" s="350">
        <f t="shared" ca="1" si="213"/>
        <v>1</v>
      </c>
      <c r="R342" s="350">
        <f t="shared" ca="1" si="213"/>
        <v>1</v>
      </c>
      <c r="S342" s="350">
        <f t="shared" ca="1" si="213"/>
        <v>1</v>
      </c>
      <c r="T342" s="350">
        <f t="shared" ca="1" si="213"/>
        <v>1</v>
      </c>
      <c r="U342" s="350">
        <f t="shared" ca="1" si="213"/>
        <v>1</v>
      </c>
      <c r="V342" s="350">
        <f t="shared" ca="1" si="213"/>
        <v>1</v>
      </c>
      <c r="W342" s="350">
        <f t="shared" ca="1" si="213"/>
        <v>0</v>
      </c>
      <c r="X342" s="350">
        <f t="shared" ca="1" si="213"/>
        <v>1</v>
      </c>
      <c r="Y342" s="350">
        <f t="shared" ca="1" si="213"/>
        <v>1</v>
      </c>
      <c r="Z342" s="350">
        <f t="shared" ca="1" si="207"/>
        <v>1</v>
      </c>
      <c r="AA342" s="350" t="str">
        <f t="shared" ca="1" si="208"/>
        <v>C0</v>
      </c>
      <c r="AB342" s="350" t="str">
        <f t="shared" ca="1" si="209"/>
        <v>F0</v>
      </c>
    </row>
    <row r="343" spans="1:28" ht="18" customHeight="1">
      <c r="A343" s="22" t="s">
        <v>282</v>
      </c>
      <c r="B343" s="464" t="s">
        <v>758</v>
      </c>
      <c r="C343" s="464"/>
      <c r="D343" s="464"/>
      <c r="E343" s="464"/>
      <c r="F343" s="464"/>
      <c r="G343" s="12" t="str">
        <f t="shared" si="214"/>
        <v/>
      </c>
      <c r="H343" s="326"/>
      <c r="I343" s="127" t="s">
        <v>107</v>
      </c>
      <c r="J343" s="151" t="s">
        <v>47</v>
      </c>
      <c r="K343" s="318" t="str">
        <f t="shared" si="210"/>
        <v>X</v>
      </c>
      <c r="L343" s="149" t="s">
        <v>46</v>
      </c>
      <c r="M343" s="149" t="str">
        <f t="shared" si="211"/>
        <v/>
      </c>
      <c r="N343" s="152" t="str">
        <f t="shared" si="212"/>
        <v/>
      </c>
      <c r="P343" s="360">
        <f t="shared" ca="1" si="213"/>
        <v>1</v>
      </c>
      <c r="Q343" s="360">
        <f t="shared" ca="1" si="213"/>
        <v>1</v>
      </c>
      <c r="R343" s="360">
        <f t="shared" ca="1" si="213"/>
        <v>1</v>
      </c>
      <c r="S343" s="360">
        <f t="shared" ca="1" si="213"/>
        <v>1</v>
      </c>
      <c r="T343" s="360">
        <f t="shared" ca="1" si="213"/>
        <v>1</v>
      </c>
      <c r="U343" s="360">
        <f t="shared" ca="1" si="213"/>
        <v>1</v>
      </c>
      <c r="V343" s="360">
        <f t="shared" ca="1" si="213"/>
        <v>1</v>
      </c>
      <c r="W343" s="360">
        <f t="shared" ca="1" si="213"/>
        <v>0</v>
      </c>
      <c r="X343" s="360">
        <f t="shared" ca="1" si="213"/>
        <v>1</v>
      </c>
      <c r="Y343" s="360">
        <f t="shared" ca="1" si="213"/>
        <v>1</v>
      </c>
      <c r="Z343" s="360">
        <f t="shared" ca="1" si="207"/>
        <v>1</v>
      </c>
      <c r="AA343" s="360" t="str">
        <f t="shared" ca="1" si="208"/>
        <v>C0</v>
      </c>
      <c r="AB343" s="360" t="str">
        <f t="shared" ca="1" si="209"/>
        <v>F0</v>
      </c>
    </row>
    <row r="344" spans="1:28" ht="18" customHeight="1">
      <c r="A344" s="22" t="s">
        <v>283</v>
      </c>
      <c r="B344" s="464" t="s">
        <v>759</v>
      </c>
      <c r="C344" s="464"/>
      <c r="D344" s="464"/>
      <c r="E344" s="464"/>
      <c r="F344" s="464"/>
      <c r="G344" s="12" t="str">
        <f t="shared" si="214"/>
        <v/>
      </c>
      <c r="H344" s="326"/>
      <c r="I344" s="127" t="s">
        <v>107</v>
      </c>
      <c r="J344" s="151" t="s">
        <v>47</v>
      </c>
      <c r="K344" s="318" t="str">
        <f t="shared" si="210"/>
        <v>X</v>
      </c>
      <c r="L344" s="149" t="s">
        <v>46</v>
      </c>
      <c r="M344" s="149" t="str">
        <f t="shared" si="211"/>
        <v/>
      </c>
      <c r="N344" s="152" t="str">
        <f t="shared" si="212"/>
        <v/>
      </c>
      <c r="P344" s="360">
        <f t="shared" ca="1" si="213"/>
        <v>1</v>
      </c>
      <c r="Q344" s="360">
        <f t="shared" ca="1" si="213"/>
        <v>1</v>
      </c>
      <c r="R344" s="360">
        <f t="shared" ca="1" si="213"/>
        <v>1</v>
      </c>
      <c r="S344" s="360">
        <f t="shared" ca="1" si="213"/>
        <v>1</v>
      </c>
      <c r="T344" s="360">
        <f t="shared" ca="1" si="213"/>
        <v>1</v>
      </c>
      <c r="U344" s="360">
        <f t="shared" ca="1" si="213"/>
        <v>1</v>
      </c>
      <c r="V344" s="360">
        <f t="shared" ca="1" si="213"/>
        <v>1</v>
      </c>
      <c r="W344" s="360">
        <f t="shared" ca="1" si="213"/>
        <v>0</v>
      </c>
      <c r="X344" s="360">
        <f t="shared" ca="1" si="213"/>
        <v>1</v>
      </c>
      <c r="Y344" s="360">
        <f t="shared" ca="1" si="213"/>
        <v>1</v>
      </c>
      <c r="Z344" s="360">
        <f t="shared" ca="1" si="207"/>
        <v>1</v>
      </c>
      <c r="AA344" s="360" t="str">
        <f t="shared" ca="1" si="208"/>
        <v>C0</v>
      </c>
      <c r="AB344" s="360" t="str">
        <f t="shared" ca="1" si="209"/>
        <v>F0</v>
      </c>
    </row>
    <row r="345" spans="1:28" ht="14.25" customHeight="1">
      <c r="A345" s="22"/>
      <c r="B345" s="359"/>
      <c r="C345" s="359"/>
      <c r="D345" s="359"/>
      <c r="E345" s="359"/>
      <c r="F345" s="359"/>
      <c r="G345" s="12"/>
      <c r="H345" s="116"/>
      <c r="I345" s="127"/>
      <c r="J345" s="151" t="s">
        <v>47</v>
      </c>
      <c r="K345" s="321" t="s">
        <v>115</v>
      </c>
      <c r="L345" s="149" t="s">
        <v>46</v>
      </c>
      <c r="P345" s="350">
        <f t="shared" ca="1" si="213"/>
        <v>1</v>
      </c>
      <c r="Q345" s="350">
        <f t="shared" ca="1" si="213"/>
        <v>1</v>
      </c>
      <c r="R345" s="350">
        <f t="shared" ca="1" si="213"/>
        <v>1</v>
      </c>
      <c r="S345" s="350">
        <f t="shared" ca="1" si="213"/>
        <v>1</v>
      </c>
      <c r="T345" s="350">
        <f t="shared" ca="1" si="213"/>
        <v>1</v>
      </c>
      <c r="U345" s="350">
        <f t="shared" ca="1" si="213"/>
        <v>1</v>
      </c>
      <c r="V345" s="350">
        <f t="shared" ca="1" si="213"/>
        <v>1</v>
      </c>
      <c r="W345" s="350">
        <f t="shared" ca="1" si="213"/>
        <v>1</v>
      </c>
      <c r="X345" s="350">
        <f t="shared" ca="1" si="213"/>
        <v>1</v>
      </c>
      <c r="Y345" s="350">
        <f t="shared" ca="1" si="213"/>
        <v>1</v>
      </c>
      <c r="Z345" s="350">
        <f t="shared" ca="1" si="207"/>
        <v>1</v>
      </c>
      <c r="AA345" s="350" t="str">
        <f t="shared" ca="1" si="208"/>
        <v>G</v>
      </c>
      <c r="AB345" s="350" t="str">
        <f t="shared" ca="1" si="209"/>
        <v>F0</v>
      </c>
    </row>
    <row r="346" spans="1:28" ht="16.5" customHeight="1" thickBot="1">
      <c r="A346" s="22" t="s">
        <v>284</v>
      </c>
      <c r="B346" s="464" t="s">
        <v>627</v>
      </c>
      <c r="C346" s="464"/>
      <c r="D346" s="464"/>
      <c r="E346" s="464"/>
      <c r="F346" s="464"/>
      <c r="G346" s="12" t="str">
        <f>IF(H346="","",IF(H346&lt;-99,"Can't be under -99%",IF(H346&gt;400,"Can't be over 400%","")))</f>
        <v/>
      </c>
      <c r="H346" s="346"/>
      <c r="I346" s="128" t="s">
        <v>86</v>
      </c>
      <c r="J346" s="151" t="s">
        <v>44</v>
      </c>
      <c r="K346" s="338" t="str">
        <f>IF(ISNUMBER(H346),ROUND(H346,2),"X")</f>
        <v>X</v>
      </c>
      <c r="L346" s="149" t="s">
        <v>46</v>
      </c>
      <c r="M346" s="149" t="str">
        <f t="shared" ref="M346" si="215">IF(G346="","",1)</f>
        <v/>
      </c>
      <c r="N346" s="152" t="str">
        <f>IF(M346=1,"&lt;==========","")</f>
        <v/>
      </c>
      <c r="P346" s="350">
        <f t="shared" ca="1" si="213"/>
        <v>1</v>
      </c>
      <c r="Q346" s="350">
        <f t="shared" ca="1" si="213"/>
        <v>1</v>
      </c>
      <c r="R346" s="350">
        <f t="shared" ca="1" si="213"/>
        <v>1</v>
      </c>
      <c r="S346" s="350">
        <f t="shared" ca="1" si="213"/>
        <v>1</v>
      </c>
      <c r="T346" s="350">
        <f t="shared" ca="1" si="213"/>
        <v>1</v>
      </c>
      <c r="U346" s="350">
        <f t="shared" ca="1" si="213"/>
        <v>1</v>
      </c>
      <c r="V346" s="350">
        <f t="shared" ca="1" si="213"/>
        <v>1</v>
      </c>
      <c r="W346" s="350">
        <f t="shared" ca="1" si="213"/>
        <v>0</v>
      </c>
      <c r="X346" s="350">
        <f t="shared" ca="1" si="213"/>
        <v>1</v>
      </c>
      <c r="Y346" s="350">
        <f t="shared" ca="1" si="213"/>
        <v>1</v>
      </c>
      <c r="Z346" s="350">
        <f t="shared" ca="1" si="207"/>
        <v>1</v>
      </c>
      <c r="AA346" s="350" t="str">
        <f t="shared" ca="1" si="208"/>
        <v>F2</v>
      </c>
      <c r="AB346" s="350" t="str">
        <f t="shared" ca="1" si="209"/>
        <v>F2</v>
      </c>
    </row>
    <row r="347" spans="1:28" ht="14.25" customHeight="1">
      <c r="A347" s="22"/>
      <c r="B347" s="359"/>
      <c r="C347" s="359"/>
      <c r="D347" s="359"/>
      <c r="E347" s="359"/>
      <c r="F347" s="359"/>
      <c r="G347" s="12"/>
      <c r="H347" s="116"/>
      <c r="I347" s="127"/>
      <c r="P347" s="350">
        <f t="shared" ca="1" si="213"/>
        <v>1</v>
      </c>
      <c r="Q347" s="350">
        <f t="shared" ca="1" si="213"/>
        <v>1</v>
      </c>
      <c r="R347" s="350">
        <f t="shared" ca="1" si="213"/>
        <v>1</v>
      </c>
      <c r="S347" s="350">
        <f t="shared" ca="1" si="213"/>
        <v>1</v>
      </c>
      <c r="T347" s="350">
        <f t="shared" ca="1" si="213"/>
        <v>1</v>
      </c>
      <c r="U347" s="350">
        <f t="shared" ca="1" si="213"/>
        <v>1</v>
      </c>
      <c r="V347" s="350">
        <f t="shared" ca="1" si="213"/>
        <v>1</v>
      </c>
      <c r="W347" s="350">
        <f t="shared" ca="1" si="213"/>
        <v>1</v>
      </c>
      <c r="X347" s="350">
        <f t="shared" ca="1" si="213"/>
        <v>1</v>
      </c>
      <c r="Y347" s="350">
        <f t="shared" ca="1" si="213"/>
        <v>1</v>
      </c>
      <c r="Z347" s="350">
        <f t="shared" ca="1" si="207"/>
        <v>1</v>
      </c>
      <c r="AA347" s="350" t="str">
        <f t="shared" ca="1" si="208"/>
        <v>G</v>
      </c>
      <c r="AB347" s="350" t="str">
        <f t="shared" ca="1" si="209"/>
        <v>F0</v>
      </c>
    </row>
    <row r="348" spans="1:28" ht="15.75" customHeight="1">
      <c r="A348" s="22" t="s">
        <v>285</v>
      </c>
      <c r="B348" s="464" t="s">
        <v>118</v>
      </c>
      <c r="C348" s="464"/>
      <c r="D348" s="464"/>
      <c r="E348" s="464"/>
      <c r="F348" s="464"/>
      <c r="G348" s="12" t="str">
        <f>IF(H348="","",IF(H348&lt;1,"Must be at least 1",IF(H348&gt;H$10,"Can't be over total staff in firm, which is "&amp;H$10,"")))</f>
        <v/>
      </c>
      <c r="H348" s="115"/>
      <c r="I348" s="127"/>
      <c r="J348" s="151" t="s">
        <v>47</v>
      </c>
      <c r="K348" s="318" t="str">
        <f t="shared" ref="K348:K349" si="216">IF(ISNUMBER(H348),ROUND(H348,0),"X")</f>
        <v>X</v>
      </c>
      <c r="L348" s="149" t="s">
        <v>46</v>
      </c>
      <c r="M348" s="149" t="str">
        <f t="shared" ref="M348:M350" si="217">IF(G348="","",1)</f>
        <v/>
      </c>
      <c r="N348" s="152" t="str">
        <f>IF(M348=1,"&lt;==========","")</f>
        <v/>
      </c>
      <c r="P348" s="350">
        <f t="shared" ca="1" si="213"/>
        <v>1</v>
      </c>
      <c r="Q348" s="350">
        <f t="shared" ca="1" si="213"/>
        <v>1</v>
      </c>
      <c r="R348" s="350">
        <f t="shared" ca="1" si="213"/>
        <v>1</v>
      </c>
      <c r="S348" s="350">
        <f t="shared" ca="1" si="213"/>
        <v>1</v>
      </c>
      <c r="T348" s="350">
        <f t="shared" ca="1" si="213"/>
        <v>1</v>
      </c>
      <c r="U348" s="350">
        <f t="shared" ca="1" si="213"/>
        <v>1</v>
      </c>
      <c r="V348" s="350">
        <f t="shared" ca="1" si="213"/>
        <v>1</v>
      </c>
      <c r="W348" s="350">
        <f t="shared" ca="1" si="213"/>
        <v>0</v>
      </c>
      <c r="X348" s="350">
        <f t="shared" ca="1" si="213"/>
        <v>1</v>
      </c>
      <c r="Y348" s="350">
        <f t="shared" ca="1" si="213"/>
        <v>1</v>
      </c>
      <c r="Z348" s="350">
        <f t="shared" ca="1" si="207"/>
        <v>1</v>
      </c>
      <c r="AA348" s="350" t="str">
        <f t="shared" ca="1" si="208"/>
        <v>,0</v>
      </c>
      <c r="AB348" s="350" t="str">
        <f t="shared" ca="1" si="209"/>
        <v>F0</v>
      </c>
    </row>
    <row r="349" spans="1:28">
      <c r="A349" s="22" t="s">
        <v>286</v>
      </c>
      <c r="B349" s="464" t="s">
        <v>703</v>
      </c>
      <c r="C349" s="464"/>
      <c r="D349" s="464"/>
      <c r="E349" s="464"/>
      <c r="F349" s="464"/>
      <c r="G349" s="12" t="str">
        <f>IF(H349="","",IF(H349&lt;0,"Must be positive number",IF(H349&gt;H348,"Can't be over # people with title, which is "&amp;H348,"")))</f>
        <v/>
      </c>
      <c r="H349" s="115"/>
      <c r="I349" s="127"/>
      <c r="J349" s="151" t="s">
        <v>47</v>
      </c>
      <c r="K349" s="318" t="str">
        <f t="shared" si="216"/>
        <v>X</v>
      </c>
      <c r="L349" s="149" t="s">
        <v>46</v>
      </c>
      <c r="M349" s="149" t="str">
        <f t="shared" si="217"/>
        <v/>
      </c>
      <c r="N349" s="152" t="str">
        <f>IF(M349=1,"&lt;==========","")</f>
        <v/>
      </c>
      <c r="P349" s="350">
        <f t="shared" ca="1" si="213"/>
        <v>1</v>
      </c>
      <c r="Q349" s="350">
        <f t="shared" ca="1" si="213"/>
        <v>1</v>
      </c>
      <c r="R349" s="350">
        <f t="shared" ca="1" si="213"/>
        <v>1</v>
      </c>
      <c r="S349" s="350">
        <f t="shared" ca="1" si="213"/>
        <v>1</v>
      </c>
      <c r="T349" s="350">
        <f t="shared" ca="1" si="213"/>
        <v>1</v>
      </c>
      <c r="U349" s="350">
        <f t="shared" ca="1" si="213"/>
        <v>1</v>
      </c>
      <c r="V349" s="350">
        <f t="shared" ca="1" si="213"/>
        <v>1</v>
      </c>
      <c r="W349" s="350">
        <f t="shared" ca="1" si="213"/>
        <v>0</v>
      </c>
      <c r="X349" s="350">
        <f t="shared" ca="1" si="213"/>
        <v>1</v>
      </c>
      <c r="Y349" s="350">
        <f t="shared" ca="1" si="213"/>
        <v>1</v>
      </c>
      <c r="Z349" s="350">
        <f t="shared" ca="1" si="207"/>
        <v>1</v>
      </c>
      <c r="AA349" s="350" t="str">
        <f t="shared" ca="1" si="208"/>
        <v>,0</v>
      </c>
      <c r="AB349" s="350" t="str">
        <f t="shared" ca="1" si="209"/>
        <v>F0</v>
      </c>
    </row>
    <row r="350" spans="1:28" ht="17.25" thickBot="1">
      <c r="A350" s="22" t="s">
        <v>287</v>
      </c>
      <c r="B350" s="464" t="s">
        <v>121</v>
      </c>
      <c r="C350" s="464"/>
      <c r="D350" s="464"/>
      <c r="E350" s="464"/>
      <c r="F350" s="464"/>
      <c r="G350" s="12" t="str">
        <f>IF(H350="","",IF(H350&lt;0,"Can't be negative",IF(H350&gt;100,"Can't be over 100%","")))</f>
        <v/>
      </c>
      <c r="H350" s="345"/>
      <c r="I350" s="128" t="s">
        <v>86</v>
      </c>
      <c r="J350" s="151" t="s">
        <v>47</v>
      </c>
      <c r="K350" s="338" t="str">
        <f>IF(ISNUMBER(H350),ROUND(H350,2),"X")</f>
        <v>X</v>
      </c>
      <c r="L350" s="149" t="s">
        <v>46</v>
      </c>
      <c r="M350" s="149" t="str">
        <f t="shared" si="217"/>
        <v/>
      </c>
      <c r="N350" s="152" t="str">
        <f>IF(M350=1,"&lt;==========","")</f>
        <v/>
      </c>
      <c r="P350" s="350">
        <f t="shared" ca="1" si="213"/>
        <v>1</v>
      </c>
      <c r="Q350" s="350">
        <f t="shared" ca="1" si="213"/>
        <v>1</v>
      </c>
      <c r="R350" s="350">
        <f t="shared" ca="1" si="213"/>
        <v>1</v>
      </c>
      <c r="S350" s="350">
        <f t="shared" ca="1" si="213"/>
        <v>1</v>
      </c>
      <c r="T350" s="350">
        <f t="shared" ca="1" si="213"/>
        <v>1</v>
      </c>
      <c r="U350" s="350">
        <f t="shared" ca="1" si="213"/>
        <v>1</v>
      </c>
      <c r="V350" s="350">
        <f t="shared" ca="1" si="213"/>
        <v>1</v>
      </c>
      <c r="W350" s="350">
        <f t="shared" ca="1" si="213"/>
        <v>0</v>
      </c>
      <c r="X350" s="350">
        <f t="shared" ca="1" si="213"/>
        <v>1</v>
      </c>
      <c r="Y350" s="350">
        <f t="shared" ca="1" si="213"/>
        <v>1</v>
      </c>
      <c r="Z350" s="350">
        <f t="shared" ca="1" si="207"/>
        <v>1</v>
      </c>
      <c r="AA350" s="350" t="str">
        <f t="shared" ca="1" si="208"/>
        <v>F2</v>
      </c>
      <c r="AB350" s="350" t="str">
        <f t="shared" ca="1" si="209"/>
        <v>F2</v>
      </c>
    </row>
    <row r="351" spans="1:28" ht="14.25" customHeight="1">
      <c r="A351" s="22"/>
      <c r="B351" s="359"/>
      <c r="C351" s="359"/>
      <c r="D351" s="359"/>
      <c r="E351" s="359"/>
      <c r="F351" s="359"/>
      <c r="G351" s="12"/>
      <c r="H351" s="116"/>
      <c r="I351" s="127"/>
      <c r="P351" s="350">
        <f t="shared" ca="1" si="213"/>
        <v>1</v>
      </c>
      <c r="Q351" s="350">
        <f t="shared" ca="1" si="213"/>
        <v>1</v>
      </c>
      <c r="R351" s="350">
        <f t="shared" ca="1" si="213"/>
        <v>1</v>
      </c>
      <c r="S351" s="350">
        <f t="shared" ca="1" si="213"/>
        <v>1</v>
      </c>
      <c r="T351" s="350">
        <f t="shared" ca="1" si="213"/>
        <v>1</v>
      </c>
      <c r="U351" s="350">
        <f t="shared" ca="1" si="213"/>
        <v>1</v>
      </c>
      <c r="V351" s="350">
        <f t="shared" ca="1" si="213"/>
        <v>1</v>
      </c>
      <c r="W351" s="350">
        <f t="shared" ca="1" si="213"/>
        <v>1</v>
      </c>
      <c r="X351" s="350">
        <f t="shared" ca="1" si="213"/>
        <v>1</v>
      </c>
      <c r="Y351" s="350">
        <f t="shared" ca="1" si="213"/>
        <v>1</v>
      </c>
      <c r="Z351" s="350">
        <f t="shared" ca="1" si="207"/>
        <v>1</v>
      </c>
      <c r="AA351" s="350" t="str">
        <f t="shared" ca="1" si="208"/>
        <v>G</v>
      </c>
      <c r="AB351" s="350" t="str">
        <f t="shared" ca="1" si="209"/>
        <v>F0</v>
      </c>
    </row>
    <row r="352" spans="1:28">
      <c r="A352" s="22" t="s">
        <v>288</v>
      </c>
      <c r="B352" s="464" t="s">
        <v>29</v>
      </c>
      <c r="C352" s="464"/>
      <c r="D352" s="464"/>
      <c r="E352" s="464"/>
      <c r="F352" s="464"/>
      <c r="G352" s="12" t="str">
        <f>IF(H352="","",IF(H352&lt;0,"Can't be negative",IF(H352&gt;100,"Can't be over 100%","")))</f>
        <v/>
      </c>
      <c r="H352" s="344"/>
      <c r="I352" s="128" t="s">
        <v>86</v>
      </c>
      <c r="J352" s="151" t="s">
        <v>47</v>
      </c>
      <c r="K352" s="338" t="str">
        <f t="shared" ref="K352:K353" si="218">IF(ISNUMBER(H352),ROUND(H352,2),"X")</f>
        <v>X</v>
      </c>
      <c r="L352" s="149" t="s">
        <v>46</v>
      </c>
      <c r="M352" s="149" t="str">
        <f t="shared" ref="M352:M357" si="219">IF(G352="","",1)</f>
        <v/>
      </c>
      <c r="N352" s="152" t="str">
        <f t="shared" ref="N352:N357" si="220">IF(M352=1,"&lt;==========","")</f>
        <v/>
      </c>
      <c r="P352" s="350">
        <f t="shared" ca="1" si="213"/>
        <v>1</v>
      </c>
      <c r="Q352" s="350">
        <f t="shared" ca="1" si="213"/>
        <v>1</v>
      </c>
      <c r="R352" s="350">
        <f t="shared" ca="1" si="213"/>
        <v>1</v>
      </c>
      <c r="S352" s="350">
        <f t="shared" ca="1" si="213"/>
        <v>1</v>
      </c>
      <c r="T352" s="350">
        <f t="shared" ca="1" si="213"/>
        <v>1</v>
      </c>
      <c r="U352" s="350">
        <f t="shared" ca="1" si="213"/>
        <v>1</v>
      </c>
      <c r="V352" s="350">
        <f t="shared" ca="1" si="213"/>
        <v>1</v>
      </c>
      <c r="W352" s="350">
        <f t="shared" ca="1" si="213"/>
        <v>0</v>
      </c>
      <c r="X352" s="350">
        <f t="shared" ca="1" si="213"/>
        <v>1</v>
      </c>
      <c r="Y352" s="350">
        <f t="shared" ca="1" si="213"/>
        <v>1</v>
      </c>
      <c r="Z352" s="350">
        <f t="shared" ca="1" si="207"/>
        <v>1</v>
      </c>
      <c r="AA352" s="350" t="str">
        <f t="shared" ca="1" si="208"/>
        <v>F2</v>
      </c>
      <c r="AB352" s="350" t="str">
        <f t="shared" ca="1" si="209"/>
        <v>F2</v>
      </c>
    </row>
    <row r="353" spans="1:28" ht="17.25" thickBot="1">
      <c r="A353" s="22" t="s">
        <v>289</v>
      </c>
      <c r="B353" s="464" t="s">
        <v>647</v>
      </c>
      <c r="C353" s="464"/>
      <c r="D353" s="464"/>
      <c r="E353" s="464"/>
      <c r="F353" s="464"/>
      <c r="G353" s="12" t="str">
        <f>IF(H353="","",IF(H353&lt;0,"Can't be negative",IF(H353&gt;100,"Can't be over 100%","")))</f>
        <v/>
      </c>
      <c r="H353" s="345"/>
      <c r="I353" s="128" t="s">
        <v>86</v>
      </c>
      <c r="J353" s="151" t="s">
        <v>47</v>
      </c>
      <c r="K353" s="338" t="str">
        <f t="shared" si="218"/>
        <v>X</v>
      </c>
      <c r="L353" s="149" t="s">
        <v>46</v>
      </c>
      <c r="M353" s="149" t="str">
        <f t="shared" si="219"/>
        <v/>
      </c>
      <c r="N353" s="152" t="str">
        <f t="shared" si="220"/>
        <v/>
      </c>
      <c r="P353" s="350">
        <f t="shared" ca="1" si="213"/>
        <v>1</v>
      </c>
      <c r="Q353" s="350">
        <f t="shared" ca="1" si="213"/>
        <v>1</v>
      </c>
      <c r="R353" s="350">
        <f t="shared" ca="1" si="213"/>
        <v>1</v>
      </c>
      <c r="S353" s="350">
        <f t="shared" ca="1" si="213"/>
        <v>1</v>
      </c>
      <c r="T353" s="350">
        <f t="shared" ca="1" si="213"/>
        <v>1</v>
      </c>
      <c r="U353" s="350">
        <f t="shared" ca="1" si="213"/>
        <v>1</v>
      </c>
      <c r="V353" s="350">
        <f t="shared" ca="1" si="213"/>
        <v>1</v>
      </c>
      <c r="W353" s="350">
        <f t="shared" ca="1" si="213"/>
        <v>0</v>
      </c>
      <c r="X353" s="350">
        <f t="shared" ca="1" si="213"/>
        <v>1</v>
      </c>
      <c r="Y353" s="350">
        <f t="shared" ca="1" si="213"/>
        <v>1</v>
      </c>
      <c r="Z353" s="350">
        <f t="shared" ca="1" si="207"/>
        <v>1</v>
      </c>
      <c r="AA353" s="350" t="str">
        <f t="shared" ca="1" si="208"/>
        <v>F2</v>
      </c>
      <c r="AB353" s="350" t="str">
        <f t="shared" ca="1" si="209"/>
        <v>F2</v>
      </c>
    </row>
    <row r="354" spans="1:28" ht="14.25" customHeight="1">
      <c r="A354" s="22"/>
      <c r="B354" s="359"/>
      <c r="C354" s="359"/>
      <c r="D354" s="359"/>
      <c r="E354" s="359"/>
      <c r="F354" s="104"/>
      <c r="G354" s="331" t="str">
        <f>IF(H352+H353&gt;100,"Can't add to more than 100%","")</f>
        <v/>
      </c>
      <c r="H354" s="328" t="str">
        <f>IF(H352+H353&gt;0,H352+H353,"")</f>
        <v/>
      </c>
      <c r="I354" s="329" t="str">
        <f>IF(H354&lt;&gt;"","Total","")</f>
        <v/>
      </c>
      <c r="M354" s="149" t="str">
        <f t="shared" si="219"/>
        <v/>
      </c>
      <c r="N354" s="152" t="str">
        <f t="shared" si="220"/>
        <v/>
      </c>
      <c r="P354" s="350">
        <f t="shared" ca="1" si="213"/>
        <v>1</v>
      </c>
      <c r="Q354" s="350">
        <f t="shared" ca="1" si="213"/>
        <v>1</v>
      </c>
      <c r="R354" s="350">
        <f t="shared" ca="1" si="213"/>
        <v>1</v>
      </c>
      <c r="S354" s="350">
        <f t="shared" ca="1" si="213"/>
        <v>1</v>
      </c>
      <c r="T354" s="350">
        <f t="shared" ca="1" si="213"/>
        <v>1</v>
      </c>
      <c r="U354" s="350">
        <f t="shared" ca="1" si="213"/>
        <v>1</v>
      </c>
      <c r="V354" s="350">
        <f t="shared" ca="1" si="213"/>
        <v>1</v>
      </c>
      <c r="W354" s="350">
        <f t="shared" ca="1" si="213"/>
        <v>1</v>
      </c>
      <c r="X354" s="350">
        <f t="shared" ca="1" si="213"/>
        <v>1</v>
      </c>
      <c r="Y354" s="350">
        <f t="shared" ca="1" si="213"/>
        <v>1</v>
      </c>
      <c r="Z354" s="350">
        <f t="shared" ca="1" si="207"/>
        <v>1</v>
      </c>
      <c r="AA354" s="350" t="str">
        <f t="shared" ca="1" si="208"/>
        <v>F0</v>
      </c>
      <c r="AB354" s="350" t="str">
        <f t="shared" ca="1" si="209"/>
        <v>F0</v>
      </c>
    </row>
    <row r="355" spans="1:28">
      <c r="A355" s="22" t="s">
        <v>290</v>
      </c>
      <c r="B355" s="464" t="s">
        <v>821</v>
      </c>
      <c r="C355" s="464"/>
      <c r="D355" s="464"/>
      <c r="E355" s="464"/>
      <c r="F355" s="464"/>
      <c r="G355" s="366" t="str">
        <f>IF(H355&lt;0,"Can't be negative",IF(H355&gt;30,"Do you really mean "&amp;H355&amp;" DAYS (not hours)?",""))</f>
        <v/>
      </c>
      <c r="H355" s="355"/>
      <c r="I355" s="127"/>
      <c r="J355" s="151" t="s">
        <v>47</v>
      </c>
      <c r="K355" s="318" t="str">
        <f t="shared" ref="K355:K357" si="221">IF(ISNUMBER(H355),ROUND(H355,0),"X")</f>
        <v>X</v>
      </c>
      <c r="L355" s="149" t="s">
        <v>46</v>
      </c>
      <c r="M355" s="149" t="str">
        <f t="shared" si="219"/>
        <v/>
      </c>
      <c r="N355" s="152" t="str">
        <f t="shared" si="220"/>
        <v/>
      </c>
      <c r="P355" s="350">
        <f t="shared" ca="1" si="213"/>
        <v>1</v>
      </c>
      <c r="Q355" s="350">
        <f t="shared" ca="1" si="213"/>
        <v>1</v>
      </c>
      <c r="R355" s="350">
        <f t="shared" ca="1" si="213"/>
        <v>1</v>
      </c>
      <c r="S355" s="350">
        <f t="shared" ca="1" si="213"/>
        <v>1</v>
      </c>
      <c r="T355" s="350">
        <f t="shared" ca="1" si="213"/>
        <v>1</v>
      </c>
      <c r="U355" s="350">
        <f t="shared" ca="1" si="213"/>
        <v>1</v>
      </c>
      <c r="V355" s="350">
        <f t="shared" ca="1" si="213"/>
        <v>1</v>
      </c>
      <c r="W355" s="350">
        <f t="shared" ca="1" si="213"/>
        <v>0</v>
      </c>
      <c r="X355" s="350">
        <f t="shared" ca="1" si="213"/>
        <v>1</v>
      </c>
      <c r="Y355" s="350">
        <f t="shared" ca="1" si="213"/>
        <v>1</v>
      </c>
      <c r="Z355" s="350">
        <f t="shared" ca="1" si="207"/>
        <v>1</v>
      </c>
      <c r="AA355" s="350" t="str">
        <f t="shared" ca="1" si="208"/>
        <v>F0</v>
      </c>
      <c r="AB355" s="350" t="str">
        <f t="shared" ca="1" si="209"/>
        <v>F0</v>
      </c>
    </row>
    <row r="356" spans="1:28">
      <c r="A356" s="22" t="s">
        <v>291</v>
      </c>
      <c r="B356" s="464" t="s">
        <v>822</v>
      </c>
      <c r="C356" s="464"/>
      <c r="D356" s="464"/>
      <c r="E356" s="464"/>
      <c r="F356" s="464"/>
      <c r="G356" s="366" t="str">
        <f>IF((H355&gt;0)*AND(H356&gt;0),"Can't enter vacation if you entered PTO",IF(H356&lt;0,"Can't be negative",IF(H356&gt;30,"Do you really mean "&amp;H356&amp;" DAYS (not hours)?","")))</f>
        <v/>
      </c>
      <c r="H356" s="355"/>
      <c r="I356" s="127"/>
      <c r="J356" s="151" t="s">
        <v>47</v>
      </c>
      <c r="K356" s="318" t="str">
        <f t="shared" si="221"/>
        <v>X</v>
      </c>
      <c r="L356" s="149" t="s">
        <v>46</v>
      </c>
      <c r="M356" s="149" t="str">
        <f t="shared" si="219"/>
        <v/>
      </c>
      <c r="N356" s="152" t="str">
        <f t="shared" si="220"/>
        <v/>
      </c>
      <c r="P356" s="350">
        <f t="shared" ca="1" si="213"/>
        <v>1</v>
      </c>
      <c r="Q356" s="350">
        <f t="shared" ca="1" si="213"/>
        <v>1</v>
      </c>
      <c r="R356" s="350">
        <f t="shared" ca="1" si="213"/>
        <v>1</v>
      </c>
      <c r="S356" s="350">
        <f t="shared" ca="1" si="213"/>
        <v>1</v>
      </c>
      <c r="T356" s="350">
        <f t="shared" ca="1" si="213"/>
        <v>1</v>
      </c>
      <c r="U356" s="350">
        <f t="shared" ca="1" si="213"/>
        <v>1</v>
      </c>
      <c r="V356" s="350">
        <f t="shared" ca="1" si="213"/>
        <v>1</v>
      </c>
      <c r="W356" s="350">
        <f t="shared" ca="1" si="213"/>
        <v>0</v>
      </c>
      <c r="X356" s="350">
        <f t="shared" ca="1" si="213"/>
        <v>1</v>
      </c>
      <c r="Y356" s="350">
        <f t="shared" ca="1" si="213"/>
        <v>1</v>
      </c>
      <c r="Z356" s="350">
        <f t="shared" ca="1" si="207"/>
        <v>1</v>
      </c>
      <c r="AA356" s="350" t="str">
        <f t="shared" ca="1" si="208"/>
        <v>F0</v>
      </c>
      <c r="AB356" s="350" t="str">
        <f t="shared" ca="1" si="209"/>
        <v>F0</v>
      </c>
    </row>
    <row r="357" spans="1:28" ht="17.25" thickBot="1">
      <c r="A357" s="22" t="s">
        <v>292</v>
      </c>
      <c r="B357" s="464" t="s">
        <v>823</v>
      </c>
      <c r="C357" s="464"/>
      <c r="D357" s="464"/>
      <c r="E357" s="464"/>
      <c r="F357" s="464"/>
      <c r="G357" s="366" t="str">
        <f>IF((H355&gt;0)*AND(H357&gt;0),"Can't enter sick days if you entered PTO",IF(H357&lt;0,"Can't be negative",IF(H357&gt;30,"Do you really mean "&amp;H357&amp;" DAYS (not hours)?","")))</f>
        <v/>
      </c>
      <c r="H357" s="327"/>
      <c r="I357" s="127"/>
      <c r="J357" s="151" t="s">
        <v>47</v>
      </c>
      <c r="K357" s="318" t="str">
        <f t="shared" si="221"/>
        <v>X</v>
      </c>
      <c r="L357" s="149" t="s">
        <v>46</v>
      </c>
      <c r="M357" s="149" t="str">
        <f t="shared" si="219"/>
        <v/>
      </c>
      <c r="N357" s="152" t="str">
        <f t="shared" si="220"/>
        <v/>
      </c>
      <c r="P357" s="350">
        <f t="shared" ca="1" si="213"/>
        <v>1</v>
      </c>
      <c r="Q357" s="350">
        <f t="shared" ca="1" si="213"/>
        <v>1</v>
      </c>
      <c r="R357" s="350">
        <f t="shared" ca="1" si="213"/>
        <v>1</v>
      </c>
      <c r="S357" s="350">
        <f t="shared" ca="1" si="213"/>
        <v>1</v>
      </c>
      <c r="T357" s="350">
        <f t="shared" ca="1" si="213"/>
        <v>1</v>
      </c>
      <c r="U357" s="350">
        <f t="shared" ca="1" si="213"/>
        <v>1</v>
      </c>
      <c r="V357" s="350">
        <f t="shared" ca="1" si="213"/>
        <v>1</v>
      </c>
      <c r="W357" s="350">
        <f t="shared" ca="1" si="213"/>
        <v>0</v>
      </c>
      <c r="X357" s="350">
        <f t="shared" ca="1" si="213"/>
        <v>1</v>
      </c>
      <c r="Y357" s="350">
        <f t="shared" ca="1" si="213"/>
        <v>1</v>
      </c>
      <c r="Z357" s="350">
        <f t="shared" ca="1" si="207"/>
        <v>1</v>
      </c>
      <c r="AA357" s="350" t="str">
        <f t="shared" ca="1" si="208"/>
        <v>F0</v>
      </c>
      <c r="AB357" s="350" t="str">
        <f t="shared" ca="1" si="209"/>
        <v>F0</v>
      </c>
    </row>
    <row r="358" spans="1:28" ht="14.25" customHeight="1">
      <c r="A358" s="22"/>
      <c r="B358" s="359"/>
      <c r="C358" s="359"/>
      <c r="D358" s="359"/>
      <c r="E358" s="359"/>
      <c r="F358" s="359"/>
      <c r="G358" s="366" t="str">
        <f>IF(H358&lt;0,"Can't be negative",IF(H358&gt;30,"Do you really mean "&amp;H358&amp;" DAYS (not hours)?",""))</f>
        <v/>
      </c>
      <c r="H358" s="365">
        <f>SUM(H355:H357)</f>
        <v>0</v>
      </c>
      <c r="I358" s="329" t="str">
        <f>IF(H358&lt;&gt;"","Total","")</f>
        <v>Total</v>
      </c>
      <c r="P358" s="350">
        <f t="shared" ca="1" si="213"/>
        <v>1</v>
      </c>
      <c r="Q358" s="350">
        <f t="shared" ca="1" si="213"/>
        <v>1</v>
      </c>
      <c r="R358" s="350">
        <f t="shared" ca="1" si="213"/>
        <v>1</v>
      </c>
      <c r="S358" s="350">
        <f t="shared" ca="1" si="213"/>
        <v>1</v>
      </c>
      <c r="T358" s="350">
        <f t="shared" ca="1" si="213"/>
        <v>1</v>
      </c>
      <c r="U358" s="350">
        <f t="shared" ca="1" si="213"/>
        <v>1</v>
      </c>
      <c r="V358" s="350">
        <f t="shared" ca="1" si="213"/>
        <v>1</v>
      </c>
      <c r="W358" s="350">
        <f t="shared" ca="1" si="213"/>
        <v>1</v>
      </c>
      <c r="X358" s="350">
        <f t="shared" ca="1" si="213"/>
        <v>1</v>
      </c>
      <c r="Y358" s="350">
        <f t="shared" ca="1" si="213"/>
        <v>1</v>
      </c>
      <c r="Z358" s="350">
        <f t="shared" ca="1" si="207"/>
        <v>1</v>
      </c>
      <c r="AA358" s="350" t="str">
        <f t="shared" ca="1" si="208"/>
        <v>F0</v>
      </c>
      <c r="AB358" s="350" t="str">
        <f t="shared" ca="1" si="209"/>
        <v>F0</v>
      </c>
    </row>
    <row r="359" spans="1:28" ht="15.75" customHeight="1">
      <c r="A359" s="105" t="s">
        <v>293</v>
      </c>
      <c r="B359" s="464" t="s">
        <v>619</v>
      </c>
      <c r="C359" s="464"/>
      <c r="D359" s="464"/>
      <c r="E359" s="464"/>
      <c r="F359" s="464"/>
      <c r="G359" s="12" t="str">
        <f t="shared" ref="G359:G365" si="222">IF(H359="","",IF(H359="Y","",IF(H359="N","","Must be Y or N")))</f>
        <v/>
      </c>
      <c r="H359" s="355"/>
      <c r="I359" s="127" t="s">
        <v>127</v>
      </c>
      <c r="J359" s="151" t="s">
        <v>47</v>
      </c>
      <c r="K359" s="318" t="str">
        <f t="shared" ref="K359:K365" si="223">IF(H359="Y",1,IF(H359="N",0,"X"))</f>
        <v>X</v>
      </c>
      <c r="L359" s="149" t="s">
        <v>46</v>
      </c>
      <c r="M359" s="149" t="str">
        <f t="shared" ref="M359:M365" si="224">IF(G359="","",1)</f>
        <v/>
      </c>
      <c r="N359" s="152" t="str">
        <f t="shared" ref="N359:N365" si="225">IF(M359=1,"&lt;==========","")</f>
        <v/>
      </c>
      <c r="P359" s="360">
        <f t="shared" ca="1" si="213"/>
        <v>1</v>
      </c>
      <c r="Q359" s="360">
        <f t="shared" ca="1" si="213"/>
        <v>1</v>
      </c>
      <c r="R359" s="360">
        <f t="shared" ca="1" si="213"/>
        <v>1</v>
      </c>
      <c r="S359" s="360">
        <f t="shared" ca="1" si="213"/>
        <v>1</v>
      </c>
      <c r="T359" s="360">
        <f t="shared" ca="1" si="213"/>
        <v>1</v>
      </c>
      <c r="U359" s="360">
        <f t="shared" ca="1" si="213"/>
        <v>1</v>
      </c>
      <c r="V359" s="360">
        <f t="shared" ca="1" si="213"/>
        <v>1</v>
      </c>
      <c r="W359" s="360">
        <f t="shared" ca="1" si="213"/>
        <v>0</v>
      </c>
      <c r="X359" s="360">
        <f t="shared" ca="1" si="213"/>
        <v>1</v>
      </c>
      <c r="Y359" s="360">
        <f t="shared" ca="1" si="213"/>
        <v>1</v>
      </c>
      <c r="Z359" s="360">
        <f t="shared" ca="1" si="207"/>
        <v>1</v>
      </c>
      <c r="AA359" s="360" t="str">
        <f t="shared" ca="1" si="208"/>
        <v>F0</v>
      </c>
      <c r="AB359" s="360" t="str">
        <f t="shared" ca="1" si="209"/>
        <v>F0</v>
      </c>
    </row>
    <row r="360" spans="1:28" ht="15.75" customHeight="1">
      <c r="A360" s="105" t="s">
        <v>294</v>
      </c>
      <c r="B360" s="464" t="s">
        <v>620</v>
      </c>
      <c r="C360" s="464"/>
      <c r="D360" s="464"/>
      <c r="E360" s="464"/>
      <c r="F360" s="464"/>
      <c r="G360" s="12" t="str">
        <f t="shared" si="222"/>
        <v/>
      </c>
      <c r="H360" s="355"/>
      <c r="I360" s="127" t="s">
        <v>127</v>
      </c>
      <c r="J360" s="151" t="s">
        <v>47</v>
      </c>
      <c r="K360" s="318" t="str">
        <f t="shared" si="223"/>
        <v>X</v>
      </c>
      <c r="L360" s="149" t="s">
        <v>46</v>
      </c>
      <c r="M360" s="149" t="str">
        <f t="shared" si="224"/>
        <v/>
      </c>
      <c r="N360" s="152" t="str">
        <f t="shared" si="225"/>
        <v/>
      </c>
      <c r="P360" s="360">
        <f t="shared" ca="1" si="213"/>
        <v>1</v>
      </c>
      <c r="Q360" s="360">
        <f t="shared" ca="1" si="213"/>
        <v>1</v>
      </c>
      <c r="R360" s="360">
        <f t="shared" ca="1" si="213"/>
        <v>1</v>
      </c>
      <c r="S360" s="360">
        <f t="shared" ca="1" si="213"/>
        <v>1</v>
      </c>
      <c r="T360" s="360">
        <f t="shared" ca="1" si="213"/>
        <v>1</v>
      </c>
      <c r="U360" s="360">
        <f t="shared" ca="1" si="213"/>
        <v>1</v>
      </c>
      <c r="V360" s="360">
        <f t="shared" ca="1" si="213"/>
        <v>1</v>
      </c>
      <c r="W360" s="360">
        <f t="shared" ca="1" si="213"/>
        <v>0</v>
      </c>
      <c r="X360" s="360">
        <f t="shared" ca="1" si="213"/>
        <v>1</v>
      </c>
      <c r="Y360" s="360">
        <f t="shared" ca="1" si="213"/>
        <v>1</v>
      </c>
      <c r="Z360" s="360">
        <f t="shared" ca="1" si="207"/>
        <v>1</v>
      </c>
      <c r="AA360" s="360" t="str">
        <f t="shared" ca="1" si="208"/>
        <v>F0</v>
      </c>
      <c r="AB360" s="360" t="str">
        <f t="shared" ca="1" si="209"/>
        <v>F0</v>
      </c>
    </row>
    <row r="361" spans="1:28" ht="15.75" customHeight="1">
      <c r="A361" s="105" t="s">
        <v>295</v>
      </c>
      <c r="B361" s="464" t="s">
        <v>621</v>
      </c>
      <c r="C361" s="464"/>
      <c r="D361" s="464"/>
      <c r="E361" s="464"/>
      <c r="F361" s="464"/>
      <c r="G361" s="12" t="str">
        <f t="shared" si="222"/>
        <v/>
      </c>
      <c r="H361" s="355"/>
      <c r="I361" s="127" t="s">
        <v>127</v>
      </c>
      <c r="J361" s="151" t="s">
        <v>47</v>
      </c>
      <c r="K361" s="318" t="str">
        <f t="shared" si="223"/>
        <v>X</v>
      </c>
      <c r="L361" s="149" t="s">
        <v>46</v>
      </c>
      <c r="M361" s="149" t="str">
        <f t="shared" si="224"/>
        <v/>
      </c>
      <c r="N361" s="152" t="str">
        <f t="shared" si="225"/>
        <v/>
      </c>
      <c r="P361" s="350">
        <f t="shared" ca="1" si="213"/>
        <v>1</v>
      </c>
      <c r="Q361" s="350">
        <f t="shared" ca="1" si="213"/>
        <v>1</v>
      </c>
      <c r="R361" s="350">
        <f t="shared" ca="1" si="213"/>
        <v>1</v>
      </c>
      <c r="S361" s="350">
        <f t="shared" ca="1" si="213"/>
        <v>1</v>
      </c>
      <c r="T361" s="350">
        <f t="shared" ca="1" si="213"/>
        <v>1</v>
      </c>
      <c r="U361" s="350">
        <f t="shared" ca="1" si="213"/>
        <v>1</v>
      </c>
      <c r="V361" s="350">
        <f t="shared" ca="1" si="213"/>
        <v>1</v>
      </c>
      <c r="W361" s="350">
        <f t="shared" ca="1" si="213"/>
        <v>0</v>
      </c>
      <c r="X361" s="350">
        <f t="shared" ca="1" si="213"/>
        <v>1</v>
      </c>
      <c r="Y361" s="350">
        <f t="shared" ca="1" si="213"/>
        <v>1</v>
      </c>
      <c r="Z361" s="350">
        <f t="shared" ca="1" si="207"/>
        <v>1</v>
      </c>
      <c r="AA361" s="350" t="str">
        <f t="shared" ca="1" si="208"/>
        <v>F0</v>
      </c>
      <c r="AB361" s="350" t="str">
        <f t="shared" ca="1" si="209"/>
        <v>F0</v>
      </c>
    </row>
    <row r="362" spans="1:28" ht="15.75" customHeight="1">
      <c r="A362" s="105" t="s">
        <v>296</v>
      </c>
      <c r="B362" s="464" t="s">
        <v>622</v>
      </c>
      <c r="C362" s="464"/>
      <c r="D362" s="464"/>
      <c r="E362" s="464"/>
      <c r="F362" s="464"/>
      <c r="G362" s="12" t="str">
        <f t="shared" si="222"/>
        <v/>
      </c>
      <c r="H362" s="355"/>
      <c r="I362" s="127" t="s">
        <v>127</v>
      </c>
      <c r="J362" s="151" t="s">
        <v>47</v>
      </c>
      <c r="K362" s="318" t="str">
        <f t="shared" si="223"/>
        <v>X</v>
      </c>
      <c r="L362" s="149" t="s">
        <v>46</v>
      </c>
      <c r="M362" s="149" t="str">
        <f t="shared" si="224"/>
        <v/>
      </c>
      <c r="N362" s="152" t="str">
        <f t="shared" si="225"/>
        <v/>
      </c>
      <c r="P362" s="350">
        <f t="shared" ca="1" si="213"/>
        <v>1</v>
      </c>
      <c r="Q362" s="350">
        <f t="shared" ca="1" si="213"/>
        <v>1</v>
      </c>
      <c r="R362" s="350">
        <f t="shared" ca="1" si="213"/>
        <v>1</v>
      </c>
      <c r="S362" s="350">
        <f t="shared" ca="1" si="213"/>
        <v>1</v>
      </c>
      <c r="T362" s="350">
        <f t="shared" ca="1" si="213"/>
        <v>1</v>
      </c>
      <c r="U362" s="350">
        <f t="shared" ref="U362:U370" ca="1" si="226">CELL("protect",F362)</f>
        <v>1</v>
      </c>
      <c r="V362" s="350">
        <f t="shared" ref="V362:V370" ca="1" si="227">CELL("protect",G362)</f>
        <v>1</v>
      </c>
      <c r="W362" s="350">
        <f t="shared" ref="W362:W370" ca="1" si="228">CELL("protect",H362)</f>
        <v>0</v>
      </c>
      <c r="X362" s="350">
        <f t="shared" ref="X362:X370" ca="1" si="229">CELL("protect",I362)</f>
        <v>1</v>
      </c>
      <c r="Y362" s="350">
        <f t="shared" ref="Y362:Y370" ca="1" si="230">CELL("protect",J362)</f>
        <v>1</v>
      </c>
      <c r="Z362" s="350">
        <f t="shared" ca="1" si="207"/>
        <v>1</v>
      </c>
      <c r="AA362" s="350" t="str">
        <f t="shared" ca="1" si="208"/>
        <v>F0</v>
      </c>
      <c r="AB362" s="350" t="str">
        <f t="shared" ca="1" si="209"/>
        <v>F0</v>
      </c>
    </row>
    <row r="363" spans="1:28" ht="15.75" customHeight="1">
      <c r="A363" s="105" t="s">
        <v>297</v>
      </c>
      <c r="B363" s="464" t="s">
        <v>623</v>
      </c>
      <c r="C363" s="464"/>
      <c r="D363" s="464"/>
      <c r="E363" s="464"/>
      <c r="F363" s="464"/>
      <c r="G363" s="12" t="str">
        <f t="shared" si="222"/>
        <v/>
      </c>
      <c r="H363" s="355"/>
      <c r="I363" s="127" t="s">
        <v>127</v>
      </c>
      <c r="J363" s="151" t="s">
        <v>47</v>
      </c>
      <c r="K363" s="318" t="str">
        <f t="shared" si="223"/>
        <v>X</v>
      </c>
      <c r="L363" s="149" t="s">
        <v>46</v>
      </c>
      <c r="M363" s="149" t="str">
        <f t="shared" si="224"/>
        <v/>
      </c>
      <c r="N363" s="152" t="str">
        <f t="shared" si="225"/>
        <v/>
      </c>
      <c r="P363" s="350">
        <f t="shared" ref="P363:P370" ca="1" si="231">CELL("protect",A363)</f>
        <v>1</v>
      </c>
      <c r="Q363" s="350">
        <f t="shared" ref="Q363:Q370" ca="1" si="232">CELL("protect",B363)</f>
        <v>1</v>
      </c>
      <c r="R363" s="350">
        <f t="shared" ref="R363:R370" ca="1" si="233">CELL("protect",C363)</f>
        <v>1</v>
      </c>
      <c r="S363" s="350">
        <f t="shared" ref="S363:S370" ca="1" si="234">CELL("protect",D363)</f>
        <v>1</v>
      </c>
      <c r="T363" s="350">
        <f t="shared" ref="T363:T370" ca="1" si="235">CELL("protect",E363)</f>
        <v>1</v>
      </c>
      <c r="U363" s="350">
        <f t="shared" ca="1" si="226"/>
        <v>1</v>
      </c>
      <c r="V363" s="350">
        <f t="shared" ca="1" si="227"/>
        <v>1</v>
      </c>
      <c r="W363" s="350">
        <f t="shared" ca="1" si="228"/>
        <v>0</v>
      </c>
      <c r="X363" s="350">
        <f t="shared" ca="1" si="229"/>
        <v>1</v>
      </c>
      <c r="Y363" s="350">
        <f t="shared" ca="1" si="230"/>
        <v>1</v>
      </c>
      <c r="Z363" s="350">
        <f t="shared" ca="1" si="207"/>
        <v>1</v>
      </c>
      <c r="AA363" s="350" t="str">
        <f t="shared" ca="1" si="208"/>
        <v>F0</v>
      </c>
      <c r="AB363" s="350" t="str">
        <f t="shared" ca="1" si="209"/>
        <v>F0</v>
      </c>
    </row>
    <row r="364" spans="1:28" ht="15.75" customHeight="1">
      <c r="A364" s="105" t="s">
        <v>298</v>
      </c>
      <c r="B364" s="464" t="s">
        <v>624</v>
      </c>
      <c r="C364" s="464"/>
      <c r="D364" s="464"/>
      <c r="E364" s="464"/>
      <c r="F364" s="464"/>
      <c r="G364" s="12" t="str">
        <f t="shared" si="222"/>
        <v/>
      </c>
      <c r="H364" s="355"/>
      <c r="I364" s="127" t="s">
        <v>127</v>
      </c>
      <c r="J364" s="151" t="s">
        <v>47</v>
      </c>
      <c r="K364" s="318" t="str">
        <f t="shared" si="223"/>
        <v>X</v>
      </c>
      <c r="L364" s="149" t="s">
        <v>46</v>
      </c>
      <c r="M364" s="149" t="str">
        <f t="shared" si="224"/>
        <v/>
      </c>
      <c r="N364" s="152" t="str">
        <f t="shared" si="225"/>
        <v/>
      </c>
      <c r="P364" s="350">
        <f t="shared" ca="1" si="231"/>
        <v>1</v>
      </c>
      <c r="Q364" s="350">
        <f t="shared" ca="1" si="232"/>
        <v>1</v>
      </c>
      <c r="R364" s="350">
        <f t="shared" ca="1" si="233"/>
        <v>1</v>
      </c>
      <c r="S364" s="350">
        <f t="shared" ca="1" si="234"/>
        <v>1</v>
      </c>
      <c r="T364" s="350">
        <f t="shared" ca="1" si="235"/>
        <v>1</v>
      </c>
      <c r="U364" s="350">
        <f t="shared" ca="1" si="226"/>
        <v>1</v>
      </c>
      <c r="V364" s="350">
        <f t="shared" ca="1" si="227"/>
        <v>1</v>
      </c>
      <c r="W364" s="350">
        <f t="shared" ca="1" si="228"/>
        <v>0</v>
      </c>
      <c r="X364" s="350">
        <f t="shared" ca="1" si="229"/>
        <v>1</v>
      </c>
      <c r="Y364" s="350">
        <f t="shared" ca="1" si="230"/>
        <v>1</v>
      </c>
      <c r="Z364" s="350">
        <f t="shared" ca="1" si="207"/>
        <v>1</v>
      </c>
      <c r="AA364" s="350" t="str">
        <f t="shared" ca="1" si="208"/>
        <v>F0</v>
      </c>
      <c r="AB364" s="350" t="str">
        <f t="shared" ca="1" si="209"/>
        <v>F0</v>
      </c>
    </row>
    <row r="365" spans="1:28" ht="15.75" customHeight="1" thickBot="1">
      <c r="A365" s="105" t="s">
        <v>299</v>
      </c>
      <c r="B365" s="464" t="s">
        <v>625</v>
      </c>
      <c r="C365" s="464"/>
      <c r="D365" s="464"/>
      <c r="E365" s="464"/>
      <c r="F365" s="464"/>
      <c r="G365" s="12" t="str">
        <f t="shared" si="222"/>
        <v/>
      </c>
      <c r="H365" s="327"/>
      <c r="I365" s="127" t="s">
        <v>127</v>
      </c>
      <c r="J365" s="151" t="s">
        <v>47</v>
      </c>
      <c r="K365" s="318" t="str">
        <f t="shared" si="223"/>
        <v>X</v>
      </c>
      <c r="L365" s="149" t="s">
        <v>46</v>
      </c>
      <c r="M365" s="149" t="str">
        <f t="shared" si="224"/>
        <v/>
      </c>
      <c r="N365" s="152" t="str">
        <f t="shared" si="225"/>
        <v/>
      </c>
      <c r="P365" s="350">
        <f t="shared" ca="1" si="231"/>
        <v>1</v>
      </c>
      <c r="Q365" s="350">
        <f t="shared" ca="1" si="232"/>
        <v>1</v>
      </c>
      <c r="R365" s="350">
        <f t="shared" ca="1" si="233"/>
        <v>1</v>
      </c>
      <c r="S365" s="350">
        <f t="shared" ca="1" si="234"/>
        <v>1</v>
      </c>
      <c r="T365" s="350">
        <f t="shared" ca="1" si="235"/>
        <v>1</v>
      </c>
      <c r="U365" s="350">
        <f t="shared" ca="1" si="226"/>
        <v>1</v>
      </c>
      <c r="V365" s="350">
        <f t="shared" ca="1" si="227"/>
        <v>1</v>
      </c>
      <c r="W365" s="350">
        <f t="shared" ca="1" si="228"/>
        <v>0</v>
      </c>
      <c r="X365" s="350">
        <f t="shared" ca="1" si="229"/>
        <v>1</v>
      </c>
      <c r="Y365" s="350">
        <f t="shared" ca="1" si="230"/>
        <v>1</v>
      </c>
      <c r="Z365" s="350">
        <f t="shared" ca="1" si="207"/>
        <v>1</v>
      </c>
      <c r="AA365" s="350" t="str">
        <f t="shared" ca="1" si="208"/>
        <v>F0</v>
      </c>
      <c r="AB365" s="350" t="str">
        <f t="shared" ca="1" si="209"/>
        <v>F0</v>
      </c>
    </row>
    <row r="366" spans="1:28" ht="14.25" customHeight="1">
      <c r="A366" s="105"/>
      <c r="B366" s="359"/>
      <c r="C366" s="359"/>
      <c r="D366" s="359"/>
      <c r="E366" s="359"/>
      <c r="F366" s="359"/>
      <c r="G366" s="12"/>
      <c r="H366" s="117"/>
      <c r="I366" s="127"/>
      <c r="P366" s="350">
        <f t="shared" ca="1" si="231"/>
        <v>1</v>
      </c>
      <c r="Q366" s="350">
        <f t="shared" ca="1" si="232"/>
        <v>1</v>
      </c>
      <c r="R366" s="350">
        <f t="shared" ca="1" si="233"/>
        <v>1</v>
      </c>
      <c r="S366" s="350">
        <f t="shared" ca="1" si="234"/>
        <v>1</v>
      </c>
      <c r="T366" s="350">
        <f t="shared" ca="1" si="235"/>
        <v>1</v>
      </c>
      <c r="U366" s="350">
        <f t="shared" ca="1" si="226"/>
        <v>1</v>
      </c>
      <c r="V366" s="350">
        <f t="shared" ca="1" si="227"/>
        <v>1</v>
      </c>
      <c r="W366" s="350">
        <f t="shared" ca="1" si="228"/>
        <v>1</v>
      </c>
      <c r="X366" s="350">
        <f t="shared" ca="1" si="229"/>
        <v>1</v>
      </c>
      <c r="Y366" s="350">
        <f t="shared" ca="1" si="230"/>
        <v>1</v>
      </c>
      <c r="Z366" s="350">
        <f t="shared" ca="1" si="207"/>
        <v>1</v>
      </c>
      <c r="AA366" s="350" t="str">
        <f t="shared" ca="1" si="208"/>
        <v>G</v>
      </c>
      <c r="AB366" s="350" t="str">
        <f t="shared" ca="1" si="209"/>
        <v>F0</v>
      </c>
    </row>
    <row r="367" spans="1:28" ht="15.6" customHeight="1">
      <c r="A367" s="22" t="s">
        <v>300</v>
      </c>
      <c r="B367" s="464" t="s">
        <v>135</v>
      </c>
      <c r="C367" s="464"/>
      <c r="D367" s="464"/>
      <c r="E367" s="464"/>
      <c r="F367" s="464"/>
      <c r="G367" s="12" t="str">
        <f>IF(H367="","",IF(H367&lt;0,"Can't be negative",IF(H367&gt;300,"Can't be over 300%","")))</f>
        <v/>
      </c>
      <c r="H367" s="344"/>
      <c r="I367" s="128" t="s">
        <v>86</v>
      </c>
      <c r="J367" s="151" t="s">
        <v>47</v>
      </c>
      <c r="K367" s="338" t="str">
        <f>IF(ISNUMBER(H367),ROUND(H367,2),"X")</f>
        <v>X</v>
      </c>
      <c r="L367" s="149" t="s">
        <v>46</v>
      </c>
      <c r="M367" s="149" t="str">
        <f t="shared" ref="M367:M370" si="236">IF(G367="","",1)</f>
        <v/>
      </c>
      <c r="N367" s="152" t="str">
        <f>IF(M367=1,"&lt;==========","")</f>
        <v/>
      </c>
      <c r="P367" s="350">
        <f t="shared" ca="1" si="231"/>
        <v>1</v>
      </c>
      <c r="Q367" s="350">
        <f t="shared" ca="1" si="232"/>
        <v>1</v>
      </c>
      <c r="R367" s="350">
        <f t="shared" ca="1" si="233"/>
        <v>1</v>
      </c>
      <c r="S367" s="350">
        <f t="shared" ca="1" si="234"/>
        <v>1</v>
      </c>
      <c r="T367" s="350">
        <f t="shared" ca="1" si="235"/>
        <v>1</v>
      </c>
      <c r="U367" s="350">
        <f t="shared" ca="1" si="226"/>
        <v>1</v>
      </c>
      <c r="V367" s="350">
        <f t="shared" ca="1" si="227"/>
        <v>1</v>
      </c>
      <c r="W367" s="350">
        <f t="shared" ca="1" si="228"/>
        <v>0</v>
      </c>
      <c r="X367" s="350">
        <f t="shared" ca="1" si="229"/>
        <v>1</v>
      </c>
      <c r="Y367" s="350">
        <f t="shared" ca="1" si="230"/>
        <v>1</v>
      </c>
      <c r="Z367" s="350">
        <f t="shared" ca="1" si="207"/>
        <v>1</v>
      </c>
      <c r="AA367" s="350" t="str">
        <f t="shared" ca="1" si="208"/>
        <v>F2</v>
      </c>
      <c r="AB367" s="350" t="str">
        <f t="shared" ca="1" si="209"/>
        <v>F2</v>
      </c>
    </row>
    <row r="368" spans="1:28" ht="15.75" customHeight="1">
      <c r="A368" s="22" t="s">
        <v>301</v>
      </c>
      <c r="B368" s="464" t="s">
        <v>137</v>
      </c>
      <c r="C368" s="464"/>
      <c r="D368" s="464"/>
      <c r="E368" s="464"/>
      <c r="F368" s="464"/>
      <c r="G368" s="12" t="str">
        <f>IF(H368&gt;1000,"Can't exceed $1000 --&gt;","")</f>
        <v/>
      </c>
      <c r="H368" s="330"/>
      <c r="I368" s="128" t="s">
        <v>138</v>
      </c>
      <c r="J368" s="151" t="s">
        <v>47</v>
      </c>
      <c r="K368" s="318" t="str">
        <f t="shared" ref="K368:K370" si="237">IF(ISNUMBER(H368),ROUND(H368,0),"X")</f>
        <v>X</v>
      </c>
      <c r="L368" s="149" t="s">
        <v>46</v>
      </c>
      <c r="M368" s="149" t="str">
        <f t="shared" si="236"/>
        <v/>
      </c>
      <c r="N368" s="152" t="str">
        <f>IF(M368=1,"&lt;==========","")</f>
        <v/>
      </c>
      <c r="P368" s="350">
        <f t="shared" ca="1" si="231"/>
        <v>1</v>
      </c>
      <c r="Q368" s="350">
        <f t="shared" ca="1" si="232"/>
        <v>1</v>
      </c>
      <c r="R368" s="350">
        <f t="shared" ca="1" si="233"/>
        <v>1</v>
      </c>
      <c r="S368" s="350">
        <f t="shared" ca="1" si="234"/>
        <v>1</v>
      </c>
      <c r="T368" s="350">
        <f t="shared" ca="1" si="235"/>
        <v>1</v>
      </c>
      <c r="U368" s="350">
        <f t="shared" ca="1" si="226"/>
        <v>1</v>
      </c>
      <c r="V368" s="350">
        <f t="shared" ca="1" si="227"/>
        <v>1</v>
      </c>
      <c r="W368" s="350">
        <f t="shared" ca="1" si="228"/>
        <v>0</v>
      </c>
      <c r="X368" s="350">
        <f t="shared" ca="1" si="229"/>
        <v>1</v>
      </c>
      <c r="Y368" s="350">
        <f t="shared" ca="1" si="230"/>
        <v>1</v>
      </c>
      <c r="Z368" s="350">
        <f t="shared" ca="1" si="207"/>
        <v>1</v>
      </c>
      <c r="AA368" s="350" t="str">
        <f t="shared" ca="1" si="208"/>
        <v>C0</v>
      </c>
      <c r="AB368" s="350" t="str">
        <f t="shared" ca="1" si="209"/>
        <v>F0</v>
      </c>
    </row>
    <row r="369" spans="1:28" ht="15.75" customHeight="1">
      <c r="A369" s="22" t="s">
        <v>302</v>
      </c>
      <c r="B369" s="464" t="s">
        <v>761</v>
      </c>
      <c r="C369" s="464"/>
      <c r="D369" s="464"/>
      <c r="E369" s="464"/>
      <c r="F369" s="464"/>
      <c r="G369" s="12" t="str">
        <f>IF(H369&lt;0,"Can't be negative",IF(H369&gt;50000000,"Can't exceed $50,000,000",""))</f>
        <v/>
      </c>
      <c r="H369" s="330"/>
      <c r="I369" s="127" t="s">
        <v>790</v>
      </c>
      <c r="J369" s="151" t="s">
        <v>47</v>
      </c>
      <c r="K369" s="318" t="str">
        <f t="shared" si="237"/>
        <v>X</v>
      </c>
      <c r="L369" s="149" t="s">
        <v>46</v>
      </c>
      <c r="M369" s="149" t="str">
        <f t="shared" si="236"/>
        <v/>
      </c>
      <c r="N369" s="152" t="str">
        <f>IF(M369=1,"&lt;==========","")</f>
        <v/>
      </c>
      <c r="P369" s="350">
        <f t="shared" ca="1" si="231"/>
        <v>1</v>
      </c>
      <c r="Q369" s="350">
        <f t="shared" ca="1" si="232"/>
        <v>1</v>
      </c>
      <c r="R369" s="350">
        <f t="shared" ca="1" si="233"/>
        <v>1</v>
      </c>
      <c r="S369" s="350">
        <f t="shared" ca="1" si="234"/>
        <v>1</v>
      </c>
      <c r="T369" s="350">
        <f t="shared" ca="1" si="235"/>
        <v>1</v>
      </c>
      <c r="U369" s="350">
        <f t="shared" ca="1" si="226"/>
        <v>1</v>
      </c>
      <c r="V369" s="350">
        <f t="shared" ca="1" si="227"/>
        <v>1</v>
      </c>
      <c r="W369" s="350">
        <f t="shared" ca="1" si="228"/>
        <v>0</v>
      </c>
      <c r="X369" s="350">
        <f t="shared" ca="1" si="229"/>
        <v>1</v>
      </c>
      <c r="Y369" s="350">
        <f t="shared" ca="1" si="230"/>
        <v>1</v>
      </c>
      <c r="Z369" s="350">
        <f t="shared" ca="1" si="207"/>
        <v>1</v>
      </c>
      <c r="AA369" s="350" t="str">
        <f t="shared" ca="1" si="208"/>
        <v>C0</v>
      </c>
      <c r="AB369" s="350" t="str">
        <f t="shared" ca="1" si="209"/>
        <v>F0</v>
      </c>
    </row>
    <row r="370" spans="1:28" ht="15.75" customHeight="1">
      <c r="A370" s="22" t="s">
        <v>829</v>
      </c>
      <c r="B370" s="464" t="s">
        <v>760</v>
      </c>
      <c r="C370" s="464"/>
      <c r="D370" s="464"/>
      <c r="E370" s="464"/>
      <c r="F370" s="464"/>
      <c r="G370" s="12" t="str">
        <f>IF(H370&lt;0,"Can't be negative",IF(H370&gt;50000000,"Can't exceed $50,000,000",""))</f>
        <v/>
      </c>
      <c r="H370" s="330"/>
      <c r="I370" s="127" t="s">
        <v>790</v>
      </c>
      <c r="J370" s="151" t="s">
        <v>47</v>
      </c>
      <c r="K370" s="318" t="str">
        <f t="shared" si="237"/>
        <v>X</v>
      </c>
      <c r="L370" s="149" t="s">
        <v>46</v>
      </c>
      <c r="M370" s="149" t="str">
        <f t="shared" si="236"/>
        <v/>
      </c>
      <c r="N370" s="152" t="str">
        <f>IF(M370=1,"&lt;==========","")</f>
        <v/>
      </c>
      <c r="P370" s="350">
        <f t="shared" ca="1" si="231"/>
        <v>1</v>
      </c>
      <c r="Q370" s="350">
        <f t="shared" ca="1" si="232"/>
        <v>1</v>
      </c>
      <c r="R370" s="350">
        <f t="shared" ca="1" si="233"/>
        <v>1</v>
      </c>
      <c r="S370" s="350">
        <f t="shared" ca="1" si="234"/>
        <v>1</v>
      </c>
      <c r="T370" s="350">
        <f t="shared" ca="1" si="235"/>
        <v>1</v>
      </c>
      <c r="U370" s="350">
        <f t="shared" ca="1" si="226"/>
        <v>1</v>
      </c>
      <c r="V370" s="350">
        <f t="shared" ca="1" si="227"/>
        <v>1</v>
      </c>
      <c r="W370" s="350">
        <f t="shared" ca="1" si="228"/>
        <v>0</v>
      </c>
      <c r="X370" s="350">
        <f t="shared" ca="1" si="229"/>
        <v>1</v>
      </c>
      <c r="Y370" s="350">
        <f t="shared" ca="1" si="230"/>
        <v>1</v>
      </c>
      <c r="Z370" s="350">
        <f t="shared" ca="1" si="207"/>
        <v>1</v>
      </c>
      <c r="AA370" s="350" t="str">
        <f t="shared" ca="1" si="208"/>
        <v>C0</v>
      </c>
      <c r="AB370" s="350" t="str">
        <f t="shared" ca="1" si="209"/>
        <v>F0</v>
      </c>
    </row>
    <row r="371" spans="1:28" ht="21" customHeight="1">
      <c r="A371" s="22"/>
      <c r="B371" s="13"/>
      <c r="C371" s="13"/>
      <c r="D371" s="13"/>
      <c r="E371" s="13"/>
      <c r="F371" s="13"/>
      <c r="G371" s="12" t="s">
        <v>581</v>
      </c>
      <c r="H371" s="118"/>
      <c r="I371" s="128"/>
      <c r="N371" s="152"/>
      <c r="P371" s="350">
        <f t="shared" ref="P371:Y410" ca="1" si="238">CELL("protect",A371)</f>
        <v>1</v>
      </c>
      <c r="Q371" s="350">
        <f t="shared" ca="1" si="238"/>
        <v>1</v>
      </c>
      <c r="R371" s="350">
        <f t="shared" ca="1" si="238"/>
        <v>1</v>
      </c>
      <c r="S371" s="350">
        <f t="shared" ca="1" si="238"/>
        <v>1</v>
      </c>
      <c r="T371" s="350">
        <f t="shared" ca="1" si="238"/>
        <v>1</v>
      </c>
      <c r="U371" s="350">
        <f t="shared" ref="U371:Z408" ca="1" si="239">CELL("protect",F371)</f>
        <v>1</v>
      </c>
      <c r="V371" s="350">
        <f t="shared" ca="1" si="239"/>
        <v>1</v>
      </c>
      <c r="W371" s="350">
        <f t="shared" ca="1" si="239"/>
        <v>1</v>
      </c>
      <c r="X371" s="350">
        <f t="shared" ca="1" si="239"/>
        <v>1</v>
      </c>
      <c r="Y371" s="350">
        <f t="shared" ca="1" si="239"/>
        <v>1</v>
      </c>
      <c r="Z371" s="350">
        <f t="shared" ca="1" si="239"/>
        <v>1</v>
      </c>
      <c r="AA371" s="350" t="str">
        <f t="shared" ca="1" si="208"/>
        <v>G</v>
      </c>
      <c r="AB371" s="350" t="str">
        <f t="shared" ca="1" si="209"/>
        <v>F0</v>
      </c>
    </row>
    <row r="372" spans="1:28" ht="18">
      <c r="A372" s="467" t="s">
        <v>775</v>
      </c>
      <c r="B372" s="473"/>
      <c r="C372" s="473"/>
      <c r="D372" s="473"/>
      <c r="E372" s="473"/>
      <c r="F372" s="473"/>
      <c r="G372" s="473"/>
      <c r="H372" s="473"/>
      <c r="I372" s="87"/>
      <c r="J372" s="151" t="s">
        <v>44</v>
      </c>
      <c r="K372" s="318" t="str">
        <f>IF(SUM(H374:H393)=0,"X","10")</f>
        <v>X</v>
      </c>
      <c r="L372" s="149" t="s">
        <v>46</v>
      </c>
      <c r="P372" s="350">
        <f t="shared" ca="1" si="238"/>
        <v>1</v>
      </c>
      <c r="Q372" s="350">
        <f t="shared" ca="1" si="238"/>
        <v>1</v>
      </c>
      <c r="R372" s="350">
        <f t="shared" ca="1" si="238"/>
        <v>1</v>
      </c>
      <c r="S372" s="350">
        <f t="shared" ca="1" si="238"/>
        <v>1</v>
      </c>
      <c r="T372" s="350">
        <f t="shared" ca="1" si="238"/>
        <v>1</v>
      </c>
      <c r="U372" s="350">
        <f t="shared" ca="1" si="239"/>
        <v>1</v>
      </c>
      <c r="V372" s="350">
        <f t="shared" ca="1" si="239"/>
        <v>1</v>
      </c>
      <c r="W372" s="350">
        <f t="shared" ca="1" si="239"/>
        <v>1</v>
      </c>
      <c r="X372" s="350">
        <f t="shared" ca="1" si="239"/>
        <v>1</v>
      </c>
      <c r="Y372" s="350">
        <f t="shared" ca="1" si="239"/>
        <v>1</v>
      </c>
      <c r="Z372" s="350">
        <f t="shared" ca="1" si="239"/>
        <v>1</v>
      </c>
      <c r="AA372" s="350" t="str">
        <f t="shared" ca="1" si="208"/>
        <v>G</v>
      </c>
      <c r="AB372" s="350" t="str">
        <f t="shared" ca="1" si="209"/>
        <v>F0</v>
      </c>
    </row>
    <row r="373" spans="1:28" ht="15.75" thickBot="1">
      <c r="A373" s="465" t="s">
        <v>8</v>
      </c>
      <c r="B373" s="466"/>
      <c r="C373" s="466"/>
      <c r="D373" s="466"/>
      <c r="E373" s="466"/>
      <c r="F373" s="466"/>
      <c r="G373" s="466"/>
      <c r="H373" s="466"/>
      <c r="I373" s="88"/>
      <c r="P373" s="350">
        <f t="shared" ca="1" si="238"/>
        <v>1</v>
      </c>
      <c r="Q373" s="350">
        <f t="shared" ca="1" si="238"/>
        <v>1</v>
      </c>
      <c r="R373" s="350">
        <f t="shared" ca="1" si="238"/>
        <v>1</v>
      </c>
      <c r="S373" s="350">
        <f t="shared" ca="1" si="238"/>
        <v>1</v>
      </c>
      <c r="T373" s="350">
        <f t="shared" ca="1" si="238"/>
        <v>1</v>
      </c>
      <c r="U373" s="350">
        <f t="shared" ca="1" si="239"/>
        <v>1</v>
      </c>
      <c r="V373" s="350">
        <f t="shared" ca="1" si="239"/>
        <v>1</v>
      </c>
      <c r="W373" s="350">
        <f t="shared" ca="1" si="239"/>
        <v>1</v>
      </c>
      <c r="X373" s="350">
        <f t="shared" ca="1" si="239"/>
        <v>1</v>
      </c>
      <c r="Y373" s="350">
        <f t="shared" ca="1" si="239"/>
        <v>1</v>
      </c>
      <c r="Z373" s="350">
        <f t="shared" ca="1" si="239"/>
        <v>1</v>
      </c>
      <c r="AA373" s="350" t="str">
        <f t="shared" ca="1" si="208"/>
        <v>G</v>
      </c>
      <c r="AB373" s="350" t="str">
        <f t="shared" ca="1" si="209"/>
        <v>F0</v>
      </c>
    </row>
    <row r="374" spans="1:28" ht="18" customHeight="1">
      <c r="A374" s="103" t="s">
        <v>303</v>
      </c>
      <c r="B374" s="472" t="s">
        <v>754</v>
      </c>
      <c r="C374" s="472"/>
      <c r="D374" s="472"/>
      <c r="E374" s="472"/>
      <c r="F374" s="472"/>
      <c r="G374" s="12" t="str">
        <f>IF(H374&gt;2500000,"Can't exceed $25,000,000 --&gt;","")</f>
        <v/>
      </c>
      <c r="H374" s="326"/>
      <c r="I374" s="127" t="s">
        <v>107</v>
      </c>
      <c r="J374" s="151" t="s">
        <v>47</v>
      </c>
      <c r="K374" s="318" t="str">
        <f t="shared" ref="K374:K381" si="240">IF(ISNUMBER(H374),ROUND(H374,0),"X")</f>
        <v>X</v>
      </c>
      <c r="L374" s="149" t="s">
        <v>46</v>
      </c>
      <c r="M374" s="149" t="str">
        <f t="shared" ref="M374:M381" si="241">IF(G374="","",1)</f>
        <v/>
      </c>
      <c r="N374" s="152" t="str">
        <f t="shared" ref="N374:N381" si="242">IF(M374=1,"&lt;==========","")</f>
        <v/>
      </c>
      <c r="P374" s="350">
        <f t="shared" ref="P374:Y399" ca="1" si="243">CELL("protect",A374)</f>
        <v>1</v>
      </c>
      <c r="Q374" s="350">
        <f t="shared" ca="1" si="243"/>
        <v>1</v>
      </c>
      <c r="R374" s="350">
        <f t="shared" ca="1" si="243"/>
        <v>1</v>
      </c>
      <c r="S374" s="350">
        <f t="shared" ca="1" si="243"/>
        <v>1</v>
      </c>
      <c r="T374" s="350">
        <f t="shared" ca="1" si="243"/>
        <v>1</v>
      </c>
      <c r="U374" s="350">
        <f t="shared" ca="1" si="243"/>
        <v>1</v>
      </c>
      <c r="V374" s="350">
        <f t="shared" ca="1" si="243"/>
        <v>1</v>
      </c>
      <c r="W374" s="350">
        <f t="shared" ca="1" si="243"/>
        <v>0</v>
      </c>
      <c r="X374" s="350">
        <f t="shared" ca="1" si="243"/>
        <v>1</v>
      </c>
      <c r="Y374" s="350">
        <f t="shared" ca="1" si="243"/>
        <v>1</v>
      </c>
      <c r="Z374" s="350">
        <f t="shared" ref="Z374:Z407" ca="1" si="244">CELL("protect",K374)</f>
        <v>1</v>
      </c>
      <c r="AA374" s="350" t="str">
        <f t="shared" ref="AA374:AA407" ca="1" si="245">CELL("format",H374)</f>
        <v>C0</v>
      </c>
      <c r="AB374" s="350" t="str">
        <f t="shared" ref="AB374:AB407" ca="1" si="246">CELL("format",K374)</f>
        <v>F0</v>
      </c>
    </row>
    <row r="375" spans="1:28" ht="18" customHeight="1">
      <c r="A375" s="22" t="s">
        <v>304</v>
      </c>
      <c r="B375" s="464" t="s">
        <v>753</v>
      </c>
      <c r="C375" s="464"/>
      <c r="D375" s="464"/>
      <c r="E375" s="464"/>
      <c r="F375" s="464"/>
      <c r="G375" s="12" t="str">
        <f>IF(H375&gt;2500000,"Can't exceed $25,000,000 --&gt;","")</f>
        <v/>
      </c>
      <c r="H375" s="326"/>
      <c r="I375" s="127" t="s">
        <v>107</v>
      </c>
      <c r="J375" s="151" t="s">
        <v>47</v>
      </c>
      <c r="K375" s="318" t="str">
        <f t="shared" si="240"/>
        <v>X</v>
      </c>
      <c r="L375" s="149" t="s">
        <v>46</v>
      </c>
      <c r="M375" s="149" t="str">
        <f t="shared" si="241"/>
        <v/>
      </c>
      <c r="N375" s="152" t="str">
        <f t="shared" si="242"/>
        <v/>
      </c>
      <c r="P375" s="350">
        <f t="shared" ca="1" si="243"/>
        <v>1</v>
      </c>
      <c r="Q375" s="350">
        <f t="shared" ca="1" si="243"/>
        <v>1</v>
      </c>
      <c r="R375" s="350">
        <f t="shared" ca="1" si="243"/>
        <v>1</v>
      </c>
      <c r="S375" s="350">
        <f t="shared" ca="1" si="243"/>
        <v>1</v>
      </c>
      <c r="T375" s="350">
        <f t="shared" ca="1" si="243"/>
        <v>1</v>
      </c>
      <c r="U375" s="350">
        <f t="shared" ca="1" si="243"/>
        <v>1</v>
      </c>
      <c r="V375" s="350">
        <f t="shared" ca="1" si="243"/>
        <v>1</v>
      </c>
      <c r="W375" s="350">
        <f t="shared" ca="1" si="243"/>
        <v>0</v>
      </c>
      <c r="X375" s="350">
        <f t="shared" ca="1" si="243"/>
        <v>1</v>
      </c>
      <c r="Y375" s="350">
        <f t="shared" ca="1" si="243"/>
        <v>1</v>
      </c>
      <c r="Z375" s="350">
        <f t="shared" ca="1" si="244"/>
        <v>1</v>
      </c>
      <c r="AA375" s="350" t="str">
        <f t="shared" ca="1" si="245"/>
        <v>C0</v>
      </c>
      <c r="AB375" s="350" t="str">
        <f t="shared" ca="1" si="246"/>
        <v>F0</v>
      </c>
    </row>
    <row r="376" spans="1:28" ht="18" customHeight="1">
      <c r="A376" s="22" t="s">
        <v>305</v>
      </c>
      <c r="B376" s="464" t="s">
        <v>752</v>
      </c>
      <c r="C376" s="464"/>
      <c r="D376" s="464"/>
      <c r="E376" s="464"/>
      <c r="F376" s="464"/>
      <c r="G376" s="12" t="str">
        <f>IF(H376&gt;2500000,"Can't exceed $25,000,000 --&gt;","")</f>
        <v/>
      </c>
      <c r="H376" s="326"/>
      <c r="I376" s="127" t="s">
        <v>107</v>
      </c>
      <c r="J376" s="151" t="s">
        <v>47</v>
      </c>
      <c r="K376" s="318" t="str">
        <f t="shared" si="240"/>
        <v>X</v>
      </c>
      <c r="L376" s="149" t="s">
        <v>46</v>
      </c>
      <c r="M376" s="149" t="str">
        <f t="shared" si="241"/>
        <v/>
      </c>
      <c r="N376" s="152" t="str">
        <f t="shared" si="242"/>
        <v/>
      </c>
      <c r="P376" s="350">
        <f t="shared" ca="1" si="243"/>
        <v>1</v>
      </c>
      <c r="Q376" s="350">
        <f t="shared" ca="1" si="243"/>
        <v>1</v>
      </c>
      <c r="R376" s="350">
        <f t="shared" ca="1" si="243"/>
        <v>1</v>
      </c>
      <c r="S376" s="350">
        <f t="shared" ca="1" si="243"/>
        <v>1</v>
      </c>
      <c r="T376" s="350">
        <f t="shared" ca="1" si="243"/>
        <v>1</v>
      </c>
      <c r="U376" s="350">
        <f t="shared" ca="1" si="243"/>
        <v>1</v>
      </c>
      <c r="V376" s="350">
        <f t="shared" ca="1" si="243"/>
        <v>1</v>
      </c>
      <c r="W376" s="350">
        <f t="shared" ca="1" si="243"/>
        <v>0</v>
      </c>
      <c r="X376" s="350">
        <f t="shared" ca="1" si="243"/>
        <v>1</v>
      </c>
      <c r="Y376" s="350">
        <f t="shared" ca="1" si="243"/>
        <v>1</v>
      </c>
      <c r="Z376" s="350">
        <f t="shared" ca="1" si="244"/>
        <v>1</v>
      </c>
      <c r="AA376" s="350" t="str">
        <f t="shared" ca="1" si="245"/>
        <v>C0</v>
      </c>
      <c r="AB376" s="350" t="str">
        <f t="shared" ca="1" si="246"/>
        <v>F0</v>
      </c>
    </row>
    <row r="377" spans="1:28" ht="18" customHeight="1">
      <c r="A377" s="22" t="s">
        <v>306</v>
      </c>
      <c r="B377" s="464" t="s">
        <v>755</v>
      </c>
      <c r="C377" s="464"/>
      <c r="D377" s="464"/>
      <c r="E377" s="464"/>
      <c r="F377" s="464"/>
      <c r="G377" s="12" t="str">
        <f>IF(H377&gt;100000,"Can't exceed $100,000 --&gt;","")</f>
        <v/>
      </c>
      <c r="H377" s="326"/>
      <c r="I377" s="127" t="s">
        <v>107</v>
      </c>
      <c r="J377" s="151" t="s">
        <v>47</v>
      </c>
      <c r="K377" s="318" t="str">
        <f t="shared" si="240"/>
        <v>X</v>
      </c>
      <c r="L377" s="149" t="s">
        <v>46</v>
      </c>
      <c r="M377" s="149" t="str">
        <f t="shared" si="241"/>
        <v/>
      </c>
      <c r="N377" s="152" t="str">
        <f t="shared" si="242"/>
        <v/>
      </c>
      <c r="P377" s="350">
        <f t="shared" ca="1" si="243"/>
        <v>1</v>
      </c>
      <c r="Q377" s="350">
        <f t="shared" ca="1" si="243"/>
        <v>1</v>
      </c>
      <c r="R377" s="350">
        <f t="shared" ca="1" si="243"/>
        <v>1</v>
      </c>
      <c r="S377" s="350">
        <f t="shared" ca="1" si="243"/>
        <v>1</v>
      </c>
      <c r="T377" s="350">
        <f t="shared" ca="1" si="243"/>
        <v>1</v>
      </c>
      <c r="U377" s="350">
        <f t="shared" ca="1" si="243"/>
        <v>1</v>
      </c>
      <c r="V377" s="350">
        <f t="shared" ca="1" si="243"/>
        <v>1</v>
      </c>
      <c r="W377" s="350">
        <f t="shared" ca="1" si="243"/>
        <v>0</v>
      </c>
      <c r="X377" s="350">
        <f t="shared" ca="1" si="243"/>
        <v>1</v>
      </c>
      <c r="Y377" s="350">
        <f t="shared" ca="1" si="243"/>
        <v>1</v>
      </c>
      <c r="Z377" s="350">
        <f t="shared" ca="1" si="244"/>
        <v>1</v>
      </c>
      <c r="AA377" s="350" t="str">
        <f t="shared" ca="1" si="245"/>
        <v>C0</v>
      </c>
      <c r="AB377" s="350" t="str">
        <f t="shared" ca="1" si="246"/>
        <v>F0</v>
      </c>
    </row>
    <row r="378" spans="1:28" ht="18" customHeight="1">
      <c r="A378" s="22" t="s">
        <v>307</v>
      </c>
      <c r="B378" s="464" t="s">
        <v>756</v>
      </c>
      <c r="C378" s="464"/>
      <c r="D378" s="464"/>
      <c r="E378" s="464"/>
      <c r="F378" s="464"/>
      <c r="G378" s="12" t="str">
        <f t="shared" ref="G378:G381" si="247">IF(H378&gt;100000,"Can't exceed $100,000 --&gt;","")</f>
        <v/>
      </c>
      <c r="H378" s="326"/>
      <c r="I378" s="127" t="s">
        <v>107</v>
      </c>
      <c r="J378" s="151" t="s">
        <v>47</v>
      </c>
      <c r="K378" s="318" t="str">
        <f t="shared" si="240"/>
        <v>X</v>
      </c>
      <c r="L378" s="149" t="s">
        <v>46</v>
      </c>
      <c r="M378" s="149" t="str">
        <f t="shared" si="241"/>
        <v/>
      </c>
      <c r="N378" s="152" t="str">
        <f t="shared" si="242"/>
        <v/>
      </c>
      <c r="P378" s="350">
        <f t="shared" ca="1" si="243"/>
        <v>1</v>
      </c>
      <c r="Q378" s="350">
        <f t="shared" ca="1" si="243"/>
        <v>1</v>
      </c>
      <c r="R378" s="350">
        <f t="shared" ca="1" si="243"/>
        <v>1</v>
      </c>
      <c r="S378" s="350">
        <f t="shared" ca="1" si="243"/>
        <v>1</v>
      </c>
      <c r="T378" s="350">
        <f t="shared" ca="1" si="243"/>
        <v>1</v>
      </c>
      <c r="U378" s="350">
        <f t="shared" ca="1" si="243"/>
        <v>1</v>
      </c>
      <c r="V378" s="350">
        <f t="shared" ca="1" si="243"/>
        <v>1</v>
      </c>
      <c r="W378" s="350">
        <f t="shared" ca="1" si="243"/>
        <v>0</v>
      </c>
      <c r="X378" s="350">
        <f t="shared" ca="1" si="243"/>
        <v>1</v>
      </c>
      <c r="Y378" s="350">
        <f t="shared" ca="1" si="243"/>
        <v>1</v>
      </c>
      <c r="Z378" s="350">
        <f t="shared" ca="1" si="244"/>
        <v>1</v>
      </c>
      <c r="AA378" s="350" t="str">
        <f t="shared" ca="1" si="245"/>
        <v>C0</v>
      </c>
      <c r="AB378" s="350" t="str">
        <f t="shared" ca="1" si="246"/>
        <v>F0</v>
      </c>
    </row>
    <row r="379" spans="1:28" ht="18" customHeight="1">
      <c r="A379" s="22" t="s">
        <v>308</v>
      </c>
      <c r="B379" s="464" t="s">
        <v>757</v>
      </c>
      <c r="C379" s="464"/>
      <c r="D379" s="464"/>
      <c r="E379" s="464"/>
      <c r="F379" s="464"/>
      <c r="G379" s="12" t="str">
        <f t="shared" si="247"/>
        <v/>
      </c>
      <c r="H379" s="326"/>
      <c r="I379" s="127" t="s">
        <v>107</v>
      </c>
      <c r="J379" s="151" t="s">
        <v>47</v>
      </c>
      <c r="K379" s="318" t="str">
        <f t="shared" si="240"/>
        <v>X</v>
      </c>
      <c r="L379" s="149" t="s">
        <v>46</v>
      </c>
      <c r="M379" s="149" t="str">
        <f t="shared" si="241"/>
        <v/>
      </c>
      <c r="N379" s="152" t="str">
        <f t="shared" si="242"/>
        <v/>
      </c>
      <c r="P379" s="350">
        <f t="shared" ca="1" si="243"/>
        <v>1</v>
      </c>
      <c r="Q379" s="350">
        <f t="shared" ca="1" si="243"/>
        <v>1</v>
      </c>
      <c r="R379" s="350">
        <f t="shared" ca="1" si="243"/>
        <v>1</v>
      </c>
      <c r="S379" s="350">
        <f t="shared" ca="1" si="243"/>
        <v>1</v>
      </c>
      <c r="T379" s="350">
        <f t="shared" ca="1" si="243"/>
        <v>1</v>
      </c>
      <c r="U379" s="350">
        <f t="shared" ca="1" si="243"/>
        <v>1</v>
      </c>
      <c r="V379" s="350">
        <f t="shared" ca="1" si="243"/>
        <v>1</v>
      </c>
      <c r="W379" s="350">
        <f t="shared" ca="1" si="243"/>
        <v>0</v>
      </c>
      <c r="X379" s="350">
        <f t="shared" ca="1" si="243"/>
        <v>1</v>
      </c>
      <c r="Y379" s="350">
        <f t="shared" ca="1" si="243"/>
        <v>1</v>
      </c>
      <c r="Z379" s="350">
        <f t="shared" ca="1" si="244"/>
        <v>1</v>
      </c>
      <c r="AA379" s="350" t="str">
        <f t="shared" ca="1" si="245"/>
        <v>C0</v>
      </c>
      <c r="AB379" s="350" t="str">
        <f t="shared" ca="1" si="246"/>
        <v>F0</v>
      </c>
    </row>
    <row r="380" spans="1:28" ht="18" customHeight="1">
      <c r="A380" s="22" t="s">
        <v>309</v>
      </c>
      <c r="B380" s="464" t="s">
        <v>758</v>
      </c>
      <c r="C380" s="464"/>
      <c r="D380" s="464"/>
      <c r="E380" s="464"/>
      <c r="F380" s="464"/>
      <c r="G380" s="12" t="str">
        <f t="shared" si="247"/>
        <v/>
      </c>
      <c r="H380" s="326"/>
      <c r="I380" s="127" t="s">
        <v>107</v>
      </c>
      <c r="J380" s="151" t="s">
        <v>47</v>
      </c>
      <c r="K380" s="318" t="str">
        <f t="shared" si="240"/>
        <v>X</v>
      </c>
      <c r="L380" s="149" t="s">
        <v>46</v>
      </c>
      <c r="M380" s="149" t="str">
        <f t="shared" si="241"/>
        <v/>
      </c>
      <c r="N380" s="152" t="str">
        <f t="shared" si="242"/>
        <v/>
      </c>
      <c r="P380" s="360">
        <f t="shared" ca="1" si="243"/>
        <v>1</v>
      </c>
      <c r="Q380" s="360">
        <f t="shared" ca="1" si="243"/>
        <v>1</v>
      </c>
      <c r="R380" s="360">
        <f t="shared" ca="1" si="243"/>
        <v>1</v>
      </c>
      <c r="S380" s="360">
        <f t="shared" ca="1" si="243"/>
        <v>1</v>
      </c>
      <c r="T380" s="360">
        <f t="shared" ca="1" si="243"/>
        <v>1</v>
      </c>
      <c r="U380" s="360">
        <f t="shared" ca="1" si="243"/>
        <v>1</v>
      </c>
      <c r="V380" s="360">
        <f t="shared" ca="1" si="243"/>
        <v>1</v>
      </c>
      <c r="W380" s="360">
        <f t="shared" ca="1" si="243"/>
        <v>0</v>
      </c>
      <c r="X380" s="360">
        <f t="shared" ca="1" si="243"/>
        <v>1</v>
      </c>
      <c r="Y380" s="360">
        <f t="shared" ca="1" si="243"/>
        <v>1</v>
      </c>
      <c r="Z380" s="360">
        <f t="shared" ca="1" si="244"/>
        <v>1</v>
      </c>
      <c r="AA380" s="360" t="str">
        <f t="shared" ca="1" si="245"/>
        <v>C0</v>
      </c>
      <c r="AB380" s="360" t="str">
        <f t="shared" ca="1" si="246"/>
        <v>F0</v>
      </c>
    </row>
    <row r="381" spans="1:28" ht="18" customHeight="1">
      <c r="A381" s="22" t="s">
        <v>310</v>
      </c>
      <c r="B381" s="464" t="s">
        <v>759</v>
      </c>
      <c r="C381" s="464"/>
      <c r="D381" s="464"/>
      <c r="E381" s="464"/>
      <c r="F381" s="464"/>
      <c r="G381" s="12" t="str">
        <f t="shared" si="247"/>
        <v/>
      </c>
      <c r="H381" s="326"/>
      <c r="I381" s="127" t="s">
        <v>107</v>
      </c>
      <c r="J381" s="151" t="s">
        <v>47</v>
      </c>
      <c r="K381" s="318" t="str">
        <f t="shared" si="240"/>
        <v>X</v>
      </c>
      <c r="L381" s="149" t="s">
        <v>46</v>
      </c>
      <c r="M381" s="149" t="str">
        <f t="shared" si="241"/>
        <v/>
      </c>
      <c r="N381" s="152" t="str">
        <f t="shared" si="242"/>
        <v/>
      </c>
      <c r="P381" s="360">
        <f t="shared" ca="1" si="243"/>
        <v>1</v>
      </c>
      <c r="Q381" s="360">
        <f t="shared" ca="1" si="243"/>
        <v>1</v>
      </c>
      <c r="R381" s="360">
        <f t="shared" ca="1" si="243"/>
        <v>1</v>
      </c>
      <c r="S381" s="360">
        <f t="shared" ca="1" si="243"/>
        <v>1</v>
      </c>
      <c r="T381" s="360">
        <f t="shared" ca="1" si="243"/>
        <v>1</v>
      </c>
      <c r="U381" s="360">
        <f t="shared" ca="1" si="243"/>
        <v>1</v>
      </c>
      <c r="V381" s="360">
        <f t="shared" ca="1" si="243"/>
        <v>1</v>
      </c>
      <c r="W381" s="360">
        <f t="shared" ca="1" si="243"/>
        <v>0</v>
      </c>
      <c r="X381" s="360">
        <f t="shared" ca="1" si="243"/>
        <v>1</v>
      </c>
      <c r="Y381" s="360">
        <f t="shared" ca="1" si="243"/>
        <v>1</v>
      </c>
      <c r="Z381" s="360">
        <f t="shared" ca="1" si="244"/>
        <v>1</v>
      </c>
      <c r="AA381" s="360" t="str">
        <f t="shared" ca="1" si="245"/>
        <v>C0</v>
      </c>
      <c r="AB381" s="360" t="str">
        <f t="shared" ca="1" si="246"/>
        <v>F0</v>
      </c>
    </row>
    <row r="382" spans="1:28" ht="14.25" customHeight="1">
      <c r="A382" s="22"/>
      <c r="B382" s="359"/>
      <c r="C382" s="359"/>
      <c r="D382" s="359"/>
      <c r="E382" s="359"/>
      <c r="F382" s="359"/>
      <c r="G382" s="12"/>
      <c r="H382" s="116"/>
      <c r="I382" s="127"/>
      <c r="J382" s="151" t="s">
        <v>47</v>
      </c>
      <c r="K382" s="321" t="s">
        <v>115</v>
      </c>
      <c r="L382" s="149" t="s">
        <v>46</v>
      </c>
      <c r="P382" s="350">
        <f t="shared" ca="1" si="243"/>
        <v>1</v>
      </c>
      <c r="Q382" s="350">
        <f t="shared" ca="1" si="243"/>
        <v>1</v>
      </c>
      <c r="R382" s="350">
        <f t="shared" ca="1" si="243"/>
        <v>1</v>
      </c>
      <c r="S382" s="350">
        <f t="shared" ca="1" si="243"/>
        <v>1</v>
      </c>
      <c r="T382" s="350">
        <f t="shared" ca="1" si="243"/>
        <v>1</v>
      </c>
      <c r="U382" s="350">
        <f t="shared" ca="1" si="243"/>
        <v>1</v>
      </c>
      <c r="V382" s="350">
        <f t="shared" ca="1" si="243"/>
        <v>1</v>
      </c>
      <c r="W382" s="350">
        <f t="shared" ca="1" si="243"/>
        <v>1</v>
      </c>
      <c r="X382" s="350">
        <f t="shared" ca="1" si="243"/>
        <v>1</v>
      </c>
      <c r="Y382" s="350">
        <f t="shared" ca="1" si="243"/>
        <v>1</v>
      </c>
      <c r="Z382" s="350">
        <f t="shared" ca="1" si="244"/>
        <v>1</v>
      </c>
      <c r="AA382" s="350" t="str">
        <f t="shared" ca="1" si="245"/>
        <v>G</v>
      </c>
      <c r="AB382" s="350" t="str">
        <f t="shared" ca="1" si="246"/>
        <v>F0</v>
      </c>
    </row>
    <row r="383" spans="1:28" ht="16.5" customHeight="1" thickBot="1">
      <c r="A383" s="22" t="s">
        <v>311</v>
      </c>
      <c r="B383" s="464" t="s">
        <v>627</v>
      </c>
      <c r="C383" s="464"/>
      <c r="D383" s="464"/>
      <c r="E383" s="464"/>
      <c r="F383" s="464"/>
      <c r="G383" s="12" t="str">
        <f>IF(H383="","",IF(H383&lt;-99,"Can't be under -99%",IF(H383&gt;400,"Can't be over 400%","")))</f>
        <v/>
      </c>
      <c r="H383" s="346"/>
      <c r="I383" s="128" t="s">
        <v>86</v>
      </c>
      <c r="J383" s="151" t="s">
        <v>44</v>
      </c>
      <c r="K383" s="338" t="str">
        <f>IF(ISNUMBER(H383),ROUND(H383,2),"X")</f>
        <v>X</v>
      </c>
      <c r="L383" s="149" t="s">
        <v>46</v>
      </c>
      <c r="M383" s="149" t="str">
        <f t="shared" ref="M383" si="248">IF(G383="","",1)</f>
        <v/>
      </c>
      <c r="N383" s="152" t="str">
        <f>IF(M383=1,"&lt;==========","")</f>
        <v/>
      </c>
      <c r="P383" s="350">
        <f t="shared" ca="1" si="243"/>
        <v>1</v>
      </c>
      <c r="Q383" s="350">
        <f t="shared" ca="1" si="243"/>
        <v>1</v>
      </c>
      <c r="R383" s="350">
        <f t="shared" ca="1" si="243"/>
        <v>1</v>
      </c>
      <c r="S383" s="350">
        <f t="shared" ca="1" si="243"/>
        <v>1</v>
      </c>
      <c r="T383" s="350">
        <f t="shared" ca="1" si="243"/>
        <v>1</v>
      </c>
      <c r="U383" s="350">
        <f t="shared" ca="1" si="243"/>
        <v>1</v>
      </c>
      <c r="V383" s="350">
        <f t="shared" ca="1" si="243"/>
        <v>1</v>
      </c>
      <c r="W383" s="350">
        <f t="shared" ca="1" si="243"/>
        <v>0</v>
      </c>
      <c r="X383" s="350">
        <f t="shared" ca="1" si="243"/>
        <v>1</v>
      </c>
      <c r="Y383" s="350">
        <f t="shared" ca="1" si="243"/>
        <v>1</v>
      </c>
      <c r="Z383" s="350">
        <f t="shared" ca="1" si="244"/>
        <v>1</v>
      </c>
      <c r="AA383" s="350" t="str">
        <f t="shared" ca="1" si="245"/>
        <v>F2</v>
      </c>
      <c r="AB383" s="350" t="str">
        <f t="shared" ca="1" si="246"/>
        <v>F2</v>
      </c>
    </row>
    <row r="384" spans="1:28" ht="14.25" customHeight="1">
      <c r="A384" s="22"/>
      <c r="B384" s="359"/>
      <c r="C384" s="359"/>
      <c r="D384" s="359"/>
      <c r="E384" s="359"/>
      <c r="F384" s="359"/>
      <c r="G384" s="12"/>
      <c r="H384" s="116"/>
      <c r="I384" s="127"/>
      <c r="P384" s="350">
        <f t="shared" ca="1" si="243"/>
        <v>1</v>
      </c>
      <c r="Q384" s="350">
        <f t="shared" ca="1" si="243"/>
        <v>1</v>
      </c>
      <c r="R384" s="350">
        <f t="shared" ca="1" si="243"/>
        <v>1</v>
      </c>
      <c r="S384" s="350">
        <f t="shared" ca="1" si="243"/>
        <v>1</v>
      </c>
      <c r="T384" s="350">
        <f t="shared" ca="1" si="243"/>
        <v>1</v>
      </c>
      <c r="U384" s="350">
        <f t="shared" ca="1" si="243"/>
        <v>1</v>
      </c>
      <c r="V384" s="350">
        <f t="shared" ca="1" si="243"/>
        <v>1</v>
      </c>
      <c r="W384" s="350">
        <f t="shared" ca="1" si="243"/>
        <v>1</v>
      </c>
      <c r="X384" s="350">
        <f t="shared" ca="1" si="243"/>
        <v>1</v>
      </c>
      <c r="Y384" s="350">
        <f t="shared" ca="1" si="243"/>
        <v>1</v>
      </c>
      <c r="Z384" s="350">
        <f t="shared" ca="1" si="244"/>
        <v>1</v>
      </c>
      <c r="AA384" s="350" t="str">
        <f t="shared" ca="1" si="245"/>
        <v>G</v>
      </c>
      <c r="AB384" s="350" t="str">
        <f t="shared" ca="1" si="246"/>
        <v>F0</v>
      </c>
    </row>
    <row r="385" spans="1:28" ht="15.75" customHeight="1">
      <c r="A385" s="22" t="s">
        <v>312</v>
      </c>
      <c r="B385" s="464" t="s">
        <v>118</v>
      </c>
      <c r="C385" s="464"/>
      <c r="D385" s="464"/>
      <c r="E385" s="464"/>
      <c r="F385" s="464"/>
      <c r="G385" s="12" t="str">
        <f>IF(H385="","",IF(H385&lt;1,"Must be at least 1",IF(H385&gt;H$10,"Can't be over total staff in firm, which is "&amp;H$10,"")))</f>
        <v/>
      </c>
      <c r="H385" s="115"/>
      <c r="I385" s="127"/>
      <c r="J385" s="151" t="s">
        <v>47</v>
      </c>
      <c r="K385" s="318" t="str">
        <f t="shared" ref="K385:K386" si="249">IF(ISNUMBER(H385),ROUND(H385,0),"X")</f>
        <v>X</v>
      </c>
      <c r="L385" s="149" t="s">
        <v>46</v>
      </c>
      <c r="M385" s="149" t="str">
        <f t="shared" ref="M385:M387" si="250">IF(G385="","",1)</f>
        <v/>
      </c>
      <c r="N385" s="152" t="str">
        <f>IF(M385=1,"&lt;==========","")</f>
        <v/>
      </c>
      <c r="P385" s="350">
        <f t="shared" ca="1" si="243"/>
        <v>1</v>
      </c>
      <c r="Q385" s="350">
        <f t="shared" ca="1" si="243"/>
        <v>1</v>
      </c>
      <c r="R385" s="350">
        <f t="shared" ca="1" si="243"/>
        <v>1</v>
      </c>
      <c r="S385" s="350">
        <f t="shared" ca="1" si="243"/>
        <v>1</v>
      </c>
      <c r="T385" s="350">
        <f t="shared" ca="1" si="243"/>
        <v>1</v>
      </c>
      <c r="U385" s="350">
        <f t="shared" ca="1" si="243"/>
        <v>1</v>
      </c>
      <c r="V385" s="350">
        <f t="shared" ca="1" si="243"/>
        <v>1</v>
      </c>
      <c r="W385" s="350">
        <f t="shared" ca="1" si="243"/>
        <v>0</v>
      </c>
      <c r="X385" s="350">
        <f t="shared" ca="1" si="243"/>
        <v>1</v>
      </c>
      <c r="Y385" s="350">
        <f t="shared" ca="1" si="243"/>
        <v>1</v>
      </c>
      <c r="Z385" s="350">
        <f t="shared" ca="1" si="244"/>
        <v>1</v>
      </c>
      <c r="AA385" s="350" t="str">
        <f t="shared" ca="1" si="245"/>
        <v>,0</v>
      </c>
      <c r="AB385" s="350" t="str">
        <f t="shared" ca="1" si="246"/>
        <v>F0</v>
      </c>
    </row>
    <row r="386" spans="1:28">
      <c r="A386" s="22" t="s">
        <v>313</v>
      </c>
      <c r="B386" s="464" t="s">
        <v>703</v>
      </c>
      <c r="C386" s="464"/>
      <c r="D386" s="464"/>
      <c r="E386" s="464"/>
      <c r="F386" s="464"/>
      <c r="G386" s="12" t="str">
        <f>IF(H386="","",IF(H386&lt;0,"Must be positive number",IF(H386&gt;H385,"Can't be over # people with title, which is "&amp;H385,"")))</f>
        <v/>
      </c>
      <c r="H386" s="115"/>
      <c r="I386" s="127"/>
      <c r="J386" s="151" t="s">
        <v>47</v>
      </c>
      <c r="K386" s="318" t="str">
        <f t="shared" si="249"/>
        <v>X</v>
      </c>
      <c r="L386" s="149" t="s">
        <v>46</v>
      </c>
      <c r="M386" s="149" t="str">
        <f t="shared" si="250"/>
        <v/>
      </c>
      <c r="N386" s="152" t="str">
        <f>IF(M386=1,"&lt;==========","")</f>
        <v/>
      </c>
      <c r="P386" s="350">
        <f t="shared" ca="1" si="243"/>
        <v>1</v>
      </c>
      <c r="Q386" s="350">
        <f t="shared" ca="1" si="243"/>
        <v>1</v>
      </c>
      <c r="R386" s="350">
        <f t="shared" ca="1" si="243"/>
        <v>1</v>
      </c>
      <c r="S386" s="350">
        <f t="shared" ca="1" si="243"/>
        <v>1</v>
      </c>
      <c r="T386" s="350">
        <f t="shared" ca="1" si="243"/>
        <v>1</v>
      </c>
      <c r="U386" s="350">
        <f t="shared" ca="1" si="243"/>
        <v>1</v>
      </c>
      <c r="V386" s="350">
        <f t="shared" ca="1" si="243"/>
        <v>1</v>
      </c>
      <c r="W386" s="350">
        <f t="shared" ca="1" si="243"/>
        <v>0</v>
      </c>
      <c r="X386" s="350">
        <f t="shared" ca="1" si="243"/>
        <v>1</v>
      </c>
      <c r="Y386" s="350">
        <f t="shared" ca="1" si="243"/>
        <v>1</v>
      </c>
      <c r="Z386" s="350">
        <f t="shared" ca="1" si="244"/>
        <v>1</v>
      </c>
      <c r="AA386" s="350" t="str">
        <f t="shared" ca="1" si="245"/>
        <v>,0</v>
      </c>
      <c r="AB386" s="350" t="str">
        <f t="shared" ca="1" si="246"/>
        <v>F0</v>
      </c>
    </row>
    <row r="387" spans="1:28" ht="17.25" thickBot="1">
      <c r="A387" s="22" t="s">
        <v>314</v>
      </c>
      <c r="B387" s="464" t="s">
        <v>121</v>
      </c>
      <c r="C387" s="464"/>
      <c r="D387" s="464"/>
      <c r="E387" s="464"/>
      <c r="F387" s="464"/>
      <c r="G387" s="12" t="str">
        <f>IF(H387="","",IF(H387&lt;0,"Can't be negative",IF(H387&gt;100,"Can't be over 100%","")))</f>
        <v/>
      </c>
      <c r="H387" s="345"/>
      <c r="I387" s="128" t="s">
        <v>86</v>
      </c>
      <c r="J387" s="151" t="s">
        <v>47</v>
      </c>
      <c r="K387" s="338" t="str">
        <f>IF(ISNUMBER(H387),ROUND(H387,2),"X")</f>
        <v>X</v>
      </c>
      <c r="L387" s="149" t="s">
        <v>46</v>
      </c>
      <c r="M387" s="149" t="str">
        <f t="shared" si="250"/>
        <v/>
      </c>
      <c r="N387" s="152" t="str">
        <f>IF(M387=1,"&lt;==========","")</f>
        <v/>
      </c>
      <c r="P387" s="350">
        <f t="shared" ca="1" si="243"/>
        <v>1</v>
      </c>
      <c r="Q387" s="350">
        <f t="shared" ca="1" si="243"/>
        <v>1</v>
      </c>
      <c r="R387" s="350">
        <f t="shared" ca="1" si="243"/>
        <v>1</v>
      </c>
      <c r="S387" s="350">
        <f t="shared" ca="1" si="243"/>
        <v>1</v>
      </c>
      <c r="T387" s="350">
        <f t="shared" ca="1" si="243"/>
        <v>1</v>
      </c>
      <c r="U387" s="350">
        <f t="shared" ca="1" si="243"/>
        <v>1</v>
      </c>
      <c r="V387" s="350">
        <f t="shared" ca="1" si="243"/>
        <v>1</v>
      </c>
      <c r="W387" s="350">
        <f t="shared" ca="1" si="243"/>
        <v>0</v>
      </c>
      <c r="X387" s="350">
        <f t="shared" ca="1" si="243"/>
        <v>1</v>
      </c>
      <c r="Y387" s="350">
        <f t="shared" ca="1" si="243"/>
        <v>1</v>
      </c>
      <c r="Z387" s="350">
        <f t="shared" ca="1" si="244"/>
        <v>1</v>
      </c>
      <c r="AA387" s="350" t="str">
        <f t="shared" ca="1" si="245"/>
        <v>F2</v>
      </c>
      <c r="AB387" s="350" t="str">
        <f t="shared" ca="1" si="246"/>
        <v>F2</v>
      </c>
    </row>
    <row r="388" spans="1:28" ht="14.25" customHeight="1">
      <c r="A388" s="22"/>
      <c r="B388" s="359"/>
      <c r="C388" s="359"/>
      <c r="D388" s="359"/>
      <c r="E388" s="359"/>
      <c r="F388" s="359"/>
      <c r="G388" s="12"/>
      <c r="H388" s="116"/>
      <c r="I388" s="127"/>
      <c r="P388" s="350">
        <f t="shared" ca="1" si="243"/>
        <v>1</v>
      </c>
      <c r="Q388" s="350">
        <f t="shared" ca="1" si="243"/>
        <v>1</v>
      </c>
      <c r="R388" s="350">
        <f t="shared" ca="1" si="243"/>
        <v>1</v>
      </c>
      <c r="S388" s="350">
        <f t="shared" ca="1" si="243"/>
        <v>1</v>
      </c>
      <c r="T388" s="350">
        <f t="shared" ca="1" si="243"/>
        <v>1</v>
      </c>
      <c r="U388" s="350">
        <f t="shared" ca="1" si="243"/>
        <v>1</v>
      </c>
      <c r="V388" s="350">
        <f t="shared" ca="1" si="243"/>
        <v>1</v>
      </c>
      <c r="W388" s="350">
        <f t="shared" ca="1" si="243"/>
        <v>1</v>
      </c>
      <c r="X388" s="350">
        <f t="shared" ca="1" si="243"/>
        <v>1</v>
      </c>
      <c r="Y388" s="350">
        <f t="shared" ca="1" si="243"/>
        <v>1</v>
      </c>
      <c r="Z388" s="350">
        <f t="shared" ca="1" si="244"/>
        <v>1</v>
      </c>
      <c r="AA388" s="350" t="str">
        <f t="shared" ca="1" si="245"/>
        <v>G</v>
      </c>
      <c r="AB388" s="350" t="str">
        <f t="shared" ca="1" si="246"/>
        <v>F0</v>
      </c>
    </row>
    <row r="389" spans="1:28">
      <c r="A389" s="22" t="s">
        <v>315</v>
      </c>
      <c r="B389" s="464" t="s">
        <v>29</v>
      </c>
      <c r="C389" s="464"/>
      <c r="D389" s="464"/>
      <c r="E389" s="464"/>
      <c r="F389" s="464"/>
      <c r="G389" s="12" t="str">
        <f>IF(H389="","",IF(H389&lt;0,"Can't be negative",IF(H389&gt;100,"Can't be over 100%","")))</f>
        <v/>
      </c>
      <c r="H389" s="344"/>
      <c r="I389" s="128" t="s">
        <v>86</v>
      </c>
      <c r="J389" s="151" t="s">
        <v>47</v>
      </c>
      <c r="K389" s="338" t="str">
        <f t="shared" ref="K389:K390" si="251">IF(ISNUMBER(H389),ROUND(H389,2),"X")</f>
        <v>X</v>
      </c>
      <c r="L389" s="149" t="s">
        <v>46</v>
      </c>
      <c r="M389" s="149" t="str">
        <f t="shared" ref="M389:M394" si="252">IF(G389="","",1)</f>
        <v/>
      </c>
      <c r="N389" s="152" t="str">
        <f t="shared" ref="N389:N394" si="253">IF(M389=1,"&lt;==========","")</f>
        <v/>
      </c>
      <c r="P389" s="350">
        <f t="shared" ca="1" si="243"/>
        <v>1</v>
      </c>
      <c r="Q389" s="350">
        <f t="shared" ca="1" si="243"/>
        <v>1</v>
      </c>
      <c r="R389" s="350">
        <f t="shared" ca="1" si="243"/>
        <v>1</v>
      </c>
      <c r="S389" s="350">
        <f t="shared" ca="1" si="243"/>
        <v>1</v>
      </c>
      <c r="T389" s="350">
        <f t="shared" ca="1" si="243"/>
        <v>1</v>
      </c>
      <c r="U389" s="350">
        <f t="shared" ca="1" si="243"/>
        <v>1</v>
      </c>
      <c r="V389" s="350">
        <f t="shared" ca="1" si="243"/>
        <v>1</v>
      </c>
      <c r="W389" s="350">
        <f t="shared" ca="1" si="243"/>
        <v>0</v>
      </c>
      <c r="X389" s="350">
        <f t="shared" ca="1" si="243"/>
        <v>1</v>
      </c>
      <c r="Y389" s="350">
        <f t="shared" ca="1" si="243"/>
        <v>1</v>
      </c>
      <c r="Z389" s="350">
        <f t="shared" ca="1" si="244"/>
        <v>1</v>
      </c>
      <c r="AA389" s="350" t="str">
        <f t="shared" ca="1" si="245"/>
        <v>F2</v>
      </c>
      <c r="AB389" s="350" t="str">
        <f t="shared" ca="1" si="246"/>
        <v>F2</v>
      </c>
    </row>
    <row r="390" spans="1:28" ht="17.25" thickBot="1">
      <c r="A390" s="22" t="s">
        <v>316</v>
      </c>
      <c r="B390" s="464" t="s">
        <v>647</v>
      </c>
      <c r="C390" s="464"/>
      <c r="D390" s="464"/>
      <c r="E390" s="464"/>
      <c r="F390" s="464"/>
      <c r="G390" s="12" t="str">
        <f>IF(H390="","",IF(H390&lt;0,"Can't be negative",IF(H390&gt;100,"Can't be over 100%","")))</f>
        <v/>
      </c>
      <c r="H390" s="345"/>
      <c r="I390" s="128" t="s">
        <v>86</v>
      </c>
      <c r="J390" s="151" t="s">
        <v>47</v>
      </c>
      <c r="K390" s="338" t="str">
        <f t="shared" si="251"/>
        <v>X</v>
      </c>
      <c r="L390" s="149" t="s">
        <v>46</v>
      </c>
      <c r="M390" s="149" t="str">
        <f t="shared" si="252"/>
        <v/>
      </c>
      <c r="N390" s="152" t="str">
        <f t="shared" si="253"/>
        <v/>
      </c>
      <c r="P390" s="350">
        <f t="shared" ca="1" si="243"/>
        <v>1</v>
      </c>
      <c r="Q390" s="350">
        <f t="shared" ca="1" si="243"/>
        <v>1</v>
      </c>
      <c r="R390" s="350">
        <f t="shared" ca="1" si="243"/>
        <v>1</v>
      </c>
      <c r="S390" s="350">
        <f t="shared" ca="1" si="243"/>
        <v>1</v>
      </c>
      <c r="T390" s="350">
        <f t="shared" ca="1" si="243"/>
        <v>1</v>
      </c>
      <c r="U390" s="350">
        <f t="shared" ca="1" si="243"/>
        <v>1</v>
      </c>
      <c r="V390" s="350">
        <f t="shared" ca="1" si="243"/>
        <v>1</v>
      </c>
      <c r="W390" s="350">
        <f t="shared" ca="1" si="243"/>
        <v>0</v>
      </c>
      <c r="X390" s="350">
        <f t="shared" ca="1" si="243"/>
        <v>1</v>
      </c>
      <c r="Y390" s="350">
        <f t="shared" ca="1" si="243"/>
        <v>1</v>
      </c>
      <c r="Z390" s="350">
        <f t="shared" ca="1" si="244"/>
        <v>1</v>
      </c>
      <c r="AA390" s="350" t="str">
        <f t="shared" ca="1" si="245"/>
        <v>F2</v>
      </c>
      <c r="AB390" s="350" t="str">
        <f t="shared" ca="1" si="246"/>
        <v>F2</v>
      </c>
    </row>
    <row r="391" spans="1:28" ht="14.25" customHeight="1">
      <c r="A391" s="22"/>
      <c r="B391" s="359"/>
      <c r="C391" s="359"/>
      <c r="D391" s="359"/>
      <c r="E391" s="359"/>
      <c r="F391" s="104"/>
      <c r="G391" s="331" t="str">
        <f>IF(H389+H390&gt;100,"Can't add to more than 100%","")</f>
        <v/>
      </c>
      <c r="H391" s="328" t="str">
        <f>IF(H389+H390&gt;0,H389+H390,"")</f>
        <v/>
      </c>
      <c r="I391" s="329" t="str">
        <f>IF(H391&lt;&gt;"","Total","")</f>
        <v/>
      </c>
      <c r="M391" s="149" t="str">
        <f t="shared" si="252"/>
        <v/>
      </c>
      <c r="N391" s="152" t="str">
        <f t="shared" si="253"/>
        <v/>
      </c>
      <c r="P391" s="350">
        <f t="shared" ca="1" si="243"/>
        <v>1</v>
      </c>
      <c r="Q391" s="350">
        <f t="shared" ca="1" si="243"/>
        <v>1</v>
      </c>
      <c r="R391" s="350">
        <f t="shared" ca="1" si="243"/>
        <v>1</v>
      </c>
      <c r="S391" s="350">
        <f t="shared" ca="1" si="243"/>
        <v>1</v>
      </c>
      <c r="T391" s="350">
        <f t="shared" ca="1" si="243"/>
        <v>1</v>
      </c>
      <c r="U391" s="350">
        <f t="shared" ca="1" si="243"/>
        <v>1</v>
      </c>
      <c r="V391" s="350">
        <f t="shared" ca="1" si="243"/>
        <v>1</v>
      </c>
      <c r="W391" s="350">
        <f t="shared" ca="1" si="243"/>
        <v>1</v>
      </c>
      <c r="X391" s="350">
        <f t="shared" ca="1" si="243"/>
        <v>1</v>
      </c>
      <c r="Y391" s="350">
        <f t="shared" ca="1" si="243"/>
        <v>1</v>
      </c>
      <c r="Z391" s="350">
        <f t="shared" ca="1" si="244"/>
        <v>1</v>
      </c>
      <c r="AA391" s="350" t="str">
        <f t="shared" ca="1" si="245"/>
        <v>F0</v>
      </c>
      <c r="AB391" s="350" t="str">
        <f t="shared" ca="1" si="246"/>
        <v>F0</v>
      </c>
    </row>
    <row r="392" spans="1:28">
      <c r="A392" s="22" t="s">
        <v>317</v>
      </c>
      <c r="B392" s="464" t="s">
        <v>821</v>
      </c>
      <c r="C392" s="464"/>
      <c r="D392" s="464"/>
      <c r="E392" s="464"/>
      <c r="F392" s="464"/>
      <c r="G392" s="366" t="str">
        <f>IF(H392&lt;0,"Can't be negative",IF(H392&gt;30,"Do you really mean "&amp;H392&amp;" DAYS (not hours)?",""))</f>
        <v/>
      </c>
      <c r="H392" s="355"/>
      <c r="I392" s="127"/>
      <c r="J392" s="151" t="s">
        <v>47</v>
      </c>
      <c r="K392" s="318" t="str">
        <f t="shared" ref="K392:K394" si="254">IF(ISNUMBER(H392),ROUND(H392,0),"X")</f>
        <v>X</v>
      </c>
      <c r="L392" s="149" t="s">
        <v>46</v>
      </c>
      <c r="M392" s="149" t="str">
        <f t="shared" si="252"/>
        <v/>
      </c>
      <c r="N392" s="152" t="str">
        <f t="shared" si="253"/>
        <v/>
      </c>
      <c r="P392" s="350">
        <f t="shared" ca="1" si="243"/>
        <v>1</v>
      </c>
      <c r="Q392" s="350">
        <f t="shared" ca="1" si="243"/>
        <v>1</v>
      </c>
      <c r="R392" s="350">
        <f t="shared" ca="1" si="243"/>
        <v>1</v>
      </c>
      <c r="S392" s="350">
        <f t="shared" ca="1" si="243"/>
        <v>1</v>
      </c>
      <c r="T392" s="350">
        <f t="shared" ca="1" si="243"/>
        <v>1</v>
      </c>
      <c r="U392" s="350">
        <f t="shared" ca="1" si="243"/>
        <v>1</v>
      </c>
      <c r="V392" s="350">
        <f t="shared" ca="1" si="243"/>
        <v>1</v>
      </c>
      <c r="W392" s="350">
        <f t="shared" ca="1" si="243"/>
        <v>0</v>
      </c>
      <c r="X392" s="350">
        <f t="shared" ca="1" si="243"/>
        <v>1</v>
      </c>
      <c r="Y392" s="350">
        <f t="shared" ca="1" si="243"/>
        <v>1</v>
      </c>
      <c r="Z392" s="350">
        <f t="shared" ca="1" si="244"/>
        <v>1</v>
      </c>
      <c r="AA392" s="350" t="str">
        <f t="shared" ca="1" si="245"/>
        <v>F0</v>
      </c>
      <c r="AB392" s="350" t="str">
        <f t="shared" ca="1" si="246"/>
        <v>F0</v>
      </c>
    </row>
    <row r="393" spans="1:28">
      <c r="A393" s="22" t="s">
        <v>318</v>
      </c>
      <c r="B393" s="464" t="s">
        <v>822</v>
      </c>
      <c r="C393" s="464"/>
      <c r="D393" s="464"/>
      <c r="E393" s="464"/>
      <c r="F393" s="464"/>
      <c r="G393" s="366" t="str">
        <f>IF((H392&gt;0)*AND(H393&gt;0),"Can't enter vacation if you entered PTO",IF(H393&lt;0,"Can't be negative",IF(H393&gt;30,"Do you really mean "&amp;H393&amp;" DAYS (not hours)?","")))</f>
        <v/>
      </c>
      <c r="H393" s="355"/>
      <c r="I393" s="127"/>
      <c r="J393" s="151" t="s">
        <v>47</v>
      </c>
      <c r="K393" s="318" t="str">
        <f t="shared" si="254"/>
        <v>X</v>
      </c>
      <c r="L393" s="149" t="s">
        <v>46</v>
      </c>
      <c r="M393" s="149" t="str">
        <f t="shared" si="252"/>
        <v/>
      </c>
      <c r="N393" s="152" t="str">
        <f t="shared" si="253"/>
        <v/>
      </c>
      <c r="P393" s="350">
        <f t="shared" ca="1" si="243"/>
        <v>1</v>
      </c>
      <c r="Q393" s="350">
        <f t="shared" ca="1" si="243"/>
        <v>1</v>
      </c>
      <c r="R393" s="350">
        <f t="shared" ca="1" si="243"/>
        <v>1</v>
      </c>
      <c r="S393" s="350">
        <f t="shared" ca="1" si="243"/>
        <v>1</v>
      </c>
      <c r="T393" s="350">
        <f t="shared" ca="1" si="243"/>
        <v>1</v>
      </c>
      <c r="U393" s="350">
        <f t="shared" ca="1" si="243"/>
        <v>1</v>
      </c>
      <c r="V393" s="350">
        <f t="shared" ca="1" si="243"/>
        <v>1</v>
      </c>
      <c r="W393" s="350">
        <f t="shared" ca="1" si="243"/>
        <v>0</v>
      </c>
      <c r="X393" s="350">
        <f t="shared" ca="1" si="243"/>
        <v>1</v>
      </c>
      <c r="Y393" s="350">
        <f t="shared" ca="1" si="243"/>
        <v>1</v>
      </c>
      <c r="Z393" s="350">
        <f t="shared" ca="1" si="244"/>
        <v>1</v>
      </c>
      <c r="AA393" s="350" t="str">
        <f t="shared" ca="1" si="245"/>
        <v>F0</v>
      </c>
      <c r="AB393" s="350" t="str">
        <f t="shared" ca="1" si="246"/>
        <v>F0</v>
      </c>
    </row>
    <row r="394" spans="1:28" ht="17.25" thickBot="1">
      <c r="A394" s="22" t="s">
        <v>319</v>
      </c>
      <c r="B394" s="464" t="s">
        <v>823</v>
      </c>
      <c r="C394" s="464"/>
      <c r="D394" s="464"/>
      <c r="E394" s="464"/>
      <c r="F394" s="464"/>
      <c r="G394" s="366" t="str">
        <f>IF((H392&gt;0)*AND(H394&gt;0),"Can't enter sick days if you entered PTO",IF(H394&lt;0,"Can't be negative",IF(H394&gt;30,"Do you really mean "&amp;H394&amp;" DAYS (not hours)?","")))</f>
        <v/>
      </c>
      <c r="H394" s="327"/>
      <c r="I394" s="127"/>
      <c r="J394" s="151" t="s">
        <v>47</v>
      </c>
      <c r="K394" s="318" t="str">
        <f t="shared" si="254"/>
        <v>X</v>
      </c>
      <c r="L394" s="149" t="s">
        <v>46</v>
      </c>
      <c r="M394" s="149" t="str">
        <f t="shared" si="252"/>
        <v/>
      </c>
      <c r="N394" s="152" t="str">
        <f t="shared" si="253"/>
        <v/>
      </c>
      <c r="P394" s="350">
        <f t="shared" ca="1" si="243"/>
        <v>1</v>
      </c>
      <c r="Q394" s="350">
        <f t="shared" ca="1" si="243"/>
        <v>1</v>
      </c>
      <c r="R394" s="350">
        <f t="shared" ca="1" si="243"/>
        <v>1</v>
      </c>
      <c r="S394" s="350">
        <f t="shared" ca="1" si="243"/>
        <v>1</v>
      </c>
      <c r="T394" s="350">
        <f t="shared" ca="1" si="243"/>
        <v>1</v>
      </c>
      <c r="U394" s="350">
        <f t="shared" ca="1" si="243"/>
        <v>1</v>
      </c>
      <c r="V394" s="350">
        <f t="shared" ca="1" si="243"/>
        <v>1</v>
      </c>
      <c r="W394" s="350">
        <f t="shared" ca="1" si="243"/>
        <v>0</v>
      </c>
      <c r="X394" s="350">
        <f t="shared" ca="1" si="243"/>
        <v>1</v>
      </c>
      <c r="Y394" s="350">
        <f t="shared" ca="1" si="243"/>
        <v>1</v>
      </c>
      <c r="Z394" s="350">
        <f t="shared" ca="1" si="244"/>
        <v>1</v>
      </c>
      <c r="AA394" s="350" t="str">
        <f t="shared" ca="1" si="245"/>
        <v>F0</v>
      </c>
      <c r="AB394" s="350" t="str">
        <f t="shared" ca="1" si="246"/>
        <v>F0</v>
      </c>
    </row>
    <row r="395" spans="1:28" ht="14.25" customHeight="1">
      <c r="A395" s="22"/>
      <c r="B395" s="359"/>
      <c r="C395" s="359"/>
      <c r="D395" s="359"/>
      <c r="E395" s="359"/>
      <c r="F395" s="359"/>
      <c r="G395" s="366" t="str">
        <f>IF(H395&lt;0,"Can't be negative",IF(H395&gt;30,"Do you really mean "&amp;H395&amp;" DAYS (not hours)?",""))</f>
        <v/>
      </c>
      <c r="H395" s="365">
        <f>SUM(H392:H394)</f>
        <v>0</v>
      </c>
      <c r="I395" s="329" t="str">
        <f>IF(H395&lt;&gt;"","Total","")</f>
        <v>Total</v>
      </c>
      <c r="P395" s="350">
        <f t="shared" ca="1" si="243"/>
        <v>1</v>
      </c>
      <c r="Q395" s="350">
        <f t="shared" ca="1" si="243"/>
        <v>1</v>
      </c>
      <c r="R395" s="350">
        <f t="shared" ca="1" si="243"/>
        <v>1</v>
      </c>
      <c r="S395" s="350">
        <f t="shared" ca="1" si="243"/>
        <v>1</v>
      </c>
      <c r="T395" s="350">
        <f t="shared" ca="1" si="243"/>
        <v>1</v>
      </c>
      <c r="U395" s="350">
        <f t="shared" ca="1" si="243"/>
        <v>1</v>
      </c>
      <c r="V395" s="350">
        <f t="shared" ca="1" si="243"/>
        <v>1</v>
      </c>
      <c r="W395" s="350">
        <f t="shared" ca="1" si="243"/>
        <v>1</v>
      </c>
      <c r="X395" s="350">
        <f t="shared" ca="1" si="243"/>
        <v>1</v>
      </c>
      <c r="Y395" s="350">
        <f t="shared" ca="1" si="243"/>
        <v>1</v>
      </c>
      <c r="Z395" s="350">
        <f t="shared" ca="1" si="244"/>
        <v>1</v>
      </c>
      <c r="AA395" s="350" t="str">
        <f t="shared" ca="1" si="245"/>
        <v>F0</v>
      </c>
      <c r="AB395" s="350" t="str">
        <f t="shared" ca="1" si="246"/>
        <v>F0</v>
      </c>
    </row>
    <row r="396" spans="1:28" ht="15.75" customHeight="1">
      <c r="A396" s="105" t="s">
        <v>320</v>
      </c>
      <c r="B396" s="464" t="s">
        <v>619</v>
      </c>
      <c r="C396" s="464"/>
      <c r="D396" s="464"/>
      <c r="E396" s="464"/>
      <c r="F396" s="464"/>
      <c r="G396" s="12" t="str">
        <f t="shared" ref="G396:G402" si="255">IF(H396="","",IF(H396="Y","",IF(H396="N","","Must be Y or N")))</f>
        <v/>
      </c>
      <c r="H396" s="355"/>
      <c r="I396" s="127" t="s">
        <v>127</v>
      </c>
      <c r="J396" s="151" t="s">
        <v>47</v>
      </c>
      <c r="K396" s="318" t="str">
        <f t="shared" ref="K396:K402" si="256">IF(H396="Y",1,IF(H396="N",0,"X"))</f>
        <v>X</v>
      </c>
      <c r="L396" s="149" t="s">
        <v>46</v>
      </c>
      <c r="M396" s="149" t="str">
        <f t="shared" ref="M396:M402" si="257">IF(G396="","",1)</f>
        <v/>
      </c>
      <c r="N396" s="152" t="str">
        <f t="shared" ref="N396:N402" si="258">IF(M396=1,"&lt;==========","")</f>
        <v/>
      </c>
      <c r="P396" s="360">
        <f t="shared" ca="1" si="243"/>
        <v>1</v>
      </c>
      <c r="Q396" s="360">
        <f t="shared" ca="1" si="243"/>
        <v>1</v>
      </c>
      <c r="R396" s="360">
        <f t="shared" ca="1" si="243"/>
        <v>1</v>
      </c>
      <c r="S396" s="360">
        <f t="shared" ca="1" si="243"/>
        <v>1</v>
      </c>
      <c r="T396" s="360">
        <f t="shared" ca="1" si="243"/>
        <v>1</v>
      </c>
      <c r="U396" s="360">
        <f t="shared" ca="1" si="243"/>
        <v>1</v>
      </c>
      <c r="V396" s="360">
        <f t="shared" ca="1" si="243"/>
        <v>1</v>
      </c>
      <c r="W396" s="360">
        <f t="shared" ca="1" si="243"/>
        <v>0</v>
      </c>
      <c r="X396" s="360">
        <f t="shared" ca="1" si="243"/>
        <v>1</v>
      </c>
      <c r="Y396" s="360">
        <f t="shared" ca="1" si="243"/>
        <v>1</v>
      </c>
      <c r="Z396" s="360">
        <f t="shared" ca="1" si="244"/>
        <v>1</v>
      </c>
      <c r="AA396" s="360" t="str">
        <f t="shared" ca="1" si="245"/>
        <v>F0</v>
      </c>
      <c r="AB396" s="360" t="str">
        <f t="shared" ca="1" si="246"/>
        <v>F0</v>
      </c>
    </row>
    <row r="397" spans="1:28" ht="15.75" customHeight="1">
      <c r="A397" s="105" t="s">
        <v>321</v>
      </c>
      <c r="B397" s="464" t="s">
        <v>620</v>
      </c>
      <c r="C397" s="464"/>
      <c r="D397" s="464"/>
      <c r="E397" s="464"/>
      <c r="F397" s="464"/>
      <c r="G397" s="12" t="str">
        <f t="shared" si="255"/>
        <v/>
      </c>
      <c r="H397" s="355"/>
      <c r="I397" s="127" t="s">
        <v>127</v>
      </c>
      <c r="J397" s="151" t="s">
        <v>47</v>
      </c>
      <c r="K397" s="318" t="str">
        <f t="shared" si="256"/>
        <v>X</v>
      </c>
      <c r="L397" s="149" t="s">
        <v>46</v>
      </c>
      <c r="M397" s="149" t="str">
        <f t="shared" si="257"/>
        <v/>
      </c>
      <c r="N397" s="152" t="str">
        <f t="shared" si="258"/>
        <v/>
      </c>
      <c r="P397" s="360">
        <f t="shared" ca="1" si="243"/>
        <v>1</v>
      </c>
      <c r="Q397" s="360">
        <f t="shared" ca="1" si="243"/>
        <v>1</v>
      </c>
      <c r="R397" s="360">
        <f t="shared" ca="1" si="243"/>
        <v>1</v>
      </c>
      <c r="S397" s="360">
        <f t="shared" ca="1" si="243"/>
        <v>1</v>
      </c>
      <c r="T397" s="360">
        <f t="shared" ca="1" si="243"/>
        <v>1</v>
      </c>
      <c r="U397" s="360">
        <f t="shared" ca="1" si="243"/>
        <v>1</v>
      </c>
      <c r="V397" s="360">
        <f t="shared" ca="1" si="243"/>
        <v>1</v>
      </c>
      <c r="W397" s="360">
        <f t="shared" ca="1" si="243"/>
        <v>0</v>
      </c>
      <c r="X397" s="360">
        <f t="shared" ca="1" si="243"/>
        <v>1</v>
      </c>
      <c r="Y397" s="360">
        <f t="shared" ca="1" si="243"/>
        <v>1</v>
      </c>
      <c r="Z397" s="360">
        <f t="shared" ca="1" si="244"/>
        <v>1</v>
      </c>
      <c r="AA397" s="360" t="str">
        <f t="shared" ca="1" si="245"/>
        <v>F0</v>
      </c>
      <c r="AB397" s="360" t="str">
        <f t="shared" ca="1" si="246"/>
        <v>F0</v>
      </c>
    </row>
    <row r="398" spans="1:28" ht="15.75" customHeight="1">
      <c r="A398" s="105" t="s">
        <v>322</v>
      </c>
      <c r="B398" s="464" t="s">
        <v>621</v>
      </c>
      <c r="C398" s="464"/>
      <c r="D398" s="464"/>
      <c r="E398" s="464"/>
      <c r="F398" s="464"/>
      <c r="G398" s="12" t="str">
        <f t="shared" si="255"/>
        <v/>
      </c>
      <c r="H398" s="355"/>
      <c r="I398" s="127" t="s">
        <v>127</v>
      </c>
      <c r="J398" s="151" t="s">
        <v>47</v>
      </c>
      <c r="K398" s="318" t="str">
        <f t="shared" si="256"/>
        <v>X</v>
      </c>
      <c r="L398" s="149" t="s">
        <v>46</v>
      </c>
      <c r="M398" s="149" t="str">
        <f t="shared" si="257"/>
        <v/>
      </c>
      <c r="N398" s="152" t="str">
        <f t="shared" si="258"/>
        <v/>
      </c>
      <c r="P398" s="350">
        <f t="shared" ca="1" si="243"/>
        <v>1</v>
      </c>
      <c r="Q398" s="350">
        <f t="shared" ca="1" si="243"/>
        <v>1</v>
      </c>
      <c r="R398" s="350">
        <f t="shared" ca="1" si="243"/>
        <v>1</v>
      </c>
      <c r="S398" s="350">
        <f t="shared" ca="1" si="243"/>
        <v>1</v>
      </c>
      <c r="T398" s="350">
        <f t="shared" ca="1" si="243"/>
        <v>1</v>
      </c>
      <c r="U398" s="350">
        <f t="shared" ca="1" si="243"/>
        <v>1</v>
      </c>
      <c r="V398" s="350">
        <f t="shared" ca="1" si="243"/>
        <v>1</v>
      </c>
      <c r="W398" s="350">
        <f t="shared" ca="1" si="243"/>
        <v>0</v>
      </c>
      <c r="X398" s="350">
        <f t="shared" ca="1" si="243"/>
        <v>1</v>
      </c>
      <c r="Y398" s="350">
        <f t="shared" ca="1" si="243"/>
        <v>1</v>
      </c>
      <c r="Z398" s="350">
        <f t="shared" ca="1" si="244"/>
        <v>1</v>
      </c>
      <c r="AA398" s="350" t="str">
        <f t="shared" ca="1" si="245"/>
        <v>F0</v>
      </c>
      <c r="AB398" s="350" t="str">
        <f t="shared" ca="1" si="246"/>
        <v>F0</v>
      </c>
    </row>
    <row r="399" spans="1:28" ht="15.75" customHeight="1">
      <c r="A399" s="105" t="s">
        <v>323</v>
      </c>
      <c r="B399" s="464" t="s">
        <v>622</v>
      </c>
      <c r="C399" s="464"/>
      <c r="D399" s="464"/>
      <c r="E399" s="464"/>
      <c r="F399" s="464"/>
      <c r="G399" s="12" t="str">
        <f t="shared" si="255"/>
        <v/>
      </c>
      <c r="H399" s="355"/>
      <c r="I399" s="127" t="s">
        <v>127</v>
      </c>
      <c r="J399" s="151" t="s">
        <v>47</v>
      </c>
      <c r="K399" s="318" t="str">
        <f t="shared" si="256"/>
        <v>X</v>
      </c>
      <c r="L399" s="149" t="s">
        <v>46</v>
      </c>
      <c r="M399" s="149" t="str">
        <f t="shared" si="257"/>
        <v/>
      </c>
      <c r="N399" s="152" t="str">
        <f t="shared" si="258"/>
        <v/>
      </c>
      <c r="P399" s="350">
        <f t="shared" ca="1" si="243"/>
        <v>1</v>
      </c>
      <c r="Q399" s="350">
        <f t="shared" ca="1" si="243"/>
        <v>1</v>
      </c>
      <c r="R399" s="350">
        <f t="shared" ca="1" si="243"/>
        <v>1</v>
      </c>
      <c r="S399" s="350">
        <f t="shared" ca="1" si="243"/>
        <v>1</v>
      </c>
      <c r="T399" s="350">
        <f t="shared" ca="1" si="243"/>
        <v>1</v>
      </c>
      <c r="U399" s="350">
        <f t="shared" ref="U399:U407" ca="1" si="259">CELL("protect",F399)</f>
        <v>1</v>
      </c>
      <c r="V399" s="350">
        <f t="shared" ref="V399:V407" ca="1" si="260">CELL("protect",G399)</f>
        <v>1</v>
      </c>
      <c r="W399" s="350">
        <f t="shared" ref="W399:W407" ca="1" si="261">CELL("protect",H399)</f>
        <v>0</v>
      </c>
      <c r="X399" s="350">
        <f t="shared" ref="X399:X407" ca="1" si="262">CELL("protect",I399)</f>
        <v>1</v>
      </c>
      <c r="Y399" s="350">
        <f t="shared" ref="Y399:Y407" ca="1" si="263">CELL("protect",J399)</f>
        <v>1</v>
      </c>
      <c r="Z399" s="350">
        <f t="shared" ca="1" si="244"/>
        <v>1</v>
      </c>
      <c r="AA399" s="350" t="str">
        <f t="shared" ca="1" si="245"/>
        <v>F0</v>
      </c>
      <c r="AB399" s="350" t="str">
        <f t="shared" ca="1" si="246"/>
        <v>F0</v>
      </c>
    </row>
    <row r="400" spans="1:28" ht="15.75" customHeight="1">
      <c r="A400" s="105" t="s">
        <v>324</v>
      </c>
      <c r="B400" s="464" t="s">
        <v>623</v>
      </c>
      <c r="C400" s="464"/>
      <c r="D400" s="464"/>
      <c r="E400" s="464"/>
      <c r="F400" s="464"/>
      <c r="G400" s="12" t="str">
        <f t="shared" si="255"/>
        <v/>
      </c>
      <c r="H400" s="355"/>
      <c r="I400" s="127" t="s">
        <v>127</v>
      </c>
      <c r="J400" s="151" t="s">
        <v>47</v>
      </c>
      <c r="K400" s="318" t="str">
        <f t="shared" si="256"/>
        <v>X</v>
      </c>
      <c r="L400" s="149" t="s">
        <v>46</v>
      </c>
      <c r="M400" s="149" t="str">
        <f t="shared" si="257"/>
        <v/>
      </c>
      <c r="N400" s="152" t="str">
        <f t="shared" si="258"/>
        <v/>
      </c>
      <c r="P400" s="350">
        <f t="shared" ref="P400:P407" ca="1" si="264">CELL("protect",A400)</f>
        <v>1</v>
      </c>
      <c r="Q400" s="350">
        <f t="shared" ref="Q400:Q407" ca="1" si="265">CELL("protect",B400)</f>
        <v>1</v>
      </c>
      <c r="R400" s="350">
        <f t="shared" ref="R400:R407" ca="1" si="266">CELL("protect",C400)</f>
        <v>1</v>
      </c>
      <c r="S400" s="350">
        <f t="shared" ref="S400:S407" ca="1" si="267">CELL("protect",D400)</f>
        <v>1</v>
      </c>
      <c r="T400" s="350">
        <f t="shared" ref="T400:T407" ca="1" si="268">CELL("protect",E400)</f>
        <v>1</v>
      </c>
      <c r="U400" s="350">
        <f t="shared" ca="1" si="259"/>
        <v>1</v>
      </c>
      <c r="V400" s="350">
        <f t="shared" ca="1" si="260"/>
        <v>1</v>
      </c>
      <c r="W400" s="350">
        <f t="shared" ca="1" si="261"/>
        <v>0</v>
      </c>
      <c r="X400" s="350">
        <f t="shared" ca="1" si="262"/>
        <v>1</v>
      </c>
      <c r="Y400" s="350">
        <f t="shared" ca="1" si="263"/>
        <v>1</v>
      </c>
      <c r="Z400" s="350">
        <f t="shared" ca="1" si="244"/>
        <v>1</v>
      </c>
      <c r="AA400" s="350" t="str">
        <f t="shared" ca="1" si="245"/>
        <v>F0</v>
      </c>
      <c r="AB400" s="350" t="str">
        <f t="shared" ca="1" si="246"/>
        <v>F0</v>
      </c>
    </row>
    <row r="401" spans="1:28" ht="15.75" customHeight="1">
      <c r="A401" s="105" t="s">
        <v>325</v>
      </c>
      <c r="B401" s="464" t="s">
        <v>624</v>
      </c>
      <c r="C401" s="464"/>
      <c r="D401" s="464"/>
      <c r="E401" s="464"/>
      <c r="F401" s="464"/>
      <c r="G401" s="12" t="str">
        <f t="shared" si="255"/>
        <v/>
      </c>
      <c r="H401" s="355"/>
      <c r="I401" s="127" t="s">
        <v>127</v>
      </c>
      <c r="J401" s="151" t="s">
        <v>47</v>
      </c>
      <c r="K401" s="318" t="str">
        <f t="shared" si="256"/>
        <v>X</v>
      </c>
      <c r="L401" s="149" t="s">
        <v>46</v>
      </c>
      <c r="M401" s="149" t="str">
        <f t="shared" si="257"/>
        <v/>
      </c>
      <c r="N401" s="152" t="str">
        <f t="shared" si="258"/>
        <v/>
      </c>
      <c r="P401" s="350">
        <f t="shared" ca="1" si="264"/>
        <v>1</v>
      </c>
      <c r="Q401" s="350">
        <f t="shared" ca="1" si="265"/>
        <v>1</v>
      </c>
      <c r="R401" s="350">
        <f t="shared" ca="1" si="266"/>
        <v>1</v>
      </c>
      <c r="S401" s="350">
        <f t="shared" ca="1" si="267"/>
        <v>1</v>
      </c>
      <c r="T401" s="350">
        <f t="shared" ca="1" si="268"/>
        <v>1</v>
      </c>
      <c r="U401" s="350">
        <f t="shared" ca="1" si="259"/>
        <v>1</v>
      </c>
      <c r="V401" s="350">
        <f t="shared" ca="1" si="260"/>
        <v>1</v>
      </c>
      <c r="W401" s="350">
        <f t="shared" ca="1" si="261"/>
        <v>0</v>
      </c>
      <c r="X401" s="350">
        <f t="shared" ca="1" si="262"/>
        <v>1</v>
      </c>
      <c r="Y401" s="350">
        <f t="shared" ca="1" si="263"/>
        <v>1</v>
      </c>
      <c r="Z401" s="350">
        <f t="shared" ca="1" si="244"/>
        <v>1</v>
      </c>
      <c r="AA401" s="350" t="str">
        <f t="shared" ca="1" si="245"/>
        <v>F0</v>
      </c>
      <c r="AB401" s="350" t="str">
        <f t="shared" ca="1" si="246"/>
        <v>F0</v>
      </c>
    </row>
    <row r="402" spans="1:28" ht="15.75" customHeight="1" thickBot="1">
      <c r="A402" s="105" t="s">
        <v>326</v>
      </c>
      <c r="B402" s="464" t="s">
        <v>625</v>
      </c>
      <c r="C402" s="464"/>
      <c r="D402" s="464"/>
      <c r="E402" s="464"/>
      <c r="F402" s="464"/>
      <c r="G402" s="12" t="str">
        <f t="shared" si="255"/>
        <v/>
      </c>
      <c r="H402" s="327"/>
      <c r="I402" s="127" t="s">
        <v>127</v>
      </c>
      <c r="J402" s="151" t="s">
        <v>47</v>
      </c>
      <c r="K402" s="318" t="str">
        <f t="shared" si="256"/>
        <v>X</v>
      </c>
      <c r="L402" s="149" t="s">
        <v>46</v>
      </c>
      <c r="M402" s="149" t="str">
        <f t="shared" si="257"/>
        <v/>
      </c>
      <c r="N402" s="152" t="str">
        <f t="shared" si="258"/>
        <v/>
      </c>
      <c r="P402" s="350">
        <f t="shared" ca="1" si="264"/>
        <v>1</v>
      </c>
      <c r="Q402" s="350">
        <f t="shared" ca="1" si="265"/>
        <v>1</v>
      </c>
      <c r="R402" s="350">
        <f t="shared" ca="1" si="266"/>
        <v>1</v>
      </c>
      <c r="S402" s="350">
        <f t="shared" ca="1" si="267"/>
        <v>1</v>
      </c>
      <c r="T402" s="350">
        <f t="shared" ca="1" si="268"/>
        <v>1</v>
      </c>
      <c r="U402" s="350">
        <f t="shared" ca="1" si="259"/>
        <v>1</v>
      </c>
      <c r="V402" s="350">
        <f t="shared" ca="1" si="260"/>
        <v>1</v>
      </c>
      <c r="W402" s="350">
        <f t="shared" ca="1" si="261"/>
        <v>0</v>
      </c>
      <c r="X402" s="350">
        <f t="shared" ca="1" si="262"/>
        <v>1</v>
      </c>
      <c r="Y402" s="350">
        <f t="shared" ca="1" si="263"/>
        <v>1</v>
      </c>
      <c r="Z402" s="350">
        <f t="shared" ca="1" si="244"/>
        <v>1</v>
      </c>
      <c r="AA402" s="350" t="str">
        <f t="shared" ca="1" si="245"/>
        <v>F0</v>
      </c>
      <c r="AB402" s="350" t="str">
        <f t="shared" ca="1" si="246"/>
        <v>F0</v>
      </c>
    </row>
    <row r="403" spans="1:28" ht="14.25" customHeight="1">
      <c r="A403" s="105"/>
      <c r="B403" s="359"/>
      <c r="C403" s="359"/>
      <c r="D403" s="359"/>
      <c r="E403" s="359"/>
      <c r="F403" s="359"/>
      <c r="G403" s="12"/>
      <c r="H403" s="117"/>
      <c r="I403" s="127"/>
      <c r="P403" s="350">
        <f t="shared" ca="1" si="264"/>
        <v>1</v>
      </c>
      <c r="Q403" s="350">
        <f t="shared" ca="1" si="265"/>
        <v>1</v>
      </c>
      <c r="R403" s="350">
        <f t="shared" ca="1" si="266"/>
        <v>1</v>
      </c>
      <c r="S403" s="350">
        <f t="shared" ca="1" si="267"/>
        <v>1</v>
      </c>
      <c r="T403" s="350">
        <f t="shared" ca="1" si="268"/>
        <v>1</v>
      </c>
      <c r="U403" s="350">
        <f t="shared" ca="1" si="259"/>
        <v>1</v>
      </c>
      <c r="V403" s="350">
        <f t="shared" ca="1" si="260"/>
        <v>1</v>
      </c>
      <c r="W403" s="350">
        <f t="shared" ca="1" si="261"/>
        <v>1</v>
      </c>
      <c r="X403" s="350">
        <f t="shared" ca="1" si="262"/>
        <v>1</v>
      </c>
      <c r="Y403" s="350">
        <f t="shared" ca="1" si="263"/>
        <v>1</v>
      </c>
      <c r="Z403" s="350">
        <f t="shared" ca="1" si="244"/>
        <v>1</v>
      </c>
      <c r="AA403" s="350" t="str">
        <f t="shared" ca="1" si="245"/>
        <v>G</v>
      </c>
      <c r="AB403" s="350" t="str">
        <f t="shared" ca="1" si="246"/>
        <v>F0</v>
      </c>
    </row>
    <row r="404" spans="1:28" ht="15.6" customHeight="1">
      <c r="A404" s="22" t="s">
        <v>327</v>
      </c>
      <c r="B404" s="464" t="s">
        <v>135</v>
      </c>
      <c r="C404" s="464"/>
      <c r="D404" s="464"/>
      <c r="E404" s="464"/>
      <c r="F404" s="464"/>
      <c r="G404" s="12" t="str">
        <f>IF(H404="","",IF(H404&lt;0,"Can't be negative",IF(H404&gt;300,"Can't be over 300%","")))</f>
        <v/>
      </c>
      <c r="H404" s="344"/>
      <c r="I404" s="128" t="s">
        <v>86</v>
      </c>
      <c r="J404" s="151" t="s">
        <v>47</v>
      </c>
      <c r="K404" s="338" t="str">
        <f>IF(ISNUMBER(H404),ROUND(H404,2),"X")</f>
        <v>X</v>
      </c>
      <c r="L404" s="149" t="s">
        <v>46</v>
      </c>
      <c r="M404" s="149" t="str">
        <f t="shared" ref="M404:M407" si="269">IF(G404="","",1)</f>
        <v/>
      </c>
      <c r="N404" s="152" t="str">
        <f>IF(M404=1,"&lt;==========","")</f>
        <v/>
      </c>
      <c r="P404" s="350">
        <f t="shared" ca="1" si="264"/>
        <v>1</v>
      </c>
      <c r="Q404" s="350">
        <f t="shared" ca="1" si="265"/>
        <v>1</v>
      </c>
      <c r="R404" s="350">
        <f t="shared" ca="1" si="266"/>
        <v>1</v>
      </c>
      <c r="S404" s="350">
        <f t="shared" ca="1" si="267"/>
        <v>1</v>
      </c>
      <c r="T404" s="350">
        <f t="shared" ca="1" si="268"/>
        <v>1</v>
      </c>
      <c r="U404" s="350">
        <f t="shared" ca="1" si="259"/>
        <v>1</v>
      </c>
      <c r="V404" s="350">
        <f t="shared" ca="1" si="260"/>
        <v>1</v>
      </c>
      <c r="W404" s="350">
        <f t="shared" ca="1" si="261"/>
        <v>0</v>
      </c>
      <c r="X404" s="350">
        <f t="shared" ca="1" si="262"/>
        <v>1</v>
      </c>
      <c r="Y404" s="350">
        <f t="shared" ca="1" si="263"/>
        <v>1</v>
      </c>
      <c r="Z404" s="350">
        <f t="shared" ca="1" si="244"/>
        <v>1</v>
      </c>
      <c r="AA404" s="350" t="str">
        <f t="shared" ca="1" si="245"/>
        <v>F2</v>
      </c>
      <c r="AB404" s="350" t="str">
        <f t="shared" ca="1" si="246"/>
        <v>F2</v>
      </c>
    </row>
    <row r="405" spans="1:28" ht="15.75" customHeight="1">
      <c r="A405" s="22" t="s">
        <v>328</v>
      </c>
      <c r="B405" s="464" t="s">
        <v>137</v>
      </c>
      <c r="C405" s="464"/>
      <c r="D405" s="464"/>
      <c r="E405" s="464"/>
      <c r="F405" s="464"/>
      <c r="G405" s="12" t="str">
        <f>IF(H405&gt;1000,"Can't exceed $1000 --&gt;","")</f>
        <v/>
      </c>
      <c r="H405" s="330"/>
      <c r="I405" s="128" t="s">
        <v>138</v>
      </c>
      <c r="J405" s="151" t="s">
        <v>47</v>
      </c>
      <c r="K405" s="318" t="str">
        <f t="shared" ref="K405:K407" si="270">IF(ISNUMBER(H405),ROUND(H405,0),"X")</f>
        <v>X</v>
      </c>
      <c r="L405" s="149" t="s">
        <v>46</v>
      </c>
      <c r="M405" s="149" t="str">
        <f t="shared" si="269"/>
        <v/>
      </c>
      <c r="N405" s="152" t="str">
        <f>IF(M405=1,"&lt;==========","")</f>
        <v/>
      </c>
      <c r="P405" s="350">
        <f t="shared" ca="1" si="264"/>
        <v>1</v>
      </c>
      <c r="Q405" s="350">
        <f t="shared" ca="1" si="265"/>
        <v>1</v>
      </c>
      <c r="R405" s="350">
        <f t="shared" ca="1" si="266"/>
        <v>1</v>
      </c>
      <c r="S405" s="350">
        <f t="shared" ca="1" si="267"/>
        <v>1</v>
      </c>
      <c r="T405" s="350">
        <f t="shared" ca="1" si="268"/>
        <v>1</v>
      </c>
      <c r="U405" s="350">
        <f t="shared" ca="1" si="259"/>
        <v>1</v>
      </c>
      <c r="V405" s="350">
        <f t="shared" ca="1" si="260"/>
        <v>1</v>
      </c>
      <c r="W405" s="350">
        <f t="shared" ca="1" si="261"/>
        <v>0</v>
      </c>
      <c r="X405" s="350">
        <f t="shared" ca="1" si="262"/>
        <v>1</v>
      </c>
      <c r="Y405" s="350">
        <f t="shared" ca="1" si="263"/>
        <v>1</v>
      </c>
      <c r="Z405" s="350">
        <f t="shared" ca="1" si="244"/>
        <v>1</v>
      </c>
      <c r="AA405" s="350" t="str">
        <f t="shared" ca="1" si="245"/>
        <v>C0</v>
      </c>
      <c r="AB405" s="350" t="str">
        <f t="shared" ca="1" si="246"/>
        <v>F0</v>
      </c>
    </row>
    <row r="406" spans="1:28" ht="15.75" customHeight="1">
      <c r="A406" s="22" t="s">
        <v>329</v>
      </c>
      <c r="B406" s="464" t="s">
        <v>761</v>
      </c>
      <c r="C406" s="464"/>
      <c r="D406" s="464"/>
      <c r="E406" s="464"/>
      <c r="F406" s="464"/>
      <c r="G406" s="12" t="str">
        <f>IF(H406&lt;0,"Can't be negative",IF(H406&gt;50000000,"Can't exceed $50,000,000",""))</f>
        <v/>
      </c>
      <c r="H406" s="330"/>
      <c r="I406" s="127" t="s">
        <v>790</v>
      </c>
      <c r="J406" s="151" t="s">
        <v>47</v>
      </c>
      <c r="K406" s="318" t="str">
        <f t="shared" si="270"/>
        <v>X</v>
      </c>
      <c r="L406" s="149" t="s">
        <v>46</v>
      </c>
      <c r="M406" s="149" t="str">
        <f t="shared" si="269"/>
        <v/>
      </c>
      <c r="N406" s="152" t="str">
        <f>IF(M406=1,"&lt;==========","")</f>
        <v/>
      </c>
      <c r="P406" s="350">
        <f t="shared" ca="1" si="264"/>
        <v>1</v>
      </c>
      <c r="Q406" s="350">
        <f t="shared" ca="1" si="265"/>
        <v>1</v>
      </c>
      <c r="R406" s="350">
        <f t="shared" ca="1" si="266"/>
        <v>1</v>
      </c>
      <c r="S406" s="350">
        <f t="shared" ca="1" si="267"/>
        <v>1</v>
      </c>
      <c r="T406" s="350">
        <f t="shared" ca="1" si="268"/>
        <v>1</v>
      </c>
      <c r="U406" s="350">
        <f t="shared" ca="1" si="259"/>
        <v>1</v>
      </c>
      <c r="V406" s="350">
        <f t="shared" ca="1" si="260"/>
        <v>1</v>
      </c>
      <c r="W406" s="350">
        <f t="shared" ca="1" si="261"/>
        <v>0</v>
      </c>
      <c r="X406" s="350">
        <f t="shared" ca="1" si="262"/>
        <v>1</v>
      </c>
      <c r="Y406" s="350">
        <f t="shared" ca="1" si="263"/>
        <v>1</v>
      </c>
      <c r="Z406" s="350">
        <f t="shared" ca="1" si="244"/>
        <v>1</v>
      </c>
      <c r="AA406" s="350" t="str">
        <f t="shared" ca="1" si="245"/>
        <v>C0</v>
      </c>
      <c r="AB406" s="350" t="str">
        <f t="shared" ca="1" si="246"/>
        <v>F0</v>
      </c>
    </row>
    <row r="407" spans="1:28" ht="15.75" customHeight="1">
      <c r="A407" s="22" t="s">
        <v>830</v>
      </c>
      <c r="B407" s="464" t="s">
        <v>760</v>
      </c>
      <c r="C407" s="464"/>
      <c r="D407" s="464"/>
      <c r="E407" s="464"/>
      <c r="F407" s="464"/>
      <c r="G407" s="12" t="str">
        <f>IF(H407&lt;0,"Can't be negative",IF(H407&gt;50000000,"Can't exceed $50,000,000",""))</f>
        <v/>
      </c>
      <c r="H407" s="330"/>
      <c r="I407" s="127" t="s">
        <v>790</v>
      </c>
      <c r="J407" s="151" t="s">
        <v>47</v>
      </c>
      <c r="K407" s="318" t="str">
        <f t="shared" si="270"/>
        <v>X</v>
      </c>
      <c r="L407" s="149" t="s">
        <v>46</v>
      </c>
      <c r="M407" s="149" t="str">
        <f t="shared" si="269"/>
        <v/>
      </c>
      <c r="N407" s="152" t="str">
        <f>IF(M407=1,"&lt;==========","")</f>
        <v/>
      </c>
      <c r="P407" s="350">
        <f t="shared" ca="1" si="264"/>
        <v>1</v>
      </c>
      <c r="Q407" s="350">
        <f t="shared" ca="1" si="265"/>
        <v>1</v>
      </c>
      <c r="R407" s="350">
        <f t="shared" ca="1" si="266"/>
        <v>1</v>
      </c>
      <c r="S407" s="350">
        <f t="shared" ca="1" si="267"/>
        <v>1</v>
      </c>
      <c r="T407" s="350">
        <f t="shared" ca="1" si="268"/>
        <v>1</v>
      </c>
      <c r="U407" s="350">
        <f t="shared" ca="1" si="259"/>
        <v>1</v>
      </c>
      <c r="V407" s="350">
        <f t="shared" ca="1" si="260"/>
        <v>1</v>
      </c>
      <c r="W407" s="350">
        <f t="shared" ca="1" si="261"/>
        <v>0</v>
      </c>
      <c r="X407" s="350">
        <f t="shared" ca="1" si="262"/>
        <v>1</v>
      </c>
      <c r="Y407" s="350">
        <f t="shared" ca="1" si="263"/>
        <v>1</v>
      </c>
      <c r="Z407" s="350">
        <f t="shared" ca="1" si="244"/>
        <v>1</v>
      </c>
      <c r="AA407" s="350" t="str">
        <f t="shared" ca="1" si="245"/>
        <v>C0</v>
      </c>
      <c r="AB407" s="350" t="str">
        <f t="shared" ca="1" si="246"/>
        <v>F0</v>
      </c>
    </row>
    <row r="408" spans="1:28" ht="21" customHeight="1">
      <c r="A408" s="22"/>
      <c r="B408" s="13"/>
      <c r="C408" s="13"/>
      <c r="D408" s="13"/>
      <c r="E408" s="13"/>
      <c r="F408" s="13"/>
      <c r="G408" s="12"/>
      <c r="H408" s="118"/>
      <c r="I408" s="128"/>
      <c r="N408" s="152"/>
      <c r="P408" s="350">
        <f t="shared" ca="1" si="238"/>
        <v>1</v>
      </c>
      <c r="Q408" s="350">
        <f t="shared" ca="1" si="238"/>
        <v>1</v>
      </c>
      <c r="R408" s="350">
        <f t="shared" ca="1" si="238"/>
        <v>1</v>
      </c>
      <c r="S408" s="350">
        <f t="shared" ca="1" si="238"/>
        <v>1</v>
      </c>
      <c r="T408" s="350">
        <f t="shared" ca="1" si="238"/>
        <v>1</v>
      </c>
      <c r="U408" s="350">
        <f t="shared" ca="1" si="239"/>
        <v>1</v>
      </c>
      <c r="V408" s="350">
        <f t="shared" ca="1" si="239"/>
        <v>1</v>
      </c>
      <c r="W408" s="350">
        <f t="shared" ca="1" si="239"/>
        <v>1</v>
      </c>
      <c r="X408" s="350">
        <f t="shared" ca="1" si="239"/>
        <v>1</v>
      </c>
      <c r="Y408" s="350">
        <f t="shared" ca="1" si="239"/>
        <v>1</v>
      </c>
      <c r="Z408" s="350">
        <f t="shared" ref="Z408:Z444" ca="1" si="271">CELL("protect",K408)</f>
        <v>1</v>
      </c>
      <c r="AA408" s="350" t="str">
        <f t="shared" ref="AA408:AA446" ca="1" si="272">CELL("format",H408)</f>
        <v>G</v>
      </c>
      <c r="AB408" s="350" t="str">
        <f t="shared" ref="AB408:AB446" ca="1" si="273">CELL("format",K408)</f>
        <v>F0</v>
      </c>
    </row>
    <row r="409" spans="1:28" ht="19.5">
      <c r="A409" s="467" t="s">
        <v>774</v>
      </c>
      <c r="B409" s="476"/>
      <c r="C409" s="476"/>
      <c r="D409" s="476"/>
      <c r="E409" s="476"/>
      <c r="F409" s="476"/>
      <c r="G409" s="476"/>
      <c r="H409" s="476"/>
      <c r="I409" s="87"/>
      <c r="J409" s="151" t="s">
        <v>44</v>
      </c>
      <c r="K409" s="318" t="str">
        <f>IF(SUM(H411:H430)=0,"X","11")</f>
        <v>X</v>
      </c>
      <c r="L409" s="149" t="s">
        <v>46</v>
      </c>
      <c r="P409" s="350">
        <f t="shared" ca="1" si="238"/>
        <v>1</v>
      </c>
      <c r="Q409" s="350">
        <f t="shared" ca="1" si="238"/>
        <v>1</v>
      </c>
      <c r="R409" s="350">
        <f t="shared" ca="1" si="238"/>
        <v>1</v>
      </c>
      <c r="S409" s="350">
        <f t="shared" ca="1" si="238"/>
        <v>1</v>
      </c>
      <c r="T409" s="350">
        <f t="shared" ca="1" si="238"/>
        <v>1</v>
      </c>
      <c r="U409" s="350">
        <f t="shared" ca="1" si="238"/>
        <v>1</v>
      </c>
      <c r="V409" s="350">
        <f t="shared" ca="1" si="238"/>
        <v>1</v>
      </c>
      <c r="W409" s="350">
        <f t="shared" ca="1" si="238"/>
        <v>1</v>
      </c>
      <c r="X409" s="350">
        <f t="shared" ca="1" si="238"/>
        <v>1</v>
      </c>
      <c r="Y409" s="350">
        <f t="shared" ca="1" si="238"/>
        <v>1</v>
      </c>
      <c r="Z409" s="350">
        <f t="shared" ca="1" si="271"/>
        <v>1</v>
      </c>
      <c r="AA409" s="350" t="str">
        <f t="shared" ca="1" si="272"/>
        <v>G</v>
      </c>
      <c r="AB409" s="350" t="str">
        <f t="shared" ca="1" si="273"/>
        <v>F0</v>
      </c>
    </row>
    <row r="410" spans="1:28" ht="15.75" thickBot="1">
      <c r="A410" s="465" t="s">
        <v>8</v>
      </c>
      <c r="B410" s="466"/>
      <c r="C410" s="466"/>
      <c r="D410" s="466"/>
      <c r="E410" s="466"/>
      <c r="F410" s="466"/>
      <c r="G410" s="466"/>
      <c r="H410" s="466"/>
      <c r="I410" s="88"/>
      <c r="P410" s="350">
        <f t="shared" ca="1" si="238"/>
        <v>1</v>
      </c>
      <c r="Q410" s="350">
        <f t="shared" ca="1" si="238"/>
        <v>1</v>
      </c>
      <c r="R410" s="350">
        <f t="shared" ca="1" si="238"/>
        <v>1</v>
      </c>
      <c r="S410" s="350">
        <f t="shared" ca="1" si="238"/>
        <v>1</v>
      </c>
      <c r="T410" s="350">
        <f t="shared" ca="1" si="238"/>
        <v>1</v>
      </c>
      <c r="U410" s="350">
        <f t="shared" ca="1" si="238"/>
        <v>1</v>
      </c>
      <c r="V410" s="350">
        <f t="shared" ca="1" si="238"/>
        <v>1</v>
      </c>
      <c r="W410" s="350">
        <f t="shared" ca="1" si="238"/>
        <v>1</v>
      </c>
      <c r="X410" s="350">
        <f t="shared" ca="1" si="238"/>
        <v>1</v>
      </c>
      <c r="Y410" s="350">
        <f t="shared" ca="1" si="238"/>
        <v>1</v>
      </c>
      <c r="Z410" s="350">
        <f t="shared" ca="1" si="271"/>
        <v>1</v>
      </c>
      <c r="AA410" s="350" t="str">
        <f t="shared" ca="1" si="272"/>
        <v>G</v>
      </c>
      <c r="AB410" s="350" t="str">
        <f t="shared" ca="1" si="273"/>
        <v>F0</v>
      </c>
    </row>
    <row r="411" spans="1:28" ht="18" customHeight="1">
      <c r="A411" s="103" t="s">
        <v>330</v>
      </c>
      <c r="B411" s="472" t="s">
        <v>754</v>
      </c>
      <c r="C411" s="472"/>
      <c r="D411" s="472"/>
      <c r="E411" s="472"/>
      <c r="F411" s="472"/>
      <c r="G411" s="12" t="str">
        <f>IF(H411&gt;2500000,"Can't exceed $25,000,000 --&gt;","")</f>
        <v/>
      </c>
      <c r="H411" s="326"/>
      <c r="I411" s="127" t="s">
        <v>107</v>
      </c>
      <c r="J411" s="151" t="s">
        <v>47</v>
      </c>
      <c r="K411" s="318" t="str">
        <f t="shared" ref="K411:K418" si="274">IF(ISNUMBER(H411),ROUND(H411,0),"X")</f>
        <v>X</v>
      </c>
      <c r="L411" s="149" t="s">
        <v>46</v>
      </c>
      <c r="M411" s="149" t="str">
        <f t="shared" ref="M411:M418" si="275">IF(G411="","",1)</f>
        <v/>
      </c>
      <c r="N411" s="152" t="str">
        <f t="shared" ref="N411:N418" si="276">IF(M411=1,"&lt;==========","")</f>
        <v/>
      </c>
      <c r="P411" s="350">
        <f t="shared" ref="P411:Y436" ca="1" si="277">CELL("protect",A411)</f>
        <v>1</v>
      </c>
      <c r="Q411" s="350">
        <f t="shared" ca="1" si="277"/>
        <v>1</v>
      </c>
      <c r="R411" s="350">
        <f t="shared" ca="1" si="277"/>
        <v>1</v>
      </c>
      <c r="S411" s="350">
        <f t="shared" ca="1" si="277"/>
        <v>1</v>
      </c>
      <c r="T411" s="350">
        <f t="shared" ca="1" si="277"/>
        <v>1</v>
      </c>
      <c r="U411" s="350">
        <f t="shared" ca="1" si="277"/>
        <v>1</v>
      </c>
      <c r="V411" s="350">
        <f t="shared" ca="1" si="277"/>
        <v>1</v>
      </c>
      <c r="W411" s="350">
        <f t="shared" ca="1" si="277"/>
        <v>0</v>
      </c>
      <c r="X411" s="350">
        <f t="shared" ca="1" si="277"/>
        <v>1</v>
      </c>
      <c r="Y411" s="350">
        <f t="shared" ca="1" si="277"/>
        <v>1</v>
      </c>
      <c r="Z411" s="350">
        <f t="shared" ca="1" si="271"/>
        <v>1</v>
      </c>
      <c r="AA411" s="350" t="str">
        <f t="shared" ca="1" si="272"/>
        <v>C0</v>
      </c>
      <c r="AB411" s="350" t="str">
        <f t="shared" ca="1" si="273"/>
        <v>F0</v>
      </c>
    </row>
    <row r="412" spans="1:28" ht="18" customHeight="1">
      <c r="A412" s="22" t="s">
        <v>331</v>
      </c>
      <c r="B412" s="464" t="s">
        <v>753</v>
      </c>
      <c r="C412" s="464"/>
      <c r="D412" s="464"/>
      <c r="E412" s="464"/>
      <c r="F412" s="464"/>
      <c r="G412" s="12" t="str">
        <f>IF(H412&gt;2500000,"Can't exceed $25,000,000 --&gt;","")</f>
        <v/>
      </c>
      <c r="H412" s="326"/>
      <c r="I412" s="127" t="s">
        <v>107</v>
      </c>
      <c r="J412" s="151" t="s">
        <v>47</v>
      </c>
      <c r="K412" s="318" t="str">
        <f t="shared" si="274"/>
        <v>X</v>
      </c>
      <c r="L412" s="149" t="s">
        <v>46</v>
      </c>
      <c r="M412" s="149" t="str">
        <f t="shared" si="275"/>
        <v/>
      </c>
      <c r="N412" s="152" t="str">
        <f t="shared" si="276"/>
        <v/>
      </c>
      <c r="P412" s="350">
        <f t="shared" ca="1" si="277"/>
        <v>1</v>
      </c>
      <c r="Q412" s="350">
        <f t="shared" ca="1" si="277"/>
        <v>1</v>
      </c>
      <c r="R412" s="350">
        <f t="shared" ca="1" si="277"/>
        <v>1</v>
      </c>
      <c r="S412" s="350">
        <f t="shared" ca="1" si="277"/>
        <v>1</v>
      </c>
      <c r="T412" s="350">
        <f t="shared" ca="1" si="277"/>
        <v>1</v>
      </c>
      <c r="U412" s="350">
        <f t="shared" ca="1" si="277"/>
        <v>1</v>
      </c>
      <c r="V412" s="350">
        <f t="shared" ca="1" si="277"/>
        <v>1</v>
      </c>
      <c r="W412" s="350">
        <f t="shared" ca="1" si="277"/>
        <v>0</v>
      </c>
      <c r="X412" s="350">
        <f t="shared" ca="1" si="277"/>
        <v>1</v>
      </c>
      <c r="Y412" s="350">
        <f t="shared" ca="1" si="277"/>
        <v>1</v>
      </c>
      <c r="Z412" s="350">
        <f t="shared" ca="1" si="271"/>
        <v>1</v>
      </c>
      <c r="AA412" s="350" t="str">
        <f t="shared" ca="1" si="272"/>
        <v>C0</v>
      </c>
      <c r="AB412" s="350" t="str">
        <f t="shared" ca="1" si="273"/>
        <v>F0</v>
      </c>
    </row>
    <row r="413" spans="1:28" ht="18" customHeight="1">
      <c r="A413" s="22" t="s">
        <v>332</v>
      </c>
      <c r="B413" s="464" t="s">
        <v>752</v>
      </c>
      <c r="C413" s="464"/>
      <c r="D413" s="464"/>
      <c r="E413" s="464"/>
      <c r="F413" s="464"/>
      <c r="G413" s="12" t="str">
        <f>IF(H413&gt;2500000,"Can't exceed $25,000,000 --&gt;","")</f>
        <v/>
      </c>
      <c r="H413" s="326"/>
      <c r="I413" s="127" t="s">
        <v>107</v>
      </c>
      <c r="J413" s="151" t="s">
        <v>47</v>
      </c>
      <c r="K413" s="318" t="str">
        <f t="shared" si="274"/>
        <v>X</v>
      </c>
      <c r="L413" s="149" t="s">
        <v>46</v>
      </c>
      <c r="M413" s="149" t="str">
        <f t="shared" si="275"/>
        <v/>
      </c>
      <c r="N413" s="152" t="str">
        <f t="shared" si="276"/>
        <v/>
      </c>
      <c r="P413" s="350">
        <f t="shared" ca="1" si="277"/>
        <v>1</v>
      </c>
      <c r="Q413" s="350">
        <f t="shared" ca="1" si="277"/>
        <v>1</v>
      </c>
      <c r="R413" s="350">
        <f t="shared" ca="1" si="277"/>
        <v>1</v>
      </c>
      <c r="S413" s="350">
        <f t="shared" ca="1" si="277"/>
        <v>1</v>
      </c>
      <c r="T413" s="350">
        <f t="shared" ca="1" si="277"/>
        <v>1</v>
      </c>
      <c r="U413" s="350">
        <f t="shared" ca="1" si="277"/>
        <v>1</v>
      </c>
      <c r="V413" s="350">
        <f t="shared" ca="1" si="277"/>
        <v>1</v>
      </c>
      <c r="W413" s="350">
        <f t="shared" ca="1" si="277"/>
        <v>0</v>
      </c>
      <c r="X413" s="350">
        <f t="shared" ca="1" si="277"/>
        <v>1</v>
      </c>
      <c r="Y413" s="350">
        <f t="shared" ca="1" si="277"/>
        <v>1</v>
      </c>
      <c r="Z413" s="350">
        <f t="shared" ca="1" si="271"/>
        <v>1</v>
      </c>
      <c r="AA413" s="350" t="str">
        <f t="shared" ca="1" si="272"/>
        <v>C0</v>
      </c>
      <c r="AB413" s="350" t="str">
        <f t="shared" ca="1" si="273"/>
        <v>F0</v>
      </c>
    </row>
    <row r="414" spans="1:28" ht="18" customHeight="1">
      <c r="A414" s="22" t="s">
        <v>333</v>
      </c>
      <c r="B414" s="464" t="s">
        <v>755</v>
      </c>
      <c r="C414" s="464"/>
      <c r="D414" s="464"/>
      <c r="E414" s="464"/>
      <c r="F414" s="464"/>
      <c r="G414" s="12" t="str">
        <f>IF(H414&gt;100000,"Can't exceed $100,000 --&gt;","")</f>
        <v/>
      </c>
      <c r="H414" s="326"/>
      <c r="I414" s="127" t="s">
        <v>107</v>
      </c>
      <c r="J414" s="151" t="s">
        <v>47</v>
      </c>
      <c r="K414" s="318" t="str">
        <f t="shared" si="274"/>
        <v>X</v>
      </c>
      <c r="L414" s="149" t="s">
        <v>46</v>
      </c>
      <c r="M414" s="149" t="str">
        <f t="shared" si="275"/>
        <v/>
      </c>
      <c r="N414" s="152" t="str">
        <f t="shared" si="276"/>
        <v/>
      </c>
      <c r="P414" s="350">
        <f t="shared" ca="1" si="277"/>
        <v>1</v>
      </c>
      <c r="Q414" s="350">
        <f t="shared" ca="1" si="277"/>
        <v>1</v>
      </c>
      <c r="R414" s="350">
        <f t="shared" ca="1" si="277"/>
        <v>1</v>
      </c>
      <c r="S414" s="350">
        <f t="shared" ca="1" si="277"/>
        <v>1</v>
      </c>
      <c r="T414" s="350">
        <f t="shared" ca="1" si="277"/>
        <v>1</v>
      </c>
      <c r="U414" s="350">
        <f t="shared" ca="1" si="277"/>
        <v>1</v>
      </c>
      <c r="V414" s="350">
        <f t="shared" ca="1" si="277"/>
        <v>1</v>
      </c>
      <c r="W414" s="350">
        <f t="shared" ca="1" si="277"/>
        <v>0</v>
      </c>
      <c r="X414" s="350">
        <f t="shared" ca="1" si="277"/>
        <v>1</v>
      </c>
      <c r="Y414" s="350">
        <f t="shared" ca="1" si="277"/>
        <v>1</v>
      </c>
      <c r="Z414" s="350">
        <f t="shared" ca="1" si="271"/>
        <v>1</v>
      </c>
      <c r="AA414" s="350" t="str">
        <f t="shared" ca="1" si="272"/>
        <v>C0</v>
      </c>
      <c r="AB414" s="350" t="str">
        <f t="shared" ca="1" si="273"/>
        <v>F0</v>
      </c>
    </row>
    <row r="415" spans="1:28" ht="18" customHeight="1">
      <c r="A415" s="22" t="s">
        <v>334</v>
      </c>
      <c r="B415" s="464" t="s">
        <v>756</v>
      </c>
      <c r="C415" s="464"/>
      <c r="D415" s="464"/>
      <c r="E415" s="464"/>
      <c r="F415" s="464"/>
      <c r="G415" s="12" t="str">
        <f t="shared" ref="G415:G418" si="278">IF(H415&gt;100000,"Can't exceed $100,000 --&gt;","")</f>
        <v/>
      </c>
      <c r="H415" s="326"/>
      <c r="I415" s="127" t="s">
        <v>107</v>
      </c>
      <c r="J415" s="151" t="s">
        <v>47</v>
      </c>
      <c r="K415" s="318" t="str">
        <f t="shared" si="274"/>
        <v>X</v>
      </c>
      <c r="L415" s="149" t="s">
        <v>46</v>
      </c>
      <c r="M415" s="149" t="str">
        <f t="shared" si="275"/>
        <v/>
      </c>
      <c r="N415" s="152" t="str">
        <f t="shared" si="276"/>
        <v/>
      </c>
      <c r="P415" s="350">
        <f t="shared" ca="1" si="277"/>
        <v>1</v>
      </c>
      <c r="Q415" s="350">
        <f t="shared" ca="1" si="277"/>
        <v>1</v>
      </c>
      <c r="R415" s="350">
        <f t="shared" ca="1" si="277"/>
        <v>1</v>
      </c>
      <c r="S415" s="350">
        <f t="shared" ca="1" si="277"/>
        <v>1</v>
      </c>
      <c r="T415" s="350">
        <f t="shared" ca="1" si="277"/>
        <v>1</v>
      </c>
      <c r="U415" s="350">
        <f t="shared" ca="1" si="277"/>
        <v>1</v>
      </c>
      <c r="V415" s="350">
        <f t="shared" ca="1" si="277"/>
        <v>1</v>
      </c>
      <c r="W415" s="350">
        <f t="shared" ca="1" si="277"/>
        <v>0</v>
      </c>
      <c r="X415" s="350">
        <f t="shared" ca="1" si="277"/>
        <v>1</v>
      </c>
      <c r="Y415" s="350">
        <f t="shared" ca="1" si="277"/>
        <v>1</v>
      </c>
      <c r="Z415" s="350">
        <f t="shared" ca="1" si="271"/>
        <v>1</v>
      </c>
      <c r="AA415" s="350" t="str">
        <f t="shared" ca="1" si="272"/>
        <v>C0</v>
      </c>
      <c r="AB415" s="350" t="str">
        <f t="shared" ca="1" si="273"/>
        <v>F0</v>
      </c>
    </row>
    <row r="416" spans="1:28" ht="18" customHeight="1">
      <c r="A416" s="22" t="s">
        <v>335</v>
      </c>
      <c r="B416" s="464" t="s">
        <v>757</v>
      </c>
      <c r="C416" s="464"/>
      <c r="D416" s="464"/>
      <c r="E416" s="464"/>
      <c r="F416" s="464"/>
      <c r="G416" s="12" t="str">
        <f t="shared" si="278"/>
        <v/>
      </c>
      <c r="H416" s="326"/>
      <c r="I416" s="127" t="s">
        <v>107</v>
      </c>
      <c r="J416" s="151" t="s">
        <v>47</v>
      </c>
      <c r="K416" s="318" t="str">
        <f t="shared" si="274"/>
        <v>X</v>
      </c>
      <c r="L416" s="149" t="s">
        <v>46</v>
      </c>
      <c r="M416" s="149" t="str">
        <f t="shared" si="275"/>
        <v/>
      </c>
      <c r="N416" s="152" t="str">
        <f t="shared" si="276"/>
        <v/>
      </c>
      <c r="P416" s="350">
        <f t="shared" ca="1" si="277"/>
        <v>1</v>
      </c>
      <c r="Q416" s="350">
        <f t="shared" ca="1" si="277"/>
        <v>1</v>
      </c>
      <c r="R416" s="350">
        <f t="shared" ca="1" si="277"/>
        <v>1</v>
      </c>
      <c r="S416" s="350">
        <f t="shared" ca="1" si="277"/>
        <v>1</v>
      </c>
      <c r="T416" s="350">
        <f t="shared" ca="1" si="277"/>
        <v>1</v>
      </c>
      <c r="U416" s="350">
        <f t="shared" ca="1" si="277"/>
        <v>1</v>
      </c>
      <c r="V416" s="350">
        <f t="shared" ca="1" si="277"/>
        <v>1</v>
      </c>
      <c r="W416" s="350">
        <f t="shared" ca="1" si="277"/>
        <v>0</v>
      </c>
      <c r="X416" s="350">
        <f t="shared" ca="1" si="277"/>
        <v>1</v>
      </c>
      <c r="Y416" s="350">
        <f t="shared" ca="1" si="277"/>
        <v>1</v>
      </c>
      <c r="Z416" s="350">
        <f t="shared" ca="1" si="271"/>
        <v>1</v>
      </c>
      <c r="AA416" s="350" t="str">
        <f t="shared" ca="1" si="272"/>
        <v>C0</v>
      </c>
      <c r="AB416" s="350" t="str">
        <f t="shared" ca="1" si="273"/>
        <v>F0</v>
      </c>
    </row>
    <row r="417" spans="1:28" ht="18" customHeight="1">
      <c r="A417" s="22" t="s">
        <v>336</v>
      </c>
      <c r="B417" s="464" t="s">
        <v>758</v>
      </c>
      <c r="C417" s="464"/>
      <c r="D417" s="464"/>
      <c r="E417" s="464"/>
      <c r="F417" s="464"/>
      <c r="G417" s="12" t="str">
        <f t="shared" si="278"/>
        <v/>
      </c>
      <c r="H417" s="326"/>
      <c r="I417" s="127" t="s">
        <v>107</v>
      </c>
      <c r="J417" s="151" t="s">
        <v>47</v>
      </c>
      <c r="K417" s="318" t="str">
        <f t="shared" si="274"/>
        <v>X</v>
      </c>
      <c r="L417" s="149" t="s">
        <v>46</v>
      </c>
      <c r="M417" s="149" t="str">
        <f t="shared" si="275"/>
        <v/>
      </c>
      <c r="N417" s="152" t="str">
        <f t="shared" si="276"/>
        <v/>
      </c>
      <c r="P417" s="360">
        <f t="shared" ca="1" si="277"/>
        <v>1</v>
      </c>
      <c r="Q417" s="360">
        <f t="shared" ca="1" si="277"/>
        <v>1</v>
      </c>
      <c r="R417" s="360">
        <f t="shared" ca="1" si="277"/>
        <v>1</v>
      </c>
      <c r="S417" s="360">
        <f t="shared" ca="1" si="277"/>
        <v>1</v>
      </c>
      <c r="T417" s="360">
        <f t="shared" ca="1" si="277"/>
        <v>1</v>
      </c>
      <c r="U417" s="360">
        <f t="shared" ca="1" si="277"/>
        <v>1</v>
      </c>
      <c r="V417" s="360">
        <f t="shared" ca="1" si="277"/>
        <v>1</v>
      </c>
      <c r="W417" s="360">
        <f t="shared" ca="1" si="277"/>
        <v>0</v>
      </c>
      <c r="X417" s="360">
        <f t="shared" ca="1" si="277"/>
        <v>1</v>
      </c>
      <c r="Y417" s="360">
        <f t="shared" ca="1" si="277"/>
        <v>1</v>
      </c>
      <c r="Z417" s="360">
        <f t="shared" ca="1" si="271"/>
        <v>1</v>
      </c>
      <c r="AA417" s="360" t="str">
        <f t="shared" ca="1" si="272"/>
        <v>C0</v>
      </c>
      <c r="AB417" s="360" t="str">
        <f t="shared" ca="1" si="273"/>
        <v>F0</v>
      </c>
    </row>
    <row r="418" spans="1:28" ht="18" customHeight="1">
      <c r="A418" s="22" t="s">
        <v>337</v>
      </c>
      <c r="B418" s="464" t="s">
        <v>759</v>
      </c>
      <c r="C418" s="464"/>
      <c r="D418" s="464"/>
      <c r="E418" s="464"/>
      <c r="F418" s="464"/>
      <c r="G418" s="12" t="str">
        <f t="shared" si="278"/>
        <v/>
      </c>
      <c r="H418" s="326"/>
      <c r="I418" s="127" t="s">
        <v>107</v>
      </c>
      <c r="J418" s="151" t="s">
        <v>47</v>
      </c>
      <c r="K418" s="318" t="str">
        <f t="shared" si="274"/>
        <v>X</v>
      </c>
      <c r="L418" s="149" t="s">
        <v>46</v>
      </c>
      <c r="M418" s="149" t="str">
        <f t="shared" si="275"/>
        <v/>
      </c>
      <c r="N418" s="152" t="str">
        <f t="shared" si="276"/>
        <v/>
      </c>
      <c r="P418" s="360">
        <f t="shared" ca="1" si="277"/>
        <v>1</v>
      </c>
      <c r="Q418" s="360">
        <f t="shared" ca="1" si="277"/>
        <v>1</v>
      </c>
      <c r="R418" s="360">
        <f t="shared" ca="1" si="277"/>
        <v>1</v>
      </c>
      <c r="S418" s="360">
        <f t="shared" ca="1" si="277"/>
        <v>1</v>
      </c>
      <c r="T418" s="360">
        <f t="shared" ca="1" si="277"/>
        <v>1</v>
      </c>
      <c r="U418" s="360">
        <f t="shared" ca="1" si="277"/>
        <v>1</v>
      </c>
      <c r="V418" s="360">
        <f t="shared" ca="1" si="277"/>
        <v>1</v>
      </c>
      <c r="W418" s="360">
        <f t="shared" ca="1" si="277"/>
        <v>0</v>
      </c>
      <c r="X418" s="360">
        <f t="shared" ca="1" si="277"/>
        <v>1</v>
      </c>
      <c r="Y418" s="360">
        <f t="shared" ca="1" si="277"/>
        <v>1</v>
      </c>
      <c r="Z418" s="360">
        <f t="shared" ca="1" si="271"/>
        <v>1</v>
      </c>
      <c r="AA418" s="360" t="str">
        <f t="shared" ca="1" si="272"/>
        <v>C0</v>
      </c>
      <c r="AB418" s="360" t="str">
        <f t="shared" ca="1" si="273"/>
        <v>F0</v>
      </c>
    </row>
    <row r="419" spans="1:28" ht="14.25" customHeight="1">
      <c r="A419" s="22"/>
      <c r="B419" s="359"/>
      <c r="C419" s="359"/>
      <c r="D419" s="359"/>
      <c r="E419" s="359"/>
      <c r="F419" s="359"/>
      <c r="G419" s="12"/>
      <c r="H419" s="116"/>
      <c r="I419" s="127"/>
      <c r="J419" s="151" t="s">
        <v>47</v>
      </c>
      <c r="K419" s="321" t="s">
        <v>115</v>
      </c>
      <c r="L419" s="149" t="s">
        <v>46</v>
      </c>
      <c r="P419" s="350">
        <f t="shared" ca="1" si="277"/>
        <v>1</v>
      </c>
      <c r="Q419" s="350">
        <f t="shared" ca="1" si="277"/>
        <v>1</v>
      </c>
      <c r="R419" s="350">
        <f t="shared" ca="1" si="277"/>
        <v>1</v>
      </c>
      <c r="S419" s="350">
        <f t="shared" ca="1" si="277"/>
        <v>1</v>
      </c>
      <c r="T419" s="350">
        <f t="shared" ca="1" si="277"/>
        <v>1</v>
      </c>
      <c r="U419" s="350">
        <f t="shared" ca="1" si="277"/>
        <v>1</v>
      </c>
      <c r="V419" s="350">
        <f t="shared" ca="1" si="277"/>
        <v>1</v>
      </c>
      <c r="W419" s="350">
        <f t="shared" ca="1" si="277"/>
        <v>1</v>
      </c>
      <c r="X419" s="350">
        <f t="shared" ca="1" si="277"/>
        <v>1</v>
      </c>
      <c r="Y419" s="350">
        <f t="shared" ca="1" si="277"/>
        <v>1</v>
      </c>
      <c r="Z419" s="350">
        <f t="shared" ca="1" si="271"/>
        <v>1</v>
      </c>
      <c r="AA419" s="350" t="str">
        <f t="shared" ca="1" si="272"/>
        <v>G</v>
      </c>
      <c r="AB419" s="350" t="str">
        <f t="shared" ca="1" si="273"/>
        <v>F0</v>
      </c>
    </row>
    <row r="420" spans="1:28" ht="16.5" customHeight="1" thickBot="1">
      <c r="A420" s="22" t="s">
        <v>338</v>
      </c>
      <c r="B420" s="464" t="s">
        <v>627</v>
      </c>
      <c r="C420" s="464"/>
      <c r="D420" s="464"/>
      <c r="E420" s="464"/>
      <c r="F420" s="464"/>
      <c r="G420" s="12" t="str">
        <f>IF(H420="","",IF(H420&lt;-99,"Can't be under -99%",IF(H420&gt;400,"Can't be over 400%","")))</f>
        <v/>
      </c>
      <c r="H420" s="346"/>
      <c r="I420" s="128" t="s">
        <v>86</v>
      </c>
      <c r="J420" s="151" t="s">
        <v>44</v>
      </c>
      <c r="K420" s="338" t="str">
        <f>IF(ISNUMBER(H420),ROUND(H420,2),"X")</f>
        <v>X</v>
      </c>
      <c r="L420" s="149" t="s">
        <v>46</v>
      </c>
      <c r="M420" s="149" t="str">
        <f t="shared" ref="M420" si="279">IF(G420="","",1)</f>
        <v/>
      </c>
      <c r="N420" s="152" t="str">
        <f>IF(M420=1,"&lt;==========","")</f>
        <v/>
      </c>
      <c r="P420" s="350">
        <f t="shared" ca="1" si="277"/>
        <v>1</v>
      </c>
      <c r="Q420" s="350">
        <f t="shared" ca="1" si="277"/>
        <v>1</v>
      </c>
      <c r="R420" s="350">
        <f t="shared" ca="1" si="277"/>
        <v>1</v>
      </c>
      <c r="S420" s="350">
        <f t="shared" ca="1" si="277"/>
        <v>1</v>
      </c>
      <c r="T420" s="350">
        <f t="shared" ca="1" si="277"/>
        <v>1</v>
      </c>
      <c r="U420" s="350">
        <f t="shared" ca="1" si="277"/>
        <v>1</v>
      </c>
      <c r="V420" s="350">
        <f t="shared" ca="1" si="277"/>
        <v>1</v>
      </c>
      <c r="W420" s="350">
        <f t="shared" ca="1" si="277"/>
        <v>0</v>
      </c>
      <c r="X420" s="350">
        <f t="shared" ca="1" si="277"/>
        <v>1</v>
      </c>
      <c r="Y420" s="350">
        <f t="shared" ca="1" si="277"/>
        <v>1</v>
      </c>
      <c r="Z420" s="350">
        <f t="shared" ca="1" si="271"/>
        <v>1</v>
      </c>
      <c r="AA420" s="350" t="str">
        <f t="shared" ca="1" si="272"/>
        <v>F2</v>
      </c>
      <c r="AB420" s="350" t="str">
        <f t="shared" ca="1" si="273"/>
        <v>F2</v>
      </c>
    </row>
    <row r="421" spans="1:28" ht="14.25" customHeight="1">
      <c r="A421" s="22"/>
      <c r="B421" s="359"/>
      <c r="C421" s="359"/>
      <c r="D421" s="359"/>
      <c r="E421" s="359"/>
      <c r="F421" s="359"/>
      <c r="G421" s="12"/>
      <c r="H421" s="116"/>
      <c r="I421" s="127"/>
      <c r="P421" s="350">
        <f t="shared" ca="1" si="277"/>
        <v>1</v>
      </c>
      <c r="Q421" s="350">
        <f t="shared" ca="1" si="277"/>
        <v>1</v>
      </c>
      <c r="R421" s="350">
        <f t="shared" ca="1" si="277"/>
        <v>1</v>
      </c>
      <c r="S421" s="350">
        <f t="shared" ca="1" si="277"/>
        <v>1</v>
      </c>
      <c r="T421" s="350">
        <f t="shared" ca="1" si="277"/>
        <v>1</v>
      </c>
      <c r="U421" s="350">
        <f t="shared" ca="1" si="277"/>
        <v>1</v>
      </c>
      <c r="V421" s="350">
        <f t="shared" ca="1" si="277"/>
        <v>1</v>
      </c>
      <c r="W421" s="350">
        <f t="shared" ca="1" si="277"/>
        <v>1</v>
      </c>
      <c r="X421" s="350">
        <f t="shared" ca="1" si="277"/>
        <v>1</v>
      </c>
      <c r="Y421" s="350">
        <f t="shared" ca="1" si="277"/>
        <v>1</v>
      </c>
      <c r="Z421" s="350">
        <f t="shared" ca="1" si="271"/>
        <v>1</v>
      </c>
      <c r="AA421" s="350" t="str">
        <f t="shared" ca="1" si="272"/>
        <v>G</v>
      </c>
      <c r="AB421" s="350" t="str">
        <f t="shared" ca="1" si="273"/>
        <v>F0</v>
      </c>
    </row>
    <row r="422" spans="1:28" ht="15.75" customHeight="1">
      <c r="A422" s="22" t="s">
        <v>339</v>
      </c>
      <c r="B422" s="464" t="s">
        <v>118</v>
      </c>
      <c r="C422" s="464"/>
      <c r="D422" s="464"/>
      <c r="E422" s="464"/>
      <c r="F422" s="464"/>
      <c r="G422" s="12" t="str">
        <f>IF(H422="","",IF(H422&lt;1,"Must be at least 1",IF(H422&gt;H$10,"Can't be over total staff in firm, which is "&amp;H$10,"")))</f>
        <v/>
      </c>
      <c r="H422" s="115"/>
      <c r="I422" s="127"/>
      <c r="J422" s="151" t="s">
        <v>47</v>
      </c>
      <c r="K422" s="318" t="str">
        <f t="shared" ref="K422:K423" si="280">IF(ISNUMBER(H422),ROUND(H422,0),"X")</f>
        <v>X</v>
      </c>
      <c r="L422" s="149" t="s">
        <v>46</v>
      </c>
      <c r="M422" s="149" t="str">
        <f t="shared" ref="M422:M424" si="281">IF(G422="","",1)</f>
        <v/>
      </c>
      <c r="N422" s="152" t="str">
        <f>IF(M422=1,"&lt;==========","")</f>
        <v/>
      </c>
      <c r="P422" s="350">
        <f t="shared" ca="1" si="277"/>
        <v>1</v>
      </c>
      <c r="Q422" s="350">
        <f t="shared" ca="1" si="277"/>
        <v>1</v>
      </c>
      <c r="R422" s="350">
        <f t="shared" ca="1" si="277"/>
        <v>1</v>
      </c>
      <c r="S422" s="350">
        <f t="shared" ca="1" si="277"/>
        <v>1</v>
      </c>
      <c r="T422" s="350">
        <f t="shared" ca="1" si="277"/>
        <v>1</v>
      </c>
      <c r="U422" s="350">
        <f t="shared" ca="1" si="277"/>
        <v>1</v>
      </c>
      <c r="V422" s="350">
        <f t="shared" ca="1" si="277"/>
        <v>1</v>
      </c>
      <c r="W422" s="350">
        <f t="shared" ca="1" si="277"/>
        <v>0</v>
      </c>
      <c r="X422" s="350">
        <f t="shared" ca="1" si="277"/>
        <v>1</v>
      </c>
      <c r="Y422" s="350">
        <f t="shared" ca="1" si="277"/>
        <v>1</v>
      </c>
      <c r="Z422" s="350">
        <f t="shared" ca="1" si="271"/>
        <v>1</v>
      </c>
      <c r="AA422" s="350" t="str">
        <f t="shared" ca="1" si="272"/>
        <v>,0</v>
      </c>
      <c r="AB422" s="350" t="str">
        <f t="shared" ca="1" si="273"/>
        <v>F0</v>
      </c>
    </row>
    <row r="423" spans="1:28">
      <c r="A423" s="22" t="s">
        <v>340</v>
      </c>
      <c r="B423" s="464" t="s">
        <v>703</v>
      </c>
      <c r="C423" s="464"/>
      <c r="D423" s="464"/>
      <c r="E423" s="464"/>
      <c r="F423" s="464"/>
      <c r="G423" s="12" t="str">
        <f>IF(H423="","",IF(H423&lt;0,"Must be positive number",IF(H423&gt;H422,"Can't be over # people with title, which is "&amp;H422,"")))</f>
        <v/>
      </c>
      <c r="H423" s="115"/>
      <c r="I423" s="127"/>
      <c r="J423" s="151" t="s">
        <v>47</v>
      </c>
      <c r="K423" s="318" t="str">
        <f t="shared" si="280"/>
        <v>X</v>
      </c>
      <c r="L423" s="149" t="s">
        <v>46</v>
      </c>
      <c r="M423" s="149" t="str">
        <f t="shared" si="281"/>
        <v/>
      </c>
      <c r="N423" s="152" t="str">
        <f>IF(M423=1,"&lt;==========","")</f>
        <v/>
      </c>
      <c r="P423" s="350">
        <f t="shared" ca="1" si="277"/>
        <v>1</v>
      </c>
      <c r="Q423" s="350">
        <f t="shared" ca="1" si="277"/>
        <v>1</v>
      </c>
      <c r="R423" s="350">
        <f t="shared" ca="1" si="277"/>
        <v>1</v>
      </c>
      <c r="S423" s="350">
        <f t="shared" ca="1" si="277"/>
        <v>1</v>
      </c>
      <c r="T423" s="350">
        <f t="shared" ca="1" si="277"/>
        <v>1</v>
      </c>
      <c r="U423" s="350">
        <f t="shared" ca="1" si="277"/>
        <v>1</v>
      </c>
      <c r="V423" s="350">
        <f t="shared" ca="1" si="277"/>
        <v>1</v>
      </c>
      <c r="W423" s="350">
        <f t="shared" ca="1" si="277"/>
        <v>0</v>
      </c>
      <c r="X423" s="350">
        <f t="shared" ca="1" si="277"/>
        <v>1</v>
      </c>
      <c r="Y423" s="350">
        <f t="shared" ca="1" si="277"/>
        <v>1</v>
      </c>
      <c r="Z423" s="350">
        <f t="shared" ca="1" si="271"/>
        <v>1</v>
      </c>
      <c r="AA423" s="350" t="str">
        <f t="shared" ca="1" si="272"/>
        <v>,0</v>
      </c>
      <c r="AB423" s="350" t="str">
        <f t="shared" ca="1" si="273"/>
        <v>F0</v>
      </c>
    </row>
    <row r="424" spans="1:28" ht="17.25" thickBot="1">
      <c r="A424" s="22" t="s">
        <v>341</v>
      </c>
      <c r="B424" s="464" t="s">
        <v>121</v>
      </c>
      <c r="C424" s="464"/>
      <c r="D424" s="464"/>
      <c r="E424" s="464"/>
      <c r="F424" s="464"/>
      <c r="G424" s="12" t="str">
        <f>IF(H424="","",IF(H424&lt;0,"Can't be negative",IF(H424&gt;100,"Can't be over 100%","")))</f>
        <v/>
      </c>
      <c r="H424" s="345"/>
      <c r="I424" s="128" t="s">
        <v>86</v>
      </c>
      <c r="J424" s="151" t="s">
        <v>47</v>
      </c>
      <c r="K424" s="338" t="str">
        <f>IF(ISNUMBER(H424),ROUND(H424,2),"X")</f>
        <v>X</v>
      </c>
      <c r="L424" s="149" t="s">
        <v>46</v>
      </c>
      <c r="M424" s="149" t="str">
        <f t="shared" si="281"/>
        <v/>
      </c>
      <c r="N424" s="152" t="str">
        <f>IF(M424=1,"&lt;==========","")</f>
        <v/>
      </c>
      <c r="P424" s="350">
        <f t="shared" ca="1" si="277"/>
        <v>1</v>
      </c>
      <c r="Q424" s="350">
        <f t="shared" ca="1" si="277"/>
        <v>1</v>
      </c>
      <c r="R424" s="350">
        <f t="shared" ca="1" si="277"/>
        <v>1</v>
      </c>
      <c r="S424" s="350">
        <f t="shared" ca="1" si="277"/>
        <v>1</v>
      </c>
      <c r="T424" s="350">
        <f t="shared" ca="1" si="277"/>
        <v>1</v>
      </c>
      <c r="U424" s="350">
        <f t="shared" ca="1" si="277"/>
        <v>1</v>
      </c>
      <c r="V424" s="350">
        <f t="shared" ca="1" si="277"/>
        <v>1</v>
      </c>
      <c r="W424" s="350">
        <f t="shared" ca="1" si="277"/>
        <v>0</v>
      </c>
      <c r="X424" s="350">
        <f t="shared" ca="1" si="277"/>
        <v>1</v>
      </c>
      <c r="Y424" s="350">
        <f t="shared" ca="1" si="277"/>
        <v>1</v>
      </c>
      <c r="Z424" s="350">
        <f t="shared" ca="1" si="271"/>
        <v>1</v>
      </c>
      <c r="AA424" s="350" t="str">
        <f t="shared" ca="1" si="272"/>
        <v>F2</v>
      </c>
      <c r="AB424" s="350" t="str">
        <f t="shared" ca="1" si="273"/>
        <v>F2</v>
      </c>
    </row>
    <row r="425" spans="1:28" ht="14.25" customHeight="1">
      <c r="A425" s="22"/>
      <c r="B425" s="359"/>
      <c r="C425" s="359"/>
      <c r="D425" s="359"/>
      <c r="E425" s="359"/>
      <c r="F425" s="359"/>
      <c r="G425" s="12"/>
      <c r="H425" s="116"/>
      <c r="I425" s="127"/>
      <c r="P425" s="350">
        <f t="shared" ca="1" si="277"/>
        <v>1</v>
      </c>
      <c r="Q425" s="350">
        <f t="shared" ca="1" si="277"/>
        <v>1</v>
      </c>
      <c r="R425" s="350">
        <f t="shared" ca="1" si="277"/>
        <v>1</v>
      </c>
      <c r="S425" s="350">
        <f t="shared" ca="1" si="277"/>
        <v>1</v>
      </c>
      <c r="T425" s="350">
        <f t="shared" ca="1" si="277"/>
        <v>1</v>
      </c>
      <c r="U425" s="350">
        <f t="shared" ca="1" si="277"/>
        <v>1</v>
      </c>
      <c r="V425" s="350">
        <f t="shared" ca="1" si="277"/>
        <v>1</v>
      </c>
      <c r="W425" s="350">
        <f t="shared" ca="1" si="277"/>
        <v>1</v>
      </c>
      <c r="X425" s="350">
        <f t="shared" ca="1" si="277"/>
        <v>1</v>
      </c>
      <c r="Y425" s="350">
        <f t="shared" ca="1" si="277"/>
        <v>1</v>
      </c>
      <c r="Z425" s="350">
        <f t="shared" ca="1" si="271"/>
        <v>1</v>
      </c>
      <c r="AA425" s="350" t="str">
        <f t="shared" ca="1" si="272"/>
        <v>G</v>
      </c>
      <c r="AB425" s="350" t="str">
        <f t="shared" ca="1" si="273"/>
        <v>F0</v>
      </c>
    </row>
    <row r="426" spans="1:28">
      <c r="A426" s="22" t="s">
        <v>342</v>
      </c>
      <c r="B426" s="464" t="s">
        <v>29</v>
      </c>
      <c r="C426" s="464"/>
      <c r="D426" s="464"/>
      <c r="E426" s="464"/>
      <c r="F426" s="464"/>
      <c r="G426" s="12" t="str">
        <f>IF(H426="","",IF(H426&lt;0,"Can't be negative",IF(H426&gt;100,"Can't be over 100%","")))</f>
        <v/>
      </c>
      <c r="H426" s="344"/>
      <c r="I426" s="128" t="s">
        <v>86</v>
      </c>
      <c r="J426" s="151" t="s">
        <v>47</v>
      </c>
      <c r="K426" s="338" t="str">
        <f t="shared" ref="K426:K427" si="282">IF(ISNUMBER(H426),ROUND(H426,2),"X")</f>
        <v>X</v>
      </c>
      <c r="L426" s="149" t="s">
        <v>46</v>
      </c>
      <c r="M426" s="149" t="str">
        <f t="shared" ref="M426:M431" si="283">IF(G426="","",1)</f>
        <v/>
      </c>
      <c r="N426" s="152" t="str">
        <f t="shared" ref="N426:N431" si="284">IF(M426=1,"&lt;==========","")</f>
        <v/>
      </c>
      <c r="P426" s="350">
        <f t="shared" ca="1" si="277"/>
        <v>1</v>
      </c>
      <c r="Q426" s="350">
        <f t="shared" ca="1" si="277"/>
        <v>1</v>
      </c>
      <c r="R426" s="350">
        <f t="shared" ca="1" si="277"/>
        <v>1</v>
      </c>
      <c r="S426" s="350">
        <f t="shared" ca="1" si="277"/>
        <v>1</v>
      </c>
      <c r="T426" s="350">
        <f t="shared" ca="1" si="277"/>
        <v>1</v>
      </c>
      <c r="U426" s="350">
        <f t="shared" ca="1" si="277"/>
        <v>1</v>
      </c>
      <c r="V426" s="350">
        <f t="shared" ca="1" si="277"/>
        <v>1</v>
      </c>
      <c r="W426" s="350">
        <f t="shared" ca="1" si="277"/>
        <v>0</v>
      </c>
      <c r="X426" s="350">
        <f t="shared" ca="1" si="277"/>
        <v>1</v>
      </c>
      <c r="Y426" s="350">
        <f t="shared" ca="1" si="277"/>
        <v>1</v>
      </c>
      <c r="Z426" s="350">
        <f t="shared" ca="1" si="271"/>
        <v>1</v>
      </c>
      <c r="AA426" s="350" t="str">
        <f t="shared" ca="1" si="272"/>
        <v>F2</v>
      </c>
      <c r="AB426" s="350" t="str">
        <f t="shared" ca="1" si="273"/>
        <v>F2</v>
      </c>
    </row>
    <row r="427" spans="1:28" ht="17.25" thickBot="1">
      <c r="A427" s="22" t="s">
        <v>343</v>
      </c>
      <c r="B427" s="464" t="s">
        <v>647</v>
      </c>
      <c r="C427" s="464"/>
      <c r="D427" s="464"/>
      <c r="E427" s="464"/>
      <c r="F427" s="464"/>
      <c r="G427" s="12" t="str">
        <f>IF(H427="","",IF(H427&lt;0,"Can't be negative",IF(H427&gt;100,"Can't be over 100%","")))</f>
        <v/>
      </c>
      <c r="H427" s="345"/>
      <c r="I427" s="128" t="s">
        <v>86</v>
      </c>
      <c r="J427" s="151" t="s">
        <v>47</v>
      </c>
      <c r="K427" s="338" t="str">
        <f t="shared" si="282"/>
        <v>X</v>
      </c>
      <c r="L427" s="149" t="s">
        <v>46</v>
      </c>
      <c r="M427" s="149" t="str">
        <f t="shared" si="283"/>
        <v/>
      </c>
      <c r="N427" s="152" t="str">
        <f t="shared" si="284"/>
        <v/>
      </c>
      <c r="P427" s="350">
        <f t="shared" ca="1" si="277"/>
        <v>1</v>
      </c>
      <c r="Q427" s="350">
        <f t="shared" ca="1" si="277"/>
        <v>1</v>
      </c>
      <c r="R427" s="350">
        <f t="shared" ca="1" si="277"/>
        <v>1</v>
      </c>
      <c r="S427" s="350">
        <f t="shared" ca="1" si="277"/>
        <v>1</v>
      </c>
      <c r="T427" s="350">
        <f t="shared" ca="1" si="277"/>
        <v>1</v>
      </c>
      <c r="U427" s="350">
        <f t="shared" ca="1" si="277"/>
        <v>1</v>
      </c>
      <c r="V427" s="350">
        <f t="shared" ca="1" si="277"/>
        <v>1</v>
      </c>
      <c r="W427" s="350">
        <f t="shared" ca="1" si="277"/>
        <v>0</v>
      </c>
      <c r="X427" s="350">
        <f t="shared" ca="1" si="277"/>
        <v>1</v>
      </c>
      <c r="Y427" s="350">
        <f t="shared" ca="1" si="277"/>
        <v>1</v>
      </c>
      <c r="Z427" s="350">
        <f t="shared" ca="1" si="271"/>
        <v>1</v>
      </c>
      <c r="AA427" s="350" t="str">
        <f t="shared" ca="1" si="272"/>
        <v>F2</v>
      </c>
      <c r="AB427" s="350" t="str">
        <f t="shared" ca="1" si="273"/>
        <v>F2</v>
      </c>
    </row>
    <row r="428" spans="1:28" ht="14.25" customHeight="1">
      <c r="A428" s="22"/>
      <c r="B428" s="359"/>
      <c r="C428" s="359"/>
      <c r="D428" s="359"/>
      <c r="E428" s="359"/>
      <c r="F428" s="104"/>
      <c r="G428" s="331" t="str">
        <f>IF(H426+H427&gt;100,"Can't add to more than 100%","")</f>
        <v/>
      </c>
      <c r="H428" s="328" t="str">
        <f>IF(H426+H427&gt;0,H426+H427,"")</f>
        <v/>
      </c>
      <c r="I428" s="329" t="str">
        <f>IF(H428&lt;&gt;"","Total","")</f>
        <v/>
      </c>
      <c r="M428" s="149" t="str">
        <f t="shared" si="283"/>
        <v/>
      </c>
      <c r="N428" s="152" t="str">
        <f t="shared" si="284"/>
        <v/>
      </c>
      <c r="P428" s="350">
        <f t="shared" ca="1" si="277"/>
        <v>1</v>
      </c>
      <c r="Q428" s="350">
        <f t="shared" ca="1" si="277"/>
        <v>1</v>
      </c>
      <c r="R428" s="350">
        <f t="shared" ca="1" si="277"/>
        <v>1</v>
      </c>
      <c r="S428" s="350">
        <f t="shared" ca="1" si="277"/>
        <v>1</v>
      </c>
      <c r="T428" s="350">
        <f t="shared" ca="1" si="277"/>
        <v>1</v>
      </c>
      <c r="U428" s="350">
        <f t="shared" ca="1" si="277"/>
        <v>1</v>
      </c>
      <c r="V428" s="350">
        <f t="shared" ca="1" si="277"/>
        <v>1</v>
      </c>
      <c r="W428" s="350">
        <f t="shared" ca="1" si="277"/>
        <v>1</v>
      </c>
      <c r="X428" s="350">
        <f t="shared" ca="1" si="277"/>
        <v>1</v>
      </c>
      <c r="Y428" s="350">
        <f t="shared" ca="1" si="277"/>
        <v>1</v>
      </c>
      <c r="Z428" s="350">
        <f t="shared" ca="1" si="271"/>
        <v>1</v>
      </c>
      <c r="AA428" s="350" t="str">
        <f t="shared" ca="1" si="272"/>
        <v>F0</v>
      </c>
      <c r="AB428" s="350" t="str">
        <f t="shared" ca="1" si="273"/>
        <v>F0</v>
      </c>
    </row>
    <row r="429" spans="1:28">
      <c r="A429" s="22" t="s">
        <v>344</v>
      </c>
      <c r="B429" s="464" t="s">
        <v>821</v>
      </c>
      <c r="C429" s="464"/>
      <c r="D429" s="464"/>
      <c r="E429" s="464"/>
      <c r="F429" s="464"/>
      <c r="G429" s="366" t="str">
        <f>IF(H429&lt;0,"Can't be negative",IF(H429&gt;30,"Do you really mean "&amp;H429&amp;" DAYS (not hours)?",""))</f>
        <v/>
      </c>
      <c r="H429" s="355"/>
      <c r="I429" s="127"/>
      <c r="J429" s="151" t="s">
        <v>47</v>
      </c>
      <c r="K429" s="318" t="str">
        <f t="shared" ref="K429:K431" si="285">IF(ISNUMBER(H429),ROUND(H429,0),"X")</f>
        <v>X</v>
      </c>
      <c r="L429" s="149" t="s">
        <v>46</v>
      </c>
      <c r="M429" s="149" t="str">
        <f t="shared" si="283"/>
        <v/>
      </c>
      <c r="N429" s="152" t="str">
        <f t="shared" si="284"/>
        <v/>
      </c>
      <c r="P429" s="350">
        <f t="shared" ca="1" si="277"/>
        <v>1</v>
      </c>
      <c r="Q429" s="350">
        <f t="shared" ca="1" si="277"/>
        <v>1</v>
      </c>
      <c r="R429" s="350">
        <f t="shared" ca="1" si="277"/>
        <v>1</v>
      </c>
      <c r="S429" s="350">
        <f t="shared" ca="1" si="277"/>
        <v>1</v>
      </c>
      <c r="T429" s="350">
        <f t="shared" ca="1" si="277"/>
        <v>1</v>
      </c>
      <c r="U429" s="350">
        <f t="shared" ca="1" si="277"/>
        <v>1</v>
      </c>
      <c r="V429" s="350">
        <f t="shared" ca="1" si="277"/>
        <v>1</v>
      </c>
      <c r="W429" s="350">
        <f t="shared" ca="1" si="277"/>
        <v>0</v>
      </c>
      <c r="X429" s="350">
        <f t="shared" ca="1" si="277"/>
        <v>1</v>
      </c>
      <c r="Y429" s="350">
        <f t="shared" ca="1" si="277"/>
        <v>1</v>
      </c>
      <c r="Z429" s="350">
        <f t="shared" ca="1" si="271"/>
        <v>1</v>
      </c>
      <c r="AA429" s="350" t="str">
        <f t="shared" ca="1" si="272"/>
        <v>F0</v>
      </c>
      <c r="AB429" s="350" t="str">
        <f t="shared" ca="1" si="273"/>
        <v>F0</v>
      </c>
    </row>
    <row r="430" spans="1:28">
      <c r="A430" s="22" t="s">
        <v>345</v>
      </c>
      <c r="B430" s="464" t="s">
        <v>822</v>
      </c>
      <c r="C430" s="464"/>
      <c r="D430" s="464"/>
      <c r="E430" s="464"/>
      <c r="F430" s="464"/>
      <c r="G430" s="366" t="str">
        <f>IF((H429&gt;0)*AND(H430&gt;0),"Can't enter vacation if you entered PTO",IF(H430&lt;0,"Can't be negative",IF(H430&gt;30,"Do you really mean "&amp;H430&amp;" DAYS (not hours)?","")))</f>
        <v/>
      </c>
      <c r="H430" s="355"/>
      <c r="I430" s="127"/>
      <c r="J430" s="151" t="s">
        <v>47</v>
      </c>
      <c r="K430" s="318" t="str">
        <f t="shared" si="285"/>
        <v>X</v>
      </c>
      <c r="L430" s="149" t="s">
        <v>46</v>
      </c>
      <c r="M430" s="149" t="str">
        <f t="shared" si="283"/>
        <v/>
      </c>
      <c r="N430" s="152" t="str">
        <f t="shared" si="284"/>
        <v/>
      </c>
      <c r="P430" s="350">
        <f t="shared" ca="1" si="277"/>
        <v>1</v>
      </c>
      <c r="Q430" s="350">
        <f t="shared" ca="1" si="277"/>
        <v>1</v>
      </c>
      <c r="R430" s="350">
        <f t="shared" ca="1" si="277"/>
        <v>1</v>
      </c>
      <c r="S430" s="350">
        <f t="shared" ca="1" si="277"/>
        <v>1</v>
      </c>
      <c r="T430" s="350">
        <f t="shared" ca="1" si="277"/>
        <v>1</v>
      </c>
      <c r="U430" s="350">
        <f t="shared" ca="1" si="277"/>
        <v>1</v>
      </c>
      <c r="V430" s="350">
        <f t="shared" ca="1" si="277"/>
        <v>1</v>
      </c>
      <c r="W430" s="350">
        <f t="shared" ca="1" si="277"/>
        <v>0</v>
      </c>
      <c r="X430" s="350">
        <f t="shared" ca="1" si="277"/>
        <v>1</v>
      </c>
      <c r="Y430" s="350">
        <f t="shared" ca="1" si="277"/>
        <v>1</v>
      </c>
      <c r="Z430" s="350">
        <f t="shared" ca="1" si="271"/>
        <v>1</v>
      </c>
      <c r="AA430" s="350" t="str">
        <f t="shared" ca="1" si="272"/>
        <v>F0</v>
      </c>
      <c r="AB430" s="350" t="str">
        <f t="shared" ca="1" si="273"/>
        <v>F0</v>
      </c>
    </row>
    <row r="431" spans="1:28" ht="17.25" thickBot="1">
      <c r="A431" s="22" t="s">
        <v>346</v>
      </c>
      <c r="B431" s="464" t="s">
        <v>823</v>
      </c>
      <c r="C431" s="464"/>
      <c r="D431" s="464"/>
      <c r="E431" s="464"/>
      <c r="F431" s="464"/>
      <c r="G431" s="366" t="str">
        <f>IF((H429&gt;0)*AND(H431&gt;0),"Can't enter sick days if you entered PTO",IF(H431&lt;0,"Can't be negative",IF(H431&gt;30,"Do you really mean "&amp;H431&amp;" DAYS (not hours)?","")))</f>
        <v/>
      </c>
      <c r="H431" s="327"/>
      <c r="I431" s="127"/>
      <c r="J431" s="151" t="s">
        <v>47</v>
      </c>
      <c r="K431" s="318" t="str">
        <f t="shared" si="285"/>
        <v>X</v>
      </c>
      <c r="L431" s="149" t="s">
        <v>46</v>
      </c>
      <c r="M431" s="149" t="str">
        <f t="shared" si="283"/>
        <v/>
      </c>
      <c r="N431" s="152" t="str">
        <f t="shared" si="284"/>
        <v/>
      </c>
      <c r="P431" s="350">
        <f t="shared" ca="1" si="277"/>
        <v>1</v>
      </c>
      <c r="Q431" s="350">
        <f t="shared" ca="1" si="277"/>
        <v>1</v>
      </c>
      <c r="R431" s="350">
        <f t="shared" ca="1" si="277"/>
        <v>1</v>
      </c>
      <c r="S431" s="350">
        <f t="shared" ca="1" si="277"/>
        <v>1</v>
      </c>
      <c r="T431" s="350">
        <f t="shared" ca="1" si="277"/>
        <v>1</v>
      </c>
      <c r="U431" s="350">
        <f t="shared" ca="1" si="277"/>
        <v>1</v>
      </c>
      <c r="V431" s="350">
        <f t="shared" ca="1" si="277"/>
        <v>1</v>
      </c>
      <c r="W431" s="350">
        <f t="shared" ca="1" si="277"/>
        <v>0</v>
      </c>
      <c r="X431" s="350">
        <f t="shared" ca="1" si="277"/>
        <v>1</v>
      </c>
      <c r="Y431" s="350">
        <f t="shared" ca="1" si="277"/>
        <v>1</v>
      </c>
      <c r="Z431" s="350">
        <f t="shared" ca="1" si="271"/>
        <v>1</v>
      </c>
      <c r="AA431" s="350" t="str">
        <f t="shared" ca="1" si="272"/>
        <v>F0</v>
      </c>
      <c r="AB431" s="350" t="str">
        <f t="shared" ca="1" si="273"/>
        <v>F0</v>
      </c>
    </row>
    <row r="432" spans="1:28" ht="14.25" customHeight="1">
      <c r="A432" s="22"/>
      <c r="B432" s="359"/>
      <c r="C432" s="359"/>
      <c r="D432" s="359"/>
      <c r="E432" s="359"/>
      <c r="F432" s="359"/>
      <c r="G432" s="366" t="str">
        <f>IF(H432&lt;0,"Can't be negative",IF(H432&gt;30,"Do you really mean "&amp;H432&amp;" DAYS (not hours)?",""))</f>
        <v/>
      </c>
      <c r="H432" s="365">
        <f>SUM(H429:H431)</f>
        <v>0</v>
      </c>
      <c r="I432" s="329" t="str">
        <f>IF(H432&lt;&gt;"","Total","")</f>
        <v>Total</v>
      </c>
      <c r="P432" s="350">
        <f t="shared" ca="1" si="277"/>
        <v>1</v>
      </c>
      <c r="Q432" s="350">
        <f t="shared" ca="1" si="277"/>
        <v>1</v>
      </c>
      <c r="R432" s="350">
        <f t="shared" ca="1" si="277"/>
        <v>1</v>
      </c>
      <c r="S432" s="350">
        <f t="shared" ca="1" si="277"/>
        <v>1</v>
      </c>
      <c r="T432" s="350">
        <f t="shared" ca="1" si="277"/>
        <v>1</v>
      </c>
      <c r="U432" s="350">
        <f t="shared" ca="1" si="277"/>
        <v>1</v>
      </c>
      <c r="V432" s="350">
        <f t="shared" ca="1" si="277"/>
        <v>1</v>
      </c>
      <c r="W432" s="350">
        <f t="shared" ca="1" si="277"/>
        <v>1</v>
      </c>
      <c r="X432" s="350">
        <f t="shared" ca="1" si="277"/>
        <v>1</v>
      </c>
      <c r="Y432" s="350">
        <f t="shared" ca="1" si="277"/>
        <v>1</v>
      </c>
      <c r="Z432" s="350">
        <f t="shared" ca="1" si="271"/>
        <v>1</v>
      </c>
      <c r="AA432" s="350" t="str">
        <f t="shared" ca="1" si="272"/>
        <v>F0</v>
      </c>
      <c r="AB432" s="350" t="str">
        <f t="shared" ca="1" si="273"/>
        <v>F0</v>
      </c>
    </row>
    <row r="433" spans="1:28" ht="15.75" customHeight="1">
      <c r="A433" s="105" t="s">
        <v>347</v>
      </c>
      <c r="B433" s="464" t="s">
        <v>619</v>
      </c>
      <c r="C433" s="464"/>
      <c r="D433" s="464"/>
      <c r="E433" s="464"/>
      <c r="F433" s="464"/>
      <c r="G433" s="12" t="str">
        <f t="shared" ref="G433:G439" si="286">IF(H433="","",IF(H433="Y","",IF(H433="N","","Must be Y or N")))</f>
        <v/>
      </c>
      <c r="H433" s="355"/>
      <c r="I433" s="127" t="s">
        <v>127</v>
      </c>
      <c r="J433" s="151" t="s">
        <v>47</v>
      </c>
      <c r="K433" s="318" t="str">
        <f t="shared" ref="K433:K439" si="287">IF(H433="Y",1,IF(H433="N",0,"X"))</f>
        <v>X</v>
      </c>
      <c r="L433" s="149" t="s">
        <v>46</v>
      </c>
      <c r="M433" s="149" t="str">
        <f t="shared" ref="M433:M439" si="288">IF(G433="","",1)</f>
        <v/>
      </c>
      <c r="N433" s="152" t="str">
        <f t="shared" ref="N433:N439" si="289">IF(M433=1,"&lt;==========","")</f>
        <v/>
      </c>
      <c r="P433" s="360">
        <f t="shared" ca="1" si="277"/>
        <v>1</v>
      </c>
      <c r="Q433" s="360">
        <f t="shared" ca="1" si="277"/>
        <v>1</v>
      </c>
      <c r="R433" s="360">
        <f t="shared" ca="1" si="277"/>
        <v>1</v>
      </c>
      <c r="S433" s="360">
        <f t="shared" ca="1" si="277"/>
        <v>1</v>
      </c>
      <c r="T433" s="360">
        <f t="shared" ca="1" si="277"/>
        <v>1</v>
      </c>
      <c r="U433" s="360">
        <f t="shared" ca="1" si="277"/>
        <v>1</v>
      </c>
      <c r="V433" s="360">
        <f t="shared" ca="1" si="277"/>
        <v>1</v>
      </c>
      <c r="W433" s="360">
        <f t="shared" ca="1" si="277"/>
        <v>0</v>
      </c>
      <c r="X433" s="360">
        <f t="shared" ca="1" si="277"/>
        <v>1</v>
      </c>
      <c r="Y433" s="360">
        <f t="shared" ca="1" si="277"/>
        <v>1</v>
      </c>
      <c r="Z433" s="360">
        <f t="shared" ca="1" si="271"/>
        <v>1</v>
      </c>
      <c r="AA433" s="360" t="str">
        <f t="shared" ca="1" si="272"/>
        <v>F0</v>
      </c>
      <c r="AB433" s="360" t="str">
        <f t="shared" ca="1" si="273"/>
        <v>F0</v>
      </c>
    </row>
    <row r="434" spans="1:28" ht="15.75" customHeight="1">
      <c r="A434" s="105" t="s">
        <v>348</v>
      </c>
      <c r="B434" s="464" t="s">
        <v>620</v>
      </c>
      <c r="C434" s="464"/>
      <c r="D434" s="464"/>
      <c r="E434" s="464"/>
      <c r="F434" s="464"/>
      <c r="G434" s="12" t="str">
        <f t="shared" si="286"/>
        <v/>
      </c>
      <c r="H434" s="355"/>
      <c r="I434" s="127" t="s">
        <v>127</v>
      </c>
      <c r="J434" s="151" t="s">
        <v>47</v>
      </c>
      <c r="K434" s="318" t="str">
        <f t="shared" si="287"/>
        <v>X</v>
      </c>
      <c r="L434" s="149" t="s">
        <v>46</v>
      </c>
      <c r="M434" s="149" t="str">
        <f t="shared" si="288"/>
        <v/>
      </c>
      <c r="N434" s="152" t="str">
        <f t="shared" si="289"/>
        <v/>
      </c>
      <c r="P434" s="360">
        <f t="shared" ca="1" si="277"/>
        <v>1</v>
      </c>
      <c r="Q434" s="360">
        <f t="shared" ca="1" si="277"/>
        <v>1</v>
      </c>
      <c r="R434" s="360">
        <f t="shared" ca="1" si="277"/>
        <v>1</v>
      </c>
      <c r="S434" s="360">
        <f t="shared" ca="1" si="277"/>
        <v>1</v>
      </c>
      <c r="T434" s="360">
        <f t="shared" ca="1" si="277"/>
        <v>1</v>
      </c>
      <c r="U434" s="360">
        <f t="shared" ca="1" si="277"/>
        <v>1</v>
      </c>
      <c r="V434" s="360">
        <f t="shared" ca="1" si="277"/>
        <v>1</v>
      </c>
      <c r="W434" s="360">
        <f t="shared" ca="1" si="277"/>
        <v>0</v>
      </c>
      <c r="X434" s="360">
        <f t="shared" ca="1" si="277"/>
        <v>1</v>
      </c>
      <c r="Y434" s="360">
        <f t="shared" ca="1" si="277"/>
        <v>1</v>
      </c>
      <c r="Z434" s="360">
        <f t="shared" ca="1" si="271"/>
        <v>1</v>
      </c>
      <c r="AA434" s="360" t="str">
        <f t="shared" ca="1" si="272"/>
        <v>F0</v>
      </c>
      <c r="AB434" s="360" t="str">
        <f t="shared" ca="1" si="273"/>
        <v>F0</v>
      </c>
    </row>
    <row r="435" spans="1:28" ht="15.75" customHeight="1">
      <c r="A435" s="105" t="s">
        <v>349</v>
      </c>
      <c r="B435" s="464" t="s">
        <v>621</v>
      </c>
      <c r="C435" s="464"/>
      <c r="D435" s="464"/>
      <c r="E435" s="464"/>
      <c r="F435" s="464"/>
      <c r="G435" s="12" t="str">
        <f t="shared" si="286"/>
        <v/>
      </c>
      <c r="H435" s="355"/>
      <c r="I435" s="127" t="s">
        <v>127</v>
      </c>
      <c r="J435" s="151" t="s">
        <v>47</v>
      </c>
      <c r="K435" s="318" t="str">
        <f t="shared" si="287"/>
        <v>X</v>
      </c>
      <c r="L435" s="149" t="s">
        <v>46</v>
      </c>
      <c r="M435" s="149" t="str">
        <f t="shared" si="288"/>
        <v/>
      </c>
      <c r="N435" s="152" t="str">
        <f t="shared" si="289"/>
        <v/>
      </c>
      <c r="P435" s="350">
        <f t="shared" ca="1" si="277"/>
        <v>1</v>
      </c>
      <c r="Q435" s="350">
        <f t="shared" ca="1" si="277"/>
        <v>1</v>
      </c>
      <c r="R435" s="350">
        <f t="shared" ca="1" si="277"/>
        <v>1</v>
      </c>
      <c r="S435" s="350">
        <f t="shared" ca="1" si="277"/>
        <v>1</v>
      </c>
      <c r="T435" s="350">
        <f t="shared" ca="1" si="277"/>
        <v>1</v>
      </c>
      <c r="U435" s="350">
        <f t="shared" ca="1" si="277"/>
        <v>1</v>
      </c>
      <c r="V435" s="350">
        <f t="shared" ca="1" si="277"/>
        <v>1</v>
      </c>
      <c r="W435" s="350">
        <f t="shared" ca="1" si="277"/>
        <v>0</v>
      </c>
      <c r="X435" s="350">
        <f t="shared" ca="1" si="277"/>
        <v>1</v>
      </c>
      <c r="Y435" s="350">
        <f t="shared" ca="1" si="277"/>
        <v>1</v>
      </c>
      <c r="Z435" s="350">
        <f t="shared" ca="1" si="271"/>
        <v>1</v>
      </c>
      <c r="AA435" s="350" t="str">
        <f t="shared" ca="1" si="272"/>
        <v>F0</v>
      </c>
      <c r="AB435" s="350" t="str">
        <f t="shared" ca="1" si="273"/>
        <v>F0</v>
      </c>
    </row>
    <row r="436" spans="1:28" ht="15.75" customHeight="1">
      <c r="A436" s="105" t="s">
        <v>350</v>
      </c>
      <c r="B436" s="464" t="s">
        <v>622</v>
      </c>
      <c r="C436" s="464"/>
      <c r="D436" s="464"/>
      <c r="E436" s="464"/>
      <c r="F436" s="464"/>
      <c r="G436" s="12" t="str">
        <f t="shared" si="286"/>
        <v/>
      </c>
      <c r="H436" s="355"/>
      <c r="I436" s="127" t="s">
        <v>127</v>
      </c>
      <c r="J436" s="151" t="s">
        <v>47</v>
      </c>
      <c r="K436" s="318" t="str">
        <f t="shared" si="287"/>
        <v>X</v>
      </c>
      <c r="L436" s="149" t="s">
        <v>46</v>
      </c>
      <c r="M436" s="149" t="str">
        <f t="shared" si="288"/>
        <v/>
      </c>
      <c r="N436" s="152" t="str">
        <f t="shared" si="289"/>
        <v/>
      </c>
      <c r="P436" s="350">
        <f t="shared" ca="1" si="277"/>
        <v>1</v>
      </c>
      <c r="Q436" s="350">
        <f t="shared" ca="1" si="277"/>
        <v>1</v>
      </c>
      <c r="R436" s="350">
        <f t="shared" ca="1" si="277"/>
        <v>1</v>
      </c>
      <c r="S436" s="350">
        <f t="shared" ca="1" si="277"/>
        <v>1</v>
      </c>
      <c r="T436" s="350">
        <f t="shared" ca="1" si="277"/>
        <v>1</v>
      </c>
      <c r="U436" s="350">
        <f t="shared" ref="U436:U444" ca="1" si="290">CELL("protect",F436)</f>
        <v>1</v>
      </c>
      <c r="V436" s="350">
        <f t="shared" ref="V436:V444" ca="1" si="291">CELL("protect",G436)</f>
        <v>1</v>
      </c>
      <c r="W436" s="350">
        <f t="shared" ref="W436:W444" ca="1" si="292">CELL("protect",H436)</f>
        <v>0</v>
      </c>
      <c r="X436" s="350">
        <f t="shared" ref="X436:X444" ca="1" si="293">CELL("protect",I436)</f>
        <v>1</v>
      </c>
      <c r="Y436" s="350">
        <f t="shared" ref="Y436:Y444" ca="1" si="294">CELL("protect",J436)</f>
        <v>1</v>
      </c>
      <c r="Z436" s="350">
        <f t="shared" ca="1" si="271"/>
        <v>1</v>
      </c>
      <c r="AA436" s="350" t="str">
        <f t="shared" ca="1" si="272"/>
        <v>F0</v>
      </c>
      <c r="AB436" s="350" t="str">
        <f t="shared" ca="1" si="273"/>
        <v>F0</v>
      </c>
    </row>
    <row r="437" spans="1:28" ht="15.75" customHeight="1">
      <c r="A437" s="105" t="s">
        <v>351</v>
      </c>
      <c r="B437" s="464" t="s">
        <v>623</v>
      </c>
      <c r="C437" s="464"/>
      <c r="D437" s="464"/>
      <c r="E437" s="464"/>
      <c r="F437" s="464"/>
      <c r="G437" s="12" t="str">
        <f t="shared" si="286"/>
        <v/>
      </c>
      <c r="H437" s="355"/>
      <c r="I437" s="127" t="s">
        <v>127</v>
      </c>
      <c r="J437" s="151" t="s">
        <v>47</v>
      </c>
      <c r="K437" s="318" t="str">
        <f t="shared" si="287"/>
        <v>X</v>
      </c>
      <c r="L437" s="149" t="s">
        <v>46</v>
      </c>
      <c r="M437" s="149" t="str">
        <f t="shared" si="288"/>
        <v/>
      </c>
      <c r="N437" s="152" t="str">
        <f t="shared" si="289"/>
        <v/>
      </c>
      <c r="P437" s="350">
        <f t="shared" ref="P437:P444" ca="1" si="295">CELL("protect",A437)</f>
        <v>1</v>
      </c>
      <c r="Q437" s="350">
        <f t="shared" ref="Q437:Q444" ca="1" si="296">CELL("protect",B437)</f>
        <v>1</v>
      </c>
      <c r="R437" s="350">
        <f t="shared" ref="R437:R444" ca="1" si="297">CELL("protect",C437)</f>
        <v>1</v>
      </c>
      <c r="S437" s="350">
        <f t="shared" ref="S437:S444" ca="1" si="298">CELL("protect",D437)</f>
        <v>1</v>
      </c>
      <c r="T437" s="350">
        <f t="shared" ref="T437:T444" ca="1" si="299">CELL("protect",E437)</f>
        <v>1</v>
      </c>
      <c r="U437" s="350">
        <f t="shared" ca="1" si="290"/>
        <v>1</v>
      </c>
      <c r="V437" s="350">
        <f t="shared" ca="1" si="291"/>
        <v>1</v>
      </c>
      <c r="W437" s="350">
        <f t="shared" ca="1" si="292"/>
        <v>0</v>
      </c>
      <c r="X437" s="350">
        <f t="shared" ca="1" si="293"/>
        <v>1</v>
      </c>
      <c r="Y437" s="350">
        <f t="shared" ca="1" si="294"/>
        <v>1</v>
      </c>
      <c r="Z437" s="350">
        <f t="shared" ca="1" si="271"/>
        <v>1</v>
      </c>
      <c r="AA437" s="350" t="str">
        <f t="shared" ca="1" si="272"/>
        <v>F0</v>
      </c>
      <c r="AB437" s="350" t="str">
        <f t="shared" ca="1" si="273"/>
        <v>F0</v>
      </c>
    </row>
    <row r="438" spans="1:28" ht="15.75" customHeight="1">
      <c r="A438" s="105" t="s">
        <v>352</v>
      </c>
      <c r="B438" s="464" t="s">
        <v>624</v>
      </c>
      <c r="C438" s="464"/>
      <c r="D438" s="464"/>
      <c r="E438" s="464"/>
      <c r="F438" s="464"/>
      <c r="G438" s="12" t="str">
        <f t="shared" si="286"/>
        <v/>
      </c>
      <c r="H438" s="355"/>
      <c r="I438" s="127" t="s">
        <v>127</v>
      </c>
      <c r="J438" s="151" t="s">
        <v>47</v>
      </c>
      <c r="K438" s="318" t="str">
        <f t="shared" si="287"/>
        <v>X</v>
      </c>
      <c r="L438" s="149" t="s">
        <v>46</v>
      </c>
      <c r="M438" s="149" t="str">
        <f t="shared" si="288"/>
        <v/>
      </c>
      <c r="N438" s="152" t="str">
        <f t="shared" si="289"/>
        <v/>
      </c>
      <c r="P438" s="350">
        <f t="shared" ca="1" si="295"/>
        <v>1</v>
      </c>
      <c r="Q438" s="350">
        <f t="shared" ca="1" si="296"/>
        <v>1</v>
      </c>
      <c r="R438" s="350">
        <f t="shared" ca="1" si="297"/>
        <v>1</v>
      </c>
      <c r="S438" s="350">
        <f t="shared" ca="1" si="298"/>
        <v>1</v>
      </c>
      <c r="T438" s="350">
        <f t="shared" ca="1" si="299"/>
        <v>1</v>
      </c>
      <c r="U438" s="350">
        <f t="shared" ca="1" si="290"/>
        <v>1</v>
      </c>
      <c r="V438" s="350">
        <f t="shared" ca="1" si="291"/>
        <v>1</v>
      </c>
      <c r="W438" s="350">
        <f t="shared" ca="1" si="292"/>
        <v>0</v>
      </c>
      <c r="X438" s="350">
        <f t="shared" ca="1" si="293"/>
        <v>1</v>
      </c>
      <c r="Y438" s="350">
        <f t="shared" ca="1" si="294"/>
        <v>1</v>
      </c>
      <c r="Z438" s="350">
        <f t="shared" ca="1" si="271"/>
        <v>1</v>
      </c>
      <c r="AA438" s="350" t="str">
        <f t="shared" ca="1" si="272"/>
        <v>F0</v>
      </c>
      <c r="AB438" s="350" t="str">
        <f t="shared" ca="1" si="273"/>
        <v>F0</v>
      </c>
    </row>
    <row r="439" spans="1:28" ht="15.75" customHeight="1" thickBot="1">
      <c r="A439" s="105" t="s">
        <v>353</v>
      </c>
      <c r="B439" s="464" t="s">
        <v>625</v>
      </c>
      <c r="C439" s="464"/>
      <c r="D439" s="464"/>
      <c r="E439" s="464"/>
      <c r="F439" s="464"/>
      <c r="G439" s="12" t="str">
        <f t="shared" si="286"/>
        <v/>
      </c>
      <c r="H439" s="327"/>
      <c r="I439" s="127" t="s">
        <v>127</v>
      </c>
      <c r="J439" s="151" t="s">
        <v>47</v>
      </c>
      <c r="K439" s="318" t="str">
        <f t="shared" si="287"/>
        <v>X</v>
      </c>
      <c r="L439" s="149" t="s">
        <v>46</v>
      </c>
      <c r="M439" s="149" t="str">
        <f t="shared" si="288"/>
        <v/>
      </c>
      <c r="N439" s="152" t="str">
        <f t="shared" si="289"/>
        <v/>
      </c>
      <c r="P439" s="350">
        <f t="shared" ca="1" si="295"/>
        <v>1</v>
      </c>
      <c r="Q439" s="350">
        <f t="shared" ca="1" si="296"/>
        <v>1</v>
      </c>
      <c r="R439" s="350">
        <f t="shared" ca="1" si="297"/>
        <v>1</v>
      </c>
      <c r="S439" s="350">
        <f t="shared" ca="1" si="298"/>
        <v>1</v>
      </c>
      <c r="T439" s="350">
        <f t="shared" ca="1" si="299"/>
        <v>1</v>
      </c>
      <c r="U439" s="350">
        <f t="shared" ca="1" si="290"/>
        <v>1</v>
      </c>
      <c r="V439" s="350">
        <f t="shared" ca="1" si="291"/>
        <v>1</v>
      </c>
      <c r="W439" s="350">
        <f t="shared" ca="1" si="292"/>
        <v>0</v>
      </c>
      <c r="X439" s="350">
        <f t="shared" ca="1" si="293"/>
        <v>1</v>
      </c>
      <c r="Y439" s="350">
        <f t="shared" ca="1" si="294"/>
        <v>1</v>
      </c>
      <c r="Z439" s="350">
        <f t="shared" ca="1" si="271"/>
        <v>1</v>
      </c>
      <c r="AA439" s="350" t="str">
        <f t="shared" ca="1" si="272"/>
        <v>F0</v>
      </c>
      <c r="AB439" s="350" t="str">
        <f t="shared" ca="1" si="273"/>
        <v>F0</v>
      </c>
    </row>
    <row r="440" spans="1:28" ht="14.25" customHeight="1">
      <c r="A440" s="105"/>
      <c r="B440" s="359"/>
      <c r="C440" s="359"/>
      <c r="D440" s="359"/>
      <c r="E440" s="359"/>
      <c r="F440" s="359"/>
      <c r="G440" s="12"/>
      <c r="H440" s="117"/>
      <c r="I440" s="127"/>
      <c r="P440" s="350">
        <f t="shared" ca="1" si="295"/>
        <v>1</v>
      </c>
      <c r="Q440" s="350">
        <f t="shared" ca="1" si="296"/>
        <v>1</v>
      </c>
      <c r="R440" s="350">
        <f t="shared" ca="1" si="297"/>
        <v>1</v>
      </c>
      <c r="S440" s="350">
        <f t="shared" ca="1" si="298"/>
        <v>1</v>
      </c>
      <c r="T440" s="350">
        <f t="shared" ca="1" si="299"/>
        <v>1</v>
      </c>
      <c r="U440" s="350">
        <f t="shared" ca="1" si="290"/>
        <v>1</v>
      </c>
      <c r="V440" s="350">
        <f t="shared" ca="1" si="291"/>
        <v>1</v>
      </c>
      <c r="W440" s="350">
        <f t="shared" ca="1" si="292"/>
        <v>1</v>
      </c>
      <c r="X440" s="350">
        <f t="shared" ca="1" si="293"/>
        <v>1</v>
      </c>
      <c r="Y440" s="350">
        <f t="shared" ca="1" si="294"/>
        <v>1</v>
      </c>
      <c r="Z440" s="350">
        <f t="shared" ca="1" si="271"/>
        <v>1</v>
      </c>
      <c r="AA440" s="350" t="str">
        <f t="shared" ca="1" si="272"/>
        <v>G</v>
      </c>
      <c r="AB440" s="350" t="str">
        <f t="shared" ca="1" si="273"/>
        <v>F0</v>
      </c>
    </row>
    <row r="441" spans="1:28" ht="15.6" customHeight="1">
      <c r="A441" s="22" t="s">
        <v>354</v>
      </c>
      <c r="B441" s="464" t="s">
        <v>135</v>
      </c>
      <c r="C441" s="464"/>
      <c r="D441" s="464"/>
      <c r="E441" s="464"/>
      <c r="F441" s="464"/>
      <c r="G441" s="12" t="str">
        <f>IF(H441="","",IF(H441&lt;0,"Can't be negative",IF(H441&gt;300,"Can't be over 300%","")))</f>
        <v/>
      </c>
      <c r="H441" s="344"/>
      <c r="I441" s="128" t="s">
        <v>86</v>
      </c>
      <c r="J441" s="151" t="s">
        <v>47</v>
      </c>
      <c r="K441" s="338" t="str">
        <f>IF(ISNUMBER(H441),ROUND(H441,2),"X")</f>
        <v>X</v>
      </c>
      <c r="L441" s="149" t="s">
        <v>46</v>
      </c>
      <c r="M441" s="149" t="str">
        <f t="shared" ref="M441:M444" si="300">IF(G441="","",1)</f>
        <v/>
      </c>
      <c r="N441" s="152" t="str">
        <f>IF(M441=1,"&lt;==========","")</f>
        <v/>
      </c>
      <c r="P441" s="350">
        <f t="shared" ca="1" si="295"/>
        <v>1</v>
      </c>
      <c r="Q441" s="350">
        <f t="shared" ca="1" si="296"/>
        <v>1</v>
      </c>
      <c r="R441" s="350">
        <f t="shared" ca="1" si="297"/>
        <v>1</v>
      </c>
      <c r="S441" s="350">
        <f t="shared" ca="1" si="298"/>
        <v>1</v>
      </c>
      <c r="T441" s="350">
        <f t="shared" ca="1" si="299"/>
        <v>1</v>
      </c>
      <c r="U441" s="350">
        <f t="shared" ca="1" si="290"/>
        <v>1</v>
      </c>
      <c r="V441" s="350">
        <f t="shared" ca="1" si="291"/>
        <v>1</v>
      </c>
      <c r="W441" s="350">
        <f t="shared" ca="1" si="292"/>
        <v>0</v>
      </c>
      <c r="X441" s="350">
        <f t="shared" ca="1" si="293"/>
        <v>1</v>
      </c>
      <c r="Y441" s="350">
        <f t="shared" ca="1" si="294"/>
        <v>1</v>
      </c>
      <c r="Z441" s="350">
        <f t="shared" ca="1" si="271"/>
        <v>1</v>
      </c>
      <c r="AA441" s="350" t="str">
        <f t="shared" ca="1" si="272"/>
        <v>F2</v>
      </c>
      <c r="AB441" s="350" t="str">
        <f t="shared" ca="1" si="273"/>
        <v>F2</v>
      </c>
    </row>
    <row r="442" spans="1:28" ht="15.75" customHeight="1">
      <c r="A442" s="22" t="s">
        <v>355</v>
      </c>
      <c r="B442" s="464" t="s">
        <v>137</v>
      </c>
      <c r="C442" s="464"/>
      <c r="D442" s="464"/>
      <c r="E442" s="464"/>
      <c r="F442" s="464"/>
      <c r="G442" s="12" t="str">
        <f>IF(H442&gt;1000,"Can't exceed $1000 --&gt;","")</f>
        <v/>
      </c>
      <c r="H442" s="330"/>
      <c r="I442" s="128" t="s">
        <v>138</v>
      </c>
      <c r="J442" s="151" t="s">
        <v>47</v>
      </c>
      <c r="K442" s="318" t="str">
        <f t="shared" ref="K442:K444" si="301">IF(ISNUMBER(H442),ROUND(H442,0),"X")</f>
        <v>X</v>
      </c>
      <c r="L442" s="149" t="s">
        <v>46</v>
      </c>
      <c r="M442" s="149" t="str">
        <f t="shared" si="300"/>
        <v/>
      </c>
      <c r="N442" s="152" t="str">
        <f>IF(M442=1,"&lt;==========","")</f>
        <v/>
      </c>
      <c r="P442" s="350">
        <f t="shared" ca="1" si="295"/>
        <v>1</v>
      </c>
      <c r="Q442" s="350">
        <f t="shared" ca="1" si="296"/>
        <v>1</v>
      </c>
      <c r="R442" s="350">
        <f t="shared" ca="1" si="297"/>
        <v>1</v>
      </c>
      <c r="S442" s="350">
        <f t="shared" ca="1" si="298"/>
        <v>1</v>
      </c>
      <c r="T442" s="350">
        <f t="shared" ca="1" si="299"/>
        <v>1</v>
      </c>
      <c r="U442" s="350">
        <f t="shared" ca="1" si="290"/>
        <v>1</v>
      </c>
      <c r="V442" s="350">
        <f t="shared" ca="1" si="291"/>
        <v>1</v>
      </c>
      <c r="W442" s="350">
        <f t="shared" ca="1" si="292"/>
        <v>0</v>
      </c>
      <c r="X442" s="350">
        <f t="shared" ca="1" si="293"/>
        <v>1</v>
      </c>
      <c r="Y442" s="350">
        <f t="shared" ca="1" si="294"/>
        <v>1</v>
      </c>
      <c r="Z442" s="350">
        <f t="shared" ca="1" si="271"/>
        <v>1</v>
      </c>
      <c r="AA442" s="350" t="str">
        <f t="shared" ca="1" si="272"/>
        <v>C0</v>
      </c>
      <c r="AB442" s="350" t="str">
        <f t="shared" ca="1" si="273"/>
        <v>F0</v>
      </c>
    </row>
    <row r="443" spans="1:28" ht="15.75" customHeight="1">
      <c r="A443" s="22" t="s">
        <v>356</v>
      </c>
      <c r="B443" s="464" t="s">
        <v>761</v>
      </c>
      <c r="C443" s="464"/>
      <c r="D443" s="464"/>
      <c r="E443" s="464"/>
      <c r="F443" s="464"/>
      <c r="G443" s="12" t="str">
        <f>IF(H443&lt;0,"Can't be negative",IF(H443&gt;50000000,"Can't exceed $50,000,000",""))</f>
        <v/>
      </c>
      <c r="H443" s="330"/>
      <c r="I443" s="127" t="s">
        <v>790</v>
      </c>
      <c r="J443" s="151" t="s">
        <v>47</v>
      </c>
      <c r="K443" s="318" t="str">
        <f t="shared" si="301"/>
        <v>X</v>
      </c>
      <c r="L443" s="149" t="s">
        <v>46</v>
      </c>
      <c r="M443" s="149" t="str">
        <f t="shared" si="300"/>
        <v/>
      </c>
      <c r="N443" s="152" t="str">
        <f>IF(M443=1,"&lt;==========","")</f>
        <v/>
      </c>
      <c r="P443" s="350">
        <f t="shared" ca="1" si="295"/>
        <v>1</v>
      </c>
      <c r="Q443" s="350">
        <f t="shared" ca="1" si="296"/>
        <v>1</v>
      </c>
      <c r="R443" s="350">
        <f t="shared" ca="1" si="297"/>
        <v>1</v>
      </c>
      <c r="S443" s="350">
        <f t="shared" ca="1" si="298"/>
        <v>1</v>
      </c>
      <c r="T443" s="350">
        <f t="shared" ca="1" si="299"/>
        <v>1</v>
      </c>
      <c r="U443" s="350">
        <f t="shared" ca="1" si="290"/>
        <v>1</v>
      </c>
      <c r="V443" s="350">
        <f t="shared" ca="1" si="291"/>
        <v>1</v>
      </c>
      <c r="W443" s="350">
        <f t="shared" ca="1" si="292"/>
        <v>0</v>
      </c>
      <c r="X443" s="350">
        <f t="shared" ca="1" si="293"/>
        <v>1</v>
      </c>
      <c r="Y443" s="350">
        <f t="shared" ca="1" si="294"/>
        <v>1</v>
      </c>
      <c r="Z443" s="350">
        <f t="shared" ca="1" si="271"/>
        <v>1</v>
      </c>
      <c r="AA443" s="350" t="str">
        <f t="shared" ca="1" si="272"/>
        <v>C0</v>
      </c>
      <c r="AB443" s="350" t="str">
        <f t="shared" ca="1" si="273"/>
        <v>F0</v>
      </c>
    </row>
    <row r="444" spans="1:28" ht="15.75" customHeight="1">
      <c r="A444" s="22" t="s">
        <v>831</v>
      </c>
      <c r="B444" s="464" t="s">
        <v>760</v>
      </c>
      <c r="C444" s="464"/>
      <c r="D444" s="464"/>
      <c r="E444" s="464"/>
      <c r="F444" s="464"/>
      <c r="G444" s="12" t="str">
        <f>IF(H444&lt;0,"Can't be negative",IF(H444&gt;50000000,"Can't exceed $50,000,000",""))</f>
        <v/>
      </c>
      <c r="H444" s="330"/>
      <c r="I444" s="127" t="s">
        <v>790</v>
      </c>
      <c r="J444" s="151" t="s">
        <v>47</v>
      </c>
      <c r="K444" s="318" t="str">
        <f t="shared" si="301"/>
        <v>X</v>
      </c>
      <c r="L444" s="149" t="s">
        <v>46</v>
      </c>
      <c r="M444" s="149" t="str">
        <f t="shared" si="300"/>
        <v/>
      </c>
      <c r="N444" s="152" t="str">
        <f>IF(M444=1,"&lt;==========","")</f>
        <v/>
      </c>
      <c r="P444" s="350">
        <f t="shared" ca="1" si="295"/>
        <v>1</v>
      </c>
      <c r="Q444" s="350">
        <f t="shared" ca="1" si="296"/>
        <v>1</v>
      </c>
      <c r="R444" s="350">
        <f t="shared" ca="1" si="297"/>
        <v>1</v>
      </c>
      <c r="S444" s="350">
        <f t="shared" ca="1" si="298"/>
        <v>1</v>
      </c>
      <c r="T444" s="350">
        <f t="shared" ca="1" si="299"/>
        <v>1</v>
      </c>
      <c r="U444" s="350">
        <f t="shared" ca="1" si="290"/>
        <v>1</v>
      </c>
      <c r="V444" s="350">
        <f t="shared" ca="1" si="291"/>
        <v>1</v>
      </c>
      <c r="W444" s="350">
        <f t="shared" ca="1" si="292"/>
        <v>0</v>
      </c>
      <c r="X444" s="350">
        <f t="shared" ca="1" si="293"/>
        <v>1</v>
      </c>
      <c r="Y444" s="350">
        <f t="shared" ca="1" si="294"/>
        <v>1</v>
      </c>
      <c r="Z444" s="350">
        <f t="shared" ca="1" si="271"/>
        <v>1</v>
      </c>
      <c r="AA444" s="350" t="str">
        <f t="shared" ca="1" si="272"/>
        <v>C0</v>
      </c>
      <c r="AB444" s="350" t="str">
        <f t="shared" ca="1" si="273"/>
        <v>F0</v>
      </c>
    </row>
    <row r="445" spans="1:28">
      <c r="A445" s="22"/>
      <c r="B445" s="13"/>
      <c r="C445" s="13"/>
      <c r="D445" s="13"/>
      <c r="E445" s="13"/>
      <c r="F445" s="13"/>
      <c r="G445" s="12"/>
      <c r="H445" s="118"/>
      <c r="I445" s="128"/>
      <c r="N445" s="152"/>
      <c r="P445" s="347">
        <f t="shared" ref="P445:T447" ca="1" si="302">CELL("protect",A445)</f>
        <v>1</v>
      </c>
      <c r="Q445" s="347">
        <f t="shared" ca="1" si="302"/>
        <v>1</v>
      </c>
      <c r="R445" s="347">
        <f t="shared" ca="1" si="302"/>
        <v>1</v>
      </c>
      <c r="S445" s="347">
        <f t="shared" ca="1" si="302"/>
        <v>1</v>
      </c>
      <c r="T445" s="347">
        <f t="shared" ca="1" si="302"/>
        <v>1</v>
      </c>
      <c r="U445" s="347">
        <f t="shared" ref="U445:Z454" ca="1" si="303">CELL("protect",F445)</f>
        <v>1</v>
      </c>
      <c r="V445" s="347">
        <f t="shared" ca="1" si="303"/>
        <v>1</v>
      </c>
      <c r="W445" s="347">
        <f t="shared" ca="1" si="303"/>
        <v>1</v>
      </c>
      <c r="X445" s="347">
        <f t="shared" ca="1" si="303"/>
        <v>1</v>
      </c>
      <c r="Y445" s="347">
        <f t="shared" ca="1" si="303"/>
        <v>1</v>
      </c>
      <c r="Z445" s="347">
        <f t="shared" ca="1" si="303"/>
        <v>1</v>
      </c>
      <c r="AA445" s="347" t="str">
        <f t="shared" ca="1" si="272"/>
        <v>G</v>
      </c>
      <c r="AB445" s="347" t="str">
        <f t="shared" ca="1" si="273"/>
        <v>F0</v>
      </c>
    </row>
    <row r="446" spans="1:28" ht="19.5">
      <c r="A446" s="467" t="s">
        <v>773</v>
      </c>
      <c r="B446" s="476"/>
      <c r="C446" s="476"/>
      <c r="D446" s="476"/>
      <c r="E446" s="476"/>
      <c r="F446" s="476"/>
      <c r="G446" s="476"/>
      <c r="H446" s="476"/>
      <c r="I446" s="87"/>
      <c r="J446" s="151" t="s">
        <v>44</v>
      </c>
      <c r="K446" s="318" t="str">
        <f>IF(SUM(H448:H467)=0,"X","12")</f>
        <v>X</v>
      </c>
      <c r="L446" s="149" t="s">
        <v>46</v>
      </c>
      <c r="P446" s="347">
        <f t="shared" ca="1" si="302"/>
        <v>1</v>
      </c>
      <c r="Q446" s="347">
        <f t="shared" ca="1" si="302"/>
        <v>1</v>
      </c>
      <c r="R446" s="347">
        <f t="shared" ca="1" si="302"/>
        <v>1</v>
      </c>
      <c r="S446" s="347">
        <f t="shared" ca="1" si="302"/>
        <v>1</v>
      </c>
      <c r="T446" s="347">
        <f t="shared" ca="1" si="302"/>
        <v>1</v>
      </c>
      <c r="U446" s="347">
        <f t="shared" ca="1" si="303"/>
        <v>1</v>
      </c>
      <c r="V446" s="347">
        <f t="shared" ca="1" si="303"/>
        <v>1</v>
      </c>
      <c r="W446" s="347">
        <f t="shared" ca="1" si="303"/>
        <v>1</v>
      </c>
      <c r="X446" s="347">
        <f t="shared" ca="1" si="303"/>
        <v>1</v>
      </c>
      <c r="Y446" s="347">
        <f t="shared" ca="1" si="303"/>
        <v>1</v>
      </c>
      <c r="Z446" s="347">
        <f t="shared" ca="1" si="303"/>
        <v>1</v>
      </c>
      <c r="AA446" s="347" t="str">
        <f t="shared" ca="1" si="272"/>
        <v>G</v>
      </c>
      <c r="AB446" s="347" t="str">
        <f t="shared" ca="1" si="273"/>
        <v>F0</v>
      </c>
    </row>
    <row r="447" spans="1:28" ht="15.75" thickBot="1">
      <c r="A447" s="465" t="s">
        <v>8</v>
      </c>
      <c r="B447" s="466"/>
      <c r="C447" s="466"/>
      <c r="D447" s="466"/>
      <c r="E447" s="466"/>
      <c r="F447" s="466"/>
      <c r="G447" s="466"/>
      <c r="H447" s="466"/>
      <c r="I447" s="88"/>
      <c r="P447" s="350">
        <f t="shared" ca="1" si="302"/>
        <v>1</v>
      </c>
      <c r="Q447" s="350">
        <f t="shared" ca="1" si="302"/>
        <v>1</v>
      </c>
      <c r="R447" s="350">
        <f t="shared" ca="1" si="302"/>
        <v>1</v>
      </c>
      <c r="S447" s="350">
        <f t="shared" ca="1" si="302"/>
        <v>1</v>
      </c>
      <c r="T447" s="350">
        <f t="shared" ca="1" si="302"/>
        <v>1</v>
      </c>
      <c r="U447" s="350">
        <f t="shared" ca="1" si="303"/>
        <v>1</v>
      </c>
      <c r="V447" s="350">
        <f t="shared" ca="1" si="303"/>
        <v>1</v>
      </c>
      <c r="W447" s="350">
        <f t="shared" ca="1" si="303"/>
        <v>1</v>
      </c>
      <c r="X447" s="350">
        <f t="shared" ca="1" si="303"/>
        <v>1</v>
      </c>
      <c r="Y447" s="350">
        <f t="shared" ca="1" si="303"/>
        <v>1</v>
      </c>
      <c r="Z447" s="350">
        <f t="shared" ca="1" si="303"/>
        <v>1</v>
      </c>
      <c r="AA447" s="350" t="str">
        <f t="shared" ref="AA447:AA484" ca="1" si="304">CELL("format",H447)</f>
        <v>G</v>
      </c>
      <c r="AB447" s="350" t="str">
        <f t="shared" ref="AB447:AB484" ca="1" si="305">CELL("format",K447)</f>
        <v>F0</v>
      </c>
    </row>
    <row r="448" spans="1:28" ht="18" customHeight="1">
      <c r="A448" s="103" t="s">
        <v>357</v>
      </c>
      <c r="B448" s="472" t="s">
        <v>754</v>
      </c>
      <c r="C448" s="472"/>
      <c r="D448" s="472"/>
      <c r="E448" s="472"/>
      <c r="F448" s="472"/>
      <c r="G448" s="12" t="str">
        <f>IF(H448&gt;2500000,"Can't exceed $25,000,000 --&gt;","")</f>
        <v/>
      </c>
      <c r="H448" s="326"/>
      <c r="I448" s="127" t="s">
        <v>107</v>
      </c>
      <c r="J448" s="151" t="s">
        <v>47</v>
      </c>
      <c r="K448" s="318" t="str">
        <f t="shared" ref="K448:K455" si="306">IF(ISNUMBER(H448),ROUND(H448,0),"X")</f>
        <v>X</v>
      </c>
      <c r="L448" s="149" t="s">
        <v>46</v>
      </c>
      <c r="M448" s="149" t="str">
        <f t="shared" ref="M448:M455" si="307">IF(G448="","",1)</f>
        <v/>
      </c>
      <c r="N448" s="152" t="str">
        <f t="shared" ref="N448:N455" si="308">IF(M448=1,"&lt;==========","")</f>
        <v/>
      </c>
      <c r="P448" s="350">
        <f t="shared" ref="P448:Y473" ca="1" si="309">CELL("protect",A448)</f>
        <v>1</v>
      </c>
      <c r="Q448" s="350">
        <f t="shared" ca="1" si="309"/>
        <v>1</v>
      </c>
      <c r="R448" s="350">
        <f t="shared" ca="1" si="309"/>
        <v>1</v>
      </c>
      <c r="S448" s="350">
        <f t="shared" ca="1" si="309"/>
        <v>1</v>
      </c>
      <c r="T448" s="350">
        <f t="shared" ca="1" si="309"/>
        <v>1</v>
      </c>
      <c r="U448" s="350">
        <f t="shared" ca="1" si="309"/>
        <v>1</v>
      </c>
      <c r="V448" s="350">
        <f t="shared" ca="1" si="309"/>
        <v>1</v>
      </c>
      <c r="W448" s="350">
        <f t="shared" ca="1" si="309"/>
        <v>0</v>
      </c>
      <c r="X448" s="350">
        <f t="shared" ca="1" si="309"/>
        <v>1</v>
      </c>
      <c r="Y448" s="350">
        <f t="shared" ca="1" si="309"/>
        <v>1</v>
      </c>
      <c r="Z448" s="350">
        <f t="shared" ca="1" si="303"/>
        <v>1</v>
      </c>
      <c r="AA448" s="350" t="str">
        <f t="shared" ca="1" si="304"/>
        <v>C0</v>
      </c>
      <c r="AB448" s="350" t="str">
        <f t="shared" ca="1" si="305"/>
        <v>F0</v>
      </c>
    </row>
    <row r="449" spans="1:28" ht="18" customHeight="1">
      <c r="A449" s="22" t="s">
        <v>358</v>
      </c>
      <c r="B449" s="464" t="s">
        <v>753</v>
      </c>
      <c r="C449" s="464"/>
      <c r="D449" s="464"/>
      <c r="E449" s="464"/>
      <c r="F449" s="464"/>
      <c r="G449" s="12" t="str">
        <f>IF(H449&gt;2500000,"Can't exceed $25,000,000 --&gt;","")</f>
        <v/>
      </c>
      <c r="H449" s="326"/>
      <c r="I449" s="127" t="s">
        <v>107</v>
      </c>
      <c r="J449" s="151" t="s">
        <v>47</v>
      </c>
      <c r="K449" s="318" t="str">
        <f t="shared" si="306"/>
        <v>X</v>
      </c>
      <c r="L449" s="149" t="s">
        <v>46</v>
      </c>
      <c r="M449" s="149" t="str">
        <f t="shared" si="307"/>
        <v/>
      </c>
      <c r="N449" s="152" t="str">
        <f t="shared" si="308"/>
        <v/>
      </c>
      <c r="P449" s="350">
        <f t="shared" ca="1" si="309"/>
        <v>1</v>
      </c>
      <c r="Q449" s="350">
        <f t="shared" ca="1" si="309"/>
        <v>1</v>
      </c>
      <c r="R449" s="350">
        <f t="shared" ca="1" si="309"/>
        <v>1</v>
      </c>
      <c r="S449" s="350">
        <f t="shared" ca="1" si="309"/>
        <v>1</v>
      </c>
      <c r="T449" s="350">
        <f t="shared" ca="1" si="309"/>
        <v>1</v>
      </c>
      <c r="U449" s="350">
        <f t="shared" ca="1" si="309"/>
        <v>1</v>
      </c>
      <c r="V449" s="350">
        <f t="shared" ca="1" si="309"/>
        <v>1</v>
      </c>
      <c r="W449" s="350">
        <f t="shared" ca="1" si="309"/>
        <v>0</v>
      </c>
      <c r="X449" s="350">
        <f t="shared" ca="1" si="309"/>
        <v>1</v>
      </c>
      <c r="Y449" s="350">
        <f t="shared" ca="1" si="309"/>
        <v>1</v>
      </c>
      <c r="Z449" s="350">
        <f t="shared" ca="1" si="303"/>
        <v>1</v>
      </c>
      <c r="AA449" s="350" t="str">
        <f t="shared" ca="1" si="304"/>
        <v>C0</v>
      </c>
      <c r="AB449" s="350" t="str">
        <f t="shared" ca="1" si="305"/>
        <v>F0</v>
      </c>
    </row>
    <row r="450" spans="1:28" ht="18" customHeight="1">
      <c r="A450" s="22" t="s">
        <v>359</v>
      </c>
      <c r="B450" s="464" t="s">
        <v>752</v>
      </c>
      <c r="C450" s="464"/>
      <c r="D450" s="464"/>
      <c r="E450" s="464"/>
      <c r="F450" s="464"/>
      <c r="G450" s="12" t="str">
        <f>IF(H450&gt;2500000,"Can't exceed $25,000,000 --&gt;","")</f>
        <v/>
      </c>
      <c r="H450" s="326"/>
      <c r="I450" s="127" t="s">
        <v>107</v>
      </c>
      <c r="J450" s="151" t="s">
        <v>47</v>
      </c>
      <c r="K450" s="318" t="str">
        <f t="shared" si="306"/>
        <v>X</v>
      </c>
      <c r="L450" s="149" t="s">
        <v>46</v>
      </c>
      <c r="M450" s="149" t="str">
        <f t="shared" si="307"/>
        <v/>
      </c>
      <c r="N450" s="152" t="str">
        <f t="shared" si="308"/>
        <v/>
      </c>
      <c r="P450" s="350">
        <f t="shared" ca="1" si="309"/>
        <v>1</v>
      </c>
      <c r="Q450" s="350">
        <f t="shared" ca="1" si="309"/>
        <v>1</v>
      </c>
      <c r="R450" s="350">
        <f t="shared" ca="1" si="309"/>
        <v>1</v>
      </c>
      <c r="S450" s="350">
        <f t="shared" ca="1" si="309"/>
        <v>1</v>
      </c>
      <c r="T450" s="350">
        <f t="shared" ca="1" si="309"/>
        <v>1</v>
      </c>
      <c r="U450" s="350">
        <f t="shared" ca="1" si="309"/>
        <v>1</v>
      </c>
      <c r="V450" s="350">
        <f t="shared" ca="1" si="309"/>
        <v>1</v>
      </c>
      <c r="W450" s="350">
        <f t="shared" ca="1" si="309"/>
        <v>0</v>
      </c>
      <c r="X450" s="350">
        <f t="shared" ca="1" si="309"/>
        <v>1</v>
      </c>
      <c r="Y450" s="350">
        <f t="shared" ca="1" si="309"/>
        <v>1</v>
      </c>
      <c r="Z450" s="350">
        <f t="shared" ca="1" si="303"/>
        <v>1</v>
      </c>
      <c r="AA450" s="350" t="str">
        <f t="shared" ca="1" si="304"/>
        <v>C0</v>
      </c>
      <c r="AB450" s="350" t="str">
        <f t="shared" ca="1" si="305"/>
        <v>F0</v>
      </c>
    </row>
    <row r="451" spans="1:28" ht="18" customHeight="1">
      <c r="A451" s="22" t="s">
        <v>360</v>
      </c>
      <c r="B451" s="464" t="s">
        <v>755</v>
      </c>
      <c r="C451" s="464"/>
      <c r="D451" s="464"/>
      <c r="E451" s="464"/>
      <c r="F451" s="464"/>
      <c r="G451" s="12" t="str">
        <f>IF(H451&gt;100000,"Can't exceed $100,000 --&gt;","")</f>
        <v/>
      </c>
      <c r="H451" s="326"/>
      <c r="I451" s="127" t="s">
        <v>107</v>
      </c>
      <c r="J451" s="151" t="s">
        <v>47</v>
      </c>
      <c r="K451" s="318" t="str">
        <f t="shared" si="306"/>
        <v>X</v>
      </c>
      <c r="L451" s="149" t="s">
        <v>46</v>
      </c>
      <c r="M451" s="149" t="str">
        <f t="shared" si="307"/>
        <v/>
      </c>
      <c r="N451" s="152" t="str">
        <f t="shared" si="308"/>
        <v/>
      </c>
      <c r="P451" s="350">
        <f t="shared" ca="1" si="309"/>
        <v>1</v>
      </c>
      <c r="Q451" s="350">
        <f t="shared" ca="1" si="309"/>
        <v>1</v>
      </c>
      <c r="R451" s="350">
        <f t="shared" ca="1" si="309"/>
        <v>1</v>
      </c>
      <c r="S451" s="350">
        <f t="shared" ca="1" si="309"/>
        <v>1</v>
      </c>
      <c r="T451" s="350">
        <f t="shared" ca="1" si="309"/>
        <v>1</v>
      </c>
      <c r="U451" s="350">
        <f t="shared" ca="1" si="309"/>
        <v>1</v>
      </c>
      <c r="V451" s="350">
        <f t="shared" ca="1" si="309"/>
        <v>1</v>
      </c>
      <c r="W451" s="350">
        <f t="shared" ca="1" si="309"/>
        <v>0</v>
      </c>
      <c r="X451" s="350">
        <f t="shared" ca="1" si="309"/>
        <v>1</v>
      </c>
      <c r="Y451" s="350">
        <f t="shared" ca="1" si="309"/>
        <v>1</v>
      </c>
      <c r="Z451" s="350">
        <f t="shared" ca="1" si="303"/>
        <v>1</v>
      </c>
      <c r="AA451" s="350" t="str">
        <f t="shared" ca="1" si="304"/>
        <v>C0</v>
      </c>
      <c r="AB451" s="350" t="str">
        <f t="shared" ca="1" si="305"/>
        <v>F0</v>
      </c>
    </row>
    <row r="452" spans="1:28" ht="18" customHeight="1">
      <c r="A452" s="22" t="s">
        <v>361</v>
      </c>
      <c r="B452" s="464" t="s">
        <v>756</v>
      </c>
      <c r="C452" s="464"/>
      <c r="D452" s="464"/>
      <c r="E452" s="464"/>
      <c r="F452" s="464"/>
      <c r="G452" s="12" t="str">
        <f t="shared" ref="G452:G455" si="310">IF(H452&gt;100000,"Can't exceed $100,000 --&gt;","")</f>
        <v/>
      </c>
      <c r="H452" s="326"/>
      <c r="I452" s="127" t="s">
        <v>107</v>
      </c>
      <c r="J452" s="151" t="s">
        <v>47</v>
      </c>
      <c r="K452" s="318" t="str">
        <f t="shared" si="306"/>
        <v>X</v>
      </c>
      <c r="L452" s="149" t="s">
        <v>46</v>
      </c>
      <c r="M452" s="149" t="str">
        <f t="shared" si="307"/>
        <v/>
      </c>
      <c r="N452" s="152" t="str">
        <f t="shared" si="308"/>
        <v/>
      </c>
      <c r="P452" s="350">
        <f t="shared" ca="1" si="309"/>
        <v>1</v>
      </c>
      <c r="Q452" s="350">
        <f t="shared" ca="1" si="309"/>
        <v>1</v>
      </c>
      <c r="R452" s="350">
        <f t="shared" ca="1" si="309"/>
        <v>1</v>
      </c>
      <c r="S452" s="350">
        <f t="shared" ca="1" si="309"/>
        <v>1</v>
      </c>
      <c r="T452" s="350">
        <f t="shared" ca="1" si="309"/>
        <v>1</v>
      </c>
      <c r="U452" s="350">
        <f t="shared" ca="1" si="309"/>
        <v>1</v>
      </c>
      <c r="V452" s="350">
        <f t="shared" ca="1" si="309"/>
        <v>1</v>
      </c>
      <c r="W452" s="350">
        <f t="shared" ca="1" si="309"/>
        <v>0</v>
      </c>
      <c r="X452" s="350">
        <f t="shared" ca="1" si="309"/>
        <v>1</v>
      </c>
      <c r="Y452" s="350">
        <f t="shared" ca="1" si="309"/>
        <v>1</v>
      </c>
      <c r="Z452" s="350">
        <f t="shared" ca="1" si="303"/>
        <v>1</v>
      </c>
      <c r="AA452" s="350" t="str">
        <f t="shared" ca="1" si="304"/>
        <v>C0</v>
      </c>
      <c r="AB452" s="350" t="str">
        <f t="shared" ca="1" si="305"/>
        <v>F0</v>
      </c>
    </row>
    <row r="453" spans="1:28" ht="18" customHeight="1">
      <c r="A453" s="22" t="s">
        <v>362</v>
      </c>
      <c r="B453" s="464" t="s">
        <v>757</v>
      </c>
      <c r="C453" s="464"/>
      <c r="D453" s="464"/>
      <c r="E453" s="464"/>
      <c r="F453" s="464"/>
      <c r="G453" s="12" t="str">
        <f t="shared" si="310"/>
        <v/>
      </c>
      <c r="H453" s="326"/>
      <c r="I453" s="127" t="s">
        <v>107</v>
      </c>
      <c r="J453" s="151" t="s">
        <v>47</v>
      </c>
      <c r="K453" s="318" t="str">
        <f t="shared" si="306"/>
        <v>X</v>
      </c>
      <c r="L453" s="149" t="s">
        <v>46</v>
      </c>
      <c r="M453" s="149" t="str">
        <f t="shared" si="307"/>
        <v/>
      </c>
      <c r="N453" s="152" t="str">
        <f t="shared" si="308"/>
        <v/>
      </c>
      <c r="P453" s="350">
        <f t="shared" ca="1" si="309"/>
        <v>1</v>
      </c>
      <c r="Q453" s="350">
        <f t="shared" ca="1" si="309"/>
        <v>1</v>
      </c>
      <c r="R453" s="350">
        <f t="shared" ca="1" si="309"/>
        <v>1</v>
      </c>
      <c r="S453" s="350">
        <f t="shared" ca="1" si="309"/>
        <v>1</v>
      </c>
      <c r="T453" s="350">
        <f t="shared" ca="1" si="309"/>
        <v>1</v>
      </c>
      <c r="U453" s="350">
        <f t="shared" ca="1" si="309"/>
        <v>1</v>
      </c>
      <c r="V453" s="350">
        <f t="shared" ca="1" si="309"/>
        <v>1</v>
      </c>
      <c r="W453" s="350">
        <f t="shared" ca="1" si="309"/>
        <v>0</v>
      </c>
      <c r="X453" s="350">
        <f t="shared" ca="1" si="309"/>
        <v>1</v>
      </c>
      <c r="Y453" s="350">
        <f t="shared" ca="1" si="309"/>
        <v>1</v>
      </c>
      <c r="Z453" s="350">
        <f t="shared" ca="1" si="303"/>
        <v>1</v>
      </c>
      <c r="AA453" s="350" t="str">
        <f t="shared" ca="1" si="304"/>
        <v>C0</v>
      </c>
      <c r="AB453" s="350" t="str">
        <f t="shared" ca="1" si="305"/>
        <v>F0</v>
      </c>
    </row>
    <row r="454" spans="1:28" ht="18" customHeight="1">
      <c r="A454" s="22" t="s">
        <v>363</v>
      </c>
      <c r="B454" s="464" t="s">
        <v>758</v>
      </c>
      <c r="C454" s="464"/>
      <c r="D454" s="464"/>
      <c r="E454" s="464"/>
      <c r="F454" s="464"/>
      <c r="G454" s="12" t="str">
        <f t="shared" si="310"/>
        <v/>
      </c>
      <c r="H454" s="326"/>
      <c r="I454" s="127" t="s">
        <v>107</v>
      </c>
      <c r="J454" s="151" t="s">
        <v>47</v>
      </c>
      <c r="K454" s="318" t="str">
        <f t="shared" si="306"/>
        <v>X</v>
      </c>
      <c r="L454" s="149" t="s">
        <v>46</v>
      </c>
      <c r="M454" s="149" t="str">
        <f t="shared" si="307"/>
        <v/>
      </c>
      <c r="N454" s="152" t="str">
        <f t="shared" si="308"/>
        <v/>
      </c>
      <c r="P454" s="360">
        <f t="shared" ca="1" si="309"/>
        <v>1</v>
      </c>
      <c r="Q454" s="360">
        <f t="shared" ca="1" si="309"/>
        <v>1</v>
      </c>
      <c r="R454" s="360">
        <f t="shared" ca="1" si="309"/>
        <v>1</v>
      </c>
      <c r="S454" s="360">
        <f t="shared" ca="1" si="309"/>
        <v>1</v>
      </c>
      <c r="T454" s="360">
        <f t="shared" ca="1" si="309"/>
        <v>1</v>
      </c>
      <c r="U454" s="360">
        <f t="shared" ca="1" si="309"/>
        <v>1</v>
      </c>
      <c r="V454" s="360">
        <f t="shared" ca="1" si="309"/>
        <v>1</v>
      </c>
      <c r="W454" s="360">
        <f t="shared" ca="1" si="309"/>
        <v>0</v>
      </c>
      <c r="X454" s="360">
        <f t="shared" ca="1" si="309"/>
        <v>1</v>
      </c>
      <c r="Y454" s="360">
        <f t="shared" ca="1" si="309"/>
        <v>1</v>
      </c>
      <c r="Z454" s="360">
        <f t="shared" ca="1" si="303"/>
        <v>1</v>
      </c>
      <c r="AA454" s="360" t="str">
        <f t="shared" ca="1" si="304"/>
        <v>C0</v>
      </c>
      <c r="AB454" s="360" t="str">
        <f t="shared" ca="1" si="305"/>
        <v>F0</v>
      </c>
    </row>
    <row r="455" spans="1:28" ht="18" customHeight="1">
      <c r="A455" s="22" t="s">
        <v>364</v>
      </c>
      <c r="B455" s="464" t="s">
        <v>759</v>
      </c>
      <c r="C455" s="464"/>
      <c r="D455" s="464"/>
      <c r="E455" s="464"/>
      <c r="F455" s="464"/>
      <c r="G455" s="12" t="str">
        <f t="shared" si="310"/>
        <v/>
      </c>
      <c r="H455" s="326"/>
      <c r="I455" s="127" t="s">
        <v>107</v>
      </c>
      <c r="J455" s="151" t="s">
        <v>47</v>
      </c>
      <c r="K455" s="318" t="str">
        <f t="shared" si="306"/>
        <v>X</v>
      </c>
      <c r="L455" s="149" t="s">
        <v>46</v>
      </c>
      <c r="M455" s="149" t="str">
        <f t="shared" si="307"/>
        <v/>
      </c>
      <c r="N455" s="152" t="str">
        <f t="shared" si="308"/>
        <v/>
      </c>
      <c r="P455" s="360">
        <f t="shared" ca="1" si="309"/>
        <v>1</v>
      </c>
      <c r="Q455" s="360">
        <f t="shared" ca="1" si="309"/>
        <v>1</v>
      </c>
      <c r="R455" s="360">
        <f t="shared" ca="1" si="309"/>
        <v>1</v>
      </c>
      <c r="S455" s="360">
        <f t="shared" ca="1" si="309"/>
        <v>1</v>
      </c>
      <c r="T455" s="360">
        <f t="shared" ca="1" si="309"/>
        <v>1</v>
      </c>
      <c r="U455" s="360">
        <f t="shared" ca="1" si="309"/>
        <v>1</v>
      </c>
      <c r="V455" s="360">
        <f t="shared" ca="1" si="309"/>
        <v>1</v>
      </c>
      <c r="W455" s="360">
        <f t="shared" ca="1" si="309"/>
        <v>0</v>
      </c>
      <c r="X455" s="360">
        <f t="shared" ca="1" si="309"/>
        <v>1</v>
      </c>
      <c r="Y455" s="360">
        <f t="shared" ca="1" si="309"/>
        <v>1</v>
      </c>
      <c r="Z455" s="360">
        <f t="shared" ref="Z455:Z481" ca="1" si="311">CELL("protect",K455)</f>
        <v>1</v>
      </c>
      <c r="AA455" s="360" t="str">
        <f t="shared" ca="1" si="304"/>
        <v>C0</v>
      </c>
      <c r="AB455" s="360" t="str">
        <f t="shared" ca="1" si="305"/>
        <v>F0</v>
      </c>
    </row>
    <row r="456" spans="1:28" ht="14.25" customHeight="1">
      <c r="A456" s="22"/>
      <c r="B456" s="359"/>
      <c r="C456" s="359"/>
      <c r="D456" s="359"/>
      <c r="E456" s="359"/>
      <c r="F456" s="359"/>
      <c r="G456" s="12"/>
      <c r="H456" s="116"/>
      <c r="I456" s="127"/>
      <c r="J456" s="151" t="s">
        <v>47</v>
      </c>
      <c r="K456" s="321" t="s">
        <v>115</v>
      </c>
      <c r="L456" s="149" t="s">
        <v>46</v>
      </c>
      <c r="P456" s="350">
        <f t="shared" ca="1" si="309"/>
        <v>1</v>
      </c>
      <c r="Q456" s="350">
        <f t="shared" ca="1" si="309"/>
        <v>1</v>
      </c>
      <c r="R456" s="350">
        <f t="shared" ca="1" si="309"/>
        <v>1</v>
      </c>
      <c r="S456" s="350">
        <f t="shared" ca="1" si="309"/>
        <v>1</v>
      </c>
      <c r="T456" s="350">
        <f t="shared" ca="1" si="309"/>
        <v>1</v>
      </c>
      <c r="U456" s="350">
        <f t="shared" ca="1" si="309"/>
        <v>1</v>
      </c>
      <c r="V456" s="350">
        <f t="shared" ca="1" si="309"/>
        <v>1</v>
      </c>
      <c r="W456" s="350">
        <f t="shared" ca="1" si="309"/>
        <v>1</v>
      </c>
      <c r="X456" s="350">
        <f t="shared" ca="1" si="309"/>
        <v>1</v>
      </c>
      <c r="Y456" s="350">
        <f t="shared" ca="1" si="309"/>
        <v>1</v>
      </c>
      <c r="Z456" s="350">
        <f t="shared" ca="1" si="311"/>
        <v>1</v>
      </c>
      <c r="AA456" s="350" t="str">
        <f t="shared" ca="1" si="304"/>
        <v>G</v>
      </c>
      <c r="AB456" s="350" t="str">
        <f t="shared" ca="1" si="305"/>
        <v>F0</v>
      </c>
    </row>
    <row r="457" spans="1:28" ht="16.5" customHeight="1" thickBot="1">
      <c r="A457" s="22" t="s">
        <v>365</v>
      </c>
      <c r="B457" s="464" t="s">
        <v>627</v>
      </c>
      <c r="C457" s="464"/>
      <c r="D457" s="464"/>
      <c r="E457" s="464"/>
      <c r="F457" s="464"/>
      <c r="G457" s="12" t="str">
        <f>IF(H457="","",IF(H457&lt;-99,"Can't be under -99%",IF(H457&gt;400,"Can't be over 400%","")))</f>
        <v/>
      </c>
      <c r="H457" s="346"/>
      <c r="I457" s="128" t="s">
        <v>86</v>
      </c>
      <c r="J457" s="151" t="s">
        <v>44</v>
      </c>
      <c r="K457" s="338" t="str">
        <f>IF(ISNUMBER(H457),ROUND(H457,2),"X")</f>
        <v>X</v>
      </c>
      <c r="L457" s="149" t="s">
        <v>46</v>
      </c>
      <c r="M457" s="149" t="str">
        <f t="shared" ref="M457" si="312">IF(G457="","",1)</f>
        <v/>
      </c>
      <c r="N457" s="152" t="str">
        <f>IF(M457=1,"&lt;==========","")</f>
        <v/>
      </c>
      <c r="P457" s="350">
        <f t="shared" ca="1" si="309"/>
        <v>1</v>
      </c>
      <c r="Q457" s="350">
        <f t="shared" ca="1" si="309"/>
        <v>1</v>
      </c>
      <c r="R457" s="350">
        <f t="shared" ca="1" si="309"/>
        <v>1</v>
      </c>
      <c r="S457" s="350">
        <f t="shared" ca="1" si="309"/>
        <v>1</v>
      </c>
      <c r="T457" s="350">
        <f t="shared" ca="1" si="309"/>
        <v>1</v>
      </c>
      <c r="U457" s="350">
        <f t="shared" ca="1" si="309"/>
        <v>1</v>
      </c>
      <c r="V457" s="350">
        <f t="shared" ca="1" si="309"/>
        <v>1</v>
      </c>
      <c r="W457" s="350">
        <f t="shared" ca="1" si="309"/>
        <v>0</v>
      </c>
      <c r="X457" s="350">
        <f t="shared" ca="1" si="309"/>
        <v>1</v>
      </c>
      <c r="Y457" s="350">
        <f t="shared" ca="1" si="309"/>
        <v>1</v>
      </c>
      <c r="Z457" s="350">
        <f t="shared" ca="1" si="311"/>
        <v>1</v>
      </c>
      <c r="AA457" s="350" t="str">
        <f t="shared" ca="1" si="304"/>
        <v>F2</v>
      </c>
      <c r="AB457" s="350" t="str">
        <f t="shared" ca="1" si="305"/>
        <v>F2</v>
      </c>
    </row>
    <row r="458" spans="1:28" ht="14.25" customHeight="1">
      <c r="A458" s="22"/>
      <c r="B458" s="359"/>
      <c r="C458" s="359"/>
      <c r="D458" s="359"/>
      <c r="E458" s="359"/>
      <c r="F458" s="359"/>
      <c r="G458" s="12"/>
      <c r="H458" s="116"/>
      <c r="I458" s="127"/>
      <c r="P458" s="350">
        <f t="shared" ca="1" si="309"/>
        <v>1</v>
      </c>
      <c r="Q458" s="350">
        <f t="shared" ca="1" si="309"/>
        <v>1</v>
      </c>
      <c r="R458" s="350">
        <f t="shared" ca="1" si="309"/>
        <v>1</v>
      </c>
      <c r="S458" s="350">
        <f t="shared" ca="1" si="309"/>
        <v>1</v>
      </c>
      <c r="T458" s="350">
        <f t="shared" ca="1" si="309"/>
        <v>1</v>
      </c>
      <c r="U458" s="350">
        <f t="shared" ca="1" si="309"/>
        <v>1</v>
      </c>
      <c r="V458" s="350">
        <f t="shared" ca="1" si="309"/>
        <v>1</v>
      </c>
      <c r="W458" s="350">
        <f t="shared" ca="1" si="309"/>
        <v>1</v>
      </c>
      <c r="X458" s="350">
        <f t="shared" ca="1" si="309"/>
        <v>1</v>
      </c>
      <c r="Y458" s="350">
        <f t="shared" ca="1" si="309"/>
        <v>1</v>
      </c>
      <c r="Z458" s="350">
        <f t="shared" ca="1" si="311"/>
        <v>1</v>
      </c>
      <c r="AA458" s="350" t="str">
        <f t="shared" ca="1" si="304"/>
        <v>G</v>
      </c>
      <c r="AB458" s="350" t="str">
        <f t="shared" ca="1" si="305"/>
        <v>F0</v>
      </c>
    </row>
    <row r="459" spans="1:28" ht="15.75" customHeight="1">
      <c r="A459" s="22" t="s">
        <v>366</v>
      </c>
      <c r="B459" s="464" t="s">
        <v>118</v>
      </c>
      <c r="C459" s="464"/>
      <c r="D459" s="464"/>
      <c r="E459" s="464"/>
      <c r="F459" s="464"/>
      <c r="G459" s="12" t="str">
        <f>IF(H459="","",IF(H459&lt;1,"Must be at least 1",IF(H459&gt;H$10,"Can't be over total staff in firm, which is "&amp;H$10,"")))</f>
        <v/>
      </c>
      <c r="H459" s="115"/>
      <c r="I459" s="127"/>
      <c r="J459" s="151" t="s">
        <v>47</v>
      </c>
      <c r="K459" s="318" t="str">
        <f t="shared" ref="K459:K460" si="313">IF(ISNUMBER(H459),ROUND(H459,0),"X")</f>
        <v>X</v>
      </c>
      <c r="L459" s="149" t="s">
        <v>46</v>
      </c>
      <c r="M459" s="149" t="str">
        <f t="shared" ref="M459:M461" si="314">IF(G459="","",1)</f>
        <v/>
      </c>
      <c r="N459" s="152" t="str">
        <f>IF(M459=1,"&lt;==========","")</f>
        <v/>
      </c>
      <c r="P459" s="350">
        <f t="shared" ca="1" si="309"/>
        <v>1</v>
      </c>
      <c r="Q459" s="350">
        <f t="shared" ca="1" si="309"/>
        <v>1</v>
      </c>
      <c r="R459" s="350">
        <f t="shared" ca="1" si="309"/>
        <v>1</v>
      </c>
      <c r="S459" s="350">
        <f t="shared" ca="1" si="309"/>
        <v>1</v>
      </c>
      <c r="T459" s="350">
        <f t="shared" ca="1" si="309"/>
        <v>1</v>
      </c>
      <c r="U459" s="350">
        <f t="shared" ca="1" si="309"/>
        <v>1</v>
      </c>
      <c r="V459" s="350">
        <f t="shared" ca="1" si="309"/>
        <v>1</v>
      </c>
      <c r="W459" s="350">
        <f t="shared" ca="1" si="309"/>
        <v>0</v>
      </c>
      <c r="X459" s="350">
        <f t="shared" ca="1" si="309"/>
        <v>1</v>
      </c>
      <c r="Y459" s="350">
        <f t="shared" ca="1" si="309"/>
        <v>1</v>
      </c>
      <c r="Z459" s="350">
        <f t="shared" ca="1" si="311"/>
        <v>1</v>
      </c>
      <c r="AA459" s="350" t="str">
        <f t="shared" ca="1" si="304"/>
        <v>,0</v>
      </c>
      <c r="AB459" s="350" t="str">
        <f t="shared" ca="1" si="305"/>
        <v>F0</v>
      </c>
    </row>
    <row r="460" spans="1:28">
      <c r="A460" s="22" t="s">
        <v>367</v>
      </c>
      <c r="B460" s="464" t="s">
        <v>703</v>
      </c>
      <c r="C460" s="464"/>
      <c r="D460" s="464"/>
      <c r="E460" s="464"/>
      <c r="F460" s="464"/>
      <c r="G460" s="12" t="str">
        <f>IF(H460="","",IF(H460&lt;0,"Must be positive number",IF(H460&gt;H459,"Can't be over # people with title, which is "&amp;H459,"")))</f>
        <v/>
      </c>
      <c r="H460" s="115"/>
      <c r="I460" s="127"/>
      <c r="J460" s="151" t="s">
        <v>47</v>
      </c>
      <c r="K460" s="318" t="str">
        <f t="shared" si="313"/>
        <v>X</v>
      </c>
      <c r="L460" s="149" t="s">
        <v>46</v>
      </c>
      <c r="M460" s="149" t="str">
        <f t="shared" si="314"/>
        <v/>
      </c>
      <c r="N460" s="152" t="str">
        <f>IF(M460=1,"&lt;==========","")</f>
        <v/>
      </c>
      <c r="P460" s="350">
        <f t="shared" ca="1" si="309"/>
        <v>1</v>
      </c>
      <c r="Q460" s="350">
        <f t="shared" ca="1" si="309"/>
        <v>1</v>
      </c>
      <c r="R460" s="350">
        <f t="shared" ca="1" si="309"/>
        <v>1</v>
      </c>
      <c r="S460" s="350">
        <f t="shared" ca="1" si="309"/>
        <v>1</v>
      </c>
      <c r="T460" s="350">
        <f t="shared" ca="1" si="309"/>
        <v>1</v>
      </c>
      <c r="U460" s="350">
        <f t="shared" ca="1" si="309"/>
        <v>1</v>
      </c>
      <c r="V460" s="350">
        <f t="shared" ca="1" si="309"/>
        <v>1</v>
      </c>
      <c r="W460" s="350">
        <f t="shared" ca="1" si="309"/>
        <v>0</v>
      </c>
      <c r="X460" s="350">
        <f t="shared" ca="1" si="309"/>
        <v>1</v>
      </c>
      <c r="Y460" s="350">
        <f t="shared" ca="1" si="309"/>
        <v>1</v>
      </c>
      <c r="Z460" s="350">
        <f t="shared" ca="1" si="311"/>
        <v>1</v>
      </c>
      <c r="AA460" s="350" t="str">
        <f t="shared" ca="1" si="304"/>
        <v>,0</v>
      </c>
      <c r="AB460" s="350" t="str">
        <f t="shared" ca="1" si="305"/>
        <v>F0</v>
      </c>
    </row>
    <row r="461" spans="1:28" ht="17.25" thickBot="1">
      <c r="A461" s="22" t="s">
        <v>368</v>
      </c>
      <c r="B461" s="464" t="s">
        <v>121</v>
      </c>
      <c r="C461" s="464"/>
      <c r="D461" s="464"/>
      <c r="E461" s="464"/>
      <c r="F461" s="464"/>
      <c r="G461" s="12" t="str">
        <f>IF(H461="","",IF(H461&lt;0,"Can't be negative",IF(H461&gt;100,"Can't be over 100%","")))</f>
        <v/>
      </c>
      <c r="H461" s="345"/>
      <c r="I461" s="128" t="s">
        <v>86</v>
      </c>
      <c r="J461" s="151" t="s">
        <v>47</v>
      </c>
      <c r="K461" s="338" t="str">
        <f>IF(ISNUMBER(H461),ROUND(H461,2),"X")</f>
        <v>X</v>
      </c>
      <c r="L461" s="149" t="s">
        <v>46</v>
      </c>
      <c r="M461" s="149" t="str">
        <f t="shared" si="314"/>
        <v/>
      </c>
      <c r="N461" s="152" t="str">
        <f>IF(M461=1,"&lt;==========","")</f>
        <v/>
      </c>
      <c r="P461" s="350">
        <f t="shared" ca="1" si="309"/>
        <v>1</v>
      </c>
      <c r="Q461" s="350">
        <f t="shared" ca="1" si="309"/>
        <v>1</v>
      </c>
      <c r="R461" s="350">
        <f t="shared" ca="1" si="309"/>
        <v>1</v>
      </c>
      <c r="S461" s="350">
        <f t="shared" ca="1" si="309"/>
        <v>1</v>
      </c>
      <c r="T461" s="350">
        <f t="shared" ca="1" si="309"/>
        <v>1</v>
      </c>
      <c r="U461" s="350">
        <f t="shared" ca="1" si="309"/>
        <v>1</v>
      </c>
      <c r="V461" s="350">
        <f t="shared" ca="1" si="309"/>
        <v>1</v>
      </c>
      <c r="W461" s="350">
        <f t="shared" ca="1" si="309"/>
        <v>0</v>
      </c>
      <c r="X461" s="350">
        <f t="shared" ca="1" si="309"/>
        <v>1</v>
      </c>
      <c r="Y461" s="350">
        <f t="shared" ca="1" si="309"/>
        <v>1</v>
      </c>
      <c r="Z461" s="350">
        <f t="shared" ca="1" si="311"/>
        <v>1</v>
      </c>
      <c r="AA461" s="350" t="str">
        <f t="shared" ca="1" si="304"/>
        <v>F2</v>
      </c>
      <c r="AB461" s="350" t="str">
        <f t="shared" ca="1" si="305"/>
        <v>F2</v>
      </c>
    </row>
    <row r="462" spans="1:28" ht="14.25" customHeight="1">
      <c r="A462" s="22"/>
      <c r="B462" s="359"/>
      <c r="C462" s="359"/>
      <c r="D462" s="359"/>
      <c r="E462" s="359"/>
      <c r="F462" s="359"/>
      <c r="G462" s="12"/>
      <c r="H462" s="116"/>
      <c r="I462" s="127"/>
      <c r="P462" s="350">
        <f t="shared" ca="1" si="309"/>
        <v>1</v>
      </c>
      <c r="Q462" s="350">
        <f t="shared" ca="1" si="309"/>
        <v>1</v>
      </c>
      <c r="R462" s="350">
        <f t="shared" ca="1" si="309"/>
        <v>1</v>
      </c>
      <c r="S462" s="350">
        <f t="shared" ca="1" si="309"/>
        <v>1</v>
      </c>
      <c r="T462" s="350">
        <f t="shared" ca="1" si="309"/>
        <v>1</v>
      </c>
      <c r="U462" s="350">
        <f t="shared" ca="1" si="309"/>
        <v>1</v>
      </c>
      <c r="V462" s="350">
        <f t="shared" ca="1" si="309"/>
        <v>1</v>
      </c>
      <c r="W462" s="350">
        <f t="shared" ca="1" si="309"/>
        <v>1</v>
      </c>
      <c r="X462" s="350">
        <f t="shared" ca="1" si="309"/>
        <v>1</v>
      </c>
      <c r="Y462" s="350">
        <f t="shared" ca="1" si="309"/>
        <v>1</v>
      </c>
      <c r="Z462" s="350">
        <f t="shared" ca="1" si="311"/>
        <v>1</v>
      </c>
      <c r="AA462" s="350" t="str">
        <f t="shared" ca="1" si="304"/>
        <v>G</v>
      </c>
      <c r="AB462" s="350" t="str">
        <f t="shared" ca="1" si="305"/>
        <v>F0</v>
      </c>
    </row>
    <row r="463" spans="1:28">
      <c r="A463" s="22" t="s">
        <v>369</v>
      </c>
      <c r="B463" s="464" t="s">
        <v>29</v>
      </c>
      <c r="C463" s="464"/>
      <c r="D463" s="464"/>
      <c r="E463" s="464"/>
      <c r="F463" s="464"/>
      <c r="G463" s="12" t="str">
        <f>IF(H463="","",IF(H463&lt;0,"Can't be negative",IF(H463&gt;100,"Can't be over 100%","")))</f>
        <v/>
      </c>
      <c r="H463" s="344"/>
      <c r="I463" s="128" t="s">
        <v>86</v>
      </c>
      <c r="J463" s="151" t="s">
        <v>47</v>
      </c>
      <c r="K463" s="338" t="str">
        <f t="shared" ref="K463:K464" si="315">IF(ISNUMBER(H463),ROUND(H463,2),"X")</f>
        <v>X</v>
      </c>
      <c r="L463" s="149" t="s">
        <v>46</v>
      </c>
      <c r="M463" s="149" t="str">
        <f t="shared" ref="M463:M468" si="316">IF(G463="","",1)</f>
        <v/>
      </c>
      <c r="N463" s="152" t="str">
        <f t="shared" ref="N463:N468" si="317">IF(M463=1,"&lt;==========","")</f>
        <v/>
      </c>
      <c r="P463" s="350">
        <f t="shared" ca="1" si="309"/>
        <v>1</v>
      </c>
      <c r="Q463" s="350">
        <f t="shared" ca="1" si="309"/>
        <v>1</v>
      </c>
      <c r="R463" s="350">
        <f t="shared" ca="1" si="309"/>
        <v>1</v>
      </c>
      <c r="S463" s="350">
        <f t="shared" ca="1" si="309"/>
        <v>1</v>
      </c>
      <c r="T463" s="350">
        <f t="shared" ca="1" si="309"/>
        <v>1</v>
      </c>
      <c r="U463" s="350">
        <f t="shared" ca="1" si="309"/>
        <v>1</v>
      </c>
      <c r="V463" s="350">
        <f t="shared" ca="1" si="309"/>
        <v>1</v>
      </c>
      <c r="W463" s="350">
        <f t="shared" ca="1" si="309"/>
        <v>0</v>
      </c>
      <c r="X463" s="350">
        <f t="shared" ca="1" si="309"/>
        <v>1</v>
      </c>
      <c r="Y463" s="350">
        <f t="shared" ca="1" si="309"/>
        <v>1</v>
      </c>
      <c r="Z463" s="350">
        <f t="shared" ca="1" si="311"/>
        <v>1</v>
      </c>
      <c r="AA463" s="350" t="str">
        <f t="shared" ca="1" si="304"/>
        <v>F2</v>
      </c>
      <c r="AB463" s="350" t="str">
        <f t="shared" ca="1" si="305"/>
        <v>F2</v>
      </c>
    </row>
    <row r="464" spans="1:28" ht="17.25" thickBot="1">
      <c r="A464" s="22" t="s">
        <v>370</v>
      </c>
      <c r="B464" s="464" t="s">
        <v>647</v>
      </c>
      <c r="C464" s="464"/>
      <c r="D464" s="464"/>
      <c r="E464" s="464"/>
      <c r="F464" s="464"/>
      <c r="G464" s="12" t="str">
        <f>IF(H464="","",IF(H464&lt;0,"Can't be negative",IF(H464&gt;100,"Can't be over 100%","")))</f>
        <v/>
      </c>
      <c r="H464" s="345"/>
      <c r="I464" s="128" t="s">
        <v>86</v>
      </c>
      <c r="J464" s="151" t="s">
        <v>47</v>
      </c>
      <c r="K464" s="338" t="str">
        <f t="shared" si="315"/>
        <v>X</v>
      </c>
      <c r="L464" s="149" t="s">
        <v>46</v>
      </c>
      <c r="M464" s="149" t="str">
        <f t="shared" si="316"/>
        <v/>
      </c>
      <c r="N464" s="152" t="str">
        <f t="shared" si="317"/>
        <v/>
      </c>
      <c r="P464" s="350">
        <f t="shared" ca="1" si="309"/>
        <v>1</v>
      </c>
      <c r="Q464" s="350">
        <f t="shared" ca="1" si="309"/>
        <v>1</v>
      </c>
      <c r="R464" s="350">
        <f t="shared" ca="1" si="309"/>
        <v>1</v>
      </c>
      <c r="S464" s="350">
        <f t="shared" ca="1" si="309"/>
        <v>1</v>
      </c>
      <c r="T464" s="350">
        <f t="shared" ca="1" si="309"/>
        <v>1</v>
      </c>
      <c r="U464" s="350">
        <f t="shared" ca="1" si="309"/>
        <v>1</v>
      </c>
      <c r="V464" s="350">
        <f t="shared" ca="1" si="309"/>
        <v>1</v>
      </c>
      <c r="W464" s="350">
        <f t="shared" ca="1" si="309"/>
        <v>0</v>
      </c>
      <c r="X464" s="350">
        <f t="shared" ca="1" si="309"/>
        <v>1</v>
      </c>
      <c r="Y464" s="350">
        <f t="shared" ca="1" si="309"/>
        <v>1</v>
      </c>
      <c r="Z464" s="350">
        <f t="shared" ca="1" si="311"/>
        <v>1</v>
      </c>
      <c r="AA464" s="350" t="str">
        <f t="shared" ca="1" si="304"/>
        <v>F2</v>
      </c>
      <c r="AB464" s="350" t="str">
        <f t="shared" ca="1" si="305"/>
        <v>F2</v>
      </c>
    </row>
    <row r="465" spans="1:28" ht="14.25" customHeight="1">
      <c r="A465" s="22"/>
      <c r="B465" s="359"/>
      <c r="C465" s="359"/>
      <c r="D465" s="359"/>
      <c r="E465" s="359"/>
      <c r="F465" s="104"/>
      <c r="G465" s="331" t="str">
        <f>IF(H463+H464&gt;100,"Can't add to more than 100%","")</f>
        <v/>
      </c>
      <c r="H465" s="328" t="str">
        <f>IF(H463+H464&gt;0,H463+H464,"")</f>
        <v/>
      </c>
      <c r="I465" s="329" t="str">
        <f>IF(H465&lt;&gt;"","Total","")</f>
        <v/>
      </c>
      <c r="M465" s="149" t="str">
        <f t="shared" si="316"/>
        <v/>
      </c>
      <c r="N465" s="152" t="str">
        <f t="shared" si="317"/>
        <v/>
      </c>
      <c r="P465" s="350">
        <f t="shared" ca="1" si="309"/>
        <v>1</v>
      </c>
      <c r="Q465" s="350">
        <f t="shared" ca="1" si="309"/>
        <v>1</v>
      </c>
      <c r="R465" s="350">
        <f t="shared" ca="1" si="309"/>
        <v>1</v>
      </c>
      <c r="S465" s="350">
        <f t="shared" ca="1" si="309"/>
        <v>1</v>
      </c>
      <c r="T465" s="350">
        <f t="shared" ca="1" si="309"/>
        <v>1</v>
      </c>
      <c r="U465" s="350">
        <f t="shared" ca="1" si="309"/>
        <v>1</v>
      </c>
      <c r="V465" s="350">
        <f t="shared" ca="1" si="309"/>
        <v>1</v>
      </c>
      <c r="W465" s="350">
        <f t="shared" ca="1" si="309"/>
        <v>1</v>
      </c>
      <c r="X465" s="350">
        <f t="shared" ca="1" si="309"/>
        <v>1</v>
      </c>
      <c r="Y465" s="350">
        <f t="shared" ca="1" si="309"/>
        <v>1</v>
      </c>
      <c r="Z465" s="350">
        <f t="shared" ca="1" si="311"/>
        <v>1</v>
      </c>
      <c r="AA465" s="350" t="str">
        <f t="shared" ca="1" si="304"/>
        <v>F0</v>
      </c>
      <c r="AB465" s="350" t="str">
        <f t="shared" ca="1" si="305"/>
        <v>F0</v>
      </c>
    </row>
    <row r="466" spans="1:28">
      <c r="A466" s="22" t="s">
        <v>371</v>
      </c>
      <c r="B466" s="464" t="s">
        <v>821</v>
      </c>
      <c r="C466" s="464"/>
      <c r="D466" s="464"/>
      <c r="E466" s="464"/>
      <c r="F466" s="464"/>
      <c r="G466" s="366" t="str">
        <f>IF(H466&lt;0,"Can't be negative",IF(H466&gt;30,"Do you really mean "&amp;H466&amp;" DAYS (not hours)?",""))</f>
        <v/>
      </c>
      <c r="H466" s="355"/>
      <c r="I466" s="127"/>
      <c r="J466" s="151" t="s">
        <v>47</v>
      </c>
      <c r="K466" s="318" t="str">
        <f t="shared" ref="K466:K468" si="318">IF(ISNUMBER(H466),ROUND(H466,0),"X")</f>
        <v>X</v>
      </c>
      <c r="L466" s="149" t="s">
        <v>46</v>
      </c>
      <c r="M466" s="149" t="str">
        <f t="shared" si="316"/>
        <v/>
      </c>
      <c r="N466" s="152" t="str">
        <f t="shared" si="317"/>
        <v/>
      </c>
      <c r="P466" s="350">
        <f t="shared" ca="1" si="309"/>
        <v>1</v>
      </c>
      <c r="Q466" s="350">
        <f t="shared" ca="1" si="309"/>
        <v>1</v>
      </c>
      <c r="R466" s="350">
        <f t="shared" ca="1" si="309"/>
        <v>1</v>
      </c>
      <c r="S466" s="350">
        <f t="shared" ca="1" si="309"/>
        <v>1</v>
      </c>
      <c r="T466" s="350">
        <f t="shared" ca="1" si="309"/>
        <v>1</v>
      </c>
      <c r="U466" s="350">
        <f t="shared" ca="1" si="309"/>
        <v>1</v>
      </c>
      <c r="V466" s="350">
        <f t="shared" ca="1" si="309"/>
        <v>1</v>
      </c>
      <c r="W466" s="350">
        <f t="shared" ca="1" si="309"/>
        <v>0</v>
      </c>
      <c r="X466" s="350">
        <f t="shared" ca="1" si="309"/>
        <v>1</v>
      </c>
      <c r="Y466" s="350">
        <f t="shared" ca="1" si="309"/>
        <v>1</v>
      </c>
      <c r="Z466" s="350">
        <f t="shared" ca="1" si="311"/>
        <v>1</v>
      </c>
      <c r="AA466" s="350" t="str">
        <f t="shared" ca="1" si="304"/>
        <v>F0</v>
      </c>
      <c r="AB466" s="350" t="str">
        <f t="shared" ca="1" si="305"/>
        <v>F0</v>
      </c>
    </row>
    <row r="467" spans="1:28">
      <c r="A467" s="22" t="s">
        <v>372</v>
      </c>
      <c r="B467" s="464" t="s">
        <v>822</v>
      </c>
      <c r="C467" s="464"/>
      <c r="D467" s="464"/>
      <c r="E467" s="464"/>
      <c r="F467" s="464"/>
      <c r="G467" s="366" t="str">
        <f>IF((H466&gt;0)*AND(H467&gt;0),"Can't enter vacation if you entered PTO",IF(H467&lt;0,"Can't be negative",IF(H467&gt;30,"Do you really mean "&amp;H467&amp;" DAYS (not hours)?","")))</f>
        <v/>
      </c>
      <c r="H467" s="355"/>
      <c r="I467" s="127"/>
      <c r="J467" s="151" t="s">
        <v>47</v>
      </c>
      <c r="K467" s="318" t="str">
        <f t="shared" si="318"/>
        <v>X</v>
      </c>
      <c r="L467" s="149" t="s">
        <v>46</v>
      </c>
      <c r="M467" s="149" t="str">
        <f t="shared" si="316"/>
        <v/>
      </c>
      <c r="N467" s="152" t="str">
        <f t="shared" si="317"/>
        <v/>
      </c>
      <c r="P467" s="350">
        <f t="shared" ca="1" si="309"/>
        <v>1</v>
      </c>
      <c r="Q467" s="350">
        <f t="shared" ca="1" si="309"/>
        <v>1</v>
      </c>
      <c r="R467" s="350">
        <f t="shared" ca="1" si="309"/>
        <v>1</v>
      </c>
      <c r="S467" s="350">
        <f t="shared" ca="1" si="309"/>
        <v>1</v>
      </c>
      <c r="T467" s="350">
        <f t="shared" ca="1" si="309"/>
        <v>1</v>
      </c>
      <c r="U467" s="350">
        <f t="shared" ca="1" si="309"/>
        <v>1</v>
      </c>
      <c r="V467" s="350">
        <f t="shared" ca="1" si="309"/>
        <v>1</v>
      </c>
      <c r="W467" s="350">
        <f t="shared" ca="1" si="309"/>
        <v>0</v>
      </c>
      <c r="X467" s="350">
        <f t="shared" ca="1" si="309"/>
        <v>1</v>
      </c>
      <c r="Y467" s="350">
        <f t="shared" ca="1" si="309"/>
        <v>1</v>
      </c>
      <c r="Z467" s="350">
        <f t="shared" ca="1" si="311"/>
        <v>1</v>
      </c>
      <c r="AA467" s="350" t="str">
        <f t="shared" ca="1" si="304"/>
        <v>F0</v>
      </c>
      <c r="AB467" s="350" t="str">
        <f t="shared" ca="1" si="305"/>
        <v>F0</v>
      </c>
    </row>
    <row r="468" spans="1:28" ht="17.25" thickBot="1">
      <c r="A468" s="22" t="s">
        <v>373</v>
      </c>
      <c r="B468" s="464" t="s">
        <v>823</v>
      </c>
      <c r="C468" s="464"/>
      <c r="D468" s="464"/>
      <c r="E468" s="464"/>
      <c r="F468" s="464"/>
      <c r="G468" s="366" t="str">
        <f>IF((H466&gt;0)*AND(H468&gt;0),"Can't enter sick days if you entered PTO",IF(H468&lt;0,"Can't be negative",IF(H468&gt;30,"Do you really mean "&amp;H468&amp;" DAYS (not hours)?","")))</f>
        <v/>
      </c>
      <c r="H468" s="327"/>
      <c r="I468" s="127"/>
      <c r="J468" s="151" t="s">
        <v>47</v>
      </c>
      <c r="K468" s="318" t="str">
        <f t="shared" si="318"/>
        <v>X</v>
      </c>
      <c r="L468" s="149" t="s">
        <v>46</v>
      </c>
      <c r="M468" s="149" t="str">
        <f t="shared" si="316"/>
        <v/>
      </c>
      <c r="N468" s="152" t="str">
        <f t="shared" si="317"/>
        <v/>
      </c>
      <c r="P468" s="350">
        <f t="shared" ca="1" si="309"/>
        <v>1</v>
      </c>
      <c r="Q468" s="350">
        <f t="shared" ca="1" si="309"/>
        <v>1</v>
      </c>
      <c r="R468" s="350">
        <f t="shared" ca="1" si="309"/>
        <v>1</v>
      </c>
      <c r="S468" s="350">
        <f t="shared" ca="1" si="309"/>
        <v>1</v>
      </c>
      <c r="T468" s="350">
        <f t="shared" ca="1" si="309"/>
        <v>1</v>
      </c>
      <c r="U468" s="350">
        <f t="shared" ca="1" si="309"/>
        <v>1</v>
      </c>
      <c r="V468" s="350">
        <f t="shared" ca="1" si="309"/>
        <v>1</v>
      </c>
      <c r="W468" s="350">
        <f t="shared" ca="1" si="309"/>
        <v>0</v>
      </c>
      <c r="X468" s="350">
        <f t="shared" ca="1" si="309"/>
        <v>1</v>
      </c>
      <c r="Y468" s="350">
        <f t="shared" ca="1" si="309"/>
        <v>1</v>
      </c>
      <c r="Z468" s="350">
        <f t="shared" ca="1" si="311"/>
        <v>1</v>
      </c>
      <c r="AA468" s="350" t="str">
        <f t="shared" ca="1" si="304"/>
        <v>F0</v>
      </c>
      <c r="AB468" s="350" t="str">
        <f t="shared" ca="1" si="305"/>
        <v>F0</v>
      </c>
    </row>
    <row r="469" spans="1:28" ht="14.25" customHeight="1">
      <c r="A469" s="22"/>
      <c r="B469" s="359"/>
      <c r="C469" s="359"/>
      <c r="D469" s="359"/>
      <c r="E469" s="359"/>
      <c r="F469" s="359"/>
      <c r="G469" s="366" t="str">
        <f>IF(H469&lt;0,"Can't be negative",IF(H469&gt;30,"Do you really mean "&amp;H469&amp;" DAYS (not hours)?",""))</f>
        <v/>
      </c>
      <c r="H469" s="365">
        <f>SUM(H466:H468)</f>
        <v>0</v>
      </c>
      <c r="I469" s="329" t="str">
        <f>IF(H469&lt;&gt;"","Total","")</f>
        <v>Total</v>
      </c>
      <c r="P469" s="350">
        <f t="shared" ca="1" si="309"/>
        <v>1</v>
      </c>
      <c r="Q469" s="350">
        <f t="shared" ca="1" si="309"/>
        <v>1</v>
      </c>
      <c r="R469" s="350">
        <f t="shared" ca="1" si="309"/>
        <v>1</v>
      </c>
      <c r="S469" s="350">
        <f t="shared" ca="1" si="309"/>
        <v>1</v>
      </c>
      <c r="T469" s="350">
        <f t="shared" ca="1" si="309"/>
        <v>1</v>
      </c>
      <c r="U469" s="350">
        <f t="shared" ca="1" si="309"/>
        <v>1</v>
      </c>
      <c r="V469" s="350">
        <f t="shared" ca="1" si="309"/>
        <v>1</v>
      </c>
      <c r="W469" s="350">
        <f t="shared" ca="1" si="309"/>
        <v>1</v>
      </c>
      <c r="X469" s="350">
        <f t="shared" ca="1" si="309"/>
        <v>1</v>
      </c>
      <c r="Y469" s="350">
        <f t="shared" ca="1" si="309"/>
        <v>1</v>
      </c>
      <c r="Z469" s="350">
        <f t="shared" ca="1" si="311"/>
        <v>1</v>
      </c>
      <c r="AA469" s="350" t="str">
        <f t="shared" ca="1" si="304"/>
        <v>F0</v>
      </c>
      <c r="AB469" s="350" t="str">
        <f t="shared" ca="1" si="305"/>
        <v>F0</v>
      </c>
    </row>
    <row r="470" spans="1:28" ht="15.75" customHeight="1">
      <c r="A470" s="105" t="s">
        <v>374</v>
      </c>
      <c r="B470" s="464" t="s">
        <v>619</v>
      </c>
      <c r="C470" s="464"/>
      <c r="D470" s="464"/>
      <c r="E470" s="464"/>
      <c r="F470" s="464"/>
      <c r="G470" s="12" t="str">
        <f t="shared" ref="G470:G476" si="319">IF(H470="","",IF(H470="Y","",IF(H470="N","","Must be Y or N")))</f>
        <v/>
      </c>
      <c r="H470" s="355"/>
      <c r="I470" s="127" t="s">
        <v>127</v>
      </c>
      <c r="J470" s="151" t="s">
        <v>47</v>
      </c>
      <c r="K470" s="318" t="str">
        <f t="shared" ref="K470:K476" si="320">IF(H470="Y",1,IF(H470="N",0,"X"))</f>
        <v>X</v>
      </c>
      <c r="L470" s="149" t="s">
        <v>46</v>
      </c>
      <c r="M470" s="149" t="str">
        <f t="shared" ref="M470:M476" si="321">IF(G470="","",1)</f>
        <v/>
      </c>
      <c r="N470" s="152" t="str">
        <f t="shared" ref="N470:N476" si="322">IF(M470=1,"&lt;==========","")</f>
        <v/>
      </c>
      <c r="P470" s="360">
        <f t="shared" ca="1" si="309"/>
        <v>1</v>
      </c>
      <c r="Q470" s="360">
        <f t="shared" ca="1" si="309"/>
        <v>1</v>
      </c>
      <c r="R470" s="360">
        <f t="shared" ca="1" si="309"/>
        <v>1</v>
      </c>
      <c r="S470" s="360">
        <f t="shared" ca="1" si="309"/>
        <v>1</v>
      </c>
      <c r="T470" s="360">
        <f t="shared" ca="1" si="309"/>
        <v>1</v>
      </c>
      <c r="U470" s="360">
        <f t="shared" ca="1" si="309"/>
        <v>1</v>
      </c>
      <c r="V470" s="360">
        <f t="shared" ca="1" si="309"/>
        <v>1</v>
      </c>
      <c r="W470" s="360">
        <f t="shared" ca="1" si="309"/>
        <v>0</v>
      </c>
      <c r="X470" s="360">
        <f t="shared" ca="1" si="309"/>
        <v>1</v>
      </c>
      <c r="Y470" s="360">
        <f t="shared" ca="1" si="309"/>
        <v>1</v>
      </c>
      <c r="Z470" s="360">
        <f t="shared" ca="1" si="311"/>
        <v>1</v>
      </c>
      <c r="AA470" s="360" t="str">
        <f t="shared" ca="1" si="304"/>
        <v>F0</v>
      </c>
      <c r="AB470" s="360" t="str">
        <f t="shared" ca="1" si="305"/>
        <v>F0</v>
      </c>
    </row>
    <row r="471" spans="1:28" ht="15.75" customHeight="1">
      <c r="A471" s="105" t="s">
        <v>375</v>
      </c>
      <c r="B471" s="464" t="s">
        <v>620</v>
      </c>
      <c r="C471" s="464"/>
      <c r="D471" s="464"/>
      <c r="E471" s="464"/>
      <c r="F471" s="464"/>
      <c r="G471" s="12" t="str">
        <f t="shared" si="319"/>
        <v/>
      </c>
      <c r="H471" s="355"/>
      <c r="I471" s="127" t="s">
        <v>127</v>
      </c>
      <c r="J471" s="151" t="s">
        <v>47</v>
      </c>
      <c r="K471" s="318" t="str">
        <f t="shared" si="320"/>
        <v>X</v>
      </c>
      <c r="L471" s="149" t="s">
        <v>46</v>
      </c>
      <c r="M471" s="149" t="str">
        <f t="shared" si="321"/>
        <v/>
      </c>
      <c r="N471" s="152" t="str">
        <f t="shared" si="322"/>
        <v/>
      </c>
      <c r="P471" s="360">
        <f t="shared" ca="1" si="309"/>
        <v>1</v>
      </c>
      <c r="Q471" s="360">
        <f t="shared" ca="1" si="309"/>
        <v>1</v>
      </c>
      <c r="R471" s="360">
        <f t="shared" ca="1" si="309"/>
        <v>1</v>
      </c>
      <c r="S471" s="360">
        <f t="shared" ca="1" si="309"/>
        <v>1</v>
      </c>
      <c r="T471" s="360">
        <f t="shared" ca="1" si="309"/>
        <v>1</v>
      </c>
      <c r="U471" s="360">
        <f t="shared" ca="1" si="309"/>
        <v>1</v>
      </c>
      <c r="V471" s="360">
        <f t="shared" ca="1" si="309"/>
        <v>1</v>
      </c>
      <c r="W471" s="360">
        <f t="shared" ca="1" si="309"/>
        <v>0</v>
      </c>
      <c r="X471" s="360">
        <f t="shared" ca="1" si="309"/>
        <v>1</v>
      </c>
      <c r="Y471" s="360">
        <f t="shared" ca="1" si="309"/>
        <v>1</v>
      </c>
      <c r="Z471" s="360">
        <f t="shared" ca="1" si="311"/>
        <v>1</v>
      </c>
      <c r="AA471" s="360" t="str">
        <f t="shared" ca="1" si="304"/>
        <v>F0</v>
      </c>
      <c r="AB471" s="360" t="str">
        <f t="shared" ca="1" si="305"/>
        <v>F0</v>
      </c>
    </row>
    <row r="472" spans="1:28" ht="15.75" customHeight="1">
      <c r="A472" s="105" t="s">
        <v>376</v>
      </c>
      <c r="B472" s="464" t="s">
        <v>621</v>
      </c>
      <c r="C472" s="464"/>
      <c r="D472" s="464"/>
      <c r="E472" s="464"/>
      <c r="F472" s="464"/>
      <c r="G472" s="12" t="str">
        <f t="shared" si="319"/>
        <v/>
      </c>
      <c r="H472" s="355"/>
      <c r="I472" s="127" t="s">
        <v>127</v>
      </c>
      <c r="J472" s="151" t="s">
        <v>47</v>
      </c>
      <c r="K472" s="318" t="str">
        <f t="shared" si="320"/>
        <v>X</v>
      </c>
      <c r="L472" s="149" t="s">
        <v>46</v>
      </c>
      <c r="M472" s="149" t="str">
        <f t="shared" si="321"/>
        <v/>
      </c>
      <c r="N472" s="152" t="str">
        <f t="shared" si="322"/>
        <v/>
      </c>
      <c r="P472" s="350">
        <f t="shared" ca="1" si="309"/>
        <v>1</v>
      </c>
      <c r="Q472" s="350">
        <f t="shared" ca="1" si="309"/>
        <v>1</v>
      </c>
      <c r="R472" s="350">
        <f t="shared" ca="1" si="309"/>
        <v>1</v>
      </c>
      <c r="S472" s="350">
        <f t="shared" ca="1" si="309"/>
        <v>1</v>
      </c>
      <c r="T472" s="350">
        <f t="shared" ca="1" si="309"/>
        <v>1</v>
      </c>
      <c r="U472" s="350">
        <f t="shared" ca="1" si="309"/>
        <v>1</v>
      </c>
      <c r="V472" s="350">
        <f t="shared" ca="1" si="309"/>
        <v>1</v>
      </c>
      <c r="W472" s="350">
        <f t="shared" ca="1" si="309"/>
        <v>0</v>
      </c>
      <c r="X472" s="350">
        <f t="shared" ca="1" si="309"/>
        <v>1</v>
      </c>
      <c r="Y472" s="350">
        <f t="shared" ca="1" si="309"/>
        <v>1</v>
      </c>
      <c r="Z472" s="350">
        <f t="shared" ca="1" si="311"/>
        <v>1</v>
      </c>
      <c r="AA472" s="350" t="str">
        <f t="shared" ca="1" si="304"/>
        <v>F0</v>
      </c>
      <c r="AB472" s="350" t="str">
        <f t="shared" ca="1" si="305"/>
        <v>F0</v>
      </c>
    </row>
    <row r="473" spans="1:28" ht="15.75" customHeight="1">
      <c r="A473" s="105" t="s">
        <v>377</v>
      </c>
      <c r="B473" s="464" t="s">
        <v>622</v>
      </c>
      <c r="C473" s="464"/>
      <c r="D473" s="464"/>
      <c r="E473" s="464"/>
      <c r="F473" s="464"/>
      <c r="G473" s="12" t="str">
        <f t="shared" si="319"/>
        <v/>
      </c>
      <c r="H473" s="355"/>
      <c r="I473" s="127" t="s">
        <v>127</v>
      </c>
      <c r="J473" s="151" t="s">
        <v>47</v>
      </c>
      <c r="K473" s="318" t="str">
        <f t="shared" si="320"/>
        <v>X</v>
      </c>
      <c r="L473" s="149" t="s">
        <v>46</v>
      </c>
      <c r="M473" s="149" t="str">
        <f t="shared" si="321"/>
        <v/>
      </c>
      <c r="N473" s="152" t="str">
        <f t="shared" si="322"/>
        <v/>
      </c>
      <c r="P473" s="350">
        <f t="shared" ca="1" si="309"/>
        <v>1</v>
      </c>
      <c r="Q473" s="350">
        <f t="shared" ca="1" si="309"/>
        <v>1</v>
      </c>
      <c r="R473" s="350">
        <f t="shared" ca="1" si="309"/>
        <v>1</v>
      </c>
      <c r="S473" s="350">
        <f t="shared" ca="1" si="309"/>
        <v>1</v>
      </c>
      <c r="T473" s="350">
        <f t="shared" ca="1" si="309"/>
        <v>1</v>
      </c>
      <c r="U473" s="350">
        <f t="shared" ref="U473:U481" ca="1" si="323">CELL("protect",F473)</f>
        <v>1</v>
      </c>
      <c r="V473" s="350">
        <f t="shared" ref="V473:V481" ca="1" si="324">CELL("protect",G473)</f>
        <v>1</v>
      </c>
      <c r="W473" s="350">
        <f t="shared" ref="W473:W481" ca="1" si="325">CELL("protect",H473)</f>
        <v>0</v>
      </c>
      <c r="X473" s="350">
        <f t="shared" ref="X473:X481" ca="1" si="326">CELL("protect",I473)</f>
        <v>1</v>
      </c>
      <c r="Y473" s="350">
        <f t="shared" ref="Y473:Y481" ca="1" si="327">CELL("protect",J473)</f>
        <v>1</v>
      </c>
      <c r="Z473" s="350">
        <f t="shared" ca="1" si="311"/>
        <v>1</v>
      </c>
      <c r="AA473" s="350" t="str">
        <f t="shared" ca="1" si="304"/>
        <v>F0</v>
      </c>
      <c r="AB473" s="350" t="str">
        <f t="shared" ca="1" si="305"/>
        <v>F0</v>
      </c>
    </row>
    <row r="474" spans="1:28" ht="15.75" customHeight="1">
      <c r="A474" s="105" t="s">
        <v>378</v>
      </c>
      <c r="B474" s="464" t="s">
        <v>623</v>
      </c>
      <c r="C474" s="464"/>
      <c r="D474" s="464"/>
      <c r="E474" s="464"/>
      <c r="F474" s="464"/>
      <c r="G474" s="12" t="str">
        <f t="shared" si="319"/>
        <v/>
      </c>
      <c r="H474" s="355"/>
      <c r="I474" s="127" t="s">
        <v>127</v>
      </c>
      <c r="J474" s="151" t="s">
        <v>47</v>
      </c>
      <c r="K474" s="318" t="str">
        <f t="shared" si="320"/>
        <v>X</v>
      </c>
      <c r="L474" s="149" t="s">
        <v>46</v>
      </c>
      <c r="M474" s="149" t="str">
        <f t="shared" si="321"/>
        <v/>
      </c>
      <c r="N474" s="152" t="str">
        <f t="shared" si="322"/>
        <v/>
      </c>
      <c r="P474" s="350">
        <f t="shared" ref="P474:P481" ca="1" si="328">CELL("protect",A474)</f>
        <v>1</v>
      </c>
      <c r="Q474" s="350">
        <f t="shared" ref="Q474:Q481" ca="1" si="329">CELL("protect",B474)</f>
        <v>1</v>
      </c>
      <c r="R474" s="350">
        <f t="shared" ref="R474:R481" ca="1" si="330">CELL("protect",C474)</f>
        <v>1</v>
      </c>
      <c r="S474" s="350">
        <f t="shared" ref="S474:S481" ca="1" si="331">CELL("protect",D474)</f>
        <v>1</v>
      </c>
      <c r="T474" s="350">
        <f t="shared" ref="T474:T481" ca="1" si="332">CELL("protect",E474)</f>
        <v>1</v>
      </c>
      <c r="U474" s="350">
        <f t="shared" ca="1" si="323"/>
        <v>1</v>
      </c>
      <c r="V474" s="350">
        <f t="shared" ca="1" si="324"/>
        <v>1</v>
      </c>
      <c r="W474" s="350">
        <f t="shared" ca="1" si="325"/>
        <v>0</v>
      </c>
      <c r="X474" s="350">
        <f t="shared" ca="1" si="326"/>
        <v>1</v>
      </c>
      <c r="Y474" s="350">
        <f t="shared" ca="1" si="327"/>
        <v>1</v>
      </c>
      <c r="Z474" s="350">
        <f t="shared" ca="1" si="311"/>
        <v>1</v>
      </c>
      <c r="AA474" s="350" t="str">
        <f t="shared" ca="1" si="304"/>
        <v>F0</v>
      </c>
      <c r="AB474" s="350" t="str">
        <f t="shared" ca="1" si="305"/>
        <v>F0</v>
      </c>
    </row>
    <row r="475" spans="1:28" ht="15.75" customHeight="1">
      <c r="A475" s="105" t="s">
        <v>379</v>
      </c>
      <c r="B475" s="464" t="s">
        <v>624</v>
      </c>
      <c r="C475" s="464"/>
      <c r="D475" s="464"/>
      <c r="E475" s="464"/>
      <c r="F475" s="464"/>
      <c r="G475" s="12" t="str">
        <f t="shared" si="319"/>
        <v/>
      </c>
      <c r="H475" s="355"/>
      <c r="I475" s="127" t="s">
        <v>127</v>
      </c>
      <c r="J475" s="151" t="s">
        <v>47</v>
      </c>
      <c r="K475" s="318" t="str">
        <f t="shared" si="320"/>
        <v>X</v>
      </c>
      <c r="L475" s="149" t="s">
        <v>46</v>
      </c>
      <c r="M475" s="149" t="str">
        <f t="shared" si="321"/>
        <v/>
      </c>
      <c r="N475" s="152" t="str">
        <f t="shared" si="322"/>
        <v/>
      </c>
      <c r="P475" s="350">
        <f t="shared" ca="1" si="328"/>
        <v>1</v>
      </c>
      <c r="Q475" s="350">
        <f t="shared" ca="1" si="329"/>
        <v>1</v>
      </c>
      <c r="R475" s="350">
        <f t="shared" ca="1" si="330"/>
        <v>1</v>
      </c>
      <c r="S475" s="350">
        <f t="shared" ca="1" si="331"/>
        <v>1</v>
      </c>
      <c r="T475" s="350">
        <f t="shared" ca="1" si="332"/>
        <v>1</v>
      </c>
      <c r="U475" s="350">
        <f t="shared" ca="1" si="323"/>
        <v>1</v>
      </c>
      <c r="V475" s="350">
        <f t="shared" ca="1" si="324"/>
        <v>1</v>
      </c>
      <c r="W475" s="350">
        <f t="shared" ca="1" si="325"/>
        <v>0</v>
      </c>
      <c r="X475" s="350">
        <f t="shared" ca="1" si="326"/>
        <v>1</v>
      </c>
      <c r="Y475" s="350">
        <f t="shared" ca="1" si="327"/>
        <v>1</v>
      </c>
      <c r="Z475" s="350">
        <f t="shared" ca="1" si="311"/>
        <v>1</v>
      </c>
      <c r="AA475" s="350" t="str">
        <f t="shared" ca="1" si="304"/>
        <v>F0</v>
      </c>
      <c r="AB475" s="350" t="str">
        <f t="shared" ca="1" si="305"/>
        <v>F0</v>
      </c>
    </row>
    <row r="476" spans="1:28" ht="15.75" customHeight="1" thickBot="1">
      <c r="A476" s="105" t="s">
        <v>380</v>
      </c>
      <c r="B476" s="464" t="s">
        <v>625</v>
      </c>
      <c r="C476" s="464"/>
      <c r="D476" s="464"/>
      <c r="E476" s="464"/>
      <c r="F476" s="464"/>
      <c r="G476" s="12" t="str">
        <f t="shared" si="319"/>
        <v/>
      </c>
      <c r="H476" s="327"/>
      <c r="I476" s="127" t="s">
        <v>127</v>
      </c>
      <c r="J476" s="151" t="s">
        <v>47</v>
      </c>
      <c r="K476" s="318" t="str">
        <f t="shared" si="320"/>
        <v>X</v>
      </c>
      <c r="L476" s="149" t="s">
        <v>46</v>
      </c>
      <c r="M476" s="149" t="str">
        <f t="shared" si="321"/>
        <v/>
      </c>
      <c r="N476" s="152" t="str">
        <f t="shared" si="322"/>
        <v/>
      </c>
      <c r="P476" s="350">
        <f t="shared" ca="1" si="328"/>
        <v>1</v>
      </c>
      <c r="Q476" s="350">
        <f t="shared" ca="1" si="329"/>
        <v>1</v>
      </c>
      <c r="R476" s="350">
        <f t="shared" ca="1" si="330"/>
        <v>1</v>
      </c>
      <c r="S476" s="350">
        <f t="shared" ca="1" si="331"/>
        <v>1</v>
      </c>
      <c r="T476" s="350">
        <f t="shared" ca="1" si="332"/>
        <v>1</v>
      </c>
      <c r="U476" s="350">
        <f t="shared" ca="1" si="323"/>
        <v>1</v>
      </c>
      <c r="V476" s="350">
        <f t="shared" ca="1" si="324"/>
        <v>1</v>
      </c>
      <c r="W476" s="350">
        <f t="shared" ca="1" si="325"/>
        <v>0</v>
      </c>
      <c r="X476" s="350">
        <f t="shared" ca="1" si="326"/>
        <v>1</v>
      </c>
      <c r="Y476" s="350">
        <f t="shared" ca="1" si="327"/>
        <v>1</v>
      </c>
      <c r="Z476" s="350">
        <f t="shared" ca="1" si="311"/>
        <v>1</v>
      </c>
      <c r="AA476" s="350" t="str">
        <f t="shared" ca="1" si="304"/>
        <v>F0</v>
      </c>
      <c r="AB476" s="350" t="str">
        <f t="shared" ca="1" si="305"/>
        <v>F0</v>
      </c>
    </row>
    <row r="477" spans="1:28" ht="14.25" customHeight="1">
      <c r="A477" s="105"/>
      <c r="B477" s="359"/>
      <c r="C477" s="359"/>
      <c r="D477" s="359"/>
      <c r="E477" s="359"/>
      <c r="F477" s="359"/>
      <c r="G477" s="12"/>
      <c r="H477" s="117"/>
      <c r="I477" s="127"/>
      <c r="P477" s="350">
        <f t="shared" ca="1" si="328"/>
        <v>1</v>
      </c>
      <c r="Q477" s="350">
        <f t="shared" ca="1" si="329"/>
        <v>1</v>
      </c>
      <c r="R477" s="350">
        <f t="shared" ca="1" si="330"/>
        <v>1</v>
      </c>
      <c r="S477" s="350">
        <f t="shared" ca="1" si="331"/>
        <v>1</v>
      </c>
      <c r="T477" s="350">
        <f t="shared" ca="1" si="332"/>
        <v>1</v>
      </c>
      <c r="U477" s="350">
        <f t="shared" ca="1" si="323"/>
        <v>1</v>
      </c>
      <c r="V477" s="350">
        <f t="shared" ca="1" si="324"/>
        <v>1</v>
      </c>
      <c r="W477" s="350">
        <f t="shared" ca="1" si="325"/>
        <v>1</v>
      </c>
      <c r="X477" s="350">
        <f t="shared" ca="1" si="326"/>
        <v>1</v>
      </c>
      <c r="Y477" s="350">
        <f t="shared" ca="1" si="327"/>
        <v>1</v>
      </c>
      <c r="Z477" s="350">
        <f t="shared" ca="1" si="311"/>
        <v>1</v>
      </c>
      <c r="AA477" s="350" t="str">
        <f t="shared" ca="1" si="304"/>
        <v>G</v>
      </c>
      <c r="AB477" s="350" t="str">
        <f t="shared" ca="1" si="305"/>
        <v>F0</v>
      </c>
    </row>
    <row r="478" spans="1:28" ht="15.6" customHeight="1">
      <c r="A478" s="22" t="s">
        <v>383</v>
      </c>
      <c r="B478" s="464" t="s">
        <v>135</v>
      </c>
      <c r="C478" s="464"/>
      <c r="D478" s="464"/>
      <c r="E478" s="464"/>
      <c r="F478" s="464"/>
      <c r="G478" s="12" t="str">
        <f>IF(H478="","",IF(H478&lt;0,"Can't be negative",IF(H478&gt;300,"Can't be over 300%","")))</f>
        <v/>
      </c>
      <c r="H478" s="344"/>
      <c r="I478" s="128" t="s">
        <v>86</v>
      </c>
      <c r="J478" s="151" t="s">
        <v>47</v>
      </c>
      <c r="K478" s="338" t="str">
        <f>IF(ISNUMBER(H478),ROUND(H478,2),"X")</f>
        <v>X</v>
      </c>
      <c r="L478" s="149" t="s">
        <v>46</v>
      </c>
      <c r="M478" s="149" t="str">
        <f t="shared" ref="M478:M481" si="333">IF(G478="","",1)</f>
        <v/>
      </c>
      <c r="N478" s="152" t="str">
        <f>IF(M478=1,"&lt;==========","")</f>
        <v/>
      </c>
      <c r="P478" s="350">
        <f t="shared" ca="1" si="328"/>
        <v>1</v>
      </c>
      <c r="Q478" s="350">
        <f t="shared" ca="1" si="329"/>
        <v>1</v>
      </c>
      <c r="R478" s="350">
        <f t="shared" ca="1" si="330"/>
        <v>1</v>
      </c>
      <c r="S478" s="350">
        <f t="shared" ca="1" si="331"/>
        <v>1</v>
      </c>
      <c r="T478" s="350">
        <f t="shared" ca="1" si="332"/>
        <v>1</v>
      </c>
      <c r="U478" s="350">
        <f t="shared" ca="1" si="323"/>
        <v>1</v>
      </c>
      <c r="V478" s="350">
        <f t="shared" ca="1" si="324"/>
        <v>1</v>
      </c>
      <c r="W478" s="350">
        <f t="shared" ca="1" si="325"/>
        <v>0</v>
      </c>
      <c r="X478" s="350">
        <f t="shared" ca="1" si="326"/>
        <v>1</v>
      </c>
      <c r="Y478" s="350">
        <f t="shared" ca="1" si="327"/>
        <v>1</v>
      </c>
      <c r="Z478" s="350">
        <f t="shared" ca="1" si="311"/>
        <v>1</v>
      </c>
      <c r="AA478" s="350" t="str">
        <f t="shared" ca="1" si="304"/>
        <v>F2</v>
      </c>
      <c r="AB478" s="350" t="str">
        <f t="shared" ca="1" si="305"/>
        <v>F2</v>
      </c>
    </row>
    <row r="479" spans="1:28" ht="15.75" customHeight="1">
      <c r="A479" s="22" t="s">
        <v>384</v>
      </c>
      <c r="B479" s="464" t="s">
        <v>137</v>
      </c>
      <c r="C479" s="464"/>
      <c r="D479" s="464"/>
      <c r="E479" s="464"/>
      <c r="F479" s="464"/>
      <c r="G479" s="12" t="str">
        <f>IF(H479&gt;1000,"Can't exceed $1000 --&gt;","")</f>
        <v/>
      </c>
      <c r="H479" s="330"/>
      <c r="I479" s="128" t="s">
        <v>138</v>
      </c>
      <c r="J479" s="151" t="s">
        <v>47</v>
      </c>
      <c r="K479" s="318" t="str">
        <f t="shared" ref="K479:K481" si="334">IF(ISNUMBER(H479),ROUND(H479,0),"X")</f>
        <v>X</v>
      </c>
      <c r="L479" s="149" t="s">
        <v>46</v>
      </c>
      <c r="M479" s="149" t="str">
        <f t="shared" si="333"/>
        <v/>
      </c>
      <c r="N479" s="152" t="str">
        <f>IF(M479=1,"&lt;==========","")</f>
        <v/>
      </c>
      <c r="P479" s="350">
        <f t="shared" ca="1" si="328"/>
        <v>1</v>
      </c>
      <c r="Q479" s="350">
        <f t="shared" ca="1" si="329"/>
        <v>1</v>
      </c>
      <c r="R479" s="350">
        <f t="shared" ca="1" si="330"/>
        <v>1</v>
      </c>
      <c r="S479" s="350">
        <f t="shared" ca="1" si="331"/>
        <v>1</v>
      </c>
      <c r="T479" s="350">
        <f t="shared" ca="1" si="332"/>
        <v>1</v>
      </c>
      <c r="U479" s="350">
        <f t="shared" ca="1" si="323"/>
        <v>1</v>
      </c>
      <c r="V479" s="350">
        <f t="shared" ca="1" si="324"/>
        <v>1</v>
      </c>
      <c r="W479" s="350">
        <f t="shared" ca="1" si="325"/>
        <v>0</v>
      </c>
      <c r="X479" s="350">
        <f t="shared" ca="1" si="326"/>
        <v>1</v>
      </c>
      <c r="Y479" s="350">
        <f t="shared" ca="1" si="327"/>
        <v>1</v>
      </c>
      <c r="Z479" s="350">
        <f t="shared" ca="1" si="311"/>
        <v>1</v>
      </c>
      <c r="AA479" s="350" t="str">
        <f t="shared" ca="1" si="304"/>
        <v>C0</v>
      </c>
      <c r="AB479" s="350" t="str">
        <f t="shared" ca="1" si="305"/>
        <v>F0</v>
      </c>
    </row>
    <row r="480" spans="1:28" ht="15.75" customHeight="1">
      <c r="A480" s="22" t="s">
        <v>385</v>
      </c>
      <c r="B480" s="464" t="s">
        <v>761</v>
      </c>
      <c r="C480" s="464"/>
      <c r="D480" s="464"/>
      <c r="E480" s="464"/>
      <c r="F480" s="464"/>
      <c r="G480" s="12" t="str">
        <f>IF(H480&lt;0,"Can't be negative",IF(H480&gt;50000000,"Can't exceed $50,000,000",""))</f>
        <v/>
      </c>
      <c r="H480" s="330"/>
      <c r="I480" s="127" t="s">
        <v>790</v>
      </c>
      <c r="J480" s="151" t="s">
        <v>47</v>
      </c>
      <c r="K480" s="318" t="str">
        <f t="shared" si="334"/>
        <v>X</v>
      </c>
      <c r="L480" s="149" t="s">
        <v>46</v>
      </c>
      <c r="M480" s="149" t="str">
        <f t="shared" si="333"/>
        <v/>
      </c>
      <c r="N480" s="152" t="str">
        <f>IF(M480=1,"&lt;==========","")</f>
        <v/>
      </c>
      <c r="P480" s="350">
        <f t="shared" ca="1" si="328"/>
        <v>1</v>
      </c>
      <c r="Q480" s="350">
        <f t="shared" ca="1" si="329"/>
        <v>1</v>
      </c>
      <c r="R480" s="350">
        <f t="shared" ca="1" si="330"/>
        <v>1</v>
      </c>
      <c r="S480" s="350">
        <f t="shared" ca="1" si="331"/>
        <v>1</v>
      </c>
      <c r="T480" s="350">
        <f t="shared" ca="1" si="332"/>
        <v>1</v>
      </c>
      <c r="U480" s="350">
        <f t="shared" ca="1" si="323"/>
        <v>1</v>
      </c>
      <c r="V480" s="350">
        <f t="shared" ca="1" si="324"/>
        <v>1</v>
      </c>
      <c r="W480" s="350">
        <f t="shared" ca="1" si="325"/>
        <v>0</v>
      </c>
      <c r="X480" s="350">
        <f t="shared" ca="1" si="326"/>
        <v>1</v>
      </c>
      <c r="Y480" s="350">
        <f t="shared" ca="1" si="327"/>
        <v>1</v>
      </c>
      <c r="Z480" s="350">
        <f t="shared" ca="1" si="311"/>
        <v>1</v>
      </c>
      <c r="AA480" s="350" t="str">
        <f t="shared" ca="1" si="304"/>
        <v>C0</v>
      </c>
      <c r="AB480" s="350" t="str">
        <f t="shared" ca="1" si="305"/>
        <v>F0</v>
      </c>
    </row>
    <row r="481" spans="1:28" ht="15.75" customHeight="1">
      <c r="A481" s="22" t="s">
        <v>832</v>
      </c>
      <c r="B481" s="464" t="s">
        <v>760</v>
      </c>
      <c r="C481" s="464"/>
      <c r="D481" s="464"/>
      <c r="E481" s="464"/>
      <c r="F481" s="464"/>
      <c r="G481" s="12" t="str">
        <f>IF(H481&lt;0,"Can't be negative",IF(H481&gt;50000000,"Can't exceed $50,000,000",""))</f>
        <v/>
      </c>
      <c r="H481" s="330"/>
      <c r="I481" s="127" t="s">
        <v>790</v>
      </c>
      <c r="J481" s="151" t="s">
        <v>47</v>
      </c>
      <c r="K481" s="318" t="str">
        <f t="shared" si="334"/>
        <v>X</v>
      </c>
      <c r="L481" s="149" t="s">
        <v>46</v>
      </c>
      <c r="M481" s="149" t="str">
        <f t="shared" si="333"/>
        <v/>
      </c>
      <c r="N481" s="152" t="str">
        <f>IF(M481=1,"&lt;==========","")</f>
        <v/>
      </c>
      <c r="P481" s="350">
        <f t="shared" ca="1" si="328"/>
        <v>1</v>
      </c>
      <c r="Q481" s="350">
        <f t="shared" ca="1" si="329"/>
        <v>1</v>
      </c>
      <c r="R481" s="350">
        <f t="shared" ca="1" si="330"/>
        <v>1</v>
      </c>
      <c r="S481" s="350">
        <f t="shared" ca="1" si="331"/>
        <v>1</v>
      </c>
      <c r="T481" s="350">
        <f t="shared" ca="1" si="332"/>
        <v>1</v>
      </c>
      <c r="U481" s="350">
        <f t="shared" ca="1" si="323"/>
        <v>1</v>
      </c>
      <c r="V481" s="350">
        <f t="shared" ca="1" si="324"/>
        <v>1</v>
      </c>
      <c r="W481" s="350">
        <f t="shared" ca="1" si="325"/>
        <v>0</v>
      </c>
      <c r="X481" s="350">
        <f t="shared" ca="1" si="326"/>
        <v>1</v>
      </c>
      <c r="Y481" s="350">
        <f t="shared" ca="1" si="327"/>
        <v>1</v>
      </c>
      <c r="Z481" s="350">
        <f t="shared" ca="1" si="311"/>
        <v>1</v>
      </c>
      <c r="AA481" s="350" t="str">
        <f t="shared" ca="1" si="304"/>
        <v>C0</v>
      </c>
      <c r="AB481" s="350" t="str">
        <f t="shared" ca="1" si="305"/>
        <v>F0</v>
      </c>
    </row>
    <row r="482" spans="1:28" ht="21" customHeight="1">
      <c r="A482" s="22"/>
      <c r="B482" s="13"/>
      <c r="C482" s="13"/>
      <c r="D482" s="13"/>
      <c r="E482" s="13"/>
      <c r="F482" s="13"/>
      <c r="G482" s="12"/>
      <c r="H482" s="118"/>
      <c r="I482" s="128"/>
      <c r="N482" s="152"/>
      <c r="P482" s="350">
        <f t="shared" ref="P482:Y484" ca="1" si="335">CELL("protect",A482)</f>
        <v>1</v>
      </c>
      <c r="Q482" s="350">
        <f t="shared" ca="1" si="335"/>
        <v>1</v>
      </c>
      <c r="R482" s="350">
        <f t="shared" ca="1" si="335"/>
        <v>1</v>
      </c>
      <c r="S482" s="350">
        <f t="shared" ca="1" si="335"/>
        <v>1</v>
      </c>
      <c r="T482" s="350">
        <f t="shared" ca="1" si="335"/>
        <v>1</v>
      </c>
      <c r="U482" s="350">
        <f t="shared" ca="1" si="335"/>
        <v>1</v>
      </c>
      <c r="V482" s="350">
        <f t="shared" ca="1" si="335"/>
        <v>1</v>
      </c>
      <c r="W482" s="350">
        <f t="shared" ca="1" si="335"/>
        <v>1</v>
      </c>
      <c r="X482" s="350">
        <f t="shared" ca="1" si="335"/>
        <v>1</v>
      </c>
      <c r="Y482" s="350">
        <f t="shared" ca="1" si="335"/>
        <v>1</v>
      </c>
      <c r="Z482" s="350">
        <f t="shared" ref="Z482:Z518" ca="1" si="336">CELL("protect",K482)</f>
        <v>1</v>
      </c>
      <c r="AA482" s="350" t="str">
        <f t="shared" ca="1" si="304"/>
        <v>G</v>
      </c>
      <c r="AB482" s="350" t="str">
        <f t="shared" ca="1" si="305"/>
        <v>F0</v>
      </c>
    </row>
    <row r="483" spans="1:28">
      <c r="A483" s="474" t="s">
        <v>791</v>
      </c>
      <c r="B483" s="475"/>
      <c r="C483" s="475"/>
      <c r="D483" s="475"/>
      <c r="E483" s="475"/>
      <c r="F483" s="475"/>
      <c r="G483" s="475"/>
      <c r="H483" s="475"/>
      <c r="I483" s="87"/>
      <c r="J483" s="151" t="s">
        <v>44</v>
      </c>
      <c r="K483" s="318" t="str">
        <f>IF(SUM(H485:H504)=0,"X","13")</f>
        <v>X</v>
      </c>
      <c r="L483" s="149" t="s">
        <v>46</v>
      </c>
      <c r="P483" s="350">
        <f t="shared" ca="1" si="335"/>
        <v>1</v>
      </c>
      <c r="Q483" s="350">
        <f t="shared" ca="1" si="335"/>
        <v>1</v>
      </c>
      <c r="R483" s="350">
        <f t="shared" ca="1" si="335"/>
        <v>1</v>
      </c>
      <c r="S483" s="350">
        <f t="shared" ca="1" si="335"/>
        <v>1</v>
      </c>
      <c r="T483" s="350">
        <f t="shared" ca="1" si="335"/>
        <v>1</v>
      </c>
      <c r="U483" s="350">
        <f t="shared" ca="1" si="335"/>
        <v>1</v>
      </c>
      <c r="V483" s="350">
        <f t="shared" ca="1" si="335"/>
        <v>1</v>
      </c>
      <c r="W483" s="350">
        <f t="shared" ca="1" si="335"/>
        <v>1</v>
      </c>
      <c r="X483" s="350">
        <f t="shared" ca="1" si="335"/>
        <v>1</v>
      </c>
      <c r="Y483" s="350">
        <f t="shared" ca="1" si="335"/>
        <v>1</v>
      </c>
      <c r="Z483" s="350">
        <f t="shared" ca="1" si="336"/>
        <v>1</v>
      </c>
      <c r="AA483" s="350" t="str">
        <f t="shared" ca="1" si="304"/>
        <v>G</v>
      </c>
      <c r="AB483" s="350" t="str">
        <f t="shared" ca="1" si="305"/>
        <v>F0</v>
      </c>
    </row>
    <row r="484" spans="1:28" ht="15.75" thickBot="1">
      <c r="A484" s="465" t="s">
        <v>8</v>
      </c>
      <c r="B484" s="466"/>
      <c r="C484" s="466"/>
      <c r="D484" s="466"/>
      <c r="E484" s="466"/>
      <c r="F484" s="466"/>
      <c r="G484" s="466"/>
      <c r="H484" s="466"/>
      <c r="I484" s="88"/>
      <c r="P484" s="350">
        <f t="shared" ca="1" si="335"/>
        <v>1</v>
      </c>
      <c r="Q484" s="350">
        <f t="shared" ca="1" si="335"/>
        <v>1</v>
      </c>
      <c r="R484" s="350">
        <f t="shared" ca="1" si="335"/>
        <v>1</v>
      </c>
      <c r="S484" s="350">
        <f t="shared" ca="1" si="335"/>
        <v>1</v>
      </c>
      <c r="T484" s="350">
        <f t="shared" ca="1" si="335"/>
        <v>1</v>
      </c>
      <c r="U484" s="350">
        <f t="shared" ca="1" si="335"/>
        <v>1</v>
      </c>
      <c r="V484" s="350">
        <f t="shared" ca="1" si="335"/>
        <v>1</v>
      </c>
      <c r="W484" s="350">
        <f t="shared" ca="1" si="335"/>
        <v>1</v>
      </c>
      <c r="X484" s="350">
        <f t="shared" ca="1" si="335"/>
        <v>1</v>
      </c>
      <c r="Y484" s="350">
        <f t="shared" ca="1" si="335"/>
        <v>1</v>
      </c>
      <c r="Z484" s="350">
        <f t="shared" ca="1" si="336"/>
        <v>1</v>
      </c>
      <c r="AA484" s="350" t="str">
        <f t="shared" ca="1" si="304"/>
        <v>G</v>
      </c>
      <c r="AB484" s="350" t="str">
        <f t="shared" ca="1" si="305"/>
        <v>F0</v>
      </c>
    </row>
    <row r="485" spans="1:28" ht="18" customHeight="1">
      <c r="A485" s="103" t="s">
        <v>386</v>
      </c>
      <c r="B485" s="472" t="s">
        <v>754</v>
      </c>
      <c r="C485" s="472"/>
      <c r="D485" s="472"/>
      <c r="E485" s="472"/>
      <c r="F485" s="472"/>
      <c r="G485" s="12" t="str">
        <f>IF(H485&gt;2500000,"Can't exceed $25,000,000 --&gt;","")</f>
        <v/>
      </c>
      <c r="H485" s="326"/>
      <c r="I485" s="127" t="s">
        <v>107</v>
      </c>
      <c r="J485" s="151" t="s">
        <v>47</v>
      </c>
      <c r="K485" s="318" t="str">
        <f t="shared" ref="K485:K492" si="337">IF(ISNUMBER(H485),ROUND(H485,0),"X")</f>
        <v>X</v>
      </c>
      <c r="L485" s="149" t="s">
        <v>46</v>
      </c>
      <c r="M485" s="149" t="str">
        <f t="shared" ref="M485:M492" si="338">IF(G485="","",1)</f>
        <v/>
      </c>
      <c r="N485" s="152" t="str">
        <f t="shared" ref="N485:N492" si="339">IF(M485=1,"&lt;==========","")</f>
        <v/>
      </c>
      <c r="P485" s="350">
        <f t="shared" ref="P485:Y510" ca="1" si="340">CELL("protect",A485)</f>
        <v>1</v>
      </c>
      <c r="Q485" s="350">
        <f t="shared" ca="1" si="340"/>
        <v>1</v>
      </c>
      <c r="R485" s="350">
        <f t="shared" ca="1" si="340"/>
        <v>1</v>
      </c>
      <c r="S485" s="350">
        <f t="shared" ca="1" si="340"/>
        <v>1</v>
      </c>
      <c r="T485" s="350">
        <f t="shared" ca="1" si="340"/>
        <v>1</v>
      </c>
      <c r="U485" s="350">
        <f t="shared" ca="1" si="340"/>
        <v>1</v>
      </c>
      <c r="V485" s="350">
        <f t="shared" ca="1" si="340"/>
        <v>1</v>
      </c>
      <c r="W485" s="350">
        <f t="shared" ca="1" si="340"/>
        <v>0</v>
      </c>
      <c r="X485" s="350">
        <f t="shared" ca="1" si="340"/>
        <v>1</v>
      </c>
      <c r="Y485" s="350">
        <f t="shared" ca="1" si="340"/>
        <v>1</v>
      </c>
      <c r="Z485" s="350">
        <f t="shared" ca="1" si="336"/>
        <v>1</v>
      </c>
      <c r="AA485" s="350" t="str">
        <f t="shared" ref="AA485:AA518" ca="1" si="341">CELL("format",H485)</f>
        <v>C0</v>
      </c>
      <c r="AB485" s="350" t="str">
        <f t="shared" ref="AB485:AB518" ca="1" si="342">CELL("format",K485)</f>
        <v>F0</v>
      </c>
    </row>
    <row r="486" spans="1:28" ht="18" customHeight="1">
      <c r="A486" s="22" t="s">
        <v>387</v>
      </c>
      <c r="B486" s="464" t="s">
        <v>753</v>
      </c>
      <c r="C486" s="464"/>
      <c r="D486" s="464"/>
      <c r="E486" s="464"/>
      <c r="F486" s="464"/>
      <c r="G486" s="12" t="str">
        <f>IF(H486&gt;2500000,"Can't exceed $25,000,000 --&gt;","")</f>
        <v/>
      </c>
      <c r="H486" s="326"/>
      <c r="I486" s="127" t="s">
        <v>107</v>
      </c>
      <c r="J486" s="151" t="s">
        <v>47</v>
      </c>
      <c r="K486" s="318" t="str">
        <f t="shared" si="337"/>
        <v>X</v>
      </c>
      <c r="L486" s="149" t="s">
        <v>46</v>
      </c>
      <c r="M486" s="149" t="str">
        <f t="shared" si="338"/>
        <v/>
      </c>
      <c r="N486" s="152" t="str">
        <f t="shared" si="339"/>
        <v/>
      </c>
      <c r="P486" s="350">
        <f t="shared" ca="1" si="340"/>
        <v>1</v>
      </c>
      <c r="Q486" s="350">
        <f t="shared" ca="1" si="340"/>
        <v>1</v>
      </c>
      <c r="R486" s="350">
        <f t="shared" ca="1" si="340"/>
        <v>1</v>
      </c>
      <c r="S486" s="350">
        <f t="shared" ca="1" si="340"/>
        <v>1</v>
      </c>
      <c r="T486" s="350">
        <f t="shared" ca="1" si="340"/>
        <v>1</v>
      </c>
      <c r="U486" s="350">
        <f t="shared" ca="1" si="340"/>
        <v>1</v>
      </c>
      <c r="V486" s="350">
        <f t="shared" ca="1" si="340"/>
        <v>1</v>
      </c>
      <c r="W486" s="350">
        <f t="shared" ca="1" si="340"/>
        <v>0</v>
      </c>
      <c r="X486" s="350">
        <f t="shared" ca="1" si="340"/>
        <v>1</v>
      </c>
      <c r="Y486" s="350">
        <f t="shared" ca="1" si="340"/>
        <v>1</v>
      </c>
      <c r="Z486" s="350">
        <f t="shared" ca="1" si="336"/>
        <v>1</v>
      </c>
      <c r="AA486" s="350" t="str">
        <f t="shared" ca="1" si="341"/>
        <v>C0</v>
      </c>
      <c r="AB486" s="350" t="str">
        <f t="shared" ca="1" si="342"/>
        <v>F0</v>
      </c>
    </row>
    <row r="487" spans="1:28" ht="18" customHeight="1">
      <c r="A487" s="22" t="s">
        <v>388</v>
      </c>
      <c r="B487" s="464" t="s">
        <v>752</v>
      </c>
      <c r="C487" s="464"/>
      <c r="D487" s="464"/>
      <c r="E487" s="464"/>
      <c r="F487" s="464"/>
      <c r="G487" s="12" t="str">
        <f>IF(H487&gt;2500000,"Can't exceed $25,000,000 --&gt;","")</f>
        <v/>
      </c>
      <c r="H487" s="326"/>
      <c r="I487" s="127" t="s">
        <v>107</v>
      </c>
      <c r="J487" s="151" t="s">
        <v>47</v>
      </c>
      <c r="K487" s="318" t="str">
        <f t="shared" si="337"/>
        <v>X</v>
      </c>
      <c r="L487" s="149" t="s">
        <v>46</v>
      </c>
      <c r="M487" s="149" t="str">
        <f t="shared" si="338"/>
        <v/>
      </c>
      <c r="N487" s="152" t="str">
        <f t="shared" si="339"/>
        <v/>
      </c>
      <c r="P487" s="350">
        <f t="shared" ca="1" si="340"/>
        <v>1</v>
      </c>
      <c r="Q487" s="350">
        <f t="shared" ca="1" si="340"/>
        <v>1</v>
      </c>
      <c r="R487" s="350">
        <f t="shared" ca="1" si="340"/>
        <v>1</v>
      </c>
      <c r="S487" s="350">
        <f t="shared" ca="1" si="340"/>
        <v>1</v>
      </c>
      <c r="T487" s="350">
        <f t="shared" ca="1" si="340"/>
        <v>1</v>
      </c>
      <c r="U487" s="350">
        <f t="shared" ca="1" si="340"/>
        <v>1</v>
      </c>
      <c r="V487" s="350">
        <f t="shared" ca="1" si="340"/>
        <v>1</v>
      </c>
      <c r="W487" s="350">
        <f t="shared" ca="1" si="340"/>
        <v>0</v>
      </c>
      <c r="X487" s="350">
        <f t="shared" ca="1" si="340"/>
        <v>1</v>
      </c>
      <c r="Y487" s="350">
        <f t="shared" ca="1" si="340"/>
        <v>1</v>
      </c>
      <c r="Z487" s="350">
        <f t="shared" ca="1" si="336"/>
        <v>1</v>
      </c>
      <c r="AA487" s="350" t="str">
        <f t="shared" ca="1" si="341"/>
        <v>C0</v>
      </c>
      <c r="AB487" s="350" t="str">
        <f t="shared" ca="1" si="342"/>
        <v>F0</v>
      </c>
    </row>
    <row r="488" spans="1:28" ht="18" customHeight="1">
      <c r="A488" s="22" t="s">
        <v>389</v>
      </c>
      <c r="B488" s="464" t="s">
        <v>755</v>
      </c>
      <c r="C488" s="464"/>
      <c r="D488" s="464"/>
      <c r="E488" s="464"/>
      <c r="F488" s="464"/>
      <c r="G488" s="12" t="str">
        <f>IF(H488&gt;100000,"Can't exceed $100,000 --&gt;","")</f>
        <v/>
      </c>
      <c r="H488" s="326"/>
      <c r="I488" s="127" t="s">
        <v>107</v>
      </c>
      <c r="J488" s="151" t="s">
        <v>47</v>
      </c>
      <c r="K488" s="318" t="str">
        <f t="shared" si="337"/>
        <v>X</v>
      </c>
      <c r="L488" s="149" t="s">
        <v>46</v>
      </c>
      <c r="M488" s="149" t="str">
        <f t="shared" si="338"/>
        <v/>
      </c>
      <c r="N488" s="152" t="str">
        <f t="shared" si="339"/>
        <v/>
      </c>
      <c r="P488" s="350">
        <f t="shared" ca="1" si="340"/>
        <v>1</v>
      </c>
      <c r="Q488" s="350">
        <f t="shared" ca="1" si="340"/>
        <v>1</v>
      </c>
      <c r="R488" s="350">
        <f t="shared" ca="1" si="340"/>
        <v>1</v>
      </c>
      <c r="S488" s="350">
        <f t="shared" ca="1" si="340"/>
        <v>1</v>
      </c>
      <c r="T488" s="350">
        <f t="shared" ca="1" si="340"/>
        <v>1</v>
      </c>
      <c r="U488" s="350">
        <f t="shared" ca="1" si="340"/>
        <v>1</v>
      </c>
      <c r="V488" s="350">
        <f t="shared" ca="1" si="340"/>
        <v>1</v>
      </c>
      <c r="W488" s="350">
        <f t="shared" ca="1" si="340"/>
        <v>0</v>
      </c>
      <c r="X488" s="350">
        <f t="shared" ca="1" si="340"/>
        <v>1</v>
      </c>
      <c r="Y488" s="350">
        <f t="shared" ca="1" si="340"/>
        <v>1</v>
      </c>
      <c r="Z488" s="350">
        <f t="shared" ca="1" si="336"/>
        <v>1</v>
      </c>
      <c r="AA488" s="350" t="str">
        <f t="shared" ca="1" si="341"/>
        <v>C0</v>
      </c>
      <c r="AB488" s="350" t="str">
        <f t="shared" ca="1" si="342"/>
        <v>F0</v>
      </c>
    </row>
    <row r="489" spans="1:28" ht="18" customHeight="1">
      <c r="A489" s="22" t="s">
        <v>390</v>
      </c>
      <c r="B489" s="464" t="s">
        <v>756</v>
      </c>
      <c r="C489" s="464"/>
      <c r="D489" s="464"/>
      <c r="E489" s="464"/>
      <c r="F489" s="464"/>
      <c r="G489" s="12" t="str">
        <f t="shared" ref="G489:G492" si="343">IF(H489&gt;100000,"Can't exceed $100,000 --&gt;","")</f>
        <v/>
      </c>
      <c r="H489" s="326"/>
      <c r="I489" s="127" t="s">
        <v>107</v>
      </c>
      <c r="J489" s="151" t="s">
        <v>47</v>
      </c>
      <c r="K489" s="318" t="str">
        <f t="shared" si="337"/>
        <v>X</v>
      </c>
      <c r="L489" s="149" t="s">
        <v>46</v>
      </c>
      <c r="M489" s="149" t="str">
        <f t="shared" si="338"/>
        <v/>
      </c>
      <c r="N489" s="152" t="str">
        <f t="shared" si="339"/>
        <v/>
      </c>
      <c r="P489" s="350">
        <f t="shared" ca="1" si="340"/>
        <v>1</v>
      </c>
      <c r="Q489" s="350">
        <f t="shared" ca="1" si="340"/>
        <v>1</v>
      </c>
      <c r="R489" s="350">
        <f t="shared" ca="1" si="340"/>
        <v>1</v>
      </c>
      <c r="S489" s="350">
        <f t="shared" ca="1" si="340"/>
        <v>1</v>
      </c>
      <c r="T489" s="350">
        <f t="shared" ca="1" si="340"/>
        <v>1</v>
      </c>
      <c r="U489" s="350">
        <f t="shared" ca="1" si="340"/>
        <v>1</v>
      </c>
      <c r="V489" s="350">
        <f t="shared" ca="1" si="340"/>
        <v>1</v>
      </c>
      <c r="W489" s="350">
        <f t="shared" ca="1" si="340"/>
        <v>0</v>
      </c>
      <c r="X489" s="350">
        <f t="shared" ca="1" si="340"/>
        <v>1</v>
      </c>
      <c r="Y489" s="350">
        <f t="shared" ca="1" si="340"/>
        <v>1</v>
      </c>
      <c r="Z489" s="350">
        <f t="shared" ca="1" si="336"/>
        <v>1</v>
      </c>
      <c r="AA489" s="350" t="str">
        <f t="shared" ca="1" si="341"/>
        <v>C0</v>
      </c>
      <c r="AB489" s="350" t="str">
        <f t="shared" ca="1" si="342"/>
        <v>F0</v>
      </c>
    </row>
    <row r="490" spans="1:28" ht="18" customHeight="1">
      <c r="A490" s="22" t="s">
        <v>391</v>
      </c>
      <c r="B490" s="464" t="s">
        <v>757</v>
      </c>
      <c r="C490" s="464"/>
      <c r="D490" s="464"/>
      <c r="E490" s="464"/>
      <c r="F490" s="464"/>
      <c r="G490" s="12" t="str">
        <f t="shared" si="343"/>
        <v/>
      </c>
      <c r="H490" s="326"/>
      <c r="I490" s="127" t="s">
        <v>107</v>
      </c>
      <c r="J490" s="151" t="s">
        <v>47</v>
      </c>
      <c r="K490" s="318" t="str">
        <f t="shared" si="337"/>
        <v>X</v>
      </c>
      <c r="L490" s="149" t="s">
        <v>46</v>
      </c>
      <c r="M490" s="149" t="str">
        <f t="shared" si="338"/>
        <v/>
      </c>
      <c r="N490" s="152" t="str">
        <f t="shared" si="339"/>
        <v/>
      </c>
      <c r="P490" s="350">
        <f t="shared" ca="1" si="340"/>
        <v>1</v>
      </c>
      <c r="Q490" s="350">
        <f t="shared" ca="1" si="340"/>
        <v>1</v>
      </c>
      <c r="R490" s="350">
        <f t="shared" ca="1" si="340"/>
        <v>1</v>
      </c>
      <c r="S490" s="350">
        <f t="shared" ca="1" si="340"/>
        <v>1</v>
      </c>
      <c r="T490" s="350">
        <f t="shared" ca="1" si="340"/>
        <v>1</v>
      </c>
      <c r="U490" s="350">
        <f t="shared" ca="1" si="340"/>
        <v>1</v>
      </c>
      <c r="V490" s="350">
        <f t="shared" ca="1" si="340"/>
        <v>1</v>
      </c>
      <c r="W490" s="350">
        <f t="shared" ca="1" si="340"/>
        <v>0</v>
      </c>
      <c r="X490" s="350">
        <f t="shared" ca="1" si="340"/>
        <v>1</v>
      </c>
      <c r="Y490" s="350">
        <f t="shared" ca="1" si="340"/>
        <v>1</v>
      </c>
      <c r="Z490" s="350">
        <f t="shared" ca="1" si="336"/>
        <v>1</v>
      </c>
      <c r="AA490" s="350" t="str">
        <f t="shared" ca="1" si="341"/>
        <v>C0</v>
      </c>
      <c r="AB490" s="350" t="str">
        <f t="shared" ca="1" si="342"/>
        <v>F0</v>
      </c>
    </row>
    <row r="491" spans="1:28" ht="18" customHeight="1">
      <c r="A491" s="22" t="s">
        <v>392</v>
      </c>
      <c r="B491" s="464" t="s">
        <v>758</v>
      </c>
      <c r="C491" s="464"/>
      <c r="D491" s="464"/>
      <c r="E491" s="464"/>
      <c r="F491" s="464"/>
      <c r="G491" s="12" t="str">
        <f t="shared" si="343"/>
        <v/>
      </c>
      <c r="H491" s="326"/>
      <c r="I491" s="127" t="s">
        <v>107</v>
      </c>
      <c r="J491" s="151" t="s">
        <v>47</v>
      </c>
      <c r="K491" s="318" t="str">
        <f t="shared" si="337"/>
        <v>X</v>
      </c>
      <c r="L491" s="149" t="s">
        <v>46</v>
      </c>
      <c r="M491" s="149" t="str">
        <f t="shared" si="338"/>
        <v/>
      </c>
      <c r="N491" s="152" t="str">
        <f t="shared" si="339"/>
        <v/>
      </c>
      <c r="P491" s="360">
        <f t="shared" ca="1" si="340"/>
        <v>1</v>
      </c>
      <c r="Q491" s="360">
        <f t="shared" ca="1" si="340"/>
        <v>1</v>
      </c>
      <c r="R491" s="360">
        <f t="shared" ca="1" si="340"/>
        <v>1</v>
      </c>
      <c r="S491" s="360">
        <f t="shared" ca="1" si="340"/>
        <v>1</v>
      </c>
      <c r="T491" s="360">
        <f t="shared" ca="1" si="340"/>
        <v>1</v>
      </c>
      <c r="U491" s="360">
        <f t="shared" ca="1" si="340"/>
        <v>1</v>
      </c>
      <c r="V491" s="360">
        <f t="shared" ca="1" si="340"/>
        <v>1</v>
      </c>
      <c r="W491" s="360">
        <f t="shared" ca="1" si="340"/>
        <v>0</v>
      </c>
      <c r="X491" s="360">
        <f t="shared" ca="1" si="340"/>
        <v>1</v>
      </c>
      <c r="Y491" s="360">
        <f t="shared" ca="1" si="340"/>
        <v>1</v>
      </c>
      <c r="Z491" s="360">
        <f t="shared" ca="1" si="336"/>
        <v>1</v>
      </c>
      <c r="AA491" s="360" t="str">
        <f t="shared" ca="1" si="341"/>
        <v>C0</v>
      </c>
      <c r="AB491" s="360" t="str">
        <f t="shared" ca="1" si="342"/>
        <v>F0</v>
      </c>
    </row>
    <row r="492" spans="1:28" ht="18" customHeight="1">
      <c r="A492" s="22" t="s">
        <v>393</v>
      </c>
      <c r="B492" s="464" t="s">
        <v>759</v>
      </c>
      <c r="C492" s="464"/>
      <c r="D492" s="464"/>
      <c r="E492" s="464"/>
      <c r="F492" s="464"/>
      <c r="G492" s="12" t="str">
        <f t="shared" si="343"/>
        <v/>
      </c>
      <c r="H492" s="326"/>
      <c r="I492" s="127" t="s">
        <v>107</v>
      </c>
      <c r="J492" s="151" t="s">
        <v>47</v>
      </c>
      <c r="K492" s="318" t="str">
        <f t="shared" si="337"/>
        <v>X</v>
      </c>
      <c r="L492" s="149" t="s">
        <v>46</v>
      </c>
      <c r="M492" s="149" t="str">
        <f t="shared" si="338"/>
        <v/>
      </c>
      <c r="N492" s="152" t="str">
        <f t="shared" si="339"/>
        <v/>
      </c>
      <c r="P492" s="360">
        <f t="shared" ca="1" si="340"/>
        <v>1</v>
      </c>
      <c r="Q492" s="360">
        <f t="shared" ca="1" si="340"/>
        <v>1</v>
      </c>
      <c r="R492" s="360">
        <f t="shared" ca="1" si="340"/>
        <v>1</v>
      </c>
      <c r="S492" s="360">
        <f t="shared" ca="1" si="340"/>
        <v>1</v>
      </c>
      <c r="T492" s="360">
        <f t="shared" ca="1" si="340"/>
        <v>1</v>
      </c>
      <c r="U492" s="360">
        <f t="shared" ca="1" si="340"/>
        <v>1</v>
      </c>
      <c r="V492" s="360">
        <f t="shared" ca="1" si="340"/>
        <v>1</v>
      </c>
      <c r="W492" s="360">
        <f t="shared" ca="1" si="340"/>
        <v>0</v>
      </c>
      <c r="X492" s="360">
        <f t="shared" ca="1" si="340"/>
        <v>1</v>
      </c>
      <c r="Y492" s="360">
        <f t="shared" ca="1" si="340"/>
        <v>1</v>
      </c>
      <c r="Z492" s="360">
        <f t="shared" ca="1" si="336"/>
        <v>1</v>
      </c>
      <c r="AA492" s="360" t="str">
        <f t="shared" ca="1" si="341"/>
        <v>C0</v>
      </c>
      <c r="AB492" s="360" t="str">
        <f t="shared" ca="1" si="342"/>
        <v>F0</v>
      </c>
    </row>
    <row r="493" spans="1:28" ht="14.25" customHeight="1">
      <c r="A493" s="22"/>
      <c r="B493" s="359"/>
      <c r="C493" s="359"/>
      <c r="D493" s="359"/>
      <c r="E493" s="359"/>
      <c r="F493" s="359"/>
      <c r="G493" s="12"/>
      <c r="H493" s="116"/>
      <c r="I493" s="127"/>
      <c r="J493" s="151" t="s">
        <v>47</v>
      </c>
      <c r="K493" s="321" t="s">
        <v>115</v>
      </c>
      <c r="L493" s="149" t="s">
        <v>46</v>
      </c>
      <c r="P493" s="350">
        <f t="shared" ca="1" si="340"/>
        <v>1</v>
      </c>
      <c r="Q493" s="350">
        <f t="shared" ca="1" si="340"/>
        <v>1</v>
      </c>
      <c r="R493" s="350">
        <f t="shared" ca="1" si="340"/>
        <v>1</v>
      </c>
      <c r="S493" s="350">
        <f t="shared" ca="1" si="340"/>
        <v>1</v>
      </c>
      <c r="T493" s="350">
        <f t="shared" ca="1" si="340"/>
        <v>1</v>
      </c>
      <c r="U493" s="350">
        <f t="shared" ca="1" si="340"/>
        <v>1</v>
      </c>
      <c r="V493" s="350">
        <f t="shared" ca="1" si="340"/>
        <v>1</v>
      </c>
      <c r="W493" s="350">
        <f t="shared" ca="1" si="340"/>
        <v>1</v>
      </c>
      <c r="X493" s="350">
        <f t="shared" ca="1" si="340"/>
        <v>1</v>
      </c>
      <c r="Y493" s="350">
        <f t="shared" ca="1" si="340"/>
        <v>1</v>
      </c>
      <c r="Z493" s="350">
        <f t="shared" ca="1" si="336"/>
        <v>1</v>
      </c>
      <c r="AA493" s="350" t="str">
        <f t="shared" ca="1" si="341"/>
        <v>G</v>
      </c>
      <c r="AB493" s="350" t="str">
        <f t="shared" ca="1" si="342"/>
        <v>F0</v>
      </c>
    </row>
    <row r="494" spans="1:28" ht="16.5" customHeight="1" thickBot="1">
      <c r="A494" s="22" t="s">
        <v>394</v>
      </c>
      <c r="B494" s="464" t="s">
        <v>627</v>
      </c>
      <c r="C494" s="464"/>
      <c r="D494" s="464"/>
      <c r="E494" s="464"/>
      <c r="F494" s="464"/>
      <c r="G494" s="12" t="str">
        <f>IF(H494="","",IF(H494&lt;-99,"Can't be under -99%",IF(H494&gt;400,"Can't be over 400%","")))</f>
        <v/>
      </c>
      <c r="H494" s="346"/>
      <c r="I494" s="128" t="s">
        <v>86</v>
      </c>
      <c r="J494" s="151" t="s">
        <v>44</v>
      </c>
      <c r="K494" s="338" t="str">
        <f>IF(ISNUMBER(H494),ROUND(H494,2),"X")</f>
        <v>X</v>
      </c>
      <c r="L494" s="149" t="s">
        <v>46</v>
      </c>
      <c r="M494" s="149" t="str">
        <f t="shared" ref="M494" si="344">IF(G494="","",1)</f>
        <v/>
      </c>
      <c r="N494" s="152" t="str">
        <f>IF(M494=1,"&lt;==========","")</f>
        <v/>
      </c>
      <c r="P494" s="350">
        <f t="shared" ca="1" si="340"/>
        <v>1</v>
      </c>
      <c r="Q494" s="350">
        <f t="shared" ca="1" si="340"/>
        <v>1</v>
      </c>
      <c r="R494" s="350">
        <f t="shared" ca="1" si="340"/>
        <v>1</v>
      </c>
      <c r="S494" s="350">
        <f t="shared" ca="1" si="340"/>
        <v>1</v>
      </c>
      <c r="T494" s="350">
        <f t="shared" ca="1" si="340"/>
        <v>1</v>
      </c>
      <c r="U494" s="350">
        <f t="shared" ca="1" si="340"/>
        <v>1</v>
      </c>
      <c r="V494" s="350">
        <f t="shared" ca="1" si="340"/>
        <v>1</v>
      </c>
      <c r="W494" s="350">
        <f t="shared" ca="1" si="340"/>
        <v>0</v>
      </c>
      <c r="X494" s="350">
        <f t="shared" ca="1" si="340"/>
        <v>1</v>
      </c>
      <c r="Y494" s="350">
        <f t="shared" ca="1" si="340"/>
        <v>1</v>
      </c>
      <c r="Z494" s="350">
        <f t="shared" ca="1" si="336"/>
        <v>1</v>
      </c>
      <c r="AA494" s="350" t="str">
        <f t="shared" ca="1" si="341"/>
        <v>F2</v>
      </c>
      <c r="AB494" s="350" t="str">
        <f t="shared" ca="1" si="342"/>
        <v>F2</v>
      </c>
    </row>
    <row r="495" spans="1:28" ht="14.25" customHeight="1">
      <c r="A495" s="22"/>
      <c r="B495" s="359"/>
      <c r="C495" s="359"/>
      <c r="D495" s="359"/>
      <c r="E495" s="359"/>
      <c r="F495" s="359"/>
      <c r="G495" s="12"/>
      <c r="H495" s="116"/>
      <c r="I495" s="127"/>
      <c r="P495" s="350">
        <f t="shared" ca="1" si="340"/>
        <v>1</v>
      </c>
      <c r="Q495" s="350">
        <f t="shared" ca="1" si="340"/>
        <v>1</v>
      </c>
      <c r="R495" s="350">
        <f t="shared" ca="1" si="340"/>
        <v>1</v>
      </c>
      <c r="S495" s="350">
        <f t="shared" ca="1" si="340"/>
        <v>1</v>
      </c>
      <c r="T495" s="350">
        <f t="shared" ca="1" si="340"/>
        <v>1</v>
      </c>
      <c r="U495" s="350">
        <f t="shared" ca="1" si="340"/>
        <v>1</v>
      </c>
      <c r="V495" s="350">
        <f t="shared" ca="1" si="340"/>
        <v>1</v>
      </c>
      <c r="W495" s="350">
        <f t="shared" ca="1" si="340"/>
        <v>1</v>
      </c>
      <c r="X495" s="350">
        <f t="shared" ca="1" si="340"/>
        <v>1</v>
      </c>
      <c r="Y495" s="350">
        <f t="shared" ca="1" si="340"/>
        <v>1</v>
      </c>
      <c r="Z495" s="350">
        <f t="shared" ca="1" si="336"/>
        <v>1</v>
      </c>
      <c r="AA495" s="350" t="str">
        <f t="shared" ca="1" si="341"/>
        <v>G</v>
      </c>
      <c r="AB495" s="350" t="str">
        <f t="shared" ca="1" si="342"/>
        <v>F0</v>
      </c>
    </row>
    <row r="496" spans="1:28" ht="15.75" customHeight="1">
      <c r="A496" s="22" t="s">
        <v>395</v>
      </c>
      <c r="B496" s="464" t="s">
        <v>118</v>
      </c>
      <c r="C496" s="464"/>
      <c r="D496" s="464"/>
      <c r="E496" s="464"/>
      <c r="F496" s="464"/>
      <c r="G496" s="12" t="str">
        <f>IF(H496="","",IF(H496&lt;1,"Must be at least 1",IF(H496&gt;H$10,"Can't be over total staff in firm, which is "&amp;H$10,"")))</f>
        <v/>
      </c>
      <c r="H496" s="115"/>
      <c r="I496" s="127"/>
      <c r="J496" s="151" t="s">
        <v>47</v>
      </c>
      <c r="K496" s="318" t="str">
        <f t="shared" ref="K496:K497" si="345">IF(ISNUMBER(H496),ROUND(H496,0),"X")</f>
        <v>X</v>
      </c>
      <c r="L496" s="149" t="s">
        <v>46</v>
      </c>
      <c r="M496" s="149" t="str">
        <f t="shared" ref="M496:M498" si="346">IF(G496="","",1)</f>
        <v/>
      </c>
      <c r="N496" s="152" t="str">
        <f>IF(M496=1,"&lt;==========","")</f>
        <v/>
      </c>
      <c r="P496" s="350">
        <f t="shared" ca="1" si="340"/>
        <v>1</v>
      </c>
      <c r="Q496" s="350">
        <f t="shared" ca="1" si="340"/>
        <v>1</v>
      </c>
      <c r="R496" s="350">
        <f t="shared" ca="1" si="340"/>
        <v>1</v>
      </c>
      <c r="S496" s="350">
        <f t="shared" ca="1" si="340"/>
        <v>1</v>
      </c>
      <c r="T496" s="350">
        <f t="shared" ca="1" si="340"/>
        <v>1</v>
      </c>
      <c r="U496" s="350">
        <f t="shared" ca="1" si="340"/>
        <v>1</v>
      </c>
      <c r="V496" s="350">
        <f t="shared" ca="1" si="340"/>
        <v>1</v>
      </c>
      <c r="W496" s="350">
        <f t="shared" ca="1" si="340"/>
        <v>0</v>
      </c>
      <c r="X496" s="350">
        <f t="shared" ca="1" si="340"/>
        <v>1</v>
      </c>
      <c r="Y496" s="350">
        <f t="shared" ca="1" si="340"/>
        <v>1</v>
      </c>
      <c r="Z496" s="350">
        <f t="shared" ca="1" si="336"/>
        <v>1</v>
      </c>
      <c r="AA496" s="350" t="str">
        <f t="shared" ca="1" si="341"/>
        <v>,0</v>
      </c>
      <c r="AB496" s="350" t="str">
        <f t="shared" ca="1" si="342"/>
        <v>F0</v>
      </c>
    </row>
    <row r="497" spans="1:28">
      <c r="A497" s="22" t="s">
        <v>396</v>
      </c>
      <c r="B497" s="464" t="s">
        <v>703</v>
      </c>
      <c r="C497" s="464"/>
      <c r="D497" s="464"/>
      <c r="E497" s="464"/>
      <c r="F497" s="464"/>
      <c r="G497" s="12" t="str">
        <f>IF(H497="","",IF(H497&lt;0,"Must be positive number",IF(H497&gt;H496,"Can't be over # people with title, which is "&amp;H496,"")))</f>
        <v/>
      </c>
      <c r="H497" s="115"/>
      <c r="I497" s="127"/>
      <c r="J497" s="151" t="s">
        <v>47</v>
      </c>
      <c r="K497" s="318" t="str">
        <f t="shared" si="345"/>
        <v>X</v>
      </c>
      <c r="L497" s="149" t="s">
        <v>46</v>
      </c>
      <c r="M497" s="149" t="str">
        <f t="shared" si="346"/>
        <v/>
      </c>
      <c r="N497" s="152" t="str">
        <f>IF(M497=1,"&lt;==========","")</f>
        <v/>
      </c>
      <c r="P497" s="350">
        <f t="shared" ca="1" si="340"/>
        <v>1</v>
      </c>
      <c r="Q497" s="350">
        <f t="shared" ca="1" si="340"/>
        <v>1</v>
      </c>
      <c r="R497" s="350">
        <f t="shared" ca="1" si="340"/>
        <v>1</v>
      </c>
      <c r="S497" s="350">
        <f t="shared" ca="1" si="340"/>
        <v>1</v>
      </c>
      <c r="T497" s="350">
        <f t="shared" ca="1" si="340"/>
        <v>1</v>
      </c>
      <c r="U497" s="350">
        <f t="shared" ca="1" si="340"/>
        <v>1</v>
      </c>
      <c r="V497" s="350">
        <f t="shared" ca="1" si="340"/>
        <v>1</v>
      </c>
      <c r="W497" s="350">
        <f t="shared" ca="1" si="340"/>
        <v>0</v>
      </c>
      <c r="X497" s="350">
        <f t="shared" ca="1" si="340"/>
        <v>1</v>
      </c>
      <c r="Y497" s="350">
        <f t="shared" ca="1" si="340"/>
        <v>1</v>
      </c>
      <c r="Z497" s="350">
        <f t="shared" ca="1" si="336"/>
        <v>1</v>
      </c>
      <c r="AA497" s="350" t="str">
        <f t="shared" ca="1" si="341"/>
        <v>,0</v>
      </c>
      <c r="AB497" s="350" t="str">
        <f t="shared" ca="1" si="342"/>
        <v>F0</v>
      </c>
    </row>
    <row r="498" spans="1:28" ht="17.25" thickBot="1">
      <c r="A498" s="22" t="s">
        <v>397</v>
      </c>
      <c r="B498" s="464" t="s">
        <v>121</v>
      </c>
      <c r="C498" s="464"/>
      <c r="D498" s="464"/>
      <c r="E498" s="464"/>
      <c r="F498" s="464"/>
      <c r="G498" s="12" t="str">
        <f>IF(H498="","",IF(H498&lt;0,"Can't be negative",IF(H498&gt;100,"Can't be over 100%","")))</f>
        <v/>
      </c>
      <c r="H498" s="345"/>
      <c r="I498" s="128" t="s">
        <v>86</v>
      </c>
      <c r="J498" s="151" t="s">
        <v>47</v>
      </c>
      <c r="K498" s="338" t="str">
        <f>IF(ISNUMBER(H498),ROUND(H498,2),"X")</f>
        <v>X</v>
      </c>
      <c r="L498" s="149" t="s">
        <v>46</v>
      </c>
      <c r="M498" s="149" t="str">
        <f t="shared" si="346"/>
        <v/>
      </c>
      <c r="N498" s="152" t="str">
        <f>IF(M498=1,"&lt;==========","")</f>
        <v/>
      </c>
      <c r="P498" s="350">
        <f t="shared" ca="1" si="340"/>
        <v>1</v>
      </c>
      <c r="Q498" s="350">
        <f t="shared" ca="1" si="340"/>
        <v>1</v>
      </c>
      <c r="R498" s="350">
        <f t="shared" ca="1" si="340"/>
        <v>1</v>
      </c>
      <c r="S498" s="350">
        <f t="shared" ca="1" si="340"/>
        <v>1</v>
      </c>
      <c r="T498" s="350">
        <f t="shared" ca="1" si="340"/>
        <v>1</v>
      </c>
      <c r="U498" s="350">
        <f t="shared" ca="1" si="340"/>
        <v>1</v>
      </c>
      <c r="V498" s="350">
        <f t="shared" ca="1" si="340"/>
        <v>1</v>
      </c>
      <c r="W498" s="350">
        <f t="shared" ca="1" si="340"/>
        <v>0</v>
      </c>
      <c r="X498" s="350">
        <f t="shared" ca="1" si="340"/>
        <v>1</v>
      </c>
      <c r="Y498" s="350">
        <f t="shared" ca="1" si="340"/>
        <v>1</v>
      </c>
      <c r="Z498" s="350">
        <f t="shared" ca="1" si="336"/>
        <v>1</v>
      </c>
      <c r="AA498" s="350" t="str">
        <f t="shared" ca="1" si="341"/>
        <v>F2</v>
      </c>
      <c r="AB498" s="350" t="str">
        <f t="shared" ca="1" si="342"/>
        <v>F2</v>
      </c>
    </row>
    <row r="499" spans="1:28" ht="14.25" customHeight="1">
      <c r="A499" s="22"/>
      <c r="B499" s="359"/>
      <c r="C499" s="359"/>
      <c r="D499" s="359"/>
      <c r="E499" s="359"/>
      <c r="F499" s="359"/>
      <c r="G499" s="12"/>
      <c r="H499" s="116"/>
      <c r="I499" s="127"/>
      <c r="P499" s="350">
        <f t="shared" ca="1" si="340"/>
        <v>1</v>
      </c>
      <c r="Q499" s="350">
        <f t="shared" ca="1" si="340"/>
        <v>1</v>
      </c>
      <c r="R499" s="350">
        <f t="shared" ca="1" si="340"/>
        <v>1</v>
      </c>
      <c r="S499" s="350">
        <f t="shared" ca="1" si="340"/>
        <v>1</v>
      </c>
      <c r="T499" s="350">
        <f t="shared" ca="1" si="340"/>
        <v>1</v>
      </c>
      <c r="U499" s="350">
        <f t="shared" ca="1" si="340"/>
        <v>1</v>
      </c>
      <c r="V499" s="350">
        <f t="shared" ca="1" si="340"/>
        <v>1</v>
      </c>
      <c r="W499" s="350">
        <f t="shared" ca="1" si="340"/>
        <v>1</v>
      </c>
      <c r="X499" s="350">
        <f t="shared" ca="1" si="340"/>
        <v>1</v>
      </c>
      <c r="Y499" s="350">
        <f t="shared" ca="1" si="340"/>
        <v>1</v>
      </c>
      <c r="Z499" s="350">
        <f t="shared" ca="1" si="336"/>
        <v>1</v>
      </c>
      <c r="AA499" s="350" t="str">
        <f t="shared" ca="1" si="341"/>
        <v>G</v>
      </c>
      <c r="AB499" s="350" t="str">
        <f t="shared" ca="1" si="342"/>
        <v>F0</v>
      </c>
    </row>
    <row r="500" spans="1:28">
      <c r="A500" s="22" t="s">
        <v>398</v>
      </c>
      <c r="B500" s="464" t="s">
        <v>29</v>
      </c>
      <c r="C500" s="464"/>
      <c r="D500" s="464"/>
      <c r="E500" s="464"/>
      <c r="F500" s="464"/>
      <c r="G500" s="12" t="str">
        <f>IF(H500="","",IF(H500&lt;0,"Can't be negative",IF(H500&gt;100,"Can't be over 100%","")))</f>
        <v/>
      </c>
      <c r="H500" s="344"/>
      <c r="I500" s="128" t="s">
        <v>86</v>
      </c>
      <c r="J500" s="151" t="s">
        <v>47</v>
      </c>
      <c r="K500" s="338" t="str">
        <f t="shared" ref="K500:K501" si="347">IF(ISNUMBER(H500),ROUND(H500,2),"X")</f>
        <v>X</v>
      </c>
      <c r="L500" s="149" t="s">
        <v>46</v>
      </c>
      <c r="M500" s="149" t="str">
        <f t="shared" ref="M500:M505" si="348">IF(G500="","",1)</f>
        <v/>
      </c>
      <c r="N500" s="152" t="str">
        <f t="shared" ref="N500:N505" si="349">IF(M500=1,"&lt;==========","")</f>
        <v/>
      </c>
      <c r="P500" s="350">
        <f t="shared" ca="1" si="340"/>
        <v>1</v>
      </c>
      <c r="Q500" s="350">
        <f t="shared" ca="1" si="340"/>
        <v>1</v>
      </c>
      <c r="R500" s="350">
        <f t="shared" ca="1" si="340"/>
        <v>1</v>
      </c>
      <c r="S500" s="350">
        <f t="shared" ca="1" si="340"/>
        <v>1</v>
      </c>
      <c r="T500" s="350">
        <f t="shared" ca="1" si="340"/>
        <v>1</v>
      </c>
      <c r="U500" s="350">
        <f t="shared" ca="1" si="340"/>
        <v>1</v>
      </c>
      <c r="V500" s="350">
        <f t="shared" ca="1" si="340"/>
        <v>1</v>
      </c>
      <c r="W500" s="350">
        <f t="shared" ca="1" si="340"/>
        <v>0</v>
      </c>
      <c r="X500" s="350">
        <f t="shared" ca="1" si="340"/>
        <v>1</v>
      </c>
      <c r="Y500" s="350">
        <f t="shared" ca="1" si="340"/>
        <v>1</v>
      </c>
      <c r="Z500" s="350">
        <f t="shared" ca="1" si="336"/>
        <v>1</v>
      </c>
      <c r="AA500" s="350" t="str">
        <f t="shared" ca="1" si="341"/>
        <v>F2</v>
      </c>
      <c r="AB500" s="350" t="str">
        <f t="shared" ca="1" si="342"/>
        <v>F2</v>
      </c>
    </row>
    <row r="501" spans="1:28" ht="17.25" thickBot="1">
      <c r="A501" s="22" t="s">
        <v>399</v>
      </c>
      <c r="B501" s="464" t="s">
        <v>647</v>
      </c>
      <c r="C501" s="464"/>
      <c r="D501" s="464"/>
      <c r="E501" s="464"/>
      <c r="F501" s="464"/>
      <c r="G501" s="12" t="str">
        <f>IF(H501="","",IF(H501&lt;0,"Can't be negative",IF(H501&gt;100,"Can't be over 100%","")))</f>
        <v/>
      </c>
      <c r="H501" s="345"/>
      <c r="I501" s="128" t="s">
        <v>86</v>
      </c>
      <c r="J501" s="151" t="s">
        <v>47</v>
      </c>
      <c r="K501" s="338" t="str">
        <f t="shared" si="347"/>
        <v>X</v>
      </c>
      <c r="L501" s="149" t="s">
        <v>46</v>
      </c>
      <c r="M501" s="149" t="str">
        <f t="shared" si="348"/>
        <v/>
      </c>
      <c r="N501" s="152" t="str">
        <f t="shared" si="349"/>
        <v/>
      </c>
      <c r="P501" s="350">
        <f t="shared" ca="1" si="340"/>
        <v>1</v>
      </c>
      <c r="Q501" s="350">
        <f t="shared" ca="1" si="340"/>
        <v>1</v>
      </c>
      <c r="R501" s="350">
        <f t="shared" ca="1" si="340"/>
        <v>1</v>
      </c>
      <c r="S501" s="350">
        <f t="shared" ca="1" si="340"/>
        <v>1</v>
      </c>
      <c r="T501" s="350">
        <f t="shared" ca="1" si="340"/>
        <v>1</v>
      </c>
      <c r="U501" s="350">
        <f t="shared" ca="1" si="340"/>
        <v>1</v>
      </c>
      <c r="V501" s="350">
        <f t="shared" ca="1" si="340"/>
        <v>1</v>
      </c>
      <c r="W501" s="350">
        <f t="shared" ca="1" si="340"/>
        <v>0</v>
      </c>
      <c r="X501" s="350">
        <f t="shared" ca="1" si="340"/>
        <v>1</v>
      </c>
      <c r="Y501" s="350">
        <f t="shared" ca="1" si="340"/>
        <v>1</v>
      </c>
      <c r="Z501" s="350">
        <f t="shared" ca="1" si="336"/>
        <v>1</v>
      </c>
      <c r="AA501" s="350" t="str">
        <f t="shared" ca="1" si="341"/>
        <v>F2</v>
      </c>
      <c r="AB501" s="350" t="str">
        <f t="shared" ca="1" si="342"/>
        <v>F2</v>
      </c>
    </row>
    <row r="502" spans="1:28" ht="14.25" customHeight="1">
      <c r="A502" s="22"/>
      <c r="B502" s="359"/>
      <c r="C502" s="359"/>
      <c r="D502" s="359"/>
      <c r="E502" s="359"/>
      <c r="F502" s="104"/>
      <c r="G502" s="331" t="str">
        <f>IF(H500+H501&gt;100,"Can't add to more than 100%","")</f>
        <v/>
      </c>
      <c r="H502" s="328" t="str">
        <f>IF(H500+H501&gt;0,H500+H501,"")</f>
        <v/>
      </c>
      <c r="I502" s="329" t="str">
        <f>IF(H502&lt;&gt;"","Total","")</f>
        <v/>
      </c>
      <c r="M502" s="149" t="str">
        <f t="shared" si="348"/>
        <v/>
      </c>
      <c r="N502" s="152" t="str">
        <f t="shared" si="349"/>
        <v/>
      </c>
      <c r="P502" s="350">
        <f t="shared" ca="1" si="340"/>
        <v>1</v>
      </c>
      <c r="Q502" s="350">
        <f t="shared" ca="1" si="340"/>
        <v>1</v>
      </c>
      <c r="R502" s="350">
        <f t="shared" ca="1" si="340"/>
        <v>1</v>
      </c>
      <c r="S502" s="350">
        <f t="shared" ca="1" si="340"/>
        <v>1</v>
      </c>
      <c r="T502" s="350">
        <f t="shared" ca="1" si="340"/>
        <v>1</v>
      </c>
      <c r="U502" s="350">
        <f t="shared" ca="1" si="340"/>
        <v>1</v>
      </c>
      <c r="V502" s="350">
        <f t="shared" ca="1" si="340"/>
        <v>1</v>
      </c>
      <c r="W502" s="350">
        <f t="shared" ca="1" si="340"/>
        <v>1</v>
      </c>
      <c r="X502" s="350">
        <f t="shared" ca="1" si="340"/>
        <v>1</v>
      </c>
      <c r="Y502" s="350">
        <f t="shared" ca="1" si="340"/>
        <v>1</v>
      </c>
      <c r="Z502" s="350">
        <f t="shared" ca="1" si="336"/>
        <v>1</v>
      </c>
      <c r="AA502" s="350" t="str">
        <f t="shared" ca="1" si="341"/>
        <v>F0</v>
      </c>
      <c r="AB502" s="350" t="str">
        <f t="shared" ca="1" si="342"/>
        <v>F0</v>
      </c>
    </row>
    <row r="503" spans="1:28">
      <c r="A503" s="22" t="s">
        <v>400</v>
      </c>
      <c r="B503" s="464" t="s">
        <v>821</v>
      </c>
      <c r="C503" s="464"/>
      <c r="D503" s="464"/>
      <c r="E503" s="464"/>
      <c r="F503" s="464"/>
      <c r="G503" s="366" t="str">
        <f>IF(H503&lt;0,"Can't be negative",IF(H503&gt;30,"Do you really mean "&amp;H503&amp;" DAYS (not hours)?",""))</f>
        <v/>
      </c>
      <c r="H503" s="355"/>
      <c r="I503" s="127"/>
      <c r="J503" s="151" t="s">
        <v>47</v>
      </c>
      <c r="K503" s="318" t="str">
        <f t="shared" ref="K503:K505" si="350">IF(ISNUMBER(H503),ROUND(H503,0),"X")</f>
        <v>X</v>
      </c>
      <c r="L503" s="149" t="s">
        <v>46</v>
      </c>
      <c r="M503" s="149" t="str">
        <f t="shared" si="348"/>
        <v/>
      </c>
      <c r="N503" s="152" t="str">
        <f t="shared" si="349"/>
        <v/>
      </c>
      <c r="P503" s="350">
        <f t="shared" ca="1" si="340"/>
        <v>1</v>
      </c>
      <c r="Q503" s="350">
        <f t="shared" ca="1" si="340"/>
        <v>1</v>
      </c>
      <c r="R503" s="350">
        <f t="shared" ca="1" si="340"/>
        <v>1</v>
      </c>
      <c r="S503" s="350">
        <f t="shared" ca="1" si="340"/>
        <v>1</v>
      </c>
      <c r="T503" s="350">
        <f t="shared" ca="1" si="340"/>
        <v>1</v>
      </c>
      <c r="U503" s="350">
        <f t="shared" ca="1" si="340"/>
        <v>1</v>
      </c>
      <c r="V503" s="350">
        <f t="shared" ca="1" si="340"/>
        <v>1</v>
      </c>
      <c r="W503" s="350">
        <f t="shared" ca="1" si="340"/>
        <v>0</v>
      </c>
      <c r="X503" s="350">
        <f t="shared" ca="1" si="340"/>
        <v>1</v>
      </c>
      <c r="Y503" s="350">
        <f t="shared" ca="1" si="340"/>
        <v>1</v>
      </c>
      <c r="Z503" s="350">
        <f t="shared" ca="1" si="336"/>
        <v>1</v>
      </c>
      <c r="AA503" s="350" t="str">
        <f t="shared" ca="1" si="341"/>
        <v>F0</v>
      </c>
      <c r="AB503" s="350" t="str">
        <f t="shared" ca="1" si="342"/>
        <v>F0</v>
      </c>
    </row>
    <row r="504" spans="1:28">
      <c r="A504" s="22" t="s">
        <v>401</v>
      </c>
      <c r="B504" s="464" t="s">
        <v>822</v>
      </c>
      <c r="C504" s="464"/>
      <c r="D504" s="464"/>
      <c r="E504" s="464"/>
      <c r="F504" s="464"/>
      <c r="G504" s="366" t="str">
        <f>IF((H503&gt;0)*AND(H504&gt;0),"Can't enter vacation if you entered PTO",IF(H504&lt;0,"Can't be negative",IF(H504&gt;30,"Do you really mean "&amp;H504&amp;" DAYS (not hours)?","")))</f>
        <v/>
      </c>
      <c r="H504" s="355"/>
      <c r="I504" s="127"/>
      <c r="J504" s="151" t="s">
        <v>47</v>
      </c>
      <c r="K504" s="318" t="str">
        <f t="shared" si="350"/>
        <v>X</v>
      </c>
      <c r="L504" s="149" t="s">
        <v>46</v>
      </c>
      <c r="M504" s="149" t="str">
        <f t="shared" si="348"/>
        <v/>
      </c>
      <c r="N504" s="152" t="str">
        <f t="shared" si="349"/>
        <v/>
      </c>
      <c r="P504" s="350">
        <f t="shared" ca="1" si="340"/>
        <v>1</v>
      </c>
      <c r="Q504" s="350">
        <f t="shared" ca="1" si="340"/>
        <v>1</v>
      </c>
      <c r="R504" s="350">
        <f t="shared" ca="1" si="340"/>
        <v>1</v>
      </c>
      <c r="S504" s="350">
        <f t="shared" ca="1" si="340"/>
        <v>1</v>
      </c>
      <c r="T504" s="350">
        <f t="shared" ca="1" si="340"/>
        <v>1</v>
      </c>
      <c r="U504" s="350">
        <f t="shared" ca="1" si="340"/>
        <v>1</v>
      </c>
      <c r="V504" s="350">
        <f t="shared" ca="1" si="340"/>
        <v>1</v>
      </c>
      <c r="W504" s="350">
        <f t="shared" ca="1" si="340"/>
        <v>0</v>
      </c>
      <c r="X504" s="350">
        <f t="shared" ca="1" si="340"/>
        <v>1</v>
      </c>
      <c r="Y504" s="350">
        <f t="shared" ca="1" si="340"/>
        <v>1</v>
      </c>
      <c r="Z504" s="350">
        <f t="shared" ca="1" si="336"/>
        <v>1</v>
      </c>
      <c r="AA504" s="350" t="str">
        <f t="shared" ca="1" si="341"/>
        <v>F0</v>
      </c>
      <c r="AB504" s="350" t="str">
        <f t="shared" ca="1" si="342"/>
        <v>F0</v>
      </c>
    </row>
    <row r="505" spans="1:28" ht="17.25" thickBot="1">
      <c r="A505" s="22" t="s">
        <v>402</v>
      </c>
      <c r="B505" s="464" t="s">
        <v>823</v>
      </c>
      <c r="C505" s="464"/>
      <c r="D505" s="464"/>
      <c r="E505" s="464"/>
      <c r="F505" s="464"/>
      <c r="G505" s="366" t="str">
        <f>IF((H503&gt;0)*AND(H505&gt;0),"Can't enter sick days if you entered PTO",IF(H505&lt;0,"Can't be negative",IF(H505&gt;30,"Do you really mean "&amp;H505&amp;" DAYS (not hours)?","")))</f>
        <v/>
      </c>
      <c r="H505" s="327"/>
      <c r="I505" s="127"/>
      <c r="J505" s="151" t="s">
        <v>47</v>
      </c>
      <c r="K505" s="318" t="str">
        <f t="shared" si="350"/>
        <v>X</v>
      </c>
      <c r="L505" s="149" t="s">
        <v>46</v>
      </c>
      <c r="M505" s="149" t="str">
        <f t="shared" si="348"/>
        <v/>
      </c>
      <c r="N505" s="152" t="str">
        <f t="shared" si="349"/>
        <v/>
      </c>
      <c r="P505" s="350">
        <f t="shared" ca="1" si="340"/>
        <v>1</v>
      </c>
      <c r="Q505" s="350">
        <f t="shared" ca="1" si="340"/>
        <v>1</v>
      </c>
      <c r="R505" s="350">
        <f t="shared" ca="1" si="340"/>
        <v>1</v>
      </c>
      <c r="S505" s="350">
        <f t="shared" ca="1" si="340"/>
        <v>1</v>
      </c>
      <c r="T505" s="350">
        <f t="shared" ca="1" si="340"/>
        <v>1</v>
      </c>
      <c r="U505" s="350">
        <f t="shared" ca="1" si="340"/>
        <v>1</v>
      </c>
      <c r="V505" s="350">
        <f t="shared" ca="1" si="340"/>
        <v>1</v>
      </c>
      <c r="W505" s="350">
        <f t="shared" ca="1" si="340"/>
        <v>0</v>
      </c>
      <c r="X505" s="350">
        <f t="shared" ca="1" si="340"/>
        <v>1</v>
      </c>
      <c r="Y505" s="350">
        <f t="shared" ca="1" si="340"/>
        <v>1</v>
      </c>
      <c r="Z505" s="350">
        <f t="shared" ca="1" si="336"/>
        <v>1</v>
      </c>
      <c r="AA505" s="350" t="str">
        <f t="shared" ca="1" si="341"/>
        <v>F0</v>
      </c>
      <c r="AB505" s="350" t="str">
        <f t="shared" ca="1" si="342"/>
        <v>F0</v>
      </c>
    </row>
    <row r="506" spans="1:28" ht="14.25" customHeight="1">
      <c r="A506" s="22"/>
      <c r="B506" s="359"/>
      <c r="C506" s="359"/>
      <c r="D506" s="359"/>
      <c r="E506" s="359"/>
      <c r="F506" s="359"/>
      <c r="G506" s="366" t="str">
        <f>IF(H506&lt;0,"Can't be negative",IF(H506&gt;30,"Do you really mean "&amp;H506&amp;" DAYS (not hours)?",""))</f>
        <v/>
      </c>
      <c r="H506" s="365">
        <f>SUM(H503:H505)</f>
        <v>0</v>
      </c>
      <c r="I506" s="329" t="str">
        <f>IF(H506&lt;&gt;"","Total","")</f>
        <v>Total</v>
      </c>
      <c r="P506" s="350">
        <f t="shared" ca="1" si="340"/>
        <v>1</v>
      </c>
      <c r="Q506" s="350">
        <f t="shared" ca="1" si="340"/>
        <v>1</v>
      </c>
      <c r="R506" s="350">
        <f t="shared" ca="1" si="340"/>
        <v>1</v>
      </c>
      <c r="S506" s="350">
        <f t="shared" ca="1" si="340"/>
        <v>1</v>
      </c>
      <c r="T506" s="350">
        <f t="shared" ca="1" si="340"/>
        <v>1</v>
      </c>
      <c r="U506" s="350">
        <f t="shared" ca="1" si="340"/>
        <v>1</v>
      </c>
      <c r="V506" s="350">
        <f t="shared" ca="1" si="340"/>
        <v>1</v>
      </c>
      <c r="W506" s="350">
        <f t="shared" ca="1" si="340"/>
        <v>1</v>
      </c>
      <c r="X506" s="350">
        <f t="shared" ca="1" si="340"/>
        <v>1</v>
      </c>
      <c r="Y506" s="350">
        <f t="shared" ca="1" si="340"/>
        <v>1</v>
      </c>
      <c r="Z506" s="350">
        <f t="shared" ca="1" si="336"/>
        <v>1</v>
      </c>
      <c r="AA506" s="350" t="str">
        <f t="shared" ca="1" si="341"/>
        <v>F0</v>
      </c>
      <c r="AB506" s="350" t="str">
        <f t="shared" ca="1" si="342"/>
        <v>F0</v>
      </c>
    </row>
    <row r="507" spans="1:28" ht="15.75" customHeight="1">
      <c r="A507" s="105" t="s">
        <v>403</v>
      </c>
      <c r="B507" s="464" t="s">
        <v>619</v>
      </c>
      <c r="C507" s="464"/>
      <c r="D507" s="464"/>
      <c r="E507" s="464"/>
      <c r="F507" s="464"/>
      <c r="G507" s="12" t="str">
        <f t="shared" ref="G507:G513" si="351">IF(H507="","",IF(H507="Y","",IF(H507="N","","Must be Y or N")))</f>
        <v/>
      </c>
      <c r="H507" s="355"/>
      <c r="I507" s="127" t="s">
        <v>127</v>
      </c>
      <c r="J507" s="151" t="s">
        <v>47</v>
      </c>
      <c r="K507" s="318" t="str">
        <f t="shared" ref="K507:K513" si="352">IF(H507="Y",1,IF(H507="N",0,"X"))</f>
        <v>X</v>
      </c>
      <c r="L507" s="149" t="s">
        <v>46</v>
      </c>
      <c r="M507" s="149" t="str">
        <f t="shared" ref="M507:M513" si="353">IF(G507="","",1)</f>
        <v/>
      </c>
      <c r="N507" s="152" t="str">
        <f t="shared" ref="N507:N513" si="354">IF(M507=1,"&lt;==========","")</f>
        <v/>
      </c>
      <c r="P507" s="360">
        <f t="shared" ca="1" si="340"/>
        <v>1</v>
      </c>
      <c r="Q507" s="360">
        <f t="shared" ca="1" si="340"/>
        <v>1</v>
      </c>
      <c r="R507" s="360">
        <f t="shared" ca="1" si="340"/>
        <v>1</v>
      </c>
      <c r="S507" s="360">
        <f t="shared" ca="1" si="340"/>
        <v>1</v>
      </c>
      <c r="T507" s="360">
        <f t="shared" ca="1" si="340"/>
        <v>1</v>
      </c>
      <c r="U507" s="360">
        <f t="shared" ca="1" si="340"/>
        <v>1</v>
      </c>
      <c r="V507" s="360">
        <f t="shared" ca="1" si="340"/>
        <v>1</v>
      </c>
      <c r="W507" s="360">
        <f t="shared" ca="1" si="340"/>
        <v>0</v>
      </c>
      <c r="X507" s="360">
        <f t="shared" ca="1" si="340"/>
        <v>1</v>
      </c>
      <c r="Y507" s="360">
        <f t="shared" ca="1" si="340"/>
        <v>1</v>
      </c>
      <c r="Z507" s="360">
        <f t="shared" ca="1" si="336"/>
        <v>1</v>
      </c>
      <c r="AA507" s="360" t="str">
        <f t="shared" ca="1" si="341"/>
        <v>F0</v>
      </c>
      <c r="AB507" s="360" t="str">
        <f t="shared" ca="1" si="342"/>
        <v>F0</v>
      </c>
    </row>
    <row r="508" spans="1:28" ht="15.75" customHeight="1">
      <c r="A508" s="105" t="s">
        <v>404</v>
      </c>
      <c r="B508" s="464" t="s">
        <v>620</v>
      </c>
      <c r="C508" s="464"/>
      <c r="D508" s="464"/>
      <c r="E508" s="464"/>
      <c r="F508" s="464"/>
      <c r="G508" s="12" t="str">
        <f t="shared" si="351"/>
        <v/>
      </c>
      <c r="H508" s="355"/>
      <c r="I508" s="127" t="s">
        <v>127</v>
      </c>
      <c r="J508" s="151" t="s">
        <v>47</v>
      </c>
      <c r="K508" s="318" t="str">
        <f t="shared" si="352"/>
        <v>X</v>
      </c>
      <c r="L508" s="149" t="s">
        <v>46</v>
      </c>
      <c r="M508" s="149" t="str">
        <f t="shared" si="353"/>
        <v/>
      </c>
      <c r="N508" s="152" t="str">
        <f t="shared" si="354"/>
        <v/>
      </c>
      <c r="P508" s="360">
        <f t="shared" ca="1" si="340"/>
        <v>1</v>
      </c>
      <c r="Q508" s="360">
        <f t="shared" ca="1" si="340"/>
        <v>1</v>
      </c>
      <c r="R508" s="360">
        <f t="shared" ca="1" si="340"/>
        <v>1</v>
      </c>
      <c r="S508" s="360">
        <f t="shared" ca="1" si="340"/>
        <v>1</v>
      </c>
      <c r="T508" s="360">
        <f t="shared" ca="1" si="340"/>
        <v>1</v>
      </c>
      <c r="U508" s="360">
        <f t="shared" ca="1" si="340"/>
        <v>1</v>
      </c>
      <c r="V508" s="360">
        <f t="shared" ca="1" si="340"/>
        <v>1</v>
      </c>
      <c r="W508" s="360">
        <f t="shared" ca="1" si="340"/>
        <v>0</v>
      </c>
      <c r="X508" s="360">
        <f t="shared" ca="1" si="340"/>
        <v>1</v>
      </c>
      <c r="Y508" s="360">
        <f t="shared" ca="1" si="340"/>
        <v>1</v>
      </c>
      <c r="Z508" s="360">
        <f t="shared" ca="1" si="336"/>
        <v>1</v>
      </c>
      <c r="AA508" s="360" t="str">
        <f t="shared" ca="1" si="341"/>
        <v>F0</v>
      </c>
      <c r="AB508" s="360" t="str">
        <f t="shared" ca="1" si="342"/>
        <v>F0</v>
      </c>
    </row>
    <row r="509" spans="1:28" ht="15.75" customHeight="1">
      <c r="A509" s="105" t="s">
        <v>405</v>
      </c>
      <c r="B509" s="464" t="s">
        <v>621</v>
      </c>
      <c r="C509" s="464"/>
      <c r="D509" s="464"/>
      <c r="E509" s="464"/>
      <c r="F509" s="464"/>
      <c r="G509" s="12" t="str">
        <f t="shared" si="351"/>
        <v/>
      </c>
      <c r="H509" s="355"/>
      <c r="I509" s="127" t="s">
        <v>127</v>
      </c>
      <c r="J509" s="151" t="s">
        <v>47</v>
      </c>
      <c r="K509" s="318" t="str">
        <f t="shared" si="352"/>
        <v>X</v>
      </c>
      <c r="L509" s="149" t="s">
        <v>46</v>
      </c>
      <c r="M509" s="149" t="str">
        <f t="shared" si="353"/>
        <v/>
      </c>
      <c r="N509" s="152" t="str">
        <f t="shared" si="354"/>
        <v/>
      </c>
      <c r="P509" s="350">
        <f t="shared" ca="1" si="340"/>
        <v>1</v>
      </c>
      <c r="Q509" s="350">
        <f t="shared" ca="1" si="340"/>
        <v>1</v>
      </c>
      <c r="R509" s="350">
        <f t="shared" ca="1" si="340"/>
        <v>1</v>
      </c>
      <c r="S509" s="350">
        <f t="shared" ca="1" si="340"/>
        <v>1</v>
      </c>
      <c r="T509" s="350">
        <f t="shared" ca="1" si="340"/>
        <v>1</v>
      </c>
      <c r="U509" s="350">
        <f t="shared" ca="1" si="340"/>
        <v>1</v>
      </c>
      <c r="V509" s="350">
        <f t="shared" ca="1" si="340"/>
        <v>1</v>
      </c>
      <c r="W509" s="350">
        <f t="shared" ca="1" si="340"/>
        <v>0</v>
      </c>
      <c r="X509" s="350">
        <f t="shared" ca="1" si="340"/>
        <v>1</v>
      </c>
      <c r="Y509" s="350">
        <f t="shared" ca="1" si="340"/>
        <v>1</v>
      </c>
      <c r="Z509" s="350">
        <f t="shared" ca="1" si="336"/>
        <v>1</v>
      </c>
      <c r="AA509" s="350" t="str">
        <f t="shared" ca="1" si="341"/>
        <v>F0</v>
      </c>
      <c r="AB509" s="350" t="str">
        <f t="shared" ca="1" si="342"/>
        <v>F0</v>
      </c>
    </row>
    <row r="510" spans="1:28" ht="15.75" customHeight="1">
      <c r="A510" s="105" t="s">
        <v>406</v>
      </c>
      <c r="B510" s="464" t="s">
        <v>622</v>
      </c>
      <c r="C510" s="464"/>
      <c r="D510" s="464"/>
      <c r="E510" s="464"/>
      <c r="F510" s="464"/>
      <c r="G510" s="12" t="str">
        <f t="shared" si="351"/>
        <v/>
      </c>
      <c r="H510" s="355"/>
      <c r="I510" s="127" t="s">
        <v>127</v>
      </c>
      <c r="J510" s="151" t="s">
        <v>47</v>
      </c>
      <c r="K510" s="318" t="str">
        <f t="shared" si="352"/>
        <v>X</v>
      </c>
      <c r="L510" s="149" t="s">
        <v>46</v>
      </c>
      <c r="M510" s="149" t="str">
        <f t="shared" si="353"/>
        <v/>
      </c>
      <c r="N510" s="152" t="str">
        <f t="shared" si="354"/>
        <v/>
      </c>
      <c r="P510" s="350">
        <f t="shared" ca="1" si="340"/>
        <v>1</v>
      </c>
      <c r="Q510" s="350">
        <f t="shared" ca="1" si="340"/>
        <v>1</v>
      </c>
      <c r="R510" s="350">
        <f t="shared" ca="1" si="340"/>
        <v>1</v>
      </c>
      <c r="S510" s="350">
        <f t="shared" ca="1" si="340"/>
        <v>1</v>
      </c>
      <c r="T510" s="350">
        <f t="shared" ca="1" si="340"/>
        <v>1</v>
      </c>
      <c r="U510" s="350">
        <f t="shared" ref="U510:U518" ca="1" si="355">CELL("protect",F510)</f>
        <v>1</v>
      </c>
      <c r="V510" s="350">
        <f t="shared" ref="V510:V518" ca="1" si="356">CELL("protect",G510)</f>
        <v>1</v>
      </c>
      <c r="W510" s="350">
        <f t="shared" ref="W510:W518" ca="1" si="357">CELL("protect",H510)</f>
        <v>0</v>
      </c>
      <c r="X510" s="350">
        <f t="shared" ref="X510:X518" ca="1" si="358">CELL("protect",I510)</f>
        <v>1</v>
      </c>
      <c r="Y510" s="350">
        <f t="shared" ref="Y510:Y518" ca="1" si="359">CELL("protect",J510)</f>
        <v>1</v>
      </c>
      <c r="Z510" s="350">
        <f t="shared" ca="1" si="336"/>
        <v>1</v>
      </c>
      <c r="AA510" s="350" t="str">
        <f t="shared" ca="1" si="341"/>
        <v>F0</v>
      </c>
      <c r="AB510" s="350" t="str">
        <f t="shared" ca="1" si="342"/>
        <v>F0</v>
      </c>
    </row>
    <row r="511" spans="1:28" ht="15.75" customHeight="1">
      <c r="A511" s="105" t="s">
        <v>407</v>
      </c>
      <c r="B511" s="464" t="s">
        <v>623</v>
      </c>
      <c r="C511" s="464"/>
      <c r="D511" s="464"/>
      <c r="E511" s="464"/>
      <c r="F511" s="464"/>
      <c r="G511" s="12" t="str">
        <f t="shared" si="351"/>
        <v/>
      </c>
      <c r="H511" s="355"/>
      <c r="I511" s="127" t="s">
        <v>127</v>
      </c>
      <c r="J511" s="151" t="s">
        <v>47</v>
      </c>
      <c r="K511" s="318" t="str">
        <f t="shared" si="352"/>
        <v>X</v>
      </c>
      <c r="L511" s="149" t="s">
        <v>46</v>
      </c>
      <c r="M511" s="149" t="str">
        <f t="shared" si="353"/>
        <v/>
      </c>
      <c r="N511" s="152" t="str">
        <f t="shared" si="354"/>
        <v/>
      </c>
      <c r="P511" s="350">
        <f t="shared" ref="P511:P518" ca="1" si="360">CELL("protect",A511)</f>
        <v>1</v>
      </c>
      <c r="Q511" s="350">
        <f t="shared" ref="Q511:Q518" ca="1" si="361">CELL("protect",B511)</f>
        <v>1</v>
      </c>
      <c r="R511" s="350">
        <f t="shared" ref="R511:R518" ca="1" si="362">CELL("protect",C511)</f>
        <v>1</v>
      </c>
      <c r="S511" s="350">
        <f t="shared" ref="S511:S518" ca="1" si="363">CELL("protect",D511)</f>
        <v>1</v>
      </c>
      <c r="T511" s="350">
        <f t="shared" ref="T511:T518" ca="1" si="364">CELL("protect",E511)</f>
        <v>1</v>
      </c>
      <c r="U511" s="350">
        <f t="shared" ca="1" si="355"/>
        <v>1</v>
      </c>
      <c r="V511" s="350">
        <f t="shared" ca="1" si="356"/>
        <v>1</v>
      </c>
      <c r="W511" s="350">
        <f t="shared" ca="1" si="357"/>
        <v>0</v>
      </c>
      <c r="X511" s="350">
        <f t="shared" ca="1" si="358"/>
        <v>1</v>
      </c>
      <c r="Y511" s="350">
        <f t="shared" ca="1" si="359"/>
        <v>1</v>
      </c>
      <c r="Z511" s="350">
        <f t="shared" ca="1" si="336"/>
        <v>1</v>
      </c>
      <c r="AA511" s="350" t="str">
        <f t="shared" ca="1" si="341"/>
        <v>F0</v>
      </c>
      <c r="AB511" s="350" t="str">
        <f t="shared" ca="1" si="342"/>
        <v>F0</v>
      </c>
    </row>
    <row r="512" spans="1:28" ht="15.75" customHeight="1">
      <c r="A512" s="105" t="s">
        <v>408</v>
      </c>
      <c r="B512" s="464" t="s">
        <v>624</v>
      </c>
      <c r="C512" s="464"/>
      <c r="D512" s="464"/>
      <c r="E512" s="464"/>
      <c r="F512" s="464"/>
      <c r="G512" s="12" t="str">
        <f t="shared" si="351"/>
        <v/>
      </c>
      <c r="H512" s="355"/>
      <c r="I512" s="127" t="s">
        <v>127</v>
      </c>
      <c r="J512" s="151" t="s">
        <v>47</v>
      </c>
      <c r="K512" s="318" t="str">
        <f t="shared" si="352"/>
        <v>X</v>
      </c>
      <c r="L512" s="149" t="s">
        <v>46</v>
      </c>
      <c r="M512" s="149" t="str">
        <f t="shared" si="353"/>
        <v/>
      </c>
      <c r="N512" s="152" t="str">
        <f t="shared" si="354"/>
        <v/>
      </c>
      <c r="P512" s="350">
        <f t="shared" ca="1" si="360"/>
        <v>1</v>
      </c>
      <c r="Q512" s="350">
        <f t="shared" ca="1" si="361"/>
        <v>1</v>
      </c>
      <c r="R512" s="350">
        <f t="shared" ca="1" si="362"/>
        <v>1</v>
      </c>
      <c r="S512" s="350">
        <f t="shared" ca="1" si="363"/>
        <v>1</v>
      </c>
      <c r="T512" s="350">
        <f t="shared" ca="1" si="364"/>
        <v>1</v>
      </c>
      <c r="U512" s="350">
        <f t="shared" ca="1" si="355"/>
        <v>1</v>
      </c>
      <c r="V512" s="350">
        <f t="shared" ca="1" si="356"/>
        <v>1</v>
      </c>
      <c r="W512" s="350">
        <f t="shared" ca="1" si="357"/>
        <v>0</v>
      </c>
      <c r="X512" s="350">
        <f t="shared" ca="1" si="358"/>
        <v>1</v>
      </c>
      <c r="Y512" s="350">
        <f t="shared" ca="1" si="359"/>
        <v>1</v>
      </c>
      <c r="Z512" s="350">
        <f t="shared" ca="1" si="336"/>
        <v>1</v>
      </c>
      <c r="AA512" s="350" t="str">
        <f t="shared" ca="1" si="341"/>
        <v>F0</v>
      </c>
      <c r="AB512" s="350" t="str">
        <f t="shared" ca="1" si="342"/>
        <v>F0</v>
      </c>
    </row>
    <row r="513" spans="1:28" ht="15.75" customHeight="1" thickBot="1">
      <c r="A513" s="105" t="s">
        <v>409</v>
      </c>
      <c r="B513" s="464" t="s">
        <v>625</v>
      </c>
      <c r="C513" s="464"/>
      <c r="D513" s="464"/>
      <c r="E513" s="464"/>
      <c r="F513" s="464"/>
      <c r="G513" s="12" t="str">
        <f t="shared" si="351"/>
        <v/>
      </c>
      <c r="H513" s="327"/>
      <c r="I513" s="127" t="s">
        <v>127</v>
      </c>
      <c r="J513" s="151" t="s">
        <v>47</v>
      </c>
      <c r="K513" s="318" t="str">
        <f t="shared" si="352"/>
        <v>X</v>
      </c>
      <c r="L513" s="149" t="s">
        <v>46</v>
      </c>
      <c r="M513" s="149" t="str">
        <f t="shared" si="353"/>
        <v/>
      </c>
      <c r="N513" s="152" t="str">
        <f t="shared" si="354"/>
        <v/>
      </c>
      <c r="P513" s="350">
        <f t="shared" ca="1" si="360"/>
        <v>1</v>
      </c>
      <c r="Q513" s="350">
        <f t="shared" ca="1" si="361"/>
        <v>1</v>
      </c>
      <c r="R513" s="350">
        <f t="shared" ca="1" si="362"/>
        <v>1</v>
      </c>
      <c r="S513" s="350">
        <f t="shared" ca="1" si="363"/>
        <v>1</v>
      </c>
      <c r="T513" s="350">
        <f t="shared" ca="1" si="364"/>
        <v>1</v>
      </c>
      <c r="U513" s="350">
        <f t="shared" ca="1" si="355"/>
        <v>1</v>
      </c>
      <c r="V513" s="350">
        <f t="shared" ca="1" si="356"/>
        <v>1</v>
      </c>
      <c r="W513" s="350">
        <f t="shared" ca="1" si="357"/>
        <v>0</v>
      </c>
      <c r="X513" s="350">
        <f t="shared" ca="1" si="358"/>
        <v>1</v>
      </c>
      <c r="Y513" s="350">
        <f t="shared" ca="1" si="359"/>
        <v>1</v>
      </c>
      <c r="Z513" s="350">
        <f t="shared" ca="1" si="336"/>
        <v>1</v>
      </c>
      <c r="AA513" s="350" t="str">
        <f t="shared" ca="1" si="341"/>
        <v>F0</v>
      </c>
      <c r="AB513" s="350" t="str">
        <f t="shared" ca="1" si="342"/>
        <v>F0</v>
      </c>
    </row>
    <row r="514" spans="1:28" ht="14.25" customHeight="1">
      <c r="A514" s="105"/>
      <c r="B514" s="359"/>
      <c r="C514" s="359"/>
      <c r="D514" s="359"/>
      <c r="E514" s="359"/>
      <c r="F514" s="359"/>
      <c r="G514" s="12"/>
      <c r="H514" s="117"/>
      <c r="I514" s="127"/>
      <c r="P514" s="350">
        <f t="shared" ca="1" si="360"/>
        <v>1</v>
      </c>
      <c r="Q514" s="350">
        <f t="shared" ca="1" si="361"/>
        <v>1</v>
      </c>
      <c r="R514" s="350">
        <f t="shared" ca="1" si="362"/>
        <v>1</v>
      </c>
      <c r="S514" s="350">
        <f t="shared" ca="1" si="363"/>
        <v>1</v>
      </c>
      <c r="T514" s="350">
        <f t="shared" ca="1" si="364"/>
        <v>1</v>
      </c>
      <c r="U514" s="350">
        <f t="shared" ca="1" si="355"/>
        <v>1</v>
      </c>
      <c r="V514" s="350">
        <f t="shared" ca="1" si="356"/>
        <v>1</v>
      </c>
      <c r="W514" s="350">
        <f t="shared" ca="1" si="357"/>
        <v>1</v>
      </c>
      <c r="X514" s="350">
        <f t="shared" ca="1" si="358"/>
        <v>1</v>
      </c>
      <c r="Y514" s="350">
        <f t="shared" ca="1" si="359"/>
        <v>1</v>
      </c>
      <c r="Z514" s="350">
        <f t="shared" ca="1" si="336"/>
        <v>1</v>
      </c>
      <c r="AA514" s="350" t="str">
        <f t="shared" ca="1" si="341"/>
        <v>G</v>
      </c>
      <c r="AB514" s="350" t="str">
        <f t="shared" ca="1" si="342"/>
        <v>F0</v>
      </c>
    </row>
    <row r="515" spans="1:28" ht="15.6" customHeight="1">
      <c r="A515" s="22" t="s">
        <v>410</v>
      </c>
      <c r="B515" s="464" t="s">
        <v>135</v>
      </c>
      <c r="C515" s="464"/>
      <c r="D515" s="464"/>
      <c r="E515" s="464"/>
      <c r="F515" s="464"/>
      <c r="G515" s="12" t="str">
        <f>IF(H515="","",IF(H515&lt;0,"Can't be negative",IF(H515&gt;300,"Can't be over 300%","")))</f>
        <v/>
      </c>
      <c r="H515" s="344"/>
      <c r="I515" s="128" t="s">
        <v>86</v>
      </c>
      <c r="J515" s="151" t="s">
        <v>47</v>
      </c>
      <c r="K515" s="338" t="str">
        <f>IF(ISNUMBER(H515),ROUND(H515,2),"X")</f>
        <v>X</v>
      </c>
      <c r="L515" s="149" t="s">
        <v>46</v>
      </c>
      <c r="M515" s="149" t="str">
        <f t="shared" ref="M515:M518" si="365">IF(G515="","",1)</f>
        <v/>
      </c>
      <c r="N515" s="152" t="str">
        <f>IF(M515=1,"&lt;==========","")</f>
        <v/>
      </c>
      <c r="P515" s="350">
        <f t="shared" ca="1" si="360"/>
        <v>1</v>
      </c>
      <c r="Q515" s="350">
        <f t="shared" ca="1" si="361"/>
        <v>1</v>
      </c>
      <c r="R515" s="350">
        <f t="shared" ca="1" si="362"/>
        <v>1</v>
      </c>
      <c r="S515" s="350">
        <f t="shared" ca="1" si="363"/>
        <v>1</v>
      </c>
      <c r="T515" s="350">
        <f t="shared" ca="1" si="364"/>
        <v>1</v>
      </c>
      <c r="U515" s="350">
        <f t="shared" ca="1" si="355"/>
        <v>1</v>
      </c>
      <c r="V515" s="350">
        <f t="shared" ca="1" si="356"/>
        <v>1</v>
      </c>
      <c r="W515" s="350">
        <f t="shared" ca="1" si="357"/>
        <v>0</v>
      </c>
      <c r="X515" s="350">
        <f t="shared" ca="1" si="358"/>
        <v>1</v>
      </c>
      <c r="Y515" s="350">
        <f t="shared" ca="1" si="359"/>
        <v>1</v>
      </c>
      <c r="Z515" s="350">
        <f t="shared" ca="1" si="336"/>
        <v>1</v>
      </c>
      <c r="AA515" s="350" t="str">
        <f t="shared" ca="1" si="341"/>
        <v>F2</v>
      </c>
      <c r="AB515" s="350" t="str">
        <f t="shared" ca="1" si="342"/>
        <v>F2</v>
      </c>
    </row>
    <row r="516" spans="1:28" ht="15.75" customHeight="1">
      <c r="A516" s="22" t="s">
        <v>411</v>
      </c>
      <c r="B516" s="464" t="s">
        <v>137</v>
      </c>
      <c r="C516" s="464"/>
      <c r="D516" s="464"/>
      <c r="E516" s="464"/>
      <c r="F516" s="464"/>
      <c r="G516" s="12" t="str">
        <f>IF(H516&gt;1000,"Can't exceed $1000 --&gt;","")</f>
        <v/>
      </c>
      <c r="H516" s="330"/>
      <c r="I516" s="128" t="s">
        <v>138</v>
      </c>
      <c r="J516" s="151" t="s">
        <v>47</v>
      </c>
      <c r="K516" s="318" t="str">
        <f t="shared" ref="K516:K518" si="366">IF(ISNUMBER(H516),ROUND(H516,0),"X")</f>
        <v>X</v>
      </c>
      <c r="L516" s="149" t="s">
        <v>46</v>
      </c>
      <c r="M516" s="149" t="str">
        <f t="shared" si="365"/>
        <v/>
      </c>
      <c r="N516" s="152" t="str">
        <f>IF(M516=1,"&lt;==========","")</f>
        <v/>
      </c>
      <c r="P516" s="350">
        <f t="shared" ca="1" si="360"/>
        <v>1</v>
      </c>
      <c r="Q516" s="350">
        <f t="shared" ca="1" si="361"/>
        <v>1</v>
      </c>
      <c r="R516" s="350">
        <f t="shared" ca="1" si="362"/>
        <v>1</v>
      </c>
      <c r="S516" s="350">
        <f t="shared" ca="1" si="363"/>
        <v>1</v>
      </c>
      <c r="T516" s="350">
        <f t="shared" ca="1" si="364"/>
        <v>1</v>
      </c>
      <c r="U516" s="350">
        <f t="shared" ca="1" si="355"/>
        <v>1</v>
      </c>
      <c r="V516" s="350">
        <f t="shared" ca="1" si="356"/>
        <v>1</v>
      </c>
      <c r="W516" s="350">
        <f t="shared" ca="1" si="357"/>
        <v>0</v>
      </c>
      <c r="X516" s="350">
        <f t="shared" ca="1" si="358"/>
        <v>1</v>
      </c>
      <c r="Y516" s="350">
        <f t="shared" ca="1" si="359"/>
        <v>1</v>
      </c>
      <c r="Z516" s="350">
        <f t="shared" ca="1" si="336"/>
        <v>1</v>
      </c>
      <c r="AA516" s="350" t="str">
        <f t="shared" ca="1" si="341"/>
        <v>C0</v>
      </c>
      <c r="AB516" s="350" t="str">
        <f t="shared" ca="1" si="342"/>
        <v>F0</v>
      </c>
    </row>
    <row r="517" spans="1:28" ht="15.75" customHeight="1">
      <c r="A517" s="22" t="s">
        <v>412</v>
      </c>
      <c r="B517" s="464" t="s">
        <v>761</v>
      </c>
      <c r="C517" s="464"/>
      <c r="D517" s="464"/>
      <c r="E517" s="464"/>
      <c r="F517" s="464"/>
      <c r="G517" s="12" t="str">
        <f>IF(H517&lt;0,"Can't be negative",IF(H517&gt;50000000,"Can't exceed $50,000,000",""))</f>
        <v/>
      </c>
      <c r="H517" s="330"/>
      <c r="I517" s="127" t="s">
        <v>790</v>
      </c>
      <c r="J517" s="151" t="s">
        <v>47</v>
      </c>
      <c r="K517" s="318" t="str">
        <f t="shared" si="366"/>
        <v>X</v>
      </c>
      <c r="L517" s="149" t="s">
        <v>46</v>
      </c>
      <c r="M517" s="149" t="str">
        <f t="shared" si="365"/>
        <v/>
      </c>
      <c r="N517" s="152" t="str">
        <f>IF(M517=1,"&lt;==========","")</f>
        <v/>
      </c>
      <c r="P517" s="350">
        <f t="shared" ca="1" si="360"/>
        <v>1</v>
      </c>
      <c r="Q517" s="350">
        <f t="shared" ca="1" si="361"/>
        <v>1</v>
      </c>
      <c r="R517" s="350">
        <f t="shared" ca="1" si="362"/>
        <v>1</v>
      </c>
      <c r="S517" s="350">
        <f t="shared" ca="1" si="363"/>
        <v>1</v>
      </c>
      <c r="T517" s="350">
        <f t="shared" ca="1" si="364"/>
        <v>1</v>
      </c>
      <c r="U517" s="350">
        <f t="shared" ca="1" si="355"/>
        <v>1</v>
      </c>
      <c r="V517" s="350">
        <f t="shared" ca="1" si="356"/>
        <v>1</v>
      </c>
      <c r="W517" s="350">
        <f t="shared" ca="1" si="357"/>
        <v>0</v>
      </c>
      <c r="X517" s="350">
        <f t="shared" ca="1" si="358"/>
        <v>1</v>
      </c>
      <c r="Y517" s="350">
        <f t="shared" ca="1" si="359"/>
        <v>1</v>
      </c>
      <c r="Z517" s="350">
        <f t="shared" ca="1" si="336"/>
        <v>1</v>
      </c>
      <c r="AA517" s="350" t="str">
        <f t="shared" ca="1" si="341"/>
        <v>C0</v>
      </c>
      <c r="AB517" s="350" t="str">
        <f t="shared" ca="1" si="342"/>
        <v>F0</v>
      </c>
    </row>
    <row r="518" spans="1:28" ht="15.75" customHeight="1">
      <c r="A518" s="22" t="s">
        <v>833</v>
      </c>
      <c r="B518" s="464" t="s">
        <v>760</v>
      </c>
      <c r="C518" s="464"/>
      <c r="D518" s="464"/>
      <c r="E518" s="464"/>
      <c r="F518" s="464"/>
      <c r="G518" s="12" t="str">
        <f>IF(H518&lt;0,"Can't be negative",IF(H518&gt;50000000,"Can't exceed $50,000,000",""))</f>
        <v/>
      </c>
      <c r="H518" s="330"/>
      <c r="I518" s="127" t="s">
        <v>790</v>
      </c>
      <c r="J518" s="151" t="s">
        <v>47</v>
      </c>
      <c r="K518" s="318" t="str">
        <f t="shared" si="366"/>
        <v>X</v>
      </c>
      <c r="L518" s="149" t="s">
        <v>46</v>
      </c>
      <c r="M518" s="149" t="str">
        <f t="shared" si="365"/>
        <v/>
      </c>
      <c r="N518" s="152" t="str">
        <f>IF(M518=1,"&lt;==========","")</f>
        <v/>
      </c>
      <c r="P518" s="350">
        <f t="shared" ca="1" si="360"/>
        <v>1</v>
      </c>
      <c r="Q518" s="350">
        <f t="shared" ca="1" si="361"/>
        <v>1</v>
      </c>
      <c r="R518" s="350">
        <f t="shared" ca="1" si="362"/>
        <v>1</v>
      </c>
      <c r="S518" s="350">
        <f t="shared" ca="1" si="363"/>
        <v>1</v>
      </c>
      <c r="T518" s="350">
        <f t="shared" ca="1" si="364"/>
        <v>1</v>
      </c>
      <c r="U518" s="350">
        <f t="shared" ca="1" si="355"/>
        <v>1</v>
      </c>
      <c r="V518" s="350">
        <f t="shared" ca="1" si="356"/>
        <v>1</v>
      </c>
      <c r="W518" s="350">
        <f t="shared" ca="1" si="357"/>
        <v>0</v>
      </c>
      <c r="X518" s="350">
        <f t="shared" ca="1" si="358"/>
        <v>1</v>
      </c>
      <c r="Y518" s="350">
        <f t="shared" ca="1" si="359"/>
        <v>1</v>
      </c>
      <c r="Z518" s="350">
        <f t="shared" ca="1" si="336"/>
        <v>1</v>
      </c>
      <c r="AA518" s="350" t="str">
        <f t="shared" ca="1" si="341"/>
        <v>C0</v>
      </c>
      <c r="AB518" s="350" t="str">
        <f t="shared" ca="1" si="342"/>
        <v>F0</v>
      </c>
    </row>
    <row r="519" spans="1:28" ht="21" customHeight="1">
      <c r="A519" s="22"/>
      <c r="B519" s="13"/>
      <c r="C519" s="13"/>
      <c r="D519" s="13"/>
      <c r="E519" s="13"/>
      <c r="F519" s="13"/>
      <c r="G519" s="12"/>
      <c r="H519" s="118"/>
      <c r="I519" s="128"/>
      <c r="N519" s="152"/>
      <c r="P519" s="350">
        <f t="shared" ref="P519:Y521" ca="1" si="367">CELL("protect",A519)</f>
        <v>1</v>
      </c>
      <c r="Q519" s="350">
        <f t="shared" ca="1" si="367"/>
        <v>1</v>
      </c>
      <c r="R519" s="350">
        <f t="shared" ca="1" si="367"/>
        <v>1</v>
      </c>
      <c r="S519" s="350">
        <f t="shared" ca="1" si="367"/>
        <v>1</v>
      </c>
      <c r="T519" s="350">
        <f t="shared" ca="1" si="367"/>
        <v>1</v>
      </c>
      <c r="U519" s="350">
        <f t="shared" ca="1" si="367"/>
        <v>1</v>
      </c>
      <c r="V519" s="350">
        <f t="shared" ca="1" si="367"/>
        <v>1</v>
      </c>
      <c r="W519" s="350">
        <f t="shared" ca="1" si="367"/>
        <v>1</v>
      </c>
      <c r="X519" s="350">
        <f t="shared" ca="1" si="367"/>
        <v>1</v>
      </c>
      <c r="Y519" s="350">
        <f t="shared" ca="1" si="367"/>
        <v>1</v>
      </c>
      <c r="Z519" s="350">
        <f t="shared" ref="Z519:Z558" ca="1" si="368">CELL("protect",K519)</f>
        <v>1</v>
      </c>
      <c r="AA519" s="350" t="str">
        <f t="shared" ref="AA519:AA558" ca="1" si="369">CELL("format",H519)</f>
        <v>G</v>
      </c>
      <c r="AB519" s="350" t="str">
        <f t="shared" ref="AB519:AB558" ca="1" si="370">CELL("format",K519)</f>
        <v>F0</v>
      </c>
    </row>
    <row r="520" spans="1:28">
      <c r="A520" s="474" t="s">
        <v>922</v>
      </c>
      <c r="B520" s="475"/>
      <c r="C520" s="475"/>
      <c r="D520" s="475"/>
      <c r="E520" s="475"/>
      <c r="F520" s="475"/>
      <c r="G520" s="475"/>
      <c r="H520" s="475"/>
      <c r="I520" s="87"/>
      <c r="J520" s="151" t="s">
        <v>44</v>
      </c>
      <c r="K520" s="318" t="str">
        <f>IF(SUM(H522:H541)=0,"X","14")</f>
        <v>X</v>
      </c>
      <c r="L520" s="149" t="s">
        <v>46</v>
      </c>
      <c r="P520" s="350">
        <f t="shared" ca="1" si="367"/>
        <v>1</v>
      </c>
      <c r="Q520" s="350">
        <f t="shared" ca="1" si="367"/>
        <v>1</v>
      </c>
      <c r="R520" s="350">
        <f t="shared" ca="1" si="367"/>
        <v>1</v>
      </c>
      <c r="S520" s="350">
        <f t="shared" ca="1" si="367"/>
        <v>1</v>
      </c>
      <c r="T520" s="350">
        <f t="shared" ca="1" si="367"/>
        <v>1</v>
      </c>
      <c r="U520" s="350">
        <f t="shared" ca="1" si="367"/>
        <v>1</v>
      </c>
      <c r="V520" s="350">
        <f t="shared" ca="1" si="367"/>
        <v>1</v>
      </c>
      <c r="W520" s="350">
        <f t="shared" ca="1" si="367"/>
        <v>1</v>
      </c>
      <c r="X520" s="350">
        <f t="shared" ca="1" si="367"/>
        <v>1</v>
      </c>
      <c r="Y520" s="350">
        <f t="shared" ca="1" si="367"/>
        <v>1</v>
      </c>
      <c r="Z520" s="350">
        <f t="shared" ca="1" si="368"/>
        <v>1</v>
      </c>
      <c r="AA520" s="350" t="str">
        <f t="shared" ca="1" si="369"/>
        <v>G</v>
      </c>
      <c r="AB520" s="350" t="str">
        <f t="shared" ca="1" si="370"/>
        <v>F0</v>
      </c>
    </row>
    <row r="521" spans="1:28" ht="15.75" thickBot="1">
      <c r="A521" s="465" t="s">
        <v>8</v>
      </c>
      <c r="B521" s="466"/>
      <c r="C521" s="466"/>
      <c r="D521" s="466"/>
      <c r="E521" s="466"/>
      <c r="F521" s="466"/>
      <c r="G521" s="466"/>
      <c r="H521" s="466"/>
      <c r="I521" s="88"/>
      <c r="P521" s="350">
        <f t="shared" ca="1" si="367"/>
        <v>1</v>
      </c>
      <c r="Q521" s="350">
        <f t="shared" ca="1" si="367"/>
        <v>1</v>
      </c>
      <c r="R521" s="350">
        <f t="shared" ca="1" si="367"/>
        <v>1</v>
      </c>
      <c r="S521" s="350">
        <f t="shared" ca="1" si="367"/>
        <v>1</v>
      </c>
      <c r="T521" s="350">
        <f t="shared" ca="1" si="367"/>
        <v>1</v>
      </c>
      <c r="U521" s="350">
        <f t="shared" ca="1" si="367"/>
        <v>1</v>
      </c>
      <c r="V521" s="350">
        <f t="shared" ca="1" si="367"/>
        <v>1</v>
      </c>
      <c r="W521" s="350">
        <f t="shared" ca="1" si="367"/>
        <v>1</v>
      </c>
      <c r="X521" s="350">
        <f t="shared" ca="1" si="367"/>
        <v>1</v>
      </c>
      <c r="Y521" s="350">
        <f t="shared" ca="1" si="367"/>
        <v>1</v>
      </c>
      <c r="Z521" s="350">
        <f t="shared" ca="1" si="368"/>
        <v>1</v>
      </c>
      <c r="AA521" s="350" t="str">
        <f t="shared" ca="1" si="369"/>
        <v>G</v>
      </c>
      <c r="AB521" s="350" t="str">
        <f t="shared" ca="1" si="370"/>
        <v>F0</v>
      </c>
    </row>
    <row r="522" spans="1:28" ht="18" customHeight="1">
      <c r="A522" s="103" t="s">
        <v>413</v>
      </c>
      <c r="B522" s="472" t="s">
        <v>754</v>
      </c>
      <c r="C522" s="472"/>
      <c r="D522" s="472"/>
      <c r="E522" s="472"/>
      <c r="F522" s="472"/>
      <c r="G522" s="12" t="str">
        <f>IF(H522&gt;2500000,"Can't exceed $25,000,000 --&gt;","")</f>
        <v/>
      </c>
      <c r="H522" s="326"/>
      <c r="I522" s="127" t="s">
        <v>107</v>
      </c>
      <c r="J522" s="151" t="s">
        <v>47</v>
      </c>
      <c r="K522" s="318" t="str">
        <f t="shared" ref="K522:K529" si="371">IF(ISNUMBER(H522),ROUND(H522,0),"X")</f>
        <v>X</v>
      </c>
      <c r="L522" s="149" t="s">
        <v>46</v>
      </c>
      <c r="M522" s="149" t="str">
        <f t="shared" ref="M522:M529" si="372">IF(G522="","",1)</f>
        <v/>
      </c>
      <c r="N522" s="152" t="str">
        <f t="shared" ref="N522:N529" si="373">IF(M522=1,"&lt;==========","")</f>
        <v/>
      </c>
      <c r="P522" s="350">
        <f t="shared" ref="P522:Y547" ca="1" si="374">CELL("protect",A522)</f>
        <v>1</v>
      </c>
      <c r="Q522" s="350">
        <f t="shared" ca="1" si="374"/>
        <v>1</v>
      </c>
      <c r="R522" s="350">
        <f t="shared" ca="1" si="374"/>
        <v>1</v>
      </c>
      <c r="S522" s="350">
        <f t="shared" ca="1" si="374"/>
        <v>1</v>
      </c>
      <c r="T522" s="350">
        <f t="shared" ca="1" si="374"/>
        <v>1</v>
      </c>
      <c r="U522" s="350">
        <f t="shared" ca="1" si="374"/>
        <v>1</v>
      </c>
      <c r="V522" s="350">
        <f t="shared" ca="1" si="374"/>
        <v>1</v>
      </c>
      <c r="W522" s="350">
        <f t="shared" ca="1" si="374"/>
        <v>0</v>
      </c>
      <c r="X522" s="350">
        <f t="shared" ca="1" si="374"/>
        <v>1</v>
      </c>
      <c r="Y522" s="350">
        <f t="shared" ca="1" si="374"/>
        <v>1</v>
      </c>
      <c r="Z522" s="350">
        <f t="shared" ca="1" si="368"/>
        <v>1</v>
      </c>
      <c r="AA522" s="350" t="str">
        <f t="shared" ca="1" si="369"/>
        <v>C0</v>
      </c>
      <c r="AB522" s="350" t="str">
        <f t="shared" ca="1" si="370"/>
        <v>F0</v>
      </c>
    </row>
    <row r="523" spans="1:28" ht="18" customHeight="1">
      <c r="A523" s="22" t="s">
        <v>414</v>
      </c>
      <c r="B523" s="464" t="s">
        <v>753</v>
      </c>
      <c r="C523" s="464"/>
      <c r="D523" s="464"/>
      <c r="E523" s="464"/>
      <c r="F523" s="464"/>
      <c r="G523" s="12" t="str">
        <f>IF(H523&gt;2500000,"Can't exceed $25,000,000 --&gt;","")</f>
        <v/>
      </c>
      <c r="H523" s="326"/>
      <c r="I523" s="127" t="s">
        <v>107</v>
      </c>
      <c r="J523" s="151" t="s">
        <v>47</v>
      </c>
      <c r="K523" s="318" t="str">
        <f t="shared" si="371"/>
        <v>X</v>
      </c>
      <c r="L523" s="149" t="s">
        <v>46</v>
      </c>
      <c r="M523" s="149" t="str">
        <f t="shared" si="372"/>
        <v/>
      </c>
      <c r="N523" s="152" t="str">
        <f t="shared" si="373"/>
        <v/>
      </c>
      <c r="P523" s="350">
        <f t="shared" ca="1" si="374"/>
        <v>1</v>
      </c>
      <c r="Q523" s="350">
        <f t="shared" ca="1" si="374"/>
        <v>1</v>
      </c>
      <c r="R523" s="350">
        <f t="shared" ca="1" si="374"/>
        <v>1</v>
      </c>
      <c r="S523" s="350">
        <f t="shared" ca="1" si="374"/>
        <v>1</v>
      </c>
      <c r="T523" s="350">
        <f t="shared" ca="1" si="374"/>
        <v>1</v>
      </c>
      <c r="U523" s="350">
        <f t="shared" ca="1" si="374"/>
        <v>1</v>
      </c>
      <c r="V523" s="350">
        <f t="shared" ca="1" si="374"/>
        <v>1</v>
      </c>
      <c r="W523" s="350">
        <f t="shared" ca="1" si="374"/>
        <v>0</v>
      </c>
      <c r="X523" s="350">
        <f t="shared" ca="1" si="374"/>
        <v>1</v>
      </c>
      <c r="Y523" s="350">
        <f t="shared" ca="1" si="374"/>
        <v>1</v>
      </c>
      <c r="Z523" s="350">
        <f t="shared" ca="1" si="368"/>
        <v>1</v>
      </c>
      <c r="AA523" s="350" t="str">
        <f t="shared" ca="1" si="369"/>
        <v>C0</v>
      </c>
      <c r="AB523" s="350" t="str">
        <f t="shared" ca="1" si="370"/>
        <v>F0</v>
      </c>
    </row>
    <row r="524" spans="1:28" ht="18" customHeight="1">
      <c r="A524" s="22" t="s">
        <v>415</v>
      </c>
      <c r="B524" s="464" t="s">
        <v>752</v>
      </c>
      <c r="C524" s="464"/>
      <c r="D524" s="464"/>
      <c r="E524" s="464"/>
      <c r="F524" s="464"/>
      <c r="G524" s="12" t="str">
        <f>IF(H524&gt;2500000,"Can't exceed $25,000,000 --&gt;","")</f>
        <v/>
      </c>
      <c r="H524" s="326"/>
      <c r="I524" s="127" t="s">
        <v>107</v>
      </c>
      <c r="J524" s="151" t="s">
        <v>47</v>
      </c>
      <c r="K524" s="318" t="str">
        <f t="shared" si="371"/>
        <v>X</v>
      </c>
      <c r="L524" s="149" t="s">
        <v>46</v>
      </c>
      <c r="M524" s="149" t="str">
        <f t="shared" si="372"/>
        <v/>
      </c>
      <c r="N524" s="152" t="str">
        <f t="shared" si="373"/>
        <v/>
      </c>
      <c r="P524" s="350">
        <f t="shared" ca="1" si="374"/>
        <v>1</v>
      </c>
      <c r="Q524" s="350">
        <f t="shared" ca="1" si="374"/>
        <v>1</v>
      </c>
      <c r="R524" s="350">
        <f t="shared" ca="1" si="374"/>
        <v>1</v>
      </c>
      <c r="S524" s="350">
        <f t="shared" ca="1" si="374"/>
        <v>1</v>
      </c>
      <c r="T524" s="350">
        <f t="shared" ca="1" si="374"/>
        <v>1</v>
      </c>
      <c r="U524" s="350">
        <f t="shared" ca="1" si="374"/>
        <v>1</v>
      </c>
      <c r="V524" s="350">
        <f t="shared" ca="1" si="374"/>
        <v>1</v>
      </c>
      <c r="W524" s="350">
        <f t="shared" ca="1" si="374"/>
        <v>0</v>
      </c>
      <c r="X524" s="350">
        <f t="shared" ca="1" si="374"/>
        <v>1</v>
      </c>
      <c r="Y524" s="350">
        <f t="shared" ca="1" si="374"/>
        <v>1</v>
      </c>
      <c r="Z524" s="350">
        <f t="shared" ca="1" si="368"/>
        <v>1</v>
      </c>
      <c r="AA524" s="350" t="str">
        <f t="shared" ca="1" si="369"/>
        <v>C0</v>
      </c>
      <c r="AB524" s="350" t="str">
        <f t="shared" ca="1" si="370"/>
        <v>F0</v>
      </c>
    </row>
    <row r="525" spans="1:28" ht="18" customHeight="1">
      <c r="A525" s="22" t="s">
        <v>416</v>
      </c>
      <c r="B525" s="464" t="s">
        <v>755</v>
      </c>
      <c r="C525" s="464"/>
      <c r="D525" s="464"/>
      <c r="E525" s="464"/>
      <c r="F525" s="464"/>
      <c r="G525" s="12" t="str">
        <f>IF(H525&gt;100000,"Can't exceed $100,000 --&gt;","")</f>
        <v/>
      </c>
      <c r="H525" s="326"/>
      <c r="I525" s="127" t="s">
        <v>107</v>
      </c>
      <c r="J525" s="151" t="s">
        <v>47</v>
      </c>
      <c r="K525" s="318" t="str">
        <f t="shared" si="371"/>
        <v>X</v>
      </c>
      <c r="L525" s="149" t="s">
        <v>46</v>
      </c>
      <c r="M525" s="149" t="str">
        <f t="shared" si="372"/>
        <v/>
      </c>
      <c r="N525" s="152" t="str">
        <f t="shared" si="373"/>
        <v/>
      </c>
      <c r="P525" s="350">
        <f t="shared" ca="1" si="374"/>
        <v>1</v>
      </c>
      <c r="Q525" s="350">
        <f t="shared" ca="1" si="374"/>
        <v>1</v>
      </c>
      <c r="R525" s="350">
        <f t="shared" ca="1" si="374"/>
        <v>1</v>
      </c>
      <c r="S525" s="350">
        <f t="shared" ca="1" si="374"/>
        <v>1</v>
      </c>
      <c r="T525" s="350">
        <f t="shared" ca="1" si="374"/>
        <v>1</v>
      </c>
      <c r="U525" s="350">
        <f t="shared" ca="1" si="374"/>
        <v>1</v>
      </c>
      <c r="V525" s="350">
        <f t="shared" ca="1" si="374"/>
        <v>1</v>
      </c>
      <c r="W525" s="350">
        <f t="shared" ca="1" si="374"/>
        <v>0</v>
      </c>
      <c r="X525" s="350">
        <f t="shared" ca="1" si="374"/>
        <v>1</v>
      </c>
      <c r="Y525" s="350">
        <f t="shared" ca="1" si="374"/>
        <v>1</v>
      </c>
      <c r="Z525" s="350">
        <f t="shared" ca="1" si="368"/>
        <v>1</v>
      </c>
      <c r="AA525" s="350" t="str">
        <f t="shared" ca="1" si="369"/>
        <v>C0</v>
      </c>
      <c r="AB525" s="350" t="str">
        <f t="shared" ca="1" si="370"/>
        <v>F0</v>
      </c>
    </row>
    <row r="526" spans="1:28" ht="18" customHeight="1">
      <c r="A526" s="22" t="s">
        <v>417</v>
      </c>
      <c r="B526" s="464" t="s">
        <v>756</v>
      </c>
      <c r="C526" s="464"/>
      <c r="D526" s="464"/>
      <c r="E526" s="464"/>
      <c r="F526" s="464"/>
      <c r="G526" s="12" t="str">
        <f t="shared" ref="G526:G529" si="375">IF(H526&gt;100000,"Can't exceed $100,000 --&gt;","")</f>
        <v/>
      </c>
      <c r="H526" s="326"/>
      <c r="I526" s="127" t="s">
        <v>107</v>
      </c>
      <c r="J526" s="151" t="s">
        <v>47</v>
      </c>
      <c r="K526" s="318" t="str">
        <f t="shared" si="371"/>
        <v>X</v>
      </c>
      <c r="L526" s="149" t="s">
        <v>46</v>
      </c>
      <c r="M526" s="149" t="str">
        <f t="shared" si="372"/>
        <v/>
      </c>
      <c r="N526" s="152" t="str">
        <f t="shared" si="373"/>
        <v/>
      </c>
      <c r="P526" s="350">
        <f t="shared" ca="1" si="374"/>
        <v>1</v>
      </c>
      <c r="Q526" s="350">
        <f t="shared" ca="1" si="374"/>
        <v>1</v>
      </c>
      <c r="R526" s="350">
        <f t="shared" ca="1" si="374"/>
        <v>1</v>
      </c>
      <c r="S526" s="350">
        <f t="shared" ca="1" si="374"/>
        <v>1</v>
      </c>
      <c r="T526" s="350">
        <f t="shared" ca="1" si="374"/>
        <v>1</v>
      </c>
      <c r="U526" s="350">
        <f t="shared" ca="1" si="374"/>
        <v>1</v>
      </c>
      <c r="V526" s="350">
        <f t="shared" ca="1" si="374"/>
        <v>1</v>
      </c>
      <c r="W526" s="350">
        <f t="shared" ca="1" si="374"/>
        <v>0</v>
      </c>
      <c r="X526" s="350">
        <f t="shared" ca="1" si="374"/>
        <v>1</v>
      </c>
      <c r="Y526" s="350">
        <f t="shared" ca="1" si="374"/>
        <v>1</v>
      </c>
      <c r="Z526" s="350">
        <f t="shared" ca="1" si="368"/>
        <v>1</v>
      </c>
      <c r="AA526" s="350" t="str">
        <f t="shared" ca="1" si="369"/>
        <v>C0</v>
      </c>
      <c r="AB526" s="350" t="str">
        <f t="shared" ca="1" si="370"/>
        <v>F0</v>
      </c>
    </row>
    <row r="527" spans="1:28" ht="18" customHeight="1">
      <c r="A527" s="22" t="s">
        <v>418</v>
      </c>
      <c r="B527" s="464" t="s">
        <v>757</v>
      </c>
      <c r="C527" s="464"/>
      <c r="D527" s="464"/>
      <c r="E527" s="464"/>
      <c r="F527" s="464"/>
      <c r="G527" s="12" t="str">
        <f t="shared" si="375"/>
        <v/>
      </c>
      <c r="H527" s="326"/>
      <c r="I527" s="127" t="s">
        <v>107</v>
      </c>
      <c r="J527" s="151" t="s">
        <v>47</v>
      </c>
      <c r="K527" s="318" t="str">
        <f t="shared" si="371"/>
        <v>X</v>
      </c>
      <c r="L527" s="149" t="s">
        <v>46</v>
      </c>
      <c r="M527" s="149" t="str">
        <f t="shared" si="372"/>
        <v/>
      </c>
      <c r="N527" s="152" t="str">
        <f t="shared" si="373"/>
        <v/>
      </c>
      <c r="P527" s="350">
        <f t="shared" ca="1" si="374"/>
        <v>1</v>
      </c>
      <c r="Q527" s="350">
        <f t="shared" ca="1" si="374"/>
        <v>1</v>
      </c>
      <c r="R527" s="350">
        <f t="shared" ca="1" si="374"/>
        <v>1</v>
      </c>
      <c r="S527" s="350">
        <f t="shared" ca="1" si="374"/>
        <v>1</v>
      </c>
      <c r="T527" s="350">
        <f t="shared" ca="1" si="374"/>
        <v>1</v>
      </c>
      <c r="U527" s="350">
        <f t="shared" ca="1" si="374"/>
        <v>1</v>
      </c>
      <c r="V527" s="350">
        <f t="shared" ca="1" si="374"/>
        <v>1</v>
      </c>
      <c r="W527" s="350">
        <f t="shared" ca="1" si="374"/>
        <v>0</v>
      </c>
      <c r="X527" s="350">
        <f t="shared" ca="1" si="374"/>
        <v>1</v>
      </c>
      <c r="Y527" s="350">
        <f t="shared" ca="1" si="374"/>
        <v>1</v>
      </c>
      <c r="Z527" s="350">
        <f t="shared" ca="1" si="368"/>
        <v>1</v>
      </c>
      <c r="AA527" s="350" t="str">
        <f t="shared" ca="1" si="369"/>
        <v>C0</v>
      </c>
      <c r="AB527" s="350" t="str">
        <f t="shared" ca="1" si="370"/>
        <v>F0</v>
      </c>
    </row>
    <row r="528" spans="1:28" ht="18" customHeight="1">
      <c r="A528" s="22" t="s">
        <v>419</v>
      </c>
      <c r="B528" s="464" t="s">
        <v>758</v>
      </c>
      <c r="C528" s="464"/>
      <c r="D528" s="464"/>
      <c r="E528" s="464"/>
      <c r="F528" s="464"/>
      <c r="G528" s="12" t="str">
        <f t="shared" si="375"/>
        <v/>
      </c>
      <c r="H528" s="326"/>
      <c r="I528" s="127" t="s">
        <v>107</v>
      </c>
      <c r="J528" s="151" t="s">
        <v>47</v>
      </c>
      <c r="K528" s="318" t="str">
        <f t="shared" si="371"/>
        <v>X</v>
      </c>
      <c r="L528" s="149" t="s">
        <v>46</v>
      </c>
      <c r="M528" s="149" t="str">
        <f t="shared" si="372"/>
        <v/>
      </c>
      <c r="N528" s="152" t="str">
        <f t="shared" si="373"/>
        <v/>
      </c>
      <c r="P528" s="360">
        <f t="shared" ca="1" si="374"/>
        <v>1</v>
      </c>
      <c r="Q528" s="360">
        <f t="shared" ca="1" si="374"/>
        <v>1</v>
      </c>
      <c r="R528" s="360">
        <f t="shared" ca="1" si="374"/>
        <v>1</v>
      </c>
      <c r="S528" s="360">
        <f t="shared" ca="1" si="374"/>
        <v>1</v>
      </c>
      <c r="T528" s="360">
        <f t="shared" ca="1" si="374"/>
        <v>1</v>
      </c>
      <c r="U528" s="360">
        <f t="shared" ca="1" si="374"/>
        <v>1</v>
      </c>
      <c r="V528" s="360">
        <f t="shared" ca="1" si="374"/>
        <v>1</v>
      </c>
      <c r="W528" s="360">
        <f t="shared" ca="1" si="374"/>
        <v>0</v>
      </c>
      <c r="X528" s="360">
        <f t="shared" ca="1" si="374"/>
        <v>1</v>
      </c>
      <c r="Y528" s="360">
        <f t="shared" ca="1" si="374"/>
        <v>1</v>
      </c>
      <c r="Z528" s="360">
        <f t="shared" ca="1" si="368"/>
        <v>1</v>
      </c>
      <c r="AA528" s="360" t="str">
        <f t="shared" ca="1" si="369"/>
        <v>C0</v>
      </c>
      <c r="AB528" s="360" t="str">
        <f t="shared" ca="1" si="370"/>
        <v>F0</v>
      </c>
    </row>
    <row r="529" spans="1:28" ht="18" customHeight="1">
      <c r="A529" s="22" t="s">
        <v>420</v>
      </c>
      <c r="B529" s="464" t="s">
        <v>759</v>
      </c>
      <c r="C529" s="464"/>
      <c r="D529" s="464"/>
      <c r="E529" s="464"/>
      <c r="F529" s="464"/>
      <c r="G529" s="12" t="str">
        <f t="shared" si="375"/>
        <v/>
      </c>
      <c r="H529" s="326"/>
      <c r="I529" s="127" t="s">
        <v>107</v>
      </c>
      <c r="J529" s="151" t="s">
        <v>47</v>
      </c>
      <c r="K529" s="318" t="str">
        <f t="shared" si="371"/>
        <v>X</v>
      </c>
      <c r="L529" s="149" t="s">
        <v>46</v>
      </c>
      <c r="M529" s="149" t="str">
        <f t="shared" si="372"/>
        <v/>
      </c>
      <c r="N529" s="152" t="str">
        <f t="shared" si="373"/>
        <v/>
      </c>
      <c r="P529" s="360">
        <f t="shared" ca="1" si="374"/>
        <v>1</v>
      </c>
      <c r="Q529" s="360">
        <f t="shared" ca="1" si="374"/>
        <v>1</v>
      </c>
      <c r="R529" s="360">
        <f t="shared" ca="1" si="374"/>
        <v>1</v>
      </c>
      <c r="S529" s="360">
        <f t="shared" ca="1" si="374"/>
        <v>1</v>
      </c>
      <c r="T529" s="360">
        <f t="shared" ca="1" si="374"/>
        <v>1</v>
      </c>
      <c r="U529" s="360">
        <f t="shared" ca="1" si="374"/>
        <v>1</v>
      </c>
      <c r="V529" s="360">
        <f t="shared" ca="1" si="374"/>
        <v>1</v>
      </c>
      <c r="W529" s="360">
        <f t="shared" ca="1" si="374"/>
        <v>0</v>
      </c>
      <c r="X529" s="360">
        <f t="shared" ca="1" si="374"/>
        <v>1</v>
      </c>
      <c r="Y529" s="360">
        <f t="shared" ca="1" si="374"/>
        <v>1</v>
      </c>
      <c r="Z529" s="360">
        <f t="shared" ca="1" si="368"/>
        <v>1</v>
      </c>
      <c r="AA529" s="360" t="str">
        <f t="shared" ca="1" si="369"/>
        <v>C0</v>
      </c>
      <c r="AB529" s="360" t="str">
        <f t="shared" ca="1" si="370"/>
        <v>F0</v>
      </c>
    </row>
    <row r="530" spans="1:28" ht="14.25" customHeight="1">
      <c r="A530" s="22"/>
      <c r="B530" s="359"/>
      <c r="C530" s="359"/>
      <c r="D530" s="359"/>
      <c r="E530" s="359"/>
      <c r="F530" s="359"/>
      <c r="G530" s="12"/>
      <c r="H530" s="116"/>
      <c r="I530" s="127"/>
      <c r="J530" s="151" t="s">
        <v>47</v>
      </c>
      <c r="K530" s="321" t="s">
        <v>115</v>
      </c>
      <c r="L530" s="149" t="s">
        <v>46</v>
      </c>
      <c r="P530" s="350">
        <f t="shared" ca="1" si="374"/>
        <v>1</v>
      </c>
      <c r="Q530" s="350">
        <f t="shared" ca="1" si="374"/>
        <v>1</v>
      </c>
      <c r="R530" s="350">
        <f t="shared" ca="1" si="374"/>
        <v>1</v>
      </c>
      <c r="S530" s="350">
        <f t="shared" ca="1" si="374"/>
        <v>1</v>
      </c>
      <c r="T530" s="350">
        <f t="shared" ca="1" si="374"/>
        <v>1</v>
      </c>
      <c r="U530" s="350">
        <f t="shared" ca="1" si="374"/>
        <v>1</v>
      </c>
      <c r="V530" s="350">
        <f t="shared" ca="1" si="374"/>
        <v>1</v>
      </c>
      <c r="W530" s="350">
        <f t="shared" ca="1" si="374"/>
        <v>1</v>
      </c>
      <c r="X530" s="350">
        <f t="shared" ca="1" si="374"/>
        <v>1</v>
      </c>
      <c r="Y530" s="350">
        <f t="shared" ca="1" si="374"/>
        <v>1</v>
      </c>
      <c r="Z530" s="350">
        <f t="shared" ca="1" si="368"/>
        <v>1</v>
      </c>
      <c r="AA530" s="350" t="str">
        <f t="shared" ca="1" si="369"/>
        <v>G</v>
      </c>
      <c r="AB530" s="350" t="str">
        <f t="shared" ca="1" si="370"/>
        <v>F0</v>
      </c>
    </row>
    <row r="531" spans="1:28" ht="16.5" customHeight="1" thickBot="1">
      <c r="A531" s="22" t="s">
        <v>421</v>
      </c>
      <c r="B531" s="464" t="s">
        <v>627</v>
      </c>
      <c r="C531" s="464"/>
      <c r="D531" s="464"/>
      <c r="E531" s="464"/>
      <c r="F531" s="464"/>
      <c r="G531" s="12" t="str">
        <f>IF(H531="","",IF(H531&lt;-99,"Can't be under -99%",IF(H531&gt;400,"Can't be over 400%","")))</f>
        <v/>
      </c>
      <c r="H531" s="346"/>
      <c r="I531" s="128" t="s">
        <v>86</v>
      </c>
      <c r="J531" s="151" t="s">
        <v>44</v>
      </c>
      <c r="K531" s="338" t="str">
        <f>IF(ISNUMBER(H531),ROUND(H531,2),"X")</f>
        <v>X</v>
      </c>
      <c r="L531" s="149" t="s">
        <v>46</v>
      </c>
      <c r="M531" s="149" t="str">
        <f t="shared" ref="M531" si="376">IF(G531="","",1)</f>
        <v/>
      </c>
      <c r="N531" s="152" t="str">
        <f>IF(M531=1,"&lt;==========","")</f>
        <v/>
      </c>
      <c r="P531" s="350">
        <f t="shared" ca="1" si="374"/>
        <v>1</v>
      </c>
      <c r="Q531" s="350">
        <f t="shared" ca="1" si="374"/>
        <v>1</v>
      </c>
      <c r="R531" s="350">
        <f t="shared" ca="1" si="374"/>
        <v>1</v>
      </c>
      <c r="S531" s="350">
        <f t="shared" ca="1" si="374"/>
        <v>1</v>
      </c>
      <c r="T531" s="350">
        <f t="shared" ca="1" si="374"/>
        <v>1</v>
      </c>
      <c r="U531" s="350">
        <f t="shared" ca="1" si="374"/>
        <v>1</v>
      </c>
      <c r="V531" s="350">
        <f t="shared" ca="1" si="374"/>
        <v>1</v>
      </c>
      <c r="W531" s="350">
        <f t="shared" ca="1" si="374"/>
        <v>0</v>
      </c>
      <c r="X531" s="350">
        <f t="shared" ca="1" si="374"/>
        <v>1</v>
      </c>
      <c r="Y531" s="350">
        <f t="shared" ca="1" si="374"/>
        <v>1</v>
      </c>
      <c r="Z531" s="350">
        <f t="shared" ca="1" si="368"/>
        <v>1</v>
      </c>
      <c r="AA531" s="350" t="str">
        <f t="shared" ca="1" si="369"/>
        <v>F2</v>
      </c>
      <c r="AB531" s="350" t="str">
        <f t="shared" ca="1" si="370"/>
        <v>F2</v>
      </c>
    </row>
    <row r="532" spans="1:28" ht="14.25" customHeight="1">
      <c r="A532" s="22"/>
      <c r="B532" s="359"/>
      <c r="C532" s="359"/>
      <c r="D532" s="359"/>
      <c r="E532" s="359"/>
      <c r="F532" s="359"/>
      <c r="G532" s="12"/>
      <c r="H532" s="116"/>
      <c r="I532" s="127"/>
      <c r="P532" s="350">
        <f t="shared" ca="1" si="374"/>
        <v>1</v>
      </c>
      <c r="Q532" s="350">
        <f t="shared" ca="1" si="374"/>
        <v>1</v>
      </c>
      <c r="R532" s="350">
        <f t="shared" ca="1" si="374"/>
        <v>1</v>
      </c>
      <c r="S532" s="350">
        <f t="shared" ca="1" si="374"/>
        <v>1</v>
      </c>
      <c r="T532" s="350">
        <f t="shared" ca="1" si="374"/>
        <v>1</v>
      </c>
      <c r="U532" s="350">
        <f t="shared" ca="1" si="374"/>
        <v>1</v>
      </c>
      <c r="V532" s="350">
        <f t="shared" ca="1" si="374"/>
        <v>1</v>
      </c>
      <c r="W532" s="350">
        <f t="shared" ca="1" si="374"/>
        <v>1</v>
      </c>
      <c r="X532" s="350">
        <f t="shared" ca="1" si="374"/>
        <v>1</v>
      </c>
      <c r="Y532" s="350">
        <f t="shared" ca="1" si="374"/>
        <v>1</v>
      </c>
      <c r="Z532" s="350">
        <f t="shared" ca="1" si="368"/>
        <v>1</v>
      </c>
      <c r="AA532" s="350" t="str">
        <f t="shared" ca="1" si="369"/>
        <v>G</v>
      </c>
      <c r="AB532" s="350" t="str">
        <f t="shared" ca="1" si="370"/>
        <v>F0</v>
      </c>
    </row>
    <row r="533" spans="1:28" ht="15.75" customHeight="1">
      <c r="A533" s="22" t="s">
        <v>422</v>
      </c>
      <c r="B533" s="464" t="s">
        <v>118</v>
      </c>
      <c r="C533" s="464"/>
      <c r="D533" s="464"/>
      <c r="E533" s="464"/>
      <c r="F533" s="464"/>
      <c r="G533" s="12" t="str">
        <f>IF(H533="","",IF(H533&lt;1,"Must be at least 1",IF(H533&gt;H$10,"Can't be over total staff in firm, which is "&amp;H$10,"")))</f>
        <v/>
      </c>
      <c r="H533" s="115"/>
      <c r="I533" s="127"/>
      <c r="J533" s="151" t="s">
        <v>47</v>
      </c>
      <c r="K533" s="318" t="str">
        <f t="shared" ref="K533:K534" si="377">IF(ISNUMBER(H533),ROUND(H533,0),"X")</f>
        <v>X</v>
      </c>
      <c r="L533" s="149" t="s">
        <v>46</v>
      </c>
      <c r="M533" s="149" t="str">
        <f t="shared" ref="M533:M535" si="378">IF(G533="","",1)</f>
        <v/>
      </c>
      <c r="N533" s="152" t="str">
        <f>IF(M533=1,"&lt;==========","")</f>
        <v/>
      </c>
      <c r="P533" s="350">
        <f t="shared" ca="1" si="374"/>
        <v>1</v>
      </c>
      <c r="Q533" s="350">
        <f t="shared" ca="1" si="374"/>
        <v>1</v>
      </c>
      <c r="R533" s="350">
        <f t="shared" ca="1" si="374"/>
        <v>1</v>
      </c>
      <c r="S533" s="350">
        <f t="shared" ca="1" si="374"/>
        <v>1</v>
      </c>
      <c r="T533" s="350">
        <f t="shared" ca="1" si="374"/>
        <v>1</v>
      </c>
      <c r="U533" s="350">
        <f t="shared" ca="1" si="374"/>
        <v>1</v>
      </c>
      <c r="V533" s="350">
        <f t="shared" ca="1" si="374"/>
        <v>1</v>
      </c>
      <c r="W533" s="350">
        <f t="shared" ca="1" si="374"/>
        <v>0</v>
      </c>
      <c r="X533" s="350">
        <f t="shared" ca="1" si="374"/>
        <v>1</v>
      </c>
      <c r="Y533" s="350">
        <f t="shared" ca="1" si="374"/>
        <v>1</v>
      </c>
      <c r="Z533" s="350">
        <f t="shared" ca="1" si="368"/>
        <v>1</v>
      </c>
      <c r="AA533" s="350" t="str">
        <f t="shared" ca="1" si="369"/>
        <v>,0</v>
      </c>
      <c r="AB533" s="350" t="str">
        <f t="shared" ca="1" si="370"/>
        <v>F0</v>
      </c>
    </row>
    <row r="534" spans="1:28">
      <c r="A534" s="22" t="s">
        <v>423</v>
      </c>
      <c r="B534" s="464" t="s">
        <v>703</v>
      </c>
      <c r="C534" s="464"/>
      <c r="D534" s="464"/>
      <c r="E534" s="464"/>
      <c r="F534" s="464"/>
      <c r="G534" s="12" t="str">
        <f>IF(H534="","",IF(H534&lt;0,"Must be positive number",IF(H534&gt;H533,"Can't be over # people with title, which is "&amp;H533,"")))</f>
        <v/>
      </c>
      <c r="H534" s="115"/>
      <c r="I534" s="127"/>
      <c r="J534" s="151" t="s">
        <v>47</v>
      </c>
      <c r="K534" s="318" t="str">
        <f t="shared" si="377"/>
        <v>X</v>
      </c>
      <c r="L534" s="149" t="s">
        <v>46</v>
      </c>
      <c r="M534" s="149" t="str">
        <f t="shared" si="378"/>
        <v/>
      </c>
      <c r="N534" s="152" t="str">
        <f>IF(M534=1,"&lt;==========","")</f>
        <v/>
      </c>
      <c r="P534" s="350">
        <f t="shared" ca="1" si="374"/>
        <v>1</v>
      </c>
      <c r="Q534" s="350">
        <f t="shared" ca="1" si="374"/>
        <v>1</v>
      </c>
      <c r="R534" s="350">
        <f t="shared" ca="1" si="374"/>
        <v>1</v>
      </c>
      <c r="S534" s="350">
        <f t="shared" ca="1" si="374"/>
        <v>1</v>
      </c>
      <c r="T534" s="350">
        <f t="shared" ca="1" si="374"/>
        <v>1</v>
      </c>
      <c r="U534" s="350">
        <f t="shared" ca="1" si="374"/>
        <v>1</v>
      </c>
      <c r="V534" s="350">
        <f t="shared" ca="1" si="374"/>
        <v>1</v>
      </c>
      <c r="W534" s="350">
        <f t="shared" ca="1" si="374"/>
        <v>0</v>
      </c>
      <c r="X534" s="350">
        <f t="shared" ca="1" si="374"/>
        <v>1</v>
      </c>
      <c r="Y534" s="350">
        <f t="shared" ca="1" si="374"/>
        <v>1</v>
      </c>
      <c r="Z534" s="350">
        <f t="shared" ca="1" si="368"/>
        <v>1</v>
      </c>
      <c r="AA534" s="350" t="str">
        <f t="shared" ca="1" si="369"/>
        <v>,0</v>
      </c>
      <c r="AB534" s="350" t="str">
        <f t="shared" ca="1" si="370"/>
        <v>F0</v>
      </c>
    </row>
    <row r="535" spans="1:28" ht="17.25" thickBot="1">
      <c r="A535" s="22" t="s">
        <v>424</v>
      </c>
      <c r="B535" s="464" t="s">
        <v>121</v>
      </c>
      <c r="C535" s="464"/>
      <c r="D535" s="464"/>
      <c r="E535" s="464"/>
      <c r="F535" s="464"/>
      <c r="G535" s="12" t="str">
        <f>IF(H535="","",IF(H535&lt;0,"Can't be negative",IF(H535&gt;100,"Can't be over 100%","")))</f>
        <v/>
      </c>
      <c r="H535" s="345"/>
      <c r="I535" s="128" t="s">
        <v>86</v>
      </c>
      <c r="J535" s="151" t="s">
        <v>47</v>
      </c>
      <c r="K535" s="338" t="str">
        <f>IF(ISNUMBER(H535),ROUND(H535,2),"X")</f>
        <v>X</v>
      </c>
      <c r="L535" s="149" t="s">
        <v>46</v>
      </c>
      <c r="M535" s="149" t="str">
        <f t="shared" si="378"/>
        <v/>
      </c>
      <c r="N535" s="152" t="str">
        <f>IF(M535=1,"&lt;==========","")</f>
        <v/>
      </c>
      <c r="P535" s="350">
        <f t="shared" ca="1" si="374"/>
        <v>1</v>
      </c>
      <c r="Q535" s="350">
        <f t="shared" ca="1" si="374"/>
        <v>1</v>
      </c>
      <c r="R535" s="350">
        <f t="shared" ca="1" si="374"/>
        <v>1</v>
      </c>
      <c r="S535" s="350">
        <f t="shared" ca="1" si="374"/>
        <v>1</v>
      </c>
      <c r="T535" s="350">
        <f t="shared" ca="1" si="374"/>
        <v>1</v>
      </c>
      <c r="U535" s="350">
        <f t="shared" ca="1" si="374"/>
        <v>1</v>
      </c>
      <c r="V535" s="350">
        <f t="shared" ca="1" si="374"/>
        <v>1</v>
      </c>
      <c r="W535" s="350">
        <f t="shared" ca="1" si="374"/>
        <v>0</v>
      </c>
      <c r="X535" s="350">
        <f t="shared" ca="1" si="374"/>
        <v>1</v>
      </c>
      <c r="Y535" s="350">
        <f t="shared" ca="1" si="374"/>
        <v>1</v>
      </c>
      <c r="Z535" s="350">
        <f t="shared" ca="1" si="368"/>
        <v>1</v>
      </c>
      <c r="AA535" s="350" t="str">
        <f t="shared" ca="1" si="369"/>
        <v>F2</v>
      </c>
      <c r="AB535" s="350" t="str">
        <f t="shared" ca="1" si="370"/>
        <v>F2</v>
      </c>
    </row>
    <row r="536" spans="1:28" ht="14.25" customHeight="1">
      <c r="A536" s="22"/>
      <c r="B536" s="359"/>
      <c r="C536" s="359"/>
      <c r="D536" s="359"/>
      <c r="E536" s="359"/>
      <c r="F536" s="359"/>
      <c r="G536" s="12"/>
      <c r="H536" s="116"/>
      <c r="I536" s="127"/>
      <c r="P536" s="350">
        <f t="shared" ca="1" si="374"/>
        <v>1</v>
      </c>
      <c r="Q536" s="350">
        <f t="shared" ca="1" si="374"/>
        <v>1</v>
      </c>
      <c r="R536" s="350">
        <f t="shared" ca="1" si="374"/>
        <v>1</v>
      </c>
      <c r="S536" s="350">
        <f t="shared" ca="1" si="374"/>
        <v>1</v>
      </c>
      <c r="T536" s="350">
        <f t="shared" ca="1" si="374"/>
        <v>1</v>
      </c>
      <c r="U536" s="350">
        <f t="shared" ca="1" si="374"/>
        <v>1</v>
      </c>
      <c r="V536" s="350">
        <f t="shared" ca="1" si="374"/>
        <v>1</v>
      </c>
      <c r="W536" s="350">
        <f t="shared" ca="1" si="374"/>
        <v>1</v>
      </c>
      <c r="X536" s="350">
        <f t="shared" ca="1" si="374"/>
        <v>1</v>
      </c>
      <c r="Y536" s="350">
        <f t="shared" ca="1" si="374"/>
        <v>1</v>
      </c>
      <c r="Z536" s="350">
        <f t="shared" ca="1" si="368"/>
        <v>1</v>
      </c>
      <c r="AA536" s="350" t="str">
        <f t="shared" ca="1" si="369"/>
        <v>G</v>
      </c>
      <c r="AB536" s="350" t="str">
        <f t="shared" ca="1" si="370"/>
        <v>F0</v>
      </c>
    </row>
    <row r="537" spans="1:28">
      <c r="A537" s="22" t="s">
        <v>425</v>
      </c>
      <c r="B537" s="464" t="s">
        <v>29</v>
      </c>
      <c r="C537" s="464"/>
      <c r="D537" s="464"/>
      <c r="E537" s="464"/>
      <c r="F537" s="464"/>
      <c r="G537" s="12" t="str">
        <f>IF(H537="","",IF(H537&lt;0,"Can't be negative",IF(H537&gt;100,"Can't be over 100%","")))</f>
        <v/>
      </c>
      <c r="H537" s="344"/>
      <c r="I537" s="128" t="s">
        <v>86</v>
      </c>
      <c r="J537" s="151" t="s">
        <v>47</v>
      </c>
      <c r="K537" s="338" t="str">
        <f t="shared" ref="K537:K538" si="379">IF(ISNUMBER(H537),ROUND(H537,2),"X")</f>
        <v>X</v>
      </c>
      <c r="L537" s="149" t="s">
        <v>46</v>
      </c>
      <c r="M537" s="149" t="str">
        <f t="shared" ref="M537:M542" si="380">IF(G537="","",1)</f>
        <v/>
      </c>
      <c r="N537" s="152" t="str">
        <f t="shared" ref="N537:N542" si="381">IF(M537=1,"&lt;==========","")</f>
        <v/>
      </c>
      <c r="P537" s="350">
        <f t="shared" ca="1" si="374"/>
        <v>1</v>
      </c>
      <c r="Q537" s="350">
        <f t="shared" ca="1" si="374"/>
        <v>1</v>
      </c>
      <c r="R537" s="350">
        <f t="shared" ca="1" si="374"/>
        <v>1</v>
      </c>
      <c r="S537" s="350">
        <f t="shared" ca="1" si="374"/>
        <v>1</v>
      </c>
      <c r="T537" s="350">
        <f t="shared" ca="1" si="374"/>
        <v>1</v>
      </c>
      <c r="U537" s="350">
        <f t="shared" ca="1" si="374"/>
        <v>1</v>
      </c>
      <c r="V537" s="350">
        <f t="shared" ca="1" si="374"/>
        <v>1</v>
      </c>
      <c r="W537" s="350">
        <f t="shared" ca="1" si="374"/>
        <v>0</v>
      </c>
      <c r="X537" s="350">
        <f t="shared" ca="1" si="374"/>
        <v>1</v>
      </c>
      <c r="Y537" s="350">
        <f t="shared" ca="1" si="374"/>
        <v>1</v>
      </c>
      <c r="Z537" s="350">
        <f t="shared" ca="1" si="368"/>
        <v>1</v>
      </c>
      <c r="AA537" s="350" t="str">
        <f t="shared" ca="1" si="369"/>
        <v>F2</v>
      </c>
      <c r="AB537" s="350" t="str">
        <f t="shared" ca="1" si="370"/>
        <v>F2</v>
      </c>
    </row>
    <row r="538" spans="1:28" ht="17.25" thickBot="1">
      <c r="A538" s="22" t="s">
        <v>426</v>
      </c>
      <c r="B538" s="464" t="s">
        <v>647</v>
      </c>
      <c r="C538" s="464"/>
      <c r="D538" s="464"/>
      <c r="E538" s="464"/>
      <c r="F538" s="464"/>
      <c r="G538" s="12" t="str">
        <f>IF(H538="","",IF(H538&lt;0,"Can't be negative",IF(H538&gt;100,"Can't be over 100%","")))</f>
        <v/>
      </c>
      <c r="H538" s="345"/>
      <c r="I538" s="128" t="s">
        <v>86</v>
      </c>
      <c r="J538" s="151" t="s">
        <v>47</v>
      </c>
      <c r="K538" s="338" t="str">
        <f t="shared" si="379"/>
        <v>X</v>
      </c>
      <c r="L538" s="149" t="s">
        <v>46</v>
      </c>
      <c r="M538" s="149" t="str">
        <f t="shared" si="380"/>
        <v/>
      </c>
      <c r="N538" s="152" t="str">
        <f t="shared" si="381"/>
        <v/>
      </c>
      <c r="P538" s="350">
        <f t="shared" ca="1" si="374"/>
        <v>1</v>
      </c>
      <c r="Q538" s="350">
        <f t="shared" ca="1" si="374"/>
        <v>1</v>
      </c>
      <c r="R538" s="350">
        <f t="shared" ca="1" si="374"/>
        <v>1</v>
      </c>
      <c r="S538" s="350">
        <f t="shared" ca="1" si="374"/>
        <v>1</v>
      </c>
      <c r="T538" s="350">
        <f t="shared" ca="1" si="374"/>
        <v>1</v>
      </c>
      <c r="U538" s="350">
        <f t="shared" ca="1" si="374"/>
        <v>1</v>
      </c>
      <c r="V538" s="350">
        <f t="shared" ca="1" si="374"/>
        <v>1</v>
      </c>
      <c r="W538" s="350">
        <f t="shared" ca="1" si="374"/>
        <v>0</v>
      </c>
      <c r="X538" s="350">
        <f t="shared" ca="1" si="374"/>
        <v>1</v>
      </c>
      <c r="Y538" s="350">
        <f t="shared" ca="1" si="374"/>
        <v>1</v>
      </c>
      <c r="Z538" s="350">
        <f t="shared" ca="1" si="368"/>
        <v>1</v>
      </c>
      <c r="AA538" s="350" t="str">
        <f t="shared" ca="1" si="369"/>
        <v>F2</v>
      </c>
      <c r="AB538" s="350" t="str">
        <f t="shared" ca="1" si="370"/>
        <v>F2</v>
      </c>
    </row>
    <row r="539" spans="1:28" ht="14.25" customHeight="1">
      <c r="A539" s="22"/>
      <c r="B539" s="359"/>
      <c r="C539" s="359"/>
      <c r="D539" s="359"/>
      <c r="E539" s="359"/>
      <c r="F539" s="104"/>
      <c r="G539" s="331" t="str">
        <f>IF(H537+H538&gt;100,"Can't add to more than 100%","")</f>
        <v/>
      </c>
      <c r="H539" s="328" t="str">
        <f>IF(H537+H538&gt;0,H537+H538,"")</f>
        <v/>
      </c>
      <c r="I539" s="329" t="str">
        <f>IF(H539&lt;&gt;"","Total","")</f>
        <v/>
      </c>
      <c r="M539" s="149" t="str">
        <f t="shared" si="380"/>
        <v/>
      </c>
      <c r="N539" s="152" t="str">
        <f t="shared" si="381"/>
        <v/>
      </c>
      <c r="P539" s="350">
        <f t="shared" ca="1" si="374"/>
        <v>1</v>
      </c>
      <c r="Q539" s="350">
        <f t="shared" ca="1" si="374"/>
        <v>1</v>
      </c>
      <c r="R539" s="350">
        <f t="shared" ca="1" si="374"/>
        <v>1</v>
      </c>
      <c r="S539" s="350">
        <f t="shared" ca="1" si="374"/>
        <v>1</v>
      </c>
      <c r="T539" s="350">
        <f t="shared" ca="1" si="374"/>
        <v>1</v>
      </c>
      <c r="U539" s="350">
        <f t="shared" ca="1" si="374"/>
        <v>1</v>
      </c>
      <c r="V539" s="350">
        <f t="shared" ca="1" si="374"/>
        <v>1</v>
      </c>
      <c r="W539" s="350">
        <f t="shared" ca="1" si="374"/>
        <v>1</v>
      </c>
      <c r="X539" s="350">
        <f t="shared" ca="1" si="374"/>
        <v>1</v>
      </c>
      <c r="Y539" s="350">
        <f t="shared" ca="1" si="374"/>
        <v>1</v>
      </c>
      <c r="Z539" s="350">
        <f t="shared" ca="1" si="368"/>
        <v>1</v>
      </c>
      <c r="AA539" s="350" t="str">
        <f t="shared" ca="1" si="369"/>
        <v>F0</v>
      </c>
      <c r="AB539" s="350" t="str">
        <f t="shared" ca="1" si="370"/>
        <v>F0</v>
      </c>
    </row>
    <row r="540" spans="1:28">
      <c r="A540" s="22" t="s">
        <v>427</v>
      </c>
      <c r="B540" s="464" t="s">
        <v>821</v>
      </c>
      <c r="C540" s="464"/>
      <c r="D540" s="464"/>
      <c r="E540" s="464"/>
      <c r="F540" s="464"/>
      <c r="G540" s="366" t="str">
        <f>IF(H540&lt;0,"Can't be negative",IF(H540&gt;30,"Do you really mean "&amp;H540&amp;" DAYS (not hours)?",""))</f>
        <v/>
      </c>
      <c r="H540" s="355"/>
      <c r="I540" s="127"/>
      <c r="J540" s="151" t="s">
        <v>47</v>
      </c>
      <c r="K540" s="318" t="str">
        <f t="shared" ref="K540:K542" si="382">IF(ISNUMBER(H540),ROUND(H540,0),"X")</f>
        <v>X</v>
      </c>
      <c r="L540" s="149" t="s">
        <v>46</v>
      </c>
      <c r="M540" s="149" t="str">
        <f t="shared" si="380"/>
        <v/>
      </c>
      <c r="N540" s="152" t="str">
        <f t="shared" si="381"/>
        <v/>
      </c>
      <c r="P540" s="350">
        <f t="shared" ca="1" si="374"/>
        <v>1</v>
      </c>
      <c r="Q540" s="350">
        <f t="shared" ca="1" si="374"/>
        <v>1</v>
      </c>
      <c r="R540" s="350">
        <f t="shared" ca="1" si="374"/>
        <v>1</v>
      </c>
      <c r="S540" s="350">
        <f t="shared" ca="1" si="374"/>
        <v>1</v>
      </c>
      <c r="T540" s="350">
        <f t="shared" ca="1" si="374"/>
        <v>1</v>
      </c>
      <c r="U540" s="350">
        <f t="shared" ca="1" si="374"/>
        <v>1</v>
      </c>
      <c r="V540" s="350">
        <f t="shared" ca="1" si="374"/>
        <v>1</v>
      </c>
      <c r="W540" s="350">
        <f t="shared" ca="1" si="374"/>
        <v>0</v>
      </c>
      <c r="X540" s="350">
        <f t="shared" ca="1" si="374"/>
        <v>1</v>
      </c>
      <c r="Y540" s="350">
        <f t="shared" ca="1" si="374"/>
        <v>1</v>
      </c>
      <c r="Z540" s="350">
        <f t="shared" ca="1" si="368"/>
        <v>1</v>
      </c>
      <c r="AA540" s="350" t="str">
        <f t="shared" ca="1" si="369"/>
        <v>F0</v>
      </c>
      <c r="AB540" s="350" t="str">
        <f t="shared" ca="1" si="370"/>
        <v>F0</v>
      </c>
    </row>
    <row r="541" spans="1:28">
      <c r="A541" s="22" t="s">
        <v>428</v>
      </c>
      <c r="B541" s="464" t="s">
        <v>822</v>
      </c>
      <c r="C541" s="464"/>
      <c r="D541" s="464"/>
      <c r="E541" s="464"/>
      <c r="F541" s="464"/>
      <c r="G541" s="366" t="str">
        <f>IF((H540&gt;0)*AND(H541&gt;0),"Can't enter vacation if you entered PTO",IF(H541&lt;0,"Can't be negative",IF(H541&gt;30,"Do you really mean "&amp;H541&amp;" DAYS (not hours)?","")))</f>
        <v/>
      </c>
      <c r="H541" s="355"/>
      <c r="I541" s="127"/>
      <c r="J541" s="151" t="s">
        <v>47</v>
      </c>
      <c r="K541" s="318" t="str">
        <f t="shared" si="382"/>
        <v>X</v>
      </c>
      <c r="L541" s="149" t="s">
        <v>46</v>
      </c>
      <c r="M541" s="149" t="str">
        <f t="shared" si="380"/>
        <v/>
      </c>
      <c r="N541" s="152" t="str">
        <f t="shared" si="381"/>
        <v/>
      </c>
      <c r="P541" s="350">
        <f t="shared" ca="1" si="374"/>
        <v>1</v>
      </c>
      <c r="Q541" s="350">
        <f t="shared" ca="1" si="374"/>
        <v>1</v>
      </c>
      <c r="R541" s="350">
        <f t="shared" ca="1" si="374"/>
        <v>1</v>
      </c>
      <c r="S541" s="350">
        <f t="shared" ca="1" si="374"/>
        <v>1</v>
      </c>
      <c r="T541" s="350">
        <f t="shared" ca="1" si="374"/>
        <v>1</v>
      </c>
      <c r="U541" s="350">
        <f t="shared" ca="1" si="374"/>
        <v>1</v>
      </c>
      <c r="V541" s="350">
        <f t="shared" ca="1" si="374"/>
        <v>1</v>
      </c>
      <c r="W541" s="350">
        <f t="shared" ca="1" si="374"/>
        <v>0</v>
      </c>
      <c r="X541" s="350">
        <f t="shared" ca="1" si="374"/>
        <v>1</v>
      </c>
      <c r="Y541" s="350">
        <f t="shared" ca="1" si="374"/>
        <v>1</v>
      </c>
      <c r="Z541" s="350">
        <f t="shared" ca="1" si="368"/>
        <v>1</v>
      </c>
      <c r="AA541" s="350" t="str">
        <f t="shared" ca="1" si="369"/>
        <v>F0</v>
      </c>
      <c r="AB541" s="350" t="str">
        <f t="shared" ca="1" si="370"/>
        <v>F0</v>
      </c>
    </row>
    <row r="542" spans="1:28" ht="17.25" thickBot="1">
      <c r="A542" s="22" t="s">
        <v>429</v>
      </c>
      <c r="B542" s="464" t="s">
        <v>823</v>
      </c>
      <c r="C542" s="464"/>
      <c r="D542" s="464"/>
      <c r="E542" s="464"/>
      <c r="F542" s="464"/>
      <c r="G542" s="366" t="str">
        <f>IF((H540&gt;0)*AND(H542&gt;0),"Can't enter sick days if you entered PTO",IF(H542&lt;0,"Can't be negative",IF(H542&gt;30,"Do you really mean "&amp;H542&amp;" DAYS (not hours)?","")))</f>
        <v/>
      </c>
      <c r="H542" s="327"/>
      <c r="I542" s="127"/>
      <c r="J542" s="151" t="s">
        <v>47</v>
      </c>
      <c r="K542" s="318" t="str">
        <f t="shared" si="382"/>
        <v>X</v>
      </c>
      <c r="L542" s="149" t="s">
        <v>46</v>
      </c>
      <c r="M542" s="149" t="str">
        <f t="shared" si="380"/>
        <v/>
      </c>
      <c r="N542" s="152" t="str">
        <f t="shared" si="381"/>
        <v/>
      </c>
      <c r="P542" s="350">
        <f t="shared" ca="1" si="374"/>
        <v>1</v>
      </c>
      <c r="Q542" s="350">
        <f t="shared" ca="1" si="374"/>
        <v>1</v>
      </c>
      <c r="R542" s="350">
        <f t="shared" ca="1" si="374"/>
        <v>1</v>
      </c>
      <c r="S542" s="350">
        <f t="shared" ca="1" si="374"/>
        <v>1</v>
      </c>
      <c r="T542" s="350">
        <f t="shared" ca="1" si="374"/>
        <v>1</v>
      </c>
      <c r="U542" s="350">
        <f t="shared" ca="1" si="374"/>
        <v>1</v>
      </c>
      <c r="V542" s="350">
        <f t="shared" ca="1" si="374"/>
        <v>1</v>
      </c>
      <c r="W542" s="350">
        <f t="shared" ca="1" si="374"/>
        <v>0</v>
      </c>
      <c r="X542" s="350">
        <f t="shared" ca="1" si="374"/>
        <v>1</v>
      </c>
      <c r="Y542" s="350">
        <f t="shared" ca="1" si="374"/>
        <v>1</v>
      </c>
      <c r="Z542" s="350">
        <f t="shared" ca="1" si="368"/>
        <v>1</v>
      </c>
      <c r="AA542" s="350" t="str">
        <f t="shared" ca="1" si="369"/>
        <v>F0</v>
      </c>
      <c r="AB542" s="350" t="str">
        <f t="shared" ca="1" si="370"/>
        <v>F0</v>
      </c>
    </row>
    <row r="543" spans="1:28" ht="14.25" customHeight="1">
      <c r="A543" s="22"/>
      <c r="B543" s="359"/>
      <c r="C543" s="359"/>
      <c r="D543" s="359"/>
      <c r="E543" s="359"/>
      <c r="F543" s="359"/>
      <c r="G543" s="366" t="str">
        <f>IF(H543&lt;0,"Can't be negative",IF(H543&gt;30,"Do you really mean "&amp;H543&amp;" DAYS (not hours)?",""))</f>
        <v/>
      </c>
      <c r="H543" s="365">
        <f>SUM(H540:H542)</f>
        <v>0</v>
      </c>
      <c r="I543" s="329" t="str">
        <f>IF(H543&lt;&gt;"","Total","")</f>
        <v>Total</v>
      </c>
      <c r="P543" s="350">
        <f t="shared" ca="1" si="374"/>
        <v>1</v>
      </c>
      <c r="Q543" s="350">
        <f t="shared" ca="1" si="374"/>
        <v>1</v>
      </c>
      <c r="R543" s="350">
        <f t="shared" ca="1" si="374"/>
        <v>1</v>
      </c>
      <c r="S543" s="350">
        <f t="shared" ca="1" si="374"/>
        <v>1</v>
      </c>
      <c r="T543" s="350">
        <f t="shared" ca="1" si="374"/>
        <v>1</v>
      </c>
      <c r="U543" s="350">
        <f t="shared" ca="1" si="374"/>
        <v>1</v>
      </c>
      <c r="V543" s="350">
        <f t="shared" ca="1" si="374"/>
        <v>1</v>
      </c>
      <c r="W543" s="350">
        <f t="shared" ca="1" si="374"/>
        <v>1</v>
      </c>
      <c r="X543" s="350">
        <f t="shared" ca="1" si="374"/>
        <v>1</v>
      </c>
      <c r="Y543" s="350">
        <f t="shared" ca="1" si="374"/>
        <v>1</v>
      </c>
      <c r="Z543" s="350">
        <f t="shared" ca="1" si="368"/>
        <v>1</v>
      </c>
      <c r="AA543" s="350" t="str">
        <f t="shared" ca="1" si="369"/>
        <v>F0</v>
      </c>
      <c r="AB543" s="350" t="str">
        <f t="shared" ca="1" si="370"/>
        <v>F0</v>
      </c>
    </row>
    <row r="544" spans="1:28" ht="15.75" customHeight="1">
      <c r="A544" s="105" t="s">
        <v>430</v>
      </c>
      <c r="B544" s="464" t="s">
        <v>619</v>
      </c>
      <c r="C544" s="464"/>
      <c r="D544" s="464"/>
      <c r="E544" s="464"/>
      <c r="F544" s="464"/>
      <c r="G544" s="12" t="str">
        <f t="shared" ref="G544:G550" si="383">IF(H544="","",IF(H544="Y","",IF(H544="N","","Must be Y or N")))</f>
        <v/>
      </c>
      <c r="H544" s="355"/>
      <c r="I544" s="127" t="s">
        <v>127</v>
      </c>
      <c r="J544" s="151" t="s">
        <v>47</v>
      </c>
      <c r="K544" s="318" t="str">
        <f t="shared" ref="K544:K550" si="384">IF(H544="Y",1,IF(H544="N",0,"X"))</f>
        <v>X</v>
      </c>
      <c r="L544" s="149" t="s">
        <v>46</v>
      </c>
      <c r="M544" s="149" t="str">
        <f t="shared" ref="M544:M550" si="385">IF(G544="","",1)</f>
        <v/>
      </c>
      <c r="N544" s="152" t="str">
        <f t="shared" ref="N544:N550" si="386">IF(M544=1,"&lt;==========","")</f>
        <v/>
      </c>
      <c r="P544" s="360">
        <f t="shared" ca="1" si="374"/>
        <v>1</v>
      </c>
      <c r="Q544" s="360">
        <f t="shared" ca="1" si="374"/>
        <v>1</v>
      </c>
      <c r="R544" s="360">
        <f t="shared" ca="1" si="374"/>
        <v>1</v>
      </c>
      <c r="S544" s="360">
        <f t="shared" ca="1" si="374"/>
        <v>1</v>
      </c>
      <c r="T544" s="360">
        <f t="shared" ca="1" si="374"/>
        <v>1</v>
      </c>
      <c r="U544" s="360">
        <f t="shared" ca="1" si="374"/>
        <v>1</v>
      </c>
      <c r="V544" s="360">
        <f t="shared" ca="1" si="374"/>
        <v>1</v>
      </c>
      <c r="W544" s="360">
        <f t="shared" ca="1" si="374"/>
        <v>0</v>
      </c>
      <c r="X544" s="360">
        <f t="shared" ca="1" si="374"/>
        <v>1</v>
      </c>
      <c r="Y544" s="360">
        <f t="shared" ca="1" si="374"/>
        <v>1</v>
      </c>
      <c r="Z544" s="360">
        <f t="shared" ca="1" si="368"/>
        <v>1</v>
      </c>
      <c r="AA544" s="360" t="str">
        <f t="shared" ca="1" si="369"/>
        <v>F0</v>
      </c>
      <c r="AB544" s="360" t="str">
        <f t="shared" ca="1" si="370"/>
        <v>F0</v>
      </c>
    </row>
    <row r="545" spans="1:28" ht="15.75" customHeight="1">
      <c r="A545" s="105" t="s">
        <v>431</v>
      </c>
      <c r="B545" s="464" t="s">
        <v>620</v>
      </c>
      <c r="C545" s="464"/>
      <c r="D545" s="464"/>
      <c r="E545" s="464"/>
      <c r="F545" s="464"/>
      <c r="G545" s="12" t="str">
        <f t="shared" si="383"/>
        <v/>
      </c>
      <c r="H545" s="355"/>
      <c r="I545" s="127" t="s">
        <v>127</v>
      </c>
      <c r="J545" s="151" t="s">
        <v>47</v>
      </c>
      <c r="K545" s="318" t="str">
        <f t="shared" si="384"/>
        <v>X</v>
      </c>
      <c r="L545" s="149" t="s">
        <v>46</v>
      </c>
      <c r="M545" s="149" t="str">
        <f t="shared" si="385"/>
        <v/>
      </c>
      <c r="N545" s="152" t="str">
        <f t="shared" si="386"/>
        <v/>
      </c>
      <c r="P545" s="360">
        <f t="shared" ca="1" si="374"/>
        <v>1</v>
      </c>
      <c r="Q545" s="360">
        <f t="shared" ca="1" si="374"/>
        <v>1</v>
      </c>
      <c r="R545" s="360">
        <f t="shared" ca="1" si="374"/>
        <v>1</v>
      </c>
      <c r="S545" s="360">
        <f t="shared" ca="1" si="374"/>
        <v>1</v>
      </c>
      <c r="T545" s="360">
        <f t="shared" ca="1" si="374"/>
        <v>1</v>
      </c>
      <c r="U545" s="360">
        <f t="shared" ca="1" si="374"/>
        <v>1</v>
      </c>
      <c r="V545" s="360">
        <f t="shared" ca="1" si="374"/>
        <v>1</v>
      </c>
      <c r="W545" s="360">
        <f t="shared" ca="1" si="374"/>
        <v>0</v>
      </c>
      <c r="X545" s="360">
        <f t="shared" ca="1" si="374"/>
        <v>1</v>
      </c>
      <c r="Y545" s="360">
        <f t="shared" ca="1" si="374"/>
        <v>1</v>
      </c>
      <c r="Z545" s="360">
        <f t="shared" ca="1" si="368"/>
        <v>1</v>
      </c>
      <c r="AA545" s="360" t="str">
        <f t="shared" ca="1" si="369"/>
        <v>F0</v>
      </c>
      <c r="AB545" s="360" t="str">
        <f t="shared" ca="1" si="370"/>
        <v>F0</v>
      </c>
    </row>
    <row r="546" spans="1:28" ht="15.75" customHeight="1">
      <c r="A546" s="105" t="s">
        <v>432</v>
      </c>
      <c r="B546" s="464" t="s">
        <v>621</v>
      </c>
      <c r="C546" s="464"/>
      <c r="D546" s="464"/>
      <c r="E546" s="464"/>
      <c r="F546" s="464"/>
      <c r="G546" s="12" t="str">
        <f t="shared" si="383"/>
        <v/>
      </c>
      <c r="H546" s="355"/>
      <c r="I546" s="127" t="s">
        <v>127</v>
      </c>
      <c r="J546" s="151" t="s">
        <v>47</v>
      </c>
      <c r="K546" s="318" t="str">
        <f t="shared" si="384"/>
        <v>X</v>
      </c>
      <c r="L546" s="149" t="s">
        <v>46</v>
      </c>
      <c r="M546" s="149" t="str">
        <f t="shared" si="385"/>
        <v/>
      </c>
      <c r="N546" s="152" t="str">
        <f t="shared" si="386"/>
        <v/>
      </c>
      <c r="P546" s="350">
        <f t="shared" ca="1" si="374"/>
        <v>1</v>
      </c>
      <c r="Q546" s="350">
        <f t="shared" ca="1" si="374"/>
        <v>1</v>
      </c>
      <c r="R546" s="350">
        <f t="shared" ca="1" si="374"/>
        <v>1</v>
      </c>
      <c r="S546" s="350">
        <f t="shared" ca="1" si="374"/>
        <v>1</v>
      </c>
      <c r="T546" s="350">
        <f t="shared" ca="1" si="374"/>
        <v>1</v>
      </c>
      <c r="U546" s="350">
        <f t="shared" ca="1" si="374"/>
        <v>1</v>
      </c>
      <c r="V546" s="350">
        <f t="shared" ca="1" si="374"/>
        <v>1</v>
      </c>
      <c r="W546" s="350">
        <f t="shared" ca="1" si="374"/>
        <v>0</v>
      </c>
      <c r="X546" s="350">
        <f t="shared" ca="1" si="374"/>
        <v>1</v>
      </c>
      <c r="Y546" s="350">
        <f t="shared" ca="1" si="374"/>
        <v>1</v>
      </c>
      <c r="Z546" s="350">
        <f t="shared" ca="1" si="368"/>
        <v>1</v>
      </c>
      <c r="AA546" s="350" t="str">
        <f t="shared" ca="1" si="369"/>
        <v>F0</v>
      </c>
      <c r="AB546" s="350" t="str">
        <f t="shared" ca="1" si="370"/>
        <v>F0</v>
      </c>
    </row>
    <row r="547" spans="1:28" ht="15.75" customHeight="1">
      <c r="A547" s="105" t="s">
        <v>433</v>
      </c>
      <c r="B547" s="464" t="s">
        <v>622</v>
      </c>
      <c r="C547" s="464"/>
      <c r="D547" s="464"/>
      <c r="E547" s="464"/>
      <c r="F547" s="464"/>
      <c r="G547" s="12" t="str">
        <f t="shared" si="383"/>
        <v/>
      </c>
      <c r="H547" s="355"/>
      <c r="I547" s="127" t="s">
        <v>127</v>
      </c>
      <c r="J547" s="151" t="s">
        <v>47</v>
      </c>
      <c r="K547" s="318" t="str">
        <f t="shared" si="384"/>
        <v>X</v>
      </c>
      <c r="L547" s="149" t="s">
        <v>46</v>
      </c>
      <c r="M547" s="149" t="str">
        <f t="shared" si="385"/>
        <v/>
      </c>
      <c r="N547" s="152" t="str">
        <f t="shared" si="386"/>
        <v/>
      </c>
      <c r="P547" s="350">
        <f t="shared" ca="1" si="374"/>
        <v>1</v>
      </c>
      <c r="Q547" s="350">
        <f t="shared" ca="1" si="374"/>
        <v>1</v>
      </c>
      <c r="R547" s="350">
        <f t="shared" ca="1" si="374"/>
        <v>1</v>
      </c>
      <c r="S547" s="350">
        <f t="shared" ca="1" si="374"/>
        <v>1</v>
      </c>
      <c r="T547" s="350">
        <f t="shared" ca="1" si="374"/>
        <v>1</v>
      </c>
      <c r="U547" s="350">
        <f t="shared" ref="U547:U555" ca="1" si="387">CELL("protect",F547)</f>
        <v>1</v>
      </c>
      <c r="V547" s="350">
        <f t="shared" ref="V547:V555" ca="1" si="388">CELL("protect",G547)</f>
        <v>1</v>
      </c>
      <c r="W547" s="350">
        <f t="shared" ref="W547:W555" ca="1" si="389">CELL("protect",H547)</f>
        <v>0</v>
      </c>
      <c r="X547" s="350">
        <f t="shared" ref="X547:X555" ca="1" si="390">CELL("protect",I547)</f>
        <v>1</v>
      </c>
      <c r="Y547" s="350">
        <f t="shared" ref="Y547:Y555" ca="1" si="391">CELL("protect",J547)</f>
        <v>1</v>
      </c>
      <c r="Z547" s="350">
        <f t="shared" ca="1" si="368"/>
        <v>1</v>
      </c>
      <c r="AA547" s="350" t="str">
        <f t="shared" ca="1" si="369"/>
        <v>F0</v>
      </c>
      <c r="AB547" s="350" t="str">
        <f t="shared" ca="1" si="370"/>
        <v>F0</v>
      </c>
    </row>
    <row r="548" spans="1:28" ht="15.75" customHeight="1">
      <c r="A548" s="105" t="s">
        <v>434</v>
      </c>
      <c r="B548" s="464" t="s">
        <v>623</v>
      </c>
      <c r="C548" s="464"/>
      <c r="D548" s="464"/>
      <c r="E548" s="464"/>
      <c r="F548" s="464"/>
      <c r="G548" s="12" t="str">
        <f t="shared" si="383"/>
        <v/>
      </c>
      <c r="H548" s="355"/>
      <c r="I548" s="127" t="s">
        <v>127</v>
      </c>
      <c r="J548" s="151" t="s">
        <v>47</v>
      </c>
      <c r="K548" s="318" t="str">
        <f t="shared" si="384"/>
        <v>X</v>
      </c>
      <c r="L548" s="149" t="s">
        <v>46</v>
      </c>
      <c r="M548" s="149" t="str">
        <f t="shared" si="385"/>
        <v/>
      </c>
      <c r="N548" s="152" t="str">
        <f t="shared" si="386"/>
        <v/>
      </c>
      <c r="P548" s="350">
        <f t="shared" ref="P548:P555" ca="1" si="392">CELL("protect",A548)</f>
        <v>1</v>
      </c>
      <c r="Q548" s="350">
        <f t="shared" ref="Q548:Q555" ca="1" si="393">CELL("protect",B548)</f>
        <v>1</v>
      </c>
      <c r="R548" s="350">
        <f t="shared" ref="R548:R555" ca="1" si="394">CELL("protect",C548)</f>
        <v>1</v>
      </c>
      <c r="S548" s="350">
        <f t="shared" ref="S548:S555" ca="1" si="395">CELL("protect",D548)</f>
        <v>1</v>
      </c>
      <c r="T548" s="350">
        <f t="shared" ref="T548:T555" ca="1" si="396">CELL("protect",E548)</f>
        <v>1</v>
      </c>
      <c r="U548" s="350">
        <f t="shared" ca="1" si="387"/>
        <v>1</v>
      </c>
      <c r="V548" s="350">
        <f t="shared" ca="1" si="388"/>
        <v>1</v>
      </c>
      <c r="W548" s="350">
        <f t="shared" ca="1" si="389"/>
        <v>0</v>
      </c>
      <c r="X548" s="350">
        <f t="shared" ca="1" si="390"/>
        <v>1</v>
      </c>
      <c r="Y548" s="350">
        <f t="shared" ca="1" si="391"/>
        <v>1</v>
      </c>
      <c r="Z548" s="350">
        <f t="shared" ca="1" si="368"/>
        <v>1</v>
      </c>
      <c r="AA548" s="350" t="str">
        <f t="shared" ca="1" si="369"/>
        <v>F0</v>
      </c>
      <c r="AB548" s="350" t="str">
        <f t="shared" ca="1" si="370"/>
        <v>F0</v>
      </c>
    </row>
    <row r="549" spans="1:28" ht="15.75" customHeight="1">
      <c r="A549" s="105" t="s">
        <v>435</v>
      </c>
      <c r="B549" s="464" t="s">
        <v>624</v>
      </c>
      <c r="C549" s="464"/>
      <c r="D549" s="464"/>
      <c r="E549" s="464"/>
      <c r="F549" s="464"/>
      <c r="G549" s="12" t="str">
        <f t="shared" si="383"/>
        <v/>
      </c>
      <c r="H549" s="355"/>
      <c r="I549" s="127" t="s">
        <v>127</v>
      </c>
      <c r="J549" s="151" t="s">
        <v>47</v>
      </c>
      <c r="K549" s="318" t="str">
        <f t="shared" si="384"/>
        <v>X</v>
      </c>
      <c r="L549" s="149" t="s">
        <v>46</v>
      </c>
      <c r="M549" s="149" t="str">
        <f t="shared" si="385"/>
        <v/>
      </c>
      <c r="N549" s="152" t="str">
        <f t="shared" si="386"/>
        <v/>
      </c>
      <c r="P549" s="350">
        <f t="shared" ca="1" si="392"/>
        <v>1</v>
      </c>
      <c r="Q549" s="350">
        <f t="shared" ca="1" si="393"/>
        <v>1</v>
      </c>
      <c r="R549" s="350">
        <f t="shared" ca="1" si="394"/>
        <v>1</v>
      </c>
      <c r="S549" s="350">
        <f t="shared" ca="1" si="395"/>
        <v>1</v>
      </c>
      <c r="T549" s="350">
        <f t="shared" ca="1" si="396"/>
        <v>1</v>
      </c>
      <c r="U549" s="350">
        <f t="shared" ca="1" si="387"/>
        <v>1</v>
      </c>
      <c r="V549" s="350">
        <f t="shared" ca="1" si="388"/>
        <v>1</v>
      </c>
      <c r="W549" s="350">
        <f t="shared" ca="1" si="389"/>
        <v>0</v>
      </c>
      <c r="X549" s="350">
        <f t="shared" ca="1" si="390"/>
        <v>1</v>
      </c>
      <c r="Y549" s="350">
        <f t="shared" ca="1" si="391"/>
        <v>1</v>
      </c>
      <c r="Z549" s="350">
        <f t="shared" ca="1" si="368"/>
        <v>1</v>
      </c>
      <c r="AA549" s="350" t="str">
        <f t="shared" ca="1" si="369"/>
        <v>F0</v>
      </c>
      <c r="AB549" s="350" t="str">
        <f t="shared" ca="1" si="370"/>
        <v>F0</v>
      </c>
    </row>
    <row r="550" spans="1:28" ht="15.75" customHeight="1" thickBot="1">
      <c r="A550" s="105" t="s">
        <v>436</v>
      </c>
      <c r="B550" s="464" t="s">
        <v>625</v>
      </c>
      <c r="C550" s="464"/>
      <c r="D550" s="464"/>
      <c r="E550" s="464"/>
      <c r="F550" s="464"/>
      <c r="G550" s="12" t="str">
        <f t="shared" si="383"/>
        <v/>
      </c>
      <c r="H550" s="327"/>
      <c r="I550" s="127" t="s">
        <v>127</v>
      </c>
      <c r="J550" s="151" t="s">
        <v>47</v>
      </c>
      <c r="K550" s="318" t="str">
        <f t="shared" si="384"/>
        <v>X</v>
      </c>
      <c r="L550" s="149" t="s">
        <v>46</v>
      </c>
      <c r="M550" s="149" t="str">
        <f t="shared" si="385"/>
        <v/>
      </c>
      <c r="N550" s="152" t="str">
        <f t="shared" si="386"/>
        <v/>
      </c>
      <c r="P550" s="350">
        <f t="shared" ca="1" si="392"/>
        <v>1</v>
      </c>
      <c r="Q550" s="350">
        <f t="shared" ca="1" si="393"/>
        <v>1</v>
      </c>
      <c r="R550" s="350">
        <f t="shared" ca="1" si="394"/>
        <v>1</v>
      </c>
      <c r="S550" s="350">
        <f t="shared" ca="1" si="395"/>
        <v>1</v>
      </c>
      <c r="T550" s="350">
        <f t="shared" ca="1" si="396"/>
        <v>1</v>
      </c>
      <c r="U550" s="350">
        <f t="shared" ca="1" si="387"/>
        <v>1</v>
      </c>
      <c r="V550" s="350">
        <f t="shared" ca="1" si="388"/>
        <v>1</v>
      </c>
      <c r="W550" s="350">
        <f t="shared" ca="1" si="389"/>
        <v>0</v>
      </c>
      <c r="X550" s="350">
        <f t="shared" ca="1" si="390"/>
        <v>1</v>
      </c>
      <c r="Y550" s="350">
        <f t="shared" ca="1" si="391"/>
        <v>1</v>
      </c>
      <c r="Z550" s="350">
        <f t="shared" ca="1" si="368"/>
        <v>1</v>
      </c>
      <c r="AA550" s="350" t="str">
        <f t="shared" ca="1" si="369"/>
        <v>F0</v>
      </c>
      <c r="AB550" s="350" t="str">
        <f t="shared" ca="1" si="370"/>
        <v>F0</v>
      </c>
    </row>
    <row r="551" spans="1:28" ht="14.25" customHeight="1">
      <c r="A551" s="105"/>
      <c r="B551" s="359"/>
      <c r="C551" s="359"/>
      <c r="D551" s="359"/>
      <c r="E551" s="359"/>
      <c r="F551" s="359"/>
      <c r="G551" s="12"/>
      <c r="H551" s="117"/>
      <c r="I551" s="127"/>
      <c r="P551" s="350">
        <f t="shared" ca="1" si="392"/>
        <v>1</v>
      </c>
      <c r="Q551" s="350">
        <f t="shared" ca="1" si="393"/>
        <v>1</v>
      </c>
      <c r="R551" s="350">
        <f t="shared" ca="1" si="394"/>
        <v>1</v>
      </c>
      <c r="S551" s="350">
        <f t="shared" ca="1" si="395"/>
        <v>1</v>
      </c>
      <c r="T551" s="350">
        <f t="shared" ca="1" si="396"/>
        <v>1</v>
      </c>
      <c r="U551" s="350">
        <f t="shared" ca="1" si="387"/>
        <v>1</v>
      </c>
      <c r="V551" s="350">
        <f t="shared" ca="1" si="388"/>
        <v>1</v>
      </c>
      <c r="W551" s="350">
        <f t="shared" ca="1" si="389"/>
        <v>1</v>
      </c>
      <c r="X551" s="350">
        <f t="shared" ca="1" si="390"/>
        <v>1</v>
      </c>
      <c r="Y551" s="350">
        <f t="shared" ca="1" si="391"/>
        <v>1</v>
      </c>
      <c r="Z551" s="350">
        <f t="shared" ca="1" si="368"/>
        <v>1</v>
      </c>
      <c r="AA551" s="350" t="str">
        <f t="shared" ca="1" si="369"/>
        <v>G</v>
      </c>
      <c r="AB551" s="350" t="str">
        <f t="shared" ca="1" si="370"/>
        <v>F0</v>
      </c>
    </row>
    <row r="552" spans="1:28" ht="15.6" customHeight="1">
      <c r="A552" s="22" t="s">
        <v>437</v>
      </c>
      <c r="B552" s="464" t="s">
        <v>135</v>
      </c>
      <c r="C552" s="464"/>
      <c r="D552" s="464"/>
      <c r="E552" s="464"/>
      <c r="F552" s="464"/>
      <c r="G552" s="12" t="str">
        <f>IF(H552="","",IF(H552&lt;0,"Can't be negative",IF(H552&gt;300,"Can't be over 300%","")))</f>
        <v/>
      </c>
      <c r="H552" s="344"/>
      <c r="I552" s="128" t="s">
        <v>86</v>
      </c>
      <c r="J552" s="151" t="s">
        <v>47</v>
      </c>
      <c r="K552" s="338" t="str">
        <f>IF(ISNUMBER(H552),ROUND(H552,2),"X")</f>
        <v>X</v>
      </c>
      <c r="L552" s="149" t="s">
        <v>46</v>
      </c>
      <c r="M552" s="149" t="str">
        <f t="shared" ref="M552:M555" si="397">IF(G552="","",1)</f>
        <v/>
      </c>
      <c r="N552" s="152" t="str">
        <f>IF(M552=1,"&lt;==========","")</f>
        <v/>
      </c>
      <c r="P552" s="350">
        <f t="shared" ca="1" si="392"/>
        <v>1</v>
      </c>
      <c r="Q552" s="350">
        <f t="shared" ca="1" si="393"/>
        <v>1</v>
      </c>
      <c r="R552" s="350">
        <f t="shared" ca="1" si="394"/>
        <v>1</v>
      </c>
      <c r="S552" s="350">
        <f t="shared" ca="1" si="395"/>
        <v>1</v>
      </c>
      <c r="T552" s="350">
        <f t="shared" ca="1" si="396"/>
        <v>1</v>
      </c>
      <c r="U552" s="350">
        <f t="shared" ca="1" si="387"/>
        <v>1</v>
      </c>
      <c r="V552" s="350">
        <f t="shared" ca="1" si="388"/>
        <v>1</v>
      </c>
      <c r="W552" s="350">
        <f t="shared" ca="1" si="389"/>
        <v>0</v>
      </c>
      <c r="X552" s="350">
        <f t="shared" ca="1" si="390"/>
        <v>1</v>
      </c>
      <c r="Y552" s="350">
        <f t="shared" ca="1" si="391"/>
        <v>1</v>
      </c>
      <c r="Z552" s="350">
        <f t="shared" ca="1" si="368"/>
        <v>1</v>
      </c>
      <c r="AA552" s="350" t="str">
        <f t="shared" ca="1" si="369"/>
        <v>F2</v>
      </c>
      <c r="AB552" s="350" t="str">
        <f t="shared" ca="1" si="370"/>
        <v>F2</v>
      </c>
    </row>
    <row r="553" spans="1:28" ht="15.75" customHeight="1">
      <c r="A553" s="22" t="s">
        <v>438</v>
      </c>
      <c r="B553" s="464" t="s">
        <v>137</v>
      </c>
      <c r="C553" s="464"/>
      <c r="D553" s="464"/>
      <c r="E553" s="464"/>
      <c r="F553" s="464"/>
      <c r="G553" s="12" t="str">
        <f>IF(H553&gt;1000,"Can't exceed $1000 --&gt;","")</f>
        <v/>
      </c>
      <c r="H553" s="330"/>
      <c r="I553" s="128" t="s">
        <v>138</v>
      </c>
      <c r="J553" s="151" t="s">
        <v>47</v>
      </c>
      <c r="K553" s="318" t="str">
        <f t="shared" ref="K553:K555" si="398">IF(ISNUMBER(H553),ROUND(H553,0),"X")</f>
        <v>X</v>
      </c>
      <c r="L553" s="149" t="s">
        <v>46</v>
      </c>
      <c r="M553" s="149" t="str">
        <f t="shared" si="397"/>
        <v/>
      </c>
      <c r="N553" s="152" t="str">
        <f>IF(M553=1,"&lt;==========","")</f>
        <v/>
      </c>
      <c r="P553" s="350">
        <f t="shared" ca="1" si="392"/>
        <v>1</v>
      </c>
      <c r="Q553" s="350">
        <f t="shared" ca="1" si="393"/>
        <v>1</v>
      </c>
      <c r="R553" s="350">
        <f t="shared" ca="1" si="394"/>
        <v>1</v>
      </c>
      <c r="S553" s="350">
        <f t="shared" ca="1" si="395"/>
        <v>1</v>
      </c>
      <c r="T553" s="350">
        <f t="shared" ca="1" si="396"/>
        <v>1</v>
      </c>
      <c r="U553" s="350">
        <f t="shared" ca="1" si="387"/>
        <v>1</v>
      </c>
      <c r="V553" s="350">
        <f t="shared" ca="1" si="388"/>
        <v>1</v>
      </c>
      <c r="W553" s="350">
        <f t="shared" ca="1" si="389"/>
        <v>0</v>
      </c>
      <c r="X553" s="350">
        <f t="shared" ca="1" si="390"/>
        <v>1</v>
      </c>
      <c r="Y553" s="350">
        <f t="shared" ca="1" si="391"/>
        <v>1</v>
      </c>
      <c r="Z553" s="350">
        <f t="shared" ca="1" si="368"/>
        <v>1</v>
      </c>
      <c r="AA553" s="350" t="str">
        <f t="shared" ca="1" si="369"/>
        <v>C0</v>
      </c>
      <c r="AB553" s="350" t="str">
        <f t="shared" ca="1" si="370"/>
        <v>F0</v>
      </c>
    </row>
    <row r="554" spans="1:28" ht="15.75" customHeight="1">
      <c r="A554" s="22" t="s">
        <v>439</v>
      </c>
      <c r="B554" s="464" t="s">
        <v>761</v>
      </c>
      <c r="C554" s="464"/>
      <c r="D554" s="464"/>
      <c r="E554" s="464"/>
      <c r="F554" s="464"/>
      <c r="G554" s="12" t="str">
        <f>IF(H554&lt;0,"Can't be negative",IF(H554&gt;50000000,"Can't exceed $50,000,000",""))</f>
        <v/>
      </c>
      <c r="H554" s="330"/>
      <c r="I554" s="127" t="s">
        <v>790</v>
      </c>
      <c r="J554" s="151" t="s">
        <v>47</v>
      </c>
      <c r="K554" s="318" t="str">
        <f t="shared" si="398"/>
        <v>X</v>
      </c>
      <c r="L554" s="149" t="s">
        <v>46</v>
      </c>
      <c r="M554" s="149" t="str">
        <f t="shared" si="397"/>
        <v/>
      </c>
      <c r="N554" s="152" t="str">
        <f>IF(M554=1,"&lt;==========","")</f>
        <v/>
      </c>
      <c r="P554" s="350">
        <f t="shared" ca="1" si="392"/>
        <v>1</v>
      </c>
      <c r="Q554" s="350">
        <f t="shared" ca="1" si="393"/>
        <v>1</v>
      </c>
      <c r="R554" s="350">
        <f t="shared" ca="1" si="394"/>
        <v>1</v>
      </c>
      <c r="S554" s="350">
        <f t="shared" ca="1" si="395"/>
        <v>1</v>
      </c>
      <c r="T554" s="350">
        <f t="shared" ca="1" si="396"/>
        <v>1</v>
      </c>
      <c r="U554" s="350">
        <f t="shared" ca="1" si="387"/>
        <v>1</v>
      </c>
      <c r="V554" s="350">
        <f t="shared" ca="1" si="388"/>
        <v>1</v>
      </c>
      <c r="W554" s="350">
        <f t="shared" ca="1" si="389"/>
        <v>0</v>
      </c>
      <c r="X554" s="350">
        <f t="shared" ca="1" si="390"/>
        <v>1</v>
      </c>
      <c r="Y554" s="350">
        <f t="shared" ca="1" si="391"/>
        <v>1</v>
      </c>
      <c r="Z554" s="350">
        <f t="shared" ca="1" si="368"/>
        <v>1</v>
      </c>
      <c r="AA554" s="350" t="str">
        <f t="shared" ca="1" si="369"/>
        <v>C0</v>
      </c>
      <c r="AB554" s="350" t="str">
        <f t="shared" ca="1" si="370"/>
        <v>F0</v>
      </c>
    </row>
    <row r="555" spans="1:28" ht="15.75" customHeight="1">
      <c r="A555" s="22" t="s">
        <v>834</v>
      </c>
      <c r="B555" s="464" t="s">
        <v>760</v>
      </c>
      <c r="C555" s="464"/>
      <c r="D555" s="464"/>
      <c r="E555" s="464"/>
      <c r="F555" s="464"/>
      <c r="G555" s="12" t="str">
        <f>IF(H555&lt;0,"Can't be negative",IF(H555&gt;50000000,"Can't exceed $50,000,000",""))</f>
        <v/>
      </c>
      <c r="H555" s="330"/>
      <c r="I555" s="127" t="s">
        <v>790</v>
      </c>
      <c r="J555" s="151" t="s">
        <v>47</v>
      </c>
      <c r="K555" s="318" t="str">
        <f t="shared" si="398"/>
        <v>X</v>
      </c>
      <c r="L555" s="149" t="s">
        <v>46</v>
      </c>
      <c r="M555" s="149" t="str">
        <f t="shared" si="397"/>
        <v/>
      </c>
      <c r="N555" s="152" t="str">
        <f>IF(M555=1,"&lt;==========","")</f>
        <v/>
      </c>
      <c r="P555" s="350">
        <f t="shared" ca="1" si="392"/>
        <v>1</v>
      </c>
      <c r="Q555" s="350">
        <f t="shared" ca="1" si="393"/>
        <v>1</v>
      </c>
      <c r="R555" s="350">
        <f t="shared" ca="1" si="394"/>
        <v>1</v>
      </c>
      <c r="S555" s="350">
        <f t="shared" ca="1" si="395"/>
        <v>1</v>
      </c>
      <c r="T555" s="350">
        <f t="shared" ca="1" si="396"/>
        <v>1</v>
      </c>
      <c r="U555" s="350">
        <f t="shared" ca="1" si="387"/>
        <v>1</v>
      </c>
      <c r="V555" s="350">
        <f t="shared" ca="1" si="388"/>
        <v>1</v>
      </c>
      <c r="W555" s="350">
        <f t="shared" ca="1" si="389"/>
        <v>0</v>
      </c>
      <c r="X555" s="350">
        <f t="shared" ca="1" si="390"/>
        <v>1</v>
      </c>
      <c r="Y555" s="350">
        <f t="shared" ca="1" si="391"/>
        <v>1</v>
      </c>
      <c r="Z555" s="350">
        <f t="shared" ca="1" si="368"/>
        <v>1</v>
      </c>
      <c r="AA555" s="350" t="str">
        <f t="shared" ca="1" si="369"/>
        <v>C0</v>
      </c>
      <c r="AB555" s="350" t="str">
        <f t="shared" ca="1" si="370"/>
        <v>F0</v>
      </c>
    </row>
    <row r="556" spans="1:28" ht="21" customHeight="1">
      <c r="A556" s="22"/>
      <c r="B556" s="13"/>
      <c r="C556" s="13"/>
      <c r="D556" s="13"/>
      <c r="E556" s="13"/>
      <c r="F556" s="13"/>
      <c r="G556" s="12"/>
      <c r="H556" s="118"/>
      <c r="I556" s="128"/>
      <c r="N556" s="152"/>
      <c r="P556" s="350">
        <f t="shared" ref="P556:Y558" ca="1" si="399">CELL("protect",A556)</f>
        <v>1</v>
      </c>
      <c r="Q556" s="350">
        <f t="shared" ca="1" si="399"/>
        <v>1</v>
      </c>
      <c r="R556" s="350">
        <f t="shared" ca="1" si="399"/>
        <v>1</v>
      </c>
      <c r="S556" s="350">
        <f t="shared" ca="1" si="399"/>
        <v>1</v>
      </c>
      <c r="T556" s="350">
        <f t="shared" ca="1" si="399"/>
        <v>1</v>
      </c>
      <c r="U556" s="350">
        <f t="shared" ca="1" si="399"/>
        <v>1</v>
      </c>
      <c r="V556" s="350">
        <f t="shared" ca="1" si="399"/>
        <v>1</v>
      </c>
      <c r="W556" s="350">
        <f t="shared" ca="1" si="399"/>
        <v>1</v>
      </c>
      <c r="X556" s="350">
        <f t="shared" ca="1" si="399"/>
        <v>1</v>
      </c>
      <c r="Y556" s="350">
        <f t="shared" ca="1" si="399"/>
        <v>1</v>
      </c>
      <c r="Z556" s="350">
        <f t="shared" ca="1" si="368"/>
        <v>1</v>
      </c>
      <c r="AA556" s="350" t="str">
        <f t="shared" ca="1" si="369"/>
        <v>G</v>
      </c>
      <c r="AB556" s="350" t="str">
        <f t="shared" ca="1" si="370"/>
        <v>F0</v>
      </c>
    </row>
    <row r="557" spans="1:28" ht="18">
      <c r="A557" s="467" t="s">
        <v>772</v>
      </c>
      <c r="B557" s="473"/>
      <c r="C557" s="473"/>
      <c r="D557" s="473"/>
      <c r="E557" s="473"/>
      <c r="F557" s="473"/>
      <c r="G557" s="473"/>
      <c r="H557" s="473"/>
      <c r="I557" s="87"/>
      <c r="J557" s="151" t="s">
        <v>44</v>
      </c>
      <c r="K557" s="318" t="str">
        <f>IF(SUM(H559:H578)=0,"X","15")</f>
        <v>X</v>
      </c>
      <c r="L557" s="149" t="s">
        <v>46</v>
      </c>
      <c r="P557" s="350">
        <f t="shared" ca="1" si="399"/>
        <v>1</v>
      </c>
      <c r="Q557" s="350">
        <f t="shared" ca="1" si="399"/>
        <v>1</v>
      </c>
      <c r="R557" s="350">
        <f t="shared" ca="1" si="399"/>
        <v>1</v>
      </c>
      <c r="S557" s="350">
        <f t="shared" ca="1" si="399"/>
        <v>1</v>
      </c>
      <c r="T557" s="350">
        <f t="shared" ca="1" si="399"/>
        <v>1</v>
      </c>
      <c r="U557" s="350">
        <f t="shared" ca="1" si="399"/>
        <v>1</v>
      </c>
      <c r="V557" s="350">
        <f t="shared" ca="1" si="399"/>
        <v>1</v>
      </c>
      <c r="W557" s="350">
        <f t="shared" ca="1" si="399"/>
        <v>1</v>
      </c>
      <c r="X557" s="350">
        <f t="shared" ca="1" si="399"/>
        <v>1</v>
      </c>
      <c r="Y557" s="350">
        <f t="shared" ca="1" si="399"/>
        <v>1</v>
      </c>
      <c r="Z557" s="350">
        <f t="shared" ca="1" si="368"/>
        <v>1</v>
      </c>
      <c r="AA557" s="350" t="str">
        <f t="shared" ca="1" si="369"/>
        <v>G</v>
      </c>
      <c r="AB557" s="350" t="str">
        <f t="shared" ca="1" si="370"/>
        <v>F0</v>
      </c>
    </row>
    <row r="558" spans="1:28" ht="15.75" thickBot="1">
      <c r="A558" s="465" t="s">
        <v>8</v>
      </c>
      <c r="B558" s="466"/>
      <c r="C558" s="466"/>
      <c r="D558" s="466"/>
      <c r="E558" s="466"/>
      <c r="F558" s="466"/>
      <c r="G558" s="466"/>
      <c r="H558" s="466"/>
      <c r="I558" s="88"/>
      <c r="P558" s="350">
        <f t="shared" ca="1" si="399"/>
        <v>1</v>
      </c>
      <c r="Q558" s="350">
        <f t="shared" ca="1" si="399"/>
        <v>1</v>
      </c>
      <c r="R558" s="350">
        <f t="shared" ca="1" si="399"/>
        <v>1</v>
      </c>
      <c r="S558" s="350">
        <f t="shared" ca="1" si="399"/>
        <v>1</v>
      </c>
      <c r="T558" s="350">
        <f t="shared" ca="1" si="399"/>
        <v>1</v>
      </c>
      <c r="U558" s="350">
        <f t="shared" ca="1" si="399"/>
        <v>1</v>
      </c>
      <c r="V558" s="350">
        <f t="shared" ca="1" si="399"/>
        <v>1</v>
      </c>
      <c r="W558" s="350">
        <f t="shared" ca="1" si="399"/>
        <v>1</v>
      </c>
      <c r="X558" s="350">
        <f t="shared" ca="1" si="399"/>
        <v>1</v>
      </c>
      <c r="Y558" s="350">
        <f t="shared" ca="1" si="399"/>
        <v>1</v>
      </c>
      <c r="Z558" s="350">
        <f t="shared" ca="1" si="368"/>
        <v>1</v>
      </c>
      <c r="AA558" s="350" t="str">
        <f t="shared" ca="1" si="369"/>
        <v>G</v>
      </c>
      <c r="AB558" s="350" t="str">
        <f t="shared" ca="1" si="370"/>
        <v>F0</v>
      </c>
    </row>
    <row r="559" spans="1:28" ht="18" customHeight="1">
      <c r="A559" s="103" t="s">
        <v>440</v>
      </c>
      <c r="B559" s="472" t="s">
        <v>754</v>
      </c>
      <c r="C559" s="472"/>
      <c r="D559" s="472"/>
      <c r="E559" s="472"/>
      <c r="F559" s="472"/>
      <c r="G559" s="12" t="str">
        <f>IF(H559&gt;2500000,"Can't exceed $25,000,000 --&gt;","")</f>
        <v/>
      </c>
      <c r="H559" s="326"/>
      <c r="I559" s="127" t="s">
        <v>107</v>
      </c>
      <c r="J559" s="151" t="s">
        <v>47</v>
      </c>
      <c r="K559" s="318" t="str">
        <f t="shared" ref="K559:K566" si="400">IF(ISNUMBER(H559),ROUND(H559,0),"X")</f>
        <v>X</v>
      </c>
      <c r="L559" s="149" t="s">
        <v>46</v>
      </c>
      <c r="M559" s="149" t="str">
        <f t="shared" ref="M559:M566" si="401">IF(G559="","",1)</f>
        <v/>
      </c>
      <c r="N559" s="152" t="str">
        <f t="shared" ref="N559:N566" si="402">IF(M559=1,"&lt;==========","")</f>
        <v/>
      </c>
      <c r="P559" s="350">
        <f t="shared" ref="P559:Y584" ca="1" si="403">CELL("protect",A559)</f>
        <v>1</v>
      </c>
      <c r="Q559" s="350">
        <f t="shared" ca="1" si="403"/>
        <v>1</v>
      </c>
      <c r="R559" s="350">
        <f t="shared" ca="1" si="403"/>
        <v>1</v>
      </c>
      <c r="S559" s="350">
        <f t="shared" ca="1" si="403"/>
        <v>1</v>
      </c>
      <c r="T559" s="350">
        <f t="shared" ca="1" si="403"/>
        <v>1</v>
      </c>
      <c r="U559" s="350">
        <f t="shared" ca="1" si="403"/>
        <v>1</v>
      </c>
      <c r="V559" s="350">
        <f t="shared" ca="1" si="403"/>
        <v>1</v>
      </c>
      <c r="W559" s="350">
        <f t="shared" ca="1" si="403"/>
        <v>0</v>
      </c>
      <c r="X559" s="350">
        <f t="shared" ca="1" si="403"/>
        <v>1</v>
      </c>
      <c r="Y559" s="350">
        <f t="shared" ca="1" si="403"/>
        <v>1</v>
      </c>
      <c r="Z559" s="350">
        <f t="shared" ref="Z559:Z592" ca="1" si="404">CELL("protect",K559)</f>
        <v>1</v>
      </c>
      <c r="AA559" s="350" t="str">
        <f t="shared" ref="AA559:AA592" ca="1" si="405">CELL("format",H559)</f>
        <v>C0</v>
      </c>
      <c r="AB559" s="350" t="str">
        <f t="shared" ref="AB559:AB592" ca="1" si="406">CELL("format",K559)</f>
        <v>F0</v>
      </c>
    </row>
    <row r="560" spans="1:28" ht="18" customHeight="1">
      <c r="A560" s="22" t="s">
        <v>441</v>
      </c>
      <c r="B560" s="464" t="s">
        <v>753</v>
      </c>
      <c r="C560" s="464"/>
      <c r="D560" s="464"/>
      <c r="E560" s="464"/>
      <c r="F560" s="464"/>
      <c r="G560" s="12" t="str">
        <f>IF(H560&gt;2500000,"Can't exceed $25,000,000 --&gt;","")</f>
        <v/>
      </c>
      <c r="H560" s="326"/>
      <c r="I560" s="127" t="s">
        <v>107</v>
      </c>
      <c r="J560" s="151" t="s">
        <v>47</v>
      </c>
      <c r="K560" s="318" t="str">
        <f t="shared" si="400"/>
        <v>X</v>
      </c>
      <c r="L560" s="149" t="s">
        <v>46</v>
      </c>
      <c r="M560" s="149" t="str">
        <f t="shared" si="401"/>
        <v/>
      </c>
      <c r="N560" s="152" t="str">
        <f t="shared" si="402"/>
        <v/>
      </c>
      <c r="P560" s="350">
        <f t="shared" ca="1" si="403"/>
        <v>1</v>
      </c>
      <c r="Q560" s="350">
        <f t="shared" ca="1" si="403"/>
        <v>1</v>
      </c>
      <c r="R560" s="350">
        <f t="shared" ca="1" si="403"/>
        <v>1</v>
      </c>
      <c r="S560" s="350">
        <f t="shared" ca="1" si="403"/>
        <v>1</v>
      </c>
      <c r="T560" s="350">
        <f t="shared" ca="1" si="403"/>
        <v>1</v>
      </c>
      <c r="U560" s="350">
        <f t="shared" ca="1" si="403"/>
        <v>1</v>
      </c>
      <c r="V560" s="350">
        <f t="shared" ca="1" si="403"/>
        <v>1</v>
      </c>
      <c r="W560" s="350">
        <f t="shared" ca="1" si="403"/>
        <v>0</v>
      </c>
      <c r="X560" s="350">
        <f t="shared" ca="1" si="403"/>
        <v>1</v>
      </c>
      <c r="Y560" s="350">
        <f t="shared" ca="1" si="403"/>
        <v>1</v>
      </c>
      <c r="Z560" s="350">
        <f t="shared" ca="1" si="404"/>
        <v>1</v>
      </c>
      <c r="AA560" s="350" t="str">
        <f t="shared" ca="1" si="405"/>
        <v>C0</v>
      </c>
      <c r="AB560" s="350" t="str">
        <f t="shared" ca="1" si="406"/>
        <v>F0</v>
      </c>
    </row>
    <row r="561" spans="1:28" ht="18" customHeight="1">
      <c r="A561" s="22" t="s">
        <v>442</v>
      </c>
      <c r="B561" s="464" t="s">
        <v>752</v>
      </c>
      <c r="C561" s="464"/>
      <c r="D561" s="464"/>
      <c r="E561" s="464"/>
      <c r="F561" s="464"/>
      <c r="G561" s="12" t="str">
        <f>IF(H561&gt;2500000,"Can't exceed $25,000,000 --&gt;","")</f>
        <v/>
      </c>
      <c r="H561" s="326"/>
      <c r="I561" s="127" t="s">
        <v>107</v>
      </c>
      <c r="J561" s="151" t="s">
        <v>47</v>
      </c>
      <c r="K561" s="318" t="str">
        <f t="shared" si="400"/>
        <v>X</v>
      </c>
      <c r="L561" s="149" t="s">
        <v>46</v>
      </c>
      <c r="M561" s="149" t="str">
        <f t="shared" si="401"/>
        <v/>
      </c>
      <c r="N561" s="152" t="str">
        <f t="shared" si="402"/>
        <v/>
      </c>
      <c r="P561" s="350">
        <f t="shared" ca="1" si="403"/>
        <v>1</v>
      </c>
      <c r="Q561" s="350">
        <f t="shared" ca="1" si="403"/>
        <v>1</v>
      </c>
      <c r="R561" s="350">
        <f t="shared" ca="1" si="403"/>
        <v>1</v>
      </c>
      <c r="S561" s="350">
        <f t="shared" ca="1" si="403"/>
        <v>1</v>
      </c>
      <c r="T561" s="350">
        <f t="shared" ca="1" si="403"/>
        <v>1</v>
      </c>
      <c r="U561" s="350">
        <f t="shared" ca="1" si="403"/>
        <v>1</v>
      </c>
      <c r="V561" s="350">
        <f t="shared" ca="1" si="403"/>
        <v>1</v>
      </c>
      <c r="W561" s="350">
        <f t="shared" ca="1" si="403"/>
        <v>0</v>
      </c>
      <c r="X561" s="350">
        <f t="shared" ca="1" si="403"/>
        <v>1</v>
      </c>
      <c r="Y561" s="350">
        <f t="shared" ca="1" si="403"/>
        <v>1</v>
      </c>
      <c r="Z561" s="350">
        <f t="shared" ca="1" si="404"/>
        <v>1</v>
      </c>
      <c r="AA561" s="350" t="str">
        <f t="shared" ca="1" si="405"/>
        <v>C0</v>
      </c>
      <c r="AB561" s="350" t="str">
        <f t="shared" ca="1" si="406"/>
        <v>F0</v>
      </c>
    </row>
    <row r="562" spans="1:28" ht="18" customHeight="1">
      <c r="A562" s="22" t="s">
        <v>443</v>
      </c>
      <c r="B562" s="464" t="s">
        <v>755</v>
      </c>
      <c r="C562" s="464"/>
      <c r="D562" s="464"/>
      <c r="E562" s="464"/>
      <c r="F562" s="464"/>
      <c r="G562" s="12" t="str">
        <f>IF(H562&gt;100000,"Can't exceed $100,000 --&gt;","")</f>
        <v/>
      </c>
      <c r="H562" s="326"/>
      <c r="I562" s="127" t="s">
        <v>107</v>
      </c>
      <c r="J562" s="151" t="s">
        <v>47</v>
      </c>
      <c r="K562" s="318" t="str">
        <f t="shared" si="400"/>
        <v>X</v>
      </c>
      <c r="L562" s="149" t="s">
        <v>46</v>
      </c>
      <c r="M562" s="149" t="str">
        <f t="shared" si="401"/>
        <v/>
      </c>
      <c r="N562" s="152" t="str">
        <f t="shared" si="402"/>
        <v/>
      </c>
      <c r="P562" s="350">
        <f t="shared" ca="1" si="403"/>
        <v>1</v>
      </c>
      <c r="Q562" s="350">
        <f t="shared" ca="1" si="403"/>
        <v>1</v>
      </c>
      <c r="R562" s="350">
        <f t="shared" ca="1" si="403"/>
        <v>1</v>
      </c>
      <c r="S562" s="350">
        <f t="shared" ca="1" si="403"/>
        <v>1</v>
      </c>
      <c r="T562" s="350">
        <f t="shared" ca="1" si="403"/>
        <v>1</v>
      </c>
      <c r="U562" s="350">
        <f t="shared" ca="1" si="403"/>
        <v>1</v>
      </c>
      <c r="V562" s="350">
        <f t="shared" ca="1" si="403"/>
        <v>1</v>
      </c>
      <c r="W562" s="350">
        <f t="shared" ca="1" si="403"/>
        <v>0</v>
      </c>
      <c r="X562" s="350">
        <f t="shared" ca="1" si="403"/>
        <v>1</v>
      </c>
      <c r="Y562" s="350">
        <f t="shared" ca="1" si="403"/>
        <v>1</v>
      </c>
      <c r="Z562" s="350">
        <f t="shared" ca="1" si="404"/>
        <v>1</v>
      </c>
      <c r="AA562" s="350" t="str">
        <f t="shared" ca="1" si="405"/>
        <v>C0</v>
      </c>
      <c r="AB562" s="350" t="str">
        <f t="shared" ca="1" si="406"/>
        <v>F0</v>
      </c>
    </row>
    <row r="563" spans="1:28" ht="18" customHeight="1">
      <c r="A563" s="22" t="s">
        <v>444</v>
      </c>
      <c r="B563" s="464" t="s">
        <v>756</v>
      </c>
      <c r="C563" s="464"/>
      <c r="D563" s="464"/>
      <c r="E563" s="464"/>
      <c r="F563" s="464"/>
      <c r="G563" s="12" t="str">
        <f t="shared" ref="G563:G566" si="407">IF(H563&gt;100000,"Can't exceed $100,000 --&gt;","")</f>
        <v/>
      </c>
      <c r="H563" s="326"/>
      <c r="I563" s="127" t="s">
        <v>107</v>
      </c>
      <c r="J563" s="151" t="s">
        <v>47</v>
      </c>
      <c r="K563" s="318" t="str">
        <f t="shared" si="400"/>
        <v>X</v>
      </c>
      <c r="L563" s="149" t="s">
        <v>46</v>
      </c>
      <c r="M563" s="149" t="str">
        <f t="shared" si="401"/>
        <v/>
      </c>
      <c r="N563" s="152" t="str">
        <f t="shared" si="402"/>
        <v/>
      </c>
      <c r="P563" s="350">
        <f t="shared" ca="1" si="403"/>
        <v>1</v>
      </c>
      <c r="Q563" s="350">
        <f t="shared" ca="1" si="403"/>
        <v>1</v>
      </c>
      <c r="R563" s="350">
        <f t="shared" ca="1" si="403"/>
        <v>1</v>
      </c>
      <c r="S563" s="350">
        <f t="shared" ca="1" si="403"/>
        <v>1</v>
      </c>
      <c r="T563" s="350">
        <f t="shared" ca="1" si="403"/>
        <v>1</v>
      </c>
      <c r="U563" s="350">
        <f t="shared" ca="1" si="403"/>
        <v>1</v>
      </c>
      <c r="V563" s="350">
        <f t="shared" ca="1" si="403"/>
        <v>1</v>
      </c>
      <c r="W563" s="350">
        <f t="shared" ca="1" si="403"/>
        <v>0</v>
      </c>
      <c r="X563" s="350">
        <f t="shared" ca="1" si="403"/>
        <v>1</v>
      </c>
      <c r="Y563" s="350">
        <f t="shared" ca="1" si="403"/>
        <v>1</v>
      </c>
      <c r="Z563" s="350">
        <f t="shared" ca="1" si="404"/>
        <v>1</v>
      </c>
      <c r="AA563" s="350" t="str">
        <f t="shared" ca="1" si="405"/>
        <v>C0</v>
      </c>
      <c r="AB563" s="350" t="str">
        <f t="shared" ca="1" si="406"/>
        <v>F0</v>
      </c>
    </row>
    <row r="564" spans="1:28" ht="18" customHeight="1">
      <c r="A564" s="22" t="s">
        <v>445</v>
      </c>
      <c r="B564" s="464" t="s">
        <v>757</v>
      </c>
      <c r="C564" s="464"/>
      <c r="D564" s="464"/>
      <c r="E564" s="464"/>
      <c r="F564" s="464"/>
      <c r="G564" s="12" t="str">
        <f t="shared" si="407"/>
        <v/>
      </c>
      <c r="H564" s="326"/>
      <c r="I564" s="127" t="s">
        <v>107</v>
      </c>
      <c r="J564" s="151" t="s">
        <v>47</v>
      </c>
      <c r="K564" s="318" t="str">
        <f t="shared" si="400"/>
        <v>X</v>
      </c>
      <c r="L564" s="149" t="s">
        <v>46</v>
      </c>
      <c r="M564" s="149" t="str">
        <f t="shared" si="401"/>
        <v/>
      </c>
      <c r="N564" s="152" t="str">
        <f t="shared" si="402"/>
        <v/>
      </c>
      <c r="P564" s="350">
        <f t="shared" ca="1" si="403"/>
        <v>1</v>
      </c>
      <c r="Q564" s="350">
        <f t="shared" ca="1" si="403"/>
        <v>1</v>
      </c>
      <c r="R564" s="350">
        <f t="shared" ca="1" si="403"/>
        <v>1</v>
      </c>
      <c r="S564" s="350">
        <f t="shared" ca="1" si="403"/>
        <v>1</v>
      </c>
      <c r="T564" s="350">
        <f t="shared" ca="1" si="403"/>
        <v>1</v>
      </c>
      <c r="U564" s="350">
        <f t="shared" ca="1" si="403"/>
        <v>1</v>
      </c>
      <c r="V564" s="350">
        <f t="shared" ca="1" si="403"/>
        <v>1</v>
      </c>
      <c r="W564" s="350">
        <f t="shared" ca="1" si="403"/>
        <v>0</v>
      </c>
      <c r="X564" s="350">
        <f t="shared" ca="1" si="403"/>
        <v>1</v>
      </c>
      <c r="Y564" s="350">
        <f t="shared" ca="1" si="403"/>
        <v>1</v>
      </c>
      <c r="Z564" s="350">
        <f t="shared" ca="1" si="404"/>
        <v>1</v>
      </c>
      <c r="AA564" s="350" t="str">
        <f t="shared" ca="1" si="405"/>
        <v>C0</v>
      </c>
      <c r="AB564" s="350" t="str">
        <f t="shared" ca="1" si="406"/>
        <v>F0</v>
      </c>
    </row>
    <row r="565" spans="1:28" ht="18" customHeight="1">
      <c r="A565" s="22" t="s">
        <v>446</v>
      </c>
      <c r="B565" s="464" t="s">
        <v>758</v>
      </c>
      <c r="C565" s="464"/>
      <c r="D565" s="464"/>
      <c r="E565" s="464"/>
      <c r="F565" s="464"/>
      <c r="G565" s="12" t="str">
        <f t="shared" si="407"/>
        <v/>
      </c>
      <c r="H565" s="326"/>
      <c r="I565" s="127" t="s">
        <v>107</v>
      </c>
      <c r="J565" s="151" t="s">
        <v>47</v>
      </c>
      <c r="K565" s="318" t="str">
        <f t="shared" si="400"/>
        <v>X</v>
      </c>
      <c r="L565" s="149" t="s">
        <v>46</v>
      </c>
      <c r="M565" s="149" t="str">
        <f t="shared" si="401"/>
        <v/>
      </c>
      <c r="N565" s="152" t="str">
        <f t="shared" si="402"/>
        <v/>
      </c>
      <c r="P565" s="360">
        <f t="shared" ca="1" si="403"/>
        <v>1</v>
      </c>
      <c r="Q565" s="360">
        <f t="shared" ca="1" si="403"/>
        <v>1</v>
      </c>
      <c r="R565" s="360">
        <f t="shared" ca="1" si="403"/>
        <v>1</v>
      </c>
      <c r="S565" s="360">
        <f t="shared" ca="1" si="403"/>
        <v>1</v>
      </c>
      <c r="T565" s="360">
        <f t="shared" ca="1" si="403"/>
        <v>1</v>
      </c>
      <c r="U565" s="360">
        <f t="shared" ca="1" si="403"/>
        <v>1</v>
      </c>
      <c r="V565" s="360">
        <f t="shared" ca="1" si="403"/>
        <v>1</v>
      </c>
      <c r="W565" s="360">
        <f t="shared" ca="1" si="403"/>
        <v>0</v>
      </c>
      <c r="X565" s="360">
        <f t="shared" ca="1" si="403"/>
        <v>1</v>
      </c>
      <c r="Y565" s="360">
        <f t="shared" ca="1" si="403"/>
        <v>1</v>
      </c>
      <c r="Z565" s="360">
        <f t="shared" ca="1" si="404"/>
        <v>1</v>
      </c>
      <c r="AA565" s="360" t="str">
        <f t="shared" ca="1" si="405"/>
        <v>C0</v>
      </c>
      <c r="AB565" s="360" t="str">
        <f t="shared" ca="1" si="406"/>
        <v>F0</v>
      </c>
    </row>
    <row r="566" spans="1:28" ht="18" customHeight="1">
      <c r="A566" s="22" t="s">
        <v>447</v>
      </c>
      <c r="B566" s="464" t="s">
        <v>759</v>
      </c>
      <c r="C566" s="464"/>
      <c r="D566" s="464"/>
      <c r="E566" s="464"/>
      <c r="F566" s="464"/>
      <c r="G566" s="12" t="str">
        <f t="shared" si="407"/>
        <v/>
      </c>
      <c r="H566" s="326"/>
      <c r="I566" s="127" t="s">
        <v>107</v>
      </c>
      <c r="J566" s="151" t="s">
        <v>47</v>
      </c>
      <c r="K566" s="318" t="str">
        <f t="shared" si="400"/>
        <v>X</v>
      </c>
      <c r="L566" s="149" t="s">
        <v>46</v>
      </c>
      <c r="M566" s="149" t="str">
        <f t="shared" si="401"/>
        <v/>
      </c>
      <c r="N566" s="152" t="str">
        <f t="shared" si="402"/>
        <v/>
      </c>
      <c r="P566" s="360">
        <f t="shared" ca="1" si="403"/>
        <v>1</v>
      </c>
      <c r="Q566" s="360">
        <f t="shared" ca="1" si="403"/>
        <v>1</v>
      </c>
      <c r="R566" s="360">
        <f t="shared" ca="1" si="403"/>
        <v>1</v>
      </c>
      <c r="S566" s="360">
        <f t="shared" ca="1" si="403"/>
        <v>1</v>
      </c>
      <c r="T566" s="360">
        <f t="shared" ca="1" si="403"/>
        <v>1</v>
      </c>
      <c r="U566" s="360">
        <f t="shared" ca="1" si="403"/>
        <v>1</v>
      </c>
      <c r="V566" s="360">
        <f t="shared" ca="1" si="403"/>
        <v>1</v>
      </c>
      <c r="W566" s="360">
        <f t="shared" ca="1" si="403"/>
        <v>0</v>
      </c>
      <c r="X566" s="360">
        <f t="shared" ca="1" si="403"/>
        <v>1</v>
      </c>
      <c r="Y566" s="360">
        <f t="shared" ca="1" si="403"/>
        <v>1</v>
      </c>
      <c r="Z566" s="360">
        <f t="shared" ca="1" si="404"/>
        <v>1</v>
      </c>
      <c r="AA566" s="360" t="str">
        <f t="shared" ca="1" si="405"/>
        <v>C0</v>
      </c>
      <c r="AB566" s="360" t="str">
        <f t="shared" ca="1" si="406"/>
        <v>F0</v>
      </c>
    </row>
    <row r="567" spans="1:28" ht="14.25" customHeight="1">
      <c r="A567" s="22"/>
      <c r="B567" s="359"/>
      <c r="C567" s="359"/>
      <c r="D567" s="359"/>
      <c r="E567" s="359"/>
      <c r="F567" s="359"/>
      <c r="G567" s="12"/>
      <c r="H567" s="116"/>
      <c r="I567" s="127"/>
      <c r="J567" s="151" t="s">
        <v>47</v>
      </c>
      <c r="K567" s="321" t="s">
        <v>115</v>
      </c>
      <c r="L567" s="149" t="s">
        <v>46</v>
      </c>
      <c r="P567" s="350">
        <f t="shared" ca="1" si="403"/>
        <v>1</v>
      </c>
      <c r="Q567" s="350">
        <f t="shared" ca="1" si="403"/>
        <v>1</v>
      </c>
      <c r="R567" s="350">
        <f t="shared" ca="1" si="403"/>
        <v>1</v>
      </c>
      <c r="S567" s="350">
        <f t="shared" ca="1" si="403"/>
        <v>1</v>
      </c>
      <c r="T567" s="350">
        <f t="shared" ca="1" si="403"/>
        <v>1</v>
      </c>
      <c r="U567" s="350">
        <f t="shared" ca="1" si="403"/>
        <v>1</v>
      </c>
      <c r="V567" s="350">
        <f t="shared" ca="1" si="403"/>
        <v>1</v>
      </c>
      <c r="W567" s="350">
        <f t="shared" ca="1" si="403"/>
        <v>1</v>
      </c>
      <c r="X567" s="350">
        <f t="shared" ca="1" si="403"/>
        <v>1</v>
      </c>
      <c r="Y567" s="350">
        <f t="shared" ca="1" si="403"/>
        <v>1</v>
      </c>
      <c r="Z567" s="350">
        <f t="shared" ca="1" si="404"/>
        <v>1</v>
      </c>
      <c r="AA567" s="350" t="str">
        <f t="shared" ca="1" si="405"/>
        <v>G</v>
      </c>
      <c r="AB567" s="350" t="str">
        <f t="shared" ca="1" si="406"/>
        <v>F0</v>
      </c>
    </row>
    <row r="568" spans="1:28" ht="16.5" customHeight="1" thickBot="1">
      <c r="A568" s="22" t="s">
        <v>448</v>
      </c>
      <c r="B568" s="464" t="s">
        <v>627</v>
      </c>
      <c r="C568" s="464"/>
      <c r="D568" s="464"/>
      <c r="E568" s="464"/>
      <c r="F568" s="464"/>
      <c r="G568" s="12" t="str">
        <f>IF(H568="","",IF(H568&lt;-99,"Can't be under -99%",IF(H568&gt;400,"Can't be over 400%","")))</f>
        <v/>
      </c>
      <c r="H568" s="346"/>
      <c r="I568" s="128" t="s">
        <v>86</v>
      </c>
      <c r="J568" s="151" t="s">
        <v>44</v>
      </c>
      <c r="K568" s="338" t="str">
        <f>IF(ISNUMBER(H568),ROUND(H568,2),"X")</f>
        <v>X</v>
      </c>
      <c r="L568" s="149" t="s">
        <v>46</v>
      </c>
      <c r="M568" s="149" t="str">
        <f t="shared" ref="M568" si="408">IF(G568="","",1)</f>
        <v/>
      </c>
      <c r="N568" s="152" t="str">
        <f>IF(M568=1,"&lt;==========","")</f>
        <v/>
      </c>
      <c r="P568" s="350">
        <f t="shared" ca="1" si="403"/>
        <v>1</v>
      </c>
      <c r="Q568" s="350">
        <f t="shared" ca="1" si="403"/>
        <v>1</v>
      </c>
      <c r="R568" s="350">
        <f t="shared" ca="1" si="403"/>
        <v>1</v>
      </c>
      <c r="S568" s="350">
        <f t="shared" ca="1" si="403"/>
        <v>1</v>
      </c>
      <c r="T568" s="350">
        <f t="shared" ca="1" si="403"/>
        <v>1</v>
      </c>
      <c r="U568" s="350">
        <f t="shared" ca="1" si="403"/>
        <v>1</v>
      </c>
      <c r="V568" s="350">
        <f t="shared" ca="1" si="403"/>
        <v>1</v>
      </c>
      <c r="W568" s="350">
        <f t="shared" ca="1" si="403"/>
        <v>0</v>
      </c>
      <c r="X568" s="350">
        <f t="shared" ca="1" si="403"/>
        <v>1</v>
      </c>
      <c r="Y568" s="350">
        <f t="shared" ca="1" si="403"/>
        <v>1</v>
      </c>
      <c r="Z568" s="350">
        <f t="shared" ca="1" si="404"/>
        <v>1</v>
      </c>
      <c r="AA568" s="350" t="str">
        <f t="shared" ca="1" si="405"/>
        <v>F2</v>
      </c>
      <c r="AB568" s="350" t="str">
        <f t="shared" ca="1" si="406"/>
        <v>F2</v>
      </c>
    </row>
    <row r="569" spans="1:28" ht="14.25" customHeight="1">
      <c r="A569" s="22"/>
      <c r="B569" s="359"/>
      <c r="C569" s="359"/>
      <c r="D569" s="359"/>
      <c r="E569" s="359"/>
      <c r="F569" s="359"/>
      <c r="G569" s="12"/>
      <c r="H569" s="116"/>
      <c r="I569" s="127"/>
      <c r="P569" s="350">
        <f t="shared" ca="1" si="403"/>
        <v>1</v>
      </c>
      <c r="Q569" s="350">
        <f t="shared" ca="1" si="403"/>
        <v>1</v>
      </c>
      <c r="R569" s="350">
        <f t="shared" ca="1" si="403"/>
        <v>1</v>
      </c>
      <c r="S569" s="350">
        <f t="shared" ca="1" si="403"/>
        <v>1</v>
      </c>
      <c r="T569" s="350">
        <f t="shared" ca="1" si="403"/>
        <v>1</v>
      </c>
      <c r="U569" s="350">
        <f t="shared" ca="1" si="403"/>
        <v>1</v>
      </c>
      <c r="V569" s="350">
        <f t="shared" ca="1" si="403"/>
        <v>1</v>
      </c>
      <c r="W569" s="350">
        <f t="shared" ca="1" si="403"/>
        <v>1</v>
      </c>
      <c r="X569" s="350">
        <f t="shared" ca="1" si="403"/>
        <v>1</v>
      </c>
      <c r="Y569" s="350">
        <f t="shared" ca="1" si="403"/>
        <v>1</v>
      </c>
      <c r="Z569" s="350">
        <f t="shared" ca="1" si="404"/>
        <v>1</v>
      </c>
      <c r="AA569" s="350" t="str">
        <f t="shared" ca="1" si="405"/>
        <v>G</v>
      </c>
      <c r="AB569" s="350" t="str">
        <f t="shared" ca="1" si="406"/>
        <v>F0</v>
      </c>
    </row>
    <row r="570" spans="1:28" ht="15.75" customHeight="1">
      <c r="A570" s="22" t="s">
        <v>449</v>
      </c>
      <c r="B570" s="464" t="s">
        <v>118</v>
      </c>
      <c r="C570" s="464"/>
      <c r="D570" s="464"/>
      <c r="E570" s="464"/>
      <c r="F570" s="464"/>
      <c r="G570" s="12" t="str">
        <f>IF(H570="","",IF(H570&lt;1,"Must be at least 1",IF(H570&gt;H$10,"Can't be over total staff in firm, which is "&amp;H$10,"")))</f>
        <v/>
      </c>
      <c r="H570" s="115"/>
      <c r="I570" s="127"/>
      <c r="J570" s="151" t="s">
        <v>47</v>
      </c>
      <c r="K570" s="318" t="str">
        <f t="shared" ref="K570:K571" si="409">IF(ISNUMBER(H570),ROUND(H570,0),"X")</f>
        <v>X</v>
      </c>
      <c r="L570" s="149" t="s">
        <v>46</v>
      </c>
      <c r="M570" s="149" t="str">
        <f t="shared" ref="M570:M572" si="410">IF(G570="","",1)</f>
        <v/>
      </c>
      <c r="N570" s="152" t="str">
        <f>IF(M570=1,"&lt;==========","")</f>
        <v/>
      </c>
      <c r="P570" s="350">
        <f t="shared" ca="1" si="403"/>
        <v>1</v>
      </c>
      <c r="Q570" s="350">
        <f t="shared" ca="1" si="403"/>
        <v>1</v>
      </c>
      <c r="R570" s="350">
        <f t="shared" ca="1" si="403"/>
        <v>1</v>
      </c>
      <c r="S570" s="350">
        <f t="shared" ca="1" si="403"/>
        <v>1</v>
      </c>
      <c r="T570" s="350">
        <f t="shared" ca="1" si="403"/>
        <v>1</v>
      </c>
      <c r="U570" s="350">
        <f t="shared" ca="1" si="403"/>
        <v>1</v>
      </c>
      <c r="V570" s="350">
        <f t="shared" ca="1" si="403"/>
        <v>1</v>
      </c>
      <c r="W570" s="350">
        <f t="shared" ca="1" si="403"/>
        <v>0</v>
      </c>
      <c r="X570" s="350">
        <f t="shared" ca="1" si="403"/>
        <v>1</v>
      </c>
      <c r="Y570" s="350">
        <f t="shared" ca="1" si="403"/>
        <v>1</v>
      </c>
      <c r="Z570" s="350">
        <f t="shared" ca="1" si="404"/>
        <v>1</v>
      </c>
      <c r="AA570" s="350" t="str">
        <f t="shared" ca="1" si="405"/>
        <v>,0</v>
      </c>
      <c r="AB570" s="350" t="str">
        <f t="shared" ca="1" si="406"/>
        <v>F0</v>
      </c>
    </row>
    <row r="571" spans="1:28">
      <c r="A571" s="22" t="s">
        <v>450</v>
      </c>
      <c r="B571" s="464" t="s">
        <v>703</v>
      </c>
      <c r="C571" s="464"/>
      <c r="D571" s="464"/>
      <c r="E571" s="464"/>
      <c r="F571" s="464"/>
      <c r="G571" s="12" t="str">
        <f>IF(H571="","",IF(H571&lt;0,"Must be positive number",IF(H571&gt;H570,"Can't be over # people with title, which is "&amp;H570,"")))</f>
        <v/>
      </c>
      <c r="H571" s="115"/>
      <c r="I571" s="127"/>
      <c r="J571" s="151" t="s">
        <v>47</v>
      </c>
      <c r="K571" s="318" t="str">
        <f t="shared" si="409"/>
        <v>X</v>
      </c>
      <c r="L571" s="149" t="s">
        <v>46</v>
      </c>
      <c r="M571" s="149" t="str">
        <f t="shared" si="410"/>
        <v/>
      </c>
      <c r="N571" s="152" t="str">
        <f>IF(M571=1,"&lt;==========","")</f>
        <v/>
      </c>
      <c r="P571" s="350">
        <f t="shared" ca="1" si="403"/>
        <v>1</v>
      </c>
      <c r="Q571" s="350">
        <f t="shared" ca="1" si="403"/>
        <v>1</v>
      </c>
      <c r="R571" s="350">
        <f t="shared" ca="1" si="403"/>
        <v>1</v>
      </c>
      <c r="S571" s="350">
        <f t="shared" ca="1" si="403"/>
        <v>1</v>
      </c>
      <c r="T571" s="350">
        <f t="shared" ca="1" si="403"/>
        <v>1</v>
      </c>
      <c r="U571" s="350">
        <f t="shared" ca="1" si="403"/>
        <v>1</v>
      </c>
      <c r="V571" s="350">
        <f t="shared" ca="1" si="403"/>
        <v>1</v>
      </c>
      <c r="W571" s="350">
        <f t="shared" ca="1" si="403"/>
        <v>0</v>
      </c>
      <c r="X571" s="350">
        <f t="shared" ca="1" si="403"/>
        <v>1</v>
      </c>
      <c r="Y571" s="350">
        <f t="shared" ca="1" si="403"/>
        <v>1</v>
      </c>
      <c r="Z571" s="350">
        <f t="shared" ca="1" si="404"/>
        <v>1</v>
      </c>
      <c r="AA571" s="350" t="str">
        <f t="shared" ca="1" si="405"/>
        <v>,0</v>
      </c>
      <c r="AB571" s="350" t="str">
        <f t="shared" ca="1" si="406"/>
        <v>F0</v>
      </c>
    </row>
    <row r="572" spans="1:28" ht="17.25" thickBot="1">
      <c r="A572" s="22" t="s">
        <v>451</v>
      </c>
      <c r="B572" s="464" t="s">
        <v>121</v>
      </c>
      <c r="C572" s="464"/>
      <c r="D572" s="464"/>
      <c r="E572" s="464"/>
      <c r="F572" s="464"/>
      <c r="G572" s="12" t="str">
        <f>IF(H572="","",IF(H572&lt;0,"Can't be negative",IF(H572&gt;100,"Can't be over 100%","")))</f>
        <v/>
      </c>
      <c r="H572" s="345"/>
      <c r="I572" s="128" t="s">
        <v>86</v>
      </c>
      <c r="J572" s="151" t="s">
        <v>47</v>
      </c>
      <c r="K572" s="338" t="str">
        <f>IF(ISNUMBER(H572),ROUND(H572,2),"X")</f>
        <v>X</v>
      </c>
      <c r="L572" s="149" t="s">
        <v>46</v>
      </c>
      <c r="M572" s="149" t="str">
        <f t="shared" si="410"/>
        <v/>
      </c>
      <c r="N572" s="152" t="str">
        <f>IF(M572=1,"&lt;==========","")</f>
        <v/>
      </c>
      <c r="P572" s="350">
        <f t="shared" ca="1" si="403"/>
        <v>1</v>
      </c>
      <c r="Q572" s="350">
        <f t="shared" ca="1" si="403"/>
        <v>1</v>
      </c>
      <c r="R572" s="350">
        <f t="shared" ca="1" si="403"/>
        <v>1</v>
      </c>
      <c r="S572" s="350">
        <f t="shared" ca="1" si="403"/>
        <v>1</v>
      </c>
      <c r="T572" s="350">
        <f t="shared" ca="1" si="403"/>
        <v>1</v>
      </c>
      <c r="U572" s="350">
        <f t="shared" ca="1" si="403"/>
        <v>1</v>
      </c>
      <c r="V572" s="350">
        <f t="shared" ca="1" si="403"/>
        <v>1</v>
      </c>
      <c r="W572" s="350">
        <f t="shared" ca="1" si="403"/>
        <v>0</v>
      </c>
      <c r="X572" s="350">
        <f t="shared" ca="1" si="403"/>
        <v>1</v>
      </c>
      <c r="Y572" s="350">
        <f t="shared" ca="1" si="403"/>
        <v>1</v>
      </c>
      <c r="Z572" s="350">
        <f t="shared" ca="1" si="404"/>
        <v>1</v>
      </c>
      <c r="AA572" s="350" t="str">
        <f t="shared" ca="1" si="405"/>
        <v>F2</v>
      </c>
      <c r="AB572" s="350" t="str">
        <f t="shared" ca="1" si="406"/>
        <v>F2</v>
      </c>
    </row>
    <row r="573" spans="1:28" ht="14.25" customHeight="1">
      <c r="A573" s="22"/>
      <c r="B573" s="359"/>
      <c r="C573" s="359"/>
      <c r="D573" s="359"/>
      <c r="E573" s="359"/>
      <c r="F573" s="359"/>
      <c r="G573" s="12"/>
      <c r="H573" s="116"/>
      <c r="I573" s="127"/>
      <c r="P573" s="350">
        <f t="shared" ca="1" si="403"/>
        <v>1</v>
      </c>
      <c r="Q573" s="350">
        <f t="shared" ca="1" si="403"/>
        <v>1</v>
      </c>
      <c r="R573" s="350">
        <f t="shared" ca="1" si="403"/>
        <v>1</v>
      </c>
      <c r="S573" s="350">
        <f t="shared" ca="1" si="403"/>
        <v>1</v>
      </c>
      <c r="T573" s="350">
        <f t="shared" ca="1" si="403"/>
        <v>1</v>
      </c>
      <c r="U573" s="350">
        <f t="shared" ca="1" si="403"/>
        <v>1</v>
      </c>
      <c r="V573" s="350">
        <f t="shared" ca="1" si="403"/>
        <v>1</v>
      </c>
      <c r="W573" s="350">
        <f t="shared" ca="1" si="403"/>
        <v>1</v>
      </c>
      <c r="X573" s="350">
        <f t="shared" ca="1" si="403"/>
        <v>1</v>
      </c>
      <c r="Y573" s="350">
        <f t="shared" ca="1" si="403"/>
        <v>1</v>
      </c>
      <c r="Z573" s="350">
        <f t="shared" ca="1" si="404"/>
        <v>1</v>
      </c>
      <c r="AA573" s="350" t="str">
        <f t="shared" ca="1" si="405"/>
        <v>G</v>
      </c>
      <c r="AB573" s="350" t="str">
        <f t="shared" ca="1" si="406"/>
        <v>F0</v>
      </c>
    </row>
    <row r="574" spans="1:28">
      <c r="A574" s="22" t="s">
        <v>452</v>
      </c>
      <c r="B574" s="464" t="s">
        <v>29</v>
      </c>
      <c r="C574" s="464"/>
      <c r="D574" s="464"/>
      <c r="E574" s="464"/>
      <c r="F574" s="464"/>
      <c r="G574" s="12" t="str">
        <f>IF(H574="","",IF(H574&lt;0,"Can't be negative",IF(H574&gt;100,"Can't be over 100%","")))</f>
        <v/>
      </c>
      <c r="H574" s="344"/>
      <c r="I574" s="128" t="s">
        <v>86</v>
      </c>
      <c r="J574" s="151" t="s">
        <v>47</v>
      </c>
      <c r="K574" s="338" t="str">
        <f t="shared" ref="K574:K575" si="411">IF(ISNUMBER(H574),ROUND(H574,2),"X")</f>
        <v>X</v>
      </c>
      <c r="L574" s="149" t="s">
        <v>46</v>
      </c>
      <c r="M574" s="149" t="str">
        <f t="shared" ref="M574:M579" si="412">IF(G574="","",1)</f>
        <v/>
      </c>
      <c r="N574" s="152" t="str">
        <f t="shared" ref="N574:N579" si="413">IF(M574=1,"&lt;==========","")</f>
        <v/>
      </c>
      <c r="P574" s="350">
        <f t="shared" ca="1" si="403"/>
        <v>1</v>
      </c>
      <c r="Q574" s="350">
        <f t="shared" ca="1" si="403"/>
        <v>1</v>
      </c>
      <c r="R574" s="350">
        <f t="shared" ca="1" si="403"/>
        <v>1</v>
      </c>
      <c r="S574" s="350">
        <f t="shared" ca="1" si="403"/>
        <v>1</v>
      </c>
      <c r="T574" s="350">
        <f t="shared" ca="1" si="403"/>
        <v>1</v>
      </c>
      <c r="U574" s="350">
        <f t="shared" ca="1" si="403"/>
        <v>1</v>
      </c>
      <c r="V574" s="350">
        <f t="shared" ca="1" si="403"/>
        <v>1</v>
      </c>
      <c r="W574" s="350">
        <f t="shared" ca="1" si="403"/>
        <v>0</v>
      </c>
      <c r="X574" s="350">
        <f t="shared" ca="1" si="403"/>
        <v>1</v>
      </c>
      <c r="Y574" s="350">
        <f t="shared" ca="1" si="403"/>
        <v>1</v>
      </c>
      <c r="Z574" s="350">
        <f t="shared" ca="1" si="404"/>
        <v>1</v>
      </c>
      <c r="AA574" s="350" t="str">
        <f t="shared" ca="1" si="405"/>
        <v>F2</v>
      </c>
      <c r="AB574" s="350" t="str">
        <f t="shared" ca="1" si="406"/>
        <v>F2</v>
      </c>
    </row>
    <row r="575" spans="1:28" ht="17.25" thickBot="1">
      <c r="A575" s="22" t="s">
        <v>453</v>
      </c>
      <c r="B575" s="464" t="s">
        <v>647</v>
      </c>
      <c r="C575" s="464"/>
      <c r="D575" s="464"/>
      <c r="E575" s="464"/>
      <c r="F575" s="464"/>
      <c r="G575" s="12" t="str">
        <f>IF(H575="","",IF(H575&lt;0,"Can't be negative",IF(H575&gt;100,"Can't be over 100%","")))</f>
        <v/>
      </c>
      <c r="H575" s="345"/>
      <c r="I575" s="128" t="s">
        <v>86</v>
      </c>
      <c r="J575" s="151" t="s">
        <v>47</v>
      </c>
      <c r="K575" s="338" t="str">
        <f t="shared" si="411"/>
        <v>X</v>
      </c>
      <c r="L575" s="149" t="s">
        <v>46</v>
      </c>
      <c r="M575" s="149" t="str">
        <f t="shared" si="412"/>
        <v/>
      </c>
      <c r="N575" s="152" t="str">
        <f t="shared" si="413"/>
        <v/>
      </c>
      <c r="P575" s="350">
        <f t="shared" ca="1" si="403"/>
        <v>1</v>
      </c>
      <c r="Q575" s="350">
        <f t="shared" ca="1" si="403"/>
        <v>1</v>
      </c>
      <c r="R575" s="350">
        <f t="shared" ca="1" si="403"/>
        <v>1</v>
      </c>
      <c r="S575" s="350">
        <f t="shared" ca="1" si="403"/>
        <v>1</v>
      </c>
      <c r="T575" s="350">
        <f t="shared" ca="1" si="403"/>
        <v>1</v>
      </c>
      <c r="U575" s="350">
        <f t="shared" ca="1" si="403"/>
        <v>1</v>
      </c>
      <c r="V575" s="350">
        <f t="shared" ca="1" si="403"/>
        <v>1</v>
      </c>
      <c r="W575" s="350">
        <f t="shared" ca="1" si="403"/>
        <v>0</v>
      </c>
      <c r="X575" s="350">
        <f t="shared" ca="1" si="403"/>
        <v>1</v>
      </c>
      <c r="Y575" s="350">
        <f t="shared" ca="1" si="403"/>
        <v>1</v>
      </c>
      <c r="Z575" s="350">
        <f t="shared" ca="1" si="404"/>
        <v>1</v>
      </c>
      <c r="AA575" s="350" t="str">
        <f t="shared" ca="1" si="405"/>
        <v>F2</v>
      </c>
      <c r="AB575" s="350" t="str">
        <f t="shared" ca="1" si="406"/>
        <v>F2</v>
      </c>
    </row>
    <row r="576" spans="1:28" ht="14.25" customHeight="1">
      <c r="A576" s="22"/>
      <c r="B576" s="359"/>
      <c r="C576" s="359"/>
      <c r="D576" s="359"/>
      <c r="E576" s="359"/>
      <c r="F576" s="104"/>
      <c r="G576" s="331" t="str">
        <f>IF(H574+H575&gt;100,"Can't add to more than 100%","")</f>
        <v/>
      </c>
      <c r="H576" s="328" t="str">
        <f>IF(H574+H575&gt;0,H574+H575,"")</f>
        <v/>
      </c>
      <c r="I576" s="329" t="str">
        <f>IF(H576&lt;&gt;"","Total","")</f>
        <v/>
      </c>
      <c r="M576" s="149" t="str">
        <f t="shared" si="412"/>
        <v/>
      </c>
      <c r="N576" s="152" t="str">
        <f t="shared" si="413"/>
        <v/>
      </c>
      <c r="P576" s="350">
        <f t="shared" ca="1" si="403"/>
        <v>1</v>
      </c>
      <c r="Q576" s="350">
        <f t="shared" ca="1" si="403"/>
        <v>1</v>
      </c>
      <c r="R576" s="350">
        <f t="shared" ca="1" si="403"/>
        <v>1</v>
      </c>
      <c r="S576" s="350">
        <f t="shared" ca="1" si="403"/>
        <v>1</v>
      </c>
      <c r="T576" s="350">
        <f t="shared" ca="1" si="403"/>
        <v>1</v>
      </c>
      <c r="U576" s="350">
        <f t="shared" ca="1" si="403"/>
        <v>1</v>
      </c>
      <c r="V576" s="350">
        <f t="shared" ca="1" si="403"/>
        <v>1</v>
      </c>
      <c r="W576" s="350">
        <f t="shared" ca="1" si="403"/>
        <v>1</v>
      </c>
      <c r="X576" s="350">
        <f t="shared" ca="1" si="403"/>
        <v>1</v>
      </c>
      <c r="Y576" s="350">
        <f t="shared" ca="1" si="403"/>
        <v>1</v>
      </c>
      <c r="Z576" s="350">
        <f t="shared" ca="1" si="404"/>
        <v>1</v>
      </c>
      <c r="AA576" s="350" t="str">
        <f t="shared" ca="1" si="405"/>
        <v>F0</v>
      </c>
      <c r="AB576" s="350" t="str">
        <f t="shared" ca="1" si="406"/>
        <v>F0</v>
      </c>
    </row>
    <row r="577" spans="1:28">
      <c r="A577" s="22" t="s">
        <v>454</v>
      </c>
      <c r="B577" s="464" t="s">
        <v>821</v>
      </c>
      <c r="C577" s="464"/>
      <c r="D577" s="464"/>
      <c r="E577" s="464"/>
      <c r="F577" s="464"/>
      <c r="G577" s="366" t="str">
        <f>IF(H577&lt;0,"Can't be negative",IF(H577&gt;30,"Do you really mean "&amp;H577&amp;" DAYS (not hours)?",""))</f>
        <v/>
      </c>
      <c r="H577" s="355"/>
      <c r="I577" s="127"/>
      <c r="J577" s="151" t="s">
        <v>47</v>
      </c>
      <c r="K577" s="318" t="str">
        <f t="shared" ref="K577:K579" si="414">IF(ISNUMBER(H577),ROUND(H577,0),"X")</f>
        <v>X</v>
      </c>
      <c r="L577" s="149" t="s">
        <v>46</v>
      </c>
      <c r="M577" s="149" t="str">
        <f t="shared" si="412"/>
        <v/>
      </c>
      <c r="N577" s="152" t="str">
        <f t="shared" si="413"/>
        <v/>
      </c>
      <c r="P577" s="350">
        <f t="shared" ca="1" si="403"/>
        <v>1</v>
      </c>
      <c r="Q577" s="350">
        <f t="shared" ca="1" si="403"/>
        <v>1</v>
      </c>
      <c r="R577" s="350">
        <f t="shared" ca="1" si="403"/>
        <v>1</v>
      </c>
      <c r="S577" s="350">
        <f t="shared" ca="1" si="403"/>
        <v>1</v>
      </c>
      <c r="T577" s="350">
        <f t="shared" ca="1" si="403"/>
        <v>1</v>
      </c>
      <c r="U577" s="350">
        <f t="shared" ca="1" si="403"/>
        <v>1</v>
      </c>
      <c r="V577" s="350">
        <f t="shared" ca="1" si="403"/>
        <v>1</v>
      </c>
      <c r="W577" s="350">
        <f t="shared" ca="1" si="403"/>
        <v>0</v>
      </c>
      <c r="X577" s="350">
        <f t="shared" ca="1" si="403"/>
        <v>1</v>
      </c>
      <c r="Y577" s="350">
        <f t="shared" ca="1" si="403"/>
        <v>1</v>
      </c>
      <c r="Z577" s="350">
        <f t="shared" ca="1" si="404"/>
        <v>1</v>
      </c>
      <c r="AA577" s="350" t="str">
        <f t="shared" ca="1" si="405"/>
        <v>F0</v>
      </c>
      <c r="AB577" s="350" t="str">
        <f t="shared" ca="1" si="406"/>
        <v>F0</v>
      </c>
    </row>
    <row r="578" spans="1:28">
      <c r="A578" s="22" t="s">
        <v>455</v>
      </c>
      <c r="B578" s="464" t="s">
        <v>822</v>
      </c>
      <c r="C578" s="464"/>
      <c r="D578" s="464"/>
      <c r="E578" s="464"/>
      <c r="F578" s="464"/>
      <c r="G578" s="366" t="str">
        <f>IF((H577&gt;0)*AND(H578&gt;0),"Can't enter vacation if you entered PTO",IF(H578&lt;0,"Can't be negative",IF(H578&gt;30,"Do you really mean "&amp;H578&amp;" DAYS (not hours)?","")))</f>
        <v/>
      </c>
      <c r="H578" s="355"/>
      <c r="I578" s="127"/>
      <c r="J578" s="151" t="s">
        <v>47</v>
      </c>
      <c r="K578" s="318" t="str">
        <f t="shared" si="414"/>
        <v>X</v>
      </c>
      <c r="L578" s="149" t="s">
        <v>46</v>
      </c>
      <c r="M578" s="149" t="str">
        <f t="shared" si="412"/>
        <v/>
      </c>
      <c r="N578" s="152" t="str">
        <f t="shared" si="413"/>
        <v/>
      </c>
      <c r="P578" s="350">
        <f t="shared" ca="1" si="403"/>
        <v>1</v>
      </c>
      <c r="Q578" s="350">
        <f t="shared" ca="1" si="403"/>
        <v>1</v>
      </c>
      <c r="R578" s="350">
        <f t="shared" ca="1" si="403"/>
        <v>1</v>
      </c>
      <c r="S578" s="350">
        <f t="shared" ca="1" si="403"/>
        <v>1</v>
      </c>
      <c r="T578" s="350">
        <f t="shared" ca="1" si="403"/>
        <v>1</v>
      </c>
      <c r="U578" s="350">
        <f t="shared" ca="1" si="403"/>
        <v>1</v>
      </c>
      <c r="V578" s="350">
        <f t="shared" ca="1" si="403"/>
        <v>1</v>
      </c>
      <c r="W578" s="350">
        <f t="shared" ca="1" si="403"/>
        <v>0</v>
      </c>
      <c r="X578" s="350">
        <f t="shared" ca="1" si="403"/>
        <v>1</v>
      </c>
      <c r="Y578" s="350">
        <f t="shared" ca="1" si="403"/>
        <v>1</v>
      </c>
      <c r="Z578" s="350">
        <f t="shared" ca="1" si="404"/>
        <v>1</v>
      </c>
      <c r="AA578" s="350" t="str">
        <f t="shared" ca="1" si="405"/>
        <v>F0</v>
      </c>
      <c r="AB578" s="350" t="str">
        <f t="shared" ca="1" si="406"/>
        <v>F0</v>
      </c>
    </row>
    <row r="579" spans="1:28" ht="17.25" thickBot="1">
      <c r="A579" s="22" t="s">
        <v>456</v>
      </c>
      <c r="B579" s="464" t="s">
        <v>823</v>
      </c>
      <c r="C579" s="464"/>
      <c r="D579" s="464"/>
      <c r="E579" s="464"/>
      <c r="F579" s="464"/>
      <c r="G579" s="366" t="str">
        <f>IF((H577&gt;0)*AND(H579&gt;0),"Can't enter sick days if you entered PTO",IF(H579&lt;0,"Can't be negative",IF(H579&gt;30,"Do you really mean "&amp;H579&amp;" DAYS (not hours)?","")))</f>
        <v/>
      </c>
      <c r="H579" s="327"/>
      <c r="I579" s="127"/>
      <c r="J579" s="151" t="s">
        <v>47</v>
      </c>
      <c r="K579" s="318" t="str">
        <f t="shared" si="414"/>
        <v>X</v>
      </c>
      <c r="L579" s="149" t="s">
        <v>46</v>
      </c>
      <c r="M579" s="149" t="str">
        <f t="shared" si="412"/>
        <v/>
      </c>
      <c r="N579" s="152" t="str">
        <f t="shared" si="413"/>
        <v/>
      </c>
      <c r="P579" s="350">
        <f t="shared" ca="1" si="403"/>
        <v>1</v>
      </c>
      <c r="Q579" s="350">
        <f t="shared" ca="1" si="403"/>
        <v>1</v>
      </c>
      <c r="R579" s="350">
        <f t="shared" ca="1" si="403"/>
        <v>1</v>
      </c>
      <c r="S579" s="350">
        <f t="shared" ca="1" si="403"/>
        <v>1</v>
      </c>
      <c r="T579" s="350">
        <f t="shared" ca="1" si="403"/>
        <v>1</v>
      </c>
      <c r="U579" s="350">
        <f t="shared" ca="1" si="403"/>
        <v>1</v>
      </c>
      <c r="V579" s="350">
        <f t="shared" ca="1" si="403"/>
        <v>1</v>
      </c>
      <c r="W579" s="350">
        <f t="shared" ca="1" si="403"/>
        <v>0</v>
      </c>
      <c r="X579" s="350">
        <f t="shared" ca="1" si="403"/>
        <v>1</v>
      </c>
      <c r="Y579" s="350">
        <f t="shared" ca="1" si="403"/>
        <v>1</v>
      </c>
      <c r="Z579" s="350">
        <f t="shared" ca="1" si="404"/>
        <v>1</v>
      </c>
      <c r="AA579" s="350" t="str">
        <f t="shared" ca="1" si="405"/>
        <v>F0</v>
      </c>
      <c r="AB579" s="350" t="str">
        <f t="shared" ca="1" si="406"/>
        <v>F0</v>
      </c>
    </row>
    <row r="580" spans="1:28" ht="14.25" customHeight="1">
      <c r="A580" s="22"/>
      <c r="B580" s="359"/>
      <c r="C580" s="359"/>
      <c r="D580" s="359"/>
      <c r="E580" s="359"/>
      <c r="F580" s="359"/>
      <c r="G580" s="366" t="str">
        <f>IF(H580&lt;0,"Can't be negative",IF(H580&gt;30,"Do you really mean "&amp;H580&amp;" DAYS (not hours)?",""))</f>
        <v/>
      </c>
      <c r="H580" s="365">
        <f>SUM(H577:H579)</f>
        <v>0</v>
      </c>
      <c r="I580" s="329" t="str">
        <f>IF(H580&lt;&gt;"","Total","")</f>
        <v>Total</v>
      </c>
      <c r="P580" s="350">
        <f t="shared" ca="1" si="403"/>
        <v>1</v>
      </c>
      <c r="Q580" s="350">
        <f t="shared" ca="1" si="403"/>
        <v>1</v>
      </c>
      <c r="R580" s="350">
        <f t="shared" ca="1" si="403"/>
        <v>1</v>
      </c>
      <c r="S580" s="350">
        <f t="shared" ca="1" si="403"/>
        <v>1</v>
      </c>
      <c r="T580" s="350">
        <f t="shared" ca="1" si="403"/>
        <v>1</v>
      </c>
      <c r="U580" s="350">
        <f t="shared" ca="1" si="403"/>
        <v>1</v>
      </c>
      <c r="V580" s="350">
        <f t="shared" ca="1" si="403"/>
        <v>1</v>
      </c>
      <c r="W580" s="350">
        <f t="shared" ca="1" si="403"/>
        <v>1</v>
      </c>
      <c r="X580" s="350">
        <f t="shared" ca="1" si="403"/>
        <v>1</v>
      </c>
      <c r="Y580" s="350">
        <f t="shared" ca="1" si="403"/>
        <v>1</v>
      </c>
      <c r="Z580" s="350">
        <f t="shared" ca="1" si="404"/>
        <v>1</v>
      </c>
      <c r="AA580" s="350" t="str">
        <f t="shared" ca="1" si="405"/>
        <v>F0</v>
      </c>
      <c r="AB580" s="350" t="str">
        <f t="shared" ca="1" si="406"/>
        <v>F0</v>
      </c>
    </row>
    <row r="581" spans="1:28" ht="15.75" customHeight="1">
      <c r="A581" s="105" t="s">
        <v>457</v>
      </c>
      <c r="B581" s="464" t="s">
        <v>619</v>
      </c>
      <c r="C581" s="464"/>
      <c r="D581" s="464"/>
      <c r="E581" s="464"/>
      <c r="F581" s="464"/>
      <c r="G581" s="12" t="str">
        <f t="shared" ref="G581:G587" si="415">IF(H581="","",IF(H581="Y","",IF(H581="N","","Must be Y or N")))</f>
        <v/>
      </c>
      <c r="H581" s="355"/>
      <c r="I581" s="127" t="s">
        <v>127</v>
      </c>
      <c r="J581" s="151" t="s">
        <v>47</v>
      </c>
      <c r="K581" s="318" t="str">
        <f t="shared" ref="K581:K587" si="416">IF(H581="Y",1,IF(H581="N",0,"X"))</f>
        <v>X</v>
      </c>
      <c r="L581" s="149" t="s">
        <v>46</v>
      </c>
      <c r="M581" s="149" t="str">
        <f t="shared" ref="M581:M587" si="417">IF(G581="","",1)</f>
        <v/>
      </c>
      <c r="N581" s="152" t="str">
        <f t="shared" ref="N581:N587" si="418">IF(M581=1,"&lt;==========","")</f>
        <v/>
      </c>
      <c r="P581" s="360">
        <f t="shared" ca="1" si="403"/>
        <v>1</v>
      </c>
      <c r="Q581" s="360">
        <f t="shared" ca="1" si="403"/>
        <v>1</v>
      </c>
      <c r="R581" s="360">
        <f t="shared" ca="1" si="403"/>
        <v>1</v>
      </c>
      <c r="S581" s="360">
        <f t="shared" ca="1" si="403"/>
        <v>1</v>
      </c>
      <c r="T581" s="360">
        <f t="shared" ca="1" si="403"/>
        <v>1</v>
      </c>
      <c r="U581" s="360">
        <f t="shared" ca="1" si="403"/>
        <v>1</v>
      </c>
      <c r="V581" s="360">
        <f t="shared" ca="1" si="403"/>
        <v>1</v>
      </c>
      <c r="W581" s="360">
        <f t="shared" ca="1" si="403"/>
        <v>0</v>
      </c>
      <c r="X581" s="360">
        <f t="shared" ca="1" si="403"/>
        <v>1</v>
      </c>
      <c r="Y581" s="360">
        <f t="shared" ca="1" si="403"/>
        <v>1</v>
      </c>
      <c r="Z581" s="360">
        <f t="shared" ca="1" si="404"/>
        <v>1</v>
      </c>
      <c r="AA581" s="360" t="str">
        <f t="shared" ca="1" si="405"/>
        <v>F0</v>
      </c>
      <c r="AB581" s="360" t="str">
        <f t="shared" ca="1" si="406"/>
        <v>F0</v>
      </c>
    </row>
    <row r="582" spans="1:28" ht="15.75" customHeight="1">
      <c r="A582" s="105" t="s">
        <v>458</v>
      </c>
      <c r="B582" s="464" t="s">
        <v>620</v>
      </c>
      <c r="C582" s="464"/>
      <c r="D582" s="464"/>
      <c r="E582" s="464"/>
      <c r="F582" s="464"/>
      <c r="G582" s="12" t="str">
        <f t="shared" si="415"/>
        <v/>
      </c>
      <c r="H582" s="355"/>
      <c r="I582" s="127" t="s">
        <v>127</v>
      </c>
      <c r="J582" s="151" t="s">
        <v>47</v>
      </c>
      <c r="K582" s="318" t="str">
        <f t="shared" si="416"/>
        <v>X</v>
      </c>
      <c r="L582" s="149" t="s">
        <v>46</v>
      </c>
      <c r="M582" s="149" t="str">
        <f t="shared" si="417"/>
        <v/>
      </c>
      <c r="N582" s="152" t="str">
        <f t="shared" si="418"/>
        <v/>
      </c>
      <c r="P582" s="360">
        <f t="shared" ca="1" si="403"/>
        <v>1</v>
      </c>
      <c r="Q582" s="360">
        <f t="shared" ca="1" si="403"/>
        <v>1</v>
      </c>
      <c r="R582" s="360">
        <f t="shared" ca="1" si="403"/>
        <v>1</v>
      </c>
      <c r="S582" s="360">
        <f t="shared" ca="1" si="403"/>
        <v>1</v>
      </c>
      <c r="T582" s="360">
        <f t="shared" ca="1" si="403"/>
        <v>1</v>
      </c>
      <c r="U582" s="360">
        <f t="shared" ca="1" si="403"/>
        <v>1</v>
      </c>
      <c r="V582" s="360">
        <f t="shared" ca="1" si="403"/>
        <v>1</v>
      </c>
      <c r="W582" s="360">
        <f t="shared" ca="1" si="403"/>
        <v>0</v>
      </c>
      <c r="X582" s="360">
        <f t="shared" ca="1" si="403"/>
        <v>1</v>
      </c>
      <c r="Y582" s="360">
        <f t="shared" ca="1" si="403"/>
        <v>1</v>
      </c>
      <c r="Z582" s="360">
        <f t="shared" ca="1" si="404"/>
        <v>1</v>
      </c>
      <c r="AA582" s="360" t="str">
        <f t="shared" ca="1" si="405"/>
        <v>F0</v>
      </c>
      <c r="AB582" s="360" t="str">
        <f t="shared" ca="1" si="406"/>
        <v>F0</v>
      </c>
    </row>
    <row r="583" spans="1:28" ht="15.75" customHeight="1">
      <c r="A583" s="105" t="s">
        <v>459</v>
      </c>
      <c r="B583" s="464" t="s">
        <v>621</v>
      </c>
      <c r="C583" s="464"/>
      <c r="D583" s="464"/>
      <c r="E583" s="464"/>
      <c r="F583" s="464"/>
      <c r="G583" s="12" t="str">
        <f t="shared" si="415"/>
        <v/>
      </c>
      <c r="H583" s="355"/>
      <c r="I583" s="127" t="s">
        <v>127</v>
      </c>
      <c r="J583" s="151" t="s">
        <v>47</v>
      </c>
      <c r="K583" s="318" t="str">
        <f t="shared" si="416"/>
        <v>X</v>
      </c>
      <c r="L583" s="149" t="s">
        <v>46</v>
      </c>
      <c r="M583" s="149" t="str">
        <f t="shared" si="417"/>
        <v/>
      </c>
      <c r="N583" s="152" t="str">
        <f t="shared" si="418"/>
        <v/>
      </c>
      <c r="P583" s="350">
        <f t="shared" ca="1" si="403"/>
        <v>1</v>
      </c>
      <c r="Q583" s="350">
        <f t="shared" ca="1" si="403"/>
        <v>1</v>
      </c>
      <c r="R583" s="350">
        <f t="shared" ca="1" si="403"/>
        <v>1</v>
      </c>
      <c r="S583" s="350">
        <f t="shared" ca="1" si="403"/>
        <v>1</v>
      </c>
      <c r="T583" s="350">
        <f t="shared" ca="1" si="403"/>
        <v>1</v>
      </c>
      <c r="U583" s="350">
        <f t="shared" ca="1" si="403"/>
        <v>1</v>
      </c>
      <c r="V583" s="350">
        <f t="shared" ca="1" si="403"/>
        <v>1</v>
      </c>
      <c r="W583" s="350">
        <f t="shared" ca="1" si="403"/>
        <v>0</v>
      </c>
      <c r="X583" s="350">
        <f t="shared" ca="1" si="403"/>
        <v>1</v>
      </c>
      <c r="Y583" s="350">
        <f t="shared" ca="1" si="403"/>
        <v>1</v>
      </c>
      <c r="Z583" s="350">
        <f t="shared" ca="1" si="404"/>
        <v>1</v>
      </c>
      <c r="AA583" s="350" t="str">
        <f t="shared" ca="1" si="405"/>
        <v>F0</v>
      </c>
      <c r="AB583" s="350" t="str">
        <f t="shared" ca="1" si="406"/>
        <v>F0</v>
      </c>
    </row>
    <row r="584" spans="1:28" ht="15.75" customHeight="1">
      <c r="A584" s="105" t="s">
        <v>460</v>
      </c>
      <c r="B584" s="464" t="s">
        <v>622</v>
      </c>
      <c r="C584" s="464"/>
      <c r="D584" s="464"/>
      <c r="E584" s="464"/>
      <c r="F584" s="464"/>
      <c r="G584" s="12" t="str">
        <f t="shared" si="415"/>
        <v/>
      </c>
      <c r="H584" s="355"/>
      <c r="I584" s="127" t="s">
        <v>127</v>
      </c>
      <c r="J584" s="151" t="s">
        <v>47</v>
      </c>
      <c r="K584" s="318" t="str">
        <f t="shared" si="416"/>
        <v>X</v>
      </c>
      <c r="L584" s="149" t="s">
        <v>46</v>
      </c>
      <c r="M584" s="149" t="str">
        <f t="shared" si="417"/>
        <v/>
      </c>
      <c r="N584" s="152" t="str">
        <f t="shared" si="418"/>
        <v/>
      </c>
      <c r="P584" s="350">
        <f t="shared" ca="1" si="403"/>
        <v>1</v>
      </c>
      <c r="Q584" s="350">
        <f t="shared" ca="1" si="403"/>
        <v>1</v>
      </c>
      <c r="R584" s="350">
        <f t="shared" ca="1" si="403"/>
        <v>1</v>
      </c>
      <c r="S584" s="350">
        <f t="shared" ca="1" si="403"/>
        <v>1</v>
      </c>
      <c r="T584" s="350">
        <f t="shared" ca="1" si="403"/>
        <v>1</v>
      </c>
      <c r="U584" s="350">
        <f t="shared" ref="U584:U592" ca="1" si="419">CELL("protect",F584)</f>
        <v>1</v>
      </c>
      <c r="V584" s="350">
        <f t="shared" ref="V584:V592" ca="1" si="420">CELL("protect",G584)</f>
        <v>1</v>
      </c>
      <c r="W584" s="350">
        <f t="shared" ref="W584:W592" ca="1" si="421">CELL("protect",H584)</f>
        <v>0</v>
      </c>
      <c r="X584" s="350">
        <f t="shared" ref="X584:X592" ca="1" si="422">CELL("protect",I584)</f>
        <v>1</v>
      </c>
      <c r="Y584" s="350">
        <f t="shared" ref="Y584:Y592" ca="1" si="423">CELL("protect",J584)</f>
        <v>1</v>
      </c>
      <c r="Z584" s="350">
        <f t="shared" ca="1" si="404"/>
        <v>1</v>
      </c>
      <c r="AA584" s="350" t="str">
        <f t="shared" ca="1" si="405"/>
        <v>F0</v>
      </c>
      <c r="AB584" s="350" t="str">
        <f t="shared" ca="1" si="406"/>
        <v>F0</v>
      </c>
    </row>
    <row r="585" spans="1:28" ht="15.75" customHeight="1">
      <c r="A585" s="105" t="s">
        <v>461</v>
      </c>
      <c r="B585" s="464" t="s">
        <v>623</v>
      </c>
      <c r="C585" s="464"/>
      <c r="D585" s="464"/>
      <c r="E585" s="464"/>
      <c r="F585" s="464"/>
      <c r="G585" s="12" t="str">
        <f t="shared" si="415"/>
        <v/>
      </c>
      <c r="H585" s="355"/>
      <c r="I585" s="127" t="s">
        <v>127</v>
      </c>
      <c r="J585" s="151" t="s">
        <v>47</v>
      </c>
      <c r="K585" s="318" t="str">
        <f t="shared" si="416"/>
        <v>X</v>
      </c>
      <c r="L585" s="149" t="s">
        <v>46</v>
      </c>
      <c r="M585" s="149" t="str">
        <f t="shared" si="417"/>
        <v/>
      </c>
      <c r="N585" s="152" t="str">
        <f t="shared" si="418"/>
        <v/>
      </c>
      <c r="P585" s="350">
        <f t="shared" ref="P585:P592" ca="1" si="424">CELL("protect",A585)</f>
        <v>1</v>
      </c>
      <c r="Q585" s="350">
        <f t="shared" ref="Q585:Q592" ca="1" si="425">CELL("protect",B585)</f>
        <v>1</v>
      </c>
      <c r="R585" s="350">
        <f t="shared" ref="R585:R592" ca="1" si="426">CELL("protect",C585)</f>
        <v>1</v>
      </c>
      <c r="S585" s="350">
        <f t="shared" ref="S585:S592" ca="1" si="427">CELL("protect",D585)</f>
        <v>1</v>
      </c>
      <c r="T585" s="350">
        <f t="shared" ref="T585:T592" ca="1" si="428">CELL("protect",E585)</f>
        <v>1</v>
      </c>
      <c r="U585" s="350">
        <f t="shared" ca="1" si="419"/>
        <v>1</v>
      </c>
      <c r="V585" s="350">
        <f t="shared" ca="1" si="420"/>
        <v>1</v>
      </c>
      <c r="W585" s="350">
        <f t="shared" ca="1" si="421"/>
        <v>0</v>
      </c>
      <c r="X585" s="350">
        <f t="shared" ca="1" si="422"/>
        <v>1</v>
      </c>
      <c r="Y585" s="350">
        <f t="shared" ca="1" si="423"/>
        <v>1</v>
      </c>
      <c r="Z585" s="350">
        <f t="shared" ca="1" si="404"/>
        <v>1</v>
      </c>
      <c r="AA585" s="350" t="str">
        <f t="shared" ca="1" si="405"/>
        <v>F0</v>
      </c>
      <c r="AB585" s="350" t="str">
        <f t="shared" ca="1" si="406"/>
        <v>F0</v>
      </c>
    </row>
    <row r="586" spans="1:28" ht="15.75" customHeight="1">
      <c r="A586" s="105" t="s">
        <v>462</v>
      </c>
      <c r="B586" s="464" t="s">
        <v>624</v>
      </c>
      <c r="C586" s="464"/>
      <c r="D586" s="464"/>
      <c r="E586" s="464"/>
      <c r="F586" s="464"/>
      <c r="G586" s="12" t="str">
        <f t="shared" si="415"/>
        <v/>
      </c>
      <c r="H586" s="355"/>
      <c r="I586" s="127" t="s">
        <v>127</v>
      </c>
      <c r="J586" s="151" t="s">
        <v>47</v>
      </c>
      <c r="K586" s="318" t="str">
        <f t="shared" si="416"/>
        <v>X</v>
      </c>
      <c r="L586" s="149" t="s">
        <v>46</v>
      </c>
      <c r="M586" s="149" t="str">
        <f t="shared" si="417"/>
        <v/>
      </c>
      <c r="N586" s="152" t="str">
        <f t="shared" si="418"/>
        <v/>
      </c>
      <c r="P586" s="350">
        <f t="shared" ca="1" si="424"/>
        <v>1</v>
      </c>
      <c r="Q586" s="350">
        <f t="shared" ca="1" si="425"/>
        <v>1</v>
      </c>
      <c r="R586" s="350">
        <f t="shared" ca="1" si="426"/>
        <v>1</v>
      </c>
      <c r="S586" s="350">
        <f t="shared" ca="1" si="427"/>
        <v>1</v>
      </c>
      <c r="T586" s="350">
        <f t="shared" ca="1" si="428"/>
        <v>1</v>
      </c>
      <c r="U586" s="350">
        <f t="shared" ca="1" si="419"/>
        <v>1</v>
      </c>
      <c r="V586" s="350">
        <f t="shared" ca="1" si="420"/>
        <v>1</v>
      </c>
      <c r="W586" s="350">
        <f t="shared" ca="1" si="421"/>
        <v>0</v>
      </c>
      <c r="X586" s="350">
        <f t="shared" ca="1" si="422"/>
        <v>1</v>
      </c>
      <c r="Y586" s="350">
        <f t="shared" ca="1" si="423"/>
        <v>1</v>
      </c>
      <c r="Z586" s="350">
        <f t="shared" ca="1" si="404"/>
        <v>1</v>
      </c>
      <c r="AA586" s="350" t="str">
        <f t="shared" ca="1" si="405"/>
        <v>F0</v>
      </c>
      <c r="AB586" s="350" t="str">
        <f t="shared" ca="1" si="406"/>
        <v>F0</v>
      </c>
    </row>
    <row r="587" spans="1:28" ht="15.75" customHeight="1" thickBot="1">
      <c r="A587" s="105" t="s">
        <v>463</v>
      </c>
      <c r="B587" s="464" t="s">
        <v>625</v>
      </c>
      <c r="C587" s="464"/>
      <c r="D587" s="464"/>
      <c r="E587" s="464"/>
      <c r="F587" s="464"/>
      <c r="G587" s="12" t="str">
        <f t="shared" si="415"/>
        <v/>
      </c>
      <c r="H587" s="327"/>
      <c r="I587" s="127" t="s">
        <v>127</v>
      </c>
      <c r="J587" s="151" t="s">
        <v>47</v>
      </c>
      <c r="K587" s="318" t="str">
        <f t="shared" si="416"/>
        <v>X</v>
      </c>
      <c r="L587" s="149" t="s">
        <v>46</v>
      </c>
      <c r="M587" s="149" t="str">
        <f t="shared" si="417"/>
        <v/>
      </c>
      <c r="N587" s="152" t="str">
        <f t="shared" si="418"/>
        <v/>
      </c>
      <c r="P587" s="350">
        <f t="shared" ca="1" si="424"/>
        <v>1</v>
      </c>
      <c r="Q587" s="350">
        <f t="shared" ca="1" si="425"/>
        <v>1</v>
      </c>
      <c r="R587" s="350">
        <f t="shared" ca="1" si="426"/>
        <v>1</v>
      </c>
      <c r="S587" s="350">
        <f t="shared" ca="1" si="427"/>
        <v>1</v>
      </c>
      <c r="T587" s="350">
        <f t="shared" ca="1" si="428"/>
        <v>1</v>
      </c>
      <c r="U587" s="350">
        <f t="shared" ca="1" si="419"/>
        <v>1</v>
      </c>
      <c r="V587" s="350">
        <f t="shared" ca="1" si="420"/>
        <v>1</v>
      </c>
      <c r="W587" s="350">
        <f t="shared" ca="1" si="421"/>
        <v>0</v>
      </c>
      <c r="X587" s="350">
        <f t="shared" ca="1" si="422"/>
        <v>1</v>
      </c>
      <c r="Y587" s="350">
        <f t="shared" ca="1" si="423"/>
        <v>1</v>
      </c>
      <c r="Z587" s="350">
        <f t="shared" ca="1" si="404"/>
        <v>1</v>
      </c>
      <c r="AA587" s="350" t="str">
        <f t="shared" ca="1" si="405"/>
        <v>F0</v>
      </c>
      <c r="AB587" s="350" t="str">
        <f t="shared" ca="1" si="406"/>
        <v>F0</v>
      </c>
    </row>
    <row r="588" spans="1:28" ht="14.25" customHeight="1">
      <c r="A588" s="105"/>
      <c r="B588" s="359"/>
      <c r="C588" s="359"/>
      <c r="D588" s="359"/>
      <c r="E588" s="359"/>
      <c r="F588" s="359"/>
      <c r="G588" s="12"/>
      <c r="H588" s="117"/>
      <c r="I588" s="127"/>
      <c r="P588" s="350">
        <f t="shared" ca="1" si="424"/>
        <v>1</v>
      </c>
      <c r="Q588" s="350">
        <f t="shared" ca="1" si="425"/>
        <v>1</v>
      </c>
      <c r="R588" s="350">
        <f t="shared" ca="1" si="426"/>
        <v>1</v>
      </c>
      <c r="S588" s="350">
        <f t="shared" ca="1" si="427"/>
        <v>1</v>
      </c>
      <c r="T588" s="350">
        <f t="shared" ca="1" si="428"/>
        <v>1</v>
      </c>
      <c r="U588" s="350">
        <f t="shared" ca="1" si="419"/>
        <v>1</v>
      </c>
      <c r="V588" s="350">
        <f t="shared" ca="1" si="420"/>
        <v>1</v>
      </c>
      <c r="W588" s="350">
        <f t="shared" ca="1" si="421"/>
        <v>1</v>
      </c>
      <c r="X588" s="350">
        <f t="shared" ca="1" si="422"/>
        <v>1</v>
      </c>
      <c r="Y588" s="350">
        <f t="shared" ca="1" si="423"/>
        <v>1</v>
      </c>
      <c r="Z588" s="350">
        <f t="shared" ca="1" si="404"/>
        <v>1</v>
      </c>
      <c r="AA588" s="350" t="str">
        <f t="shared" ca="1" si="405"/>
        <v>G</v>
      </c>
      <c r="AB588" s="350" t="str">
        <f t="shared" ca="1" si="406"/>
        <v>F0</v>
      </c>
    </row>
    <row r="589" spans="1:28" ht="15.6" customHeight="1">
      <c r="A589" s="22" t="s">
        <v>464</v>
      </c>
      <c r="B589" s="464" t="s">
        <v>135</v>
      </c>
      <c r="C589" s="464"/>
      <c r="D589" s="464"/>
      <c r="E589" s="464"/>
      <c r="F589" s="464"/>
      <c r="G589" s="12" t="str">
        <f>IF(H589="","",IF(H589&lt;0,"Can't be negative",IF(H589&gt;300,"Can't be over 300%","")))</f>
        <v/>
      </c>
      <c r="H589" s="344"/>
      <c r="I589" s="128" t="s">
        <v>86</v>
      </c>
      <c r="J589" s="151" t="s">
        <v>47</v>
      </c>
      <c r="K589" s="338" t="str">
        <f>IF(ISNUMBER(H589),ROUND(H589,2),"X")</f>
        <v>X</v>
      </c>
      <c r="L589" s="149" t="s">
        <v>46</v>
      </c>
      <c r="M589" s="149" t="str">
        <f t="shared" ref="M589:M592" si="429">IF(G589="","",1)</f>
        <v/>
      </c>
      <c r="N589" s="152" t="str">
        <f>IF(M589=1,"&lt;==========","")</f>
        <v/>
      </c>
      <c r="P589" s="350">
        <f t="shared" ca="1" si="424"/>
        <v>1</v>
      </c>
      <c r="Q589" s="350">
        <f t="shared" ca="1" si="425"/>
        <v>1</v>
      </c>
      <c r="R589" s="350">
        <f t="shared" ca="1" si="426"/>
        <v>1</v>
      </c>
      <c r="S589" s="350">
        <f t="shared" ca="1" si="427"/>
        <v>1</v>
      </c>
      <c r="T589" s="350">
        <f t="shared" ca="1" si="428"/>
        <v>1</v>
      </c>
      <c r="U589" s="350">
        <f t="shared" ca="1" si="419"/>
        <v>1</v>
      </c>
      <c r="V589" s="350">
        <f t="shared" ca="1" si="420"/>
        <v>1</v>
      </c>
      <c r="W589" s="350">
        <f t="shared" ca="1" si="421"/>
        <v>0</v>
      </c>
      <c r="X589" s="350">
        <f t="shared" ca="1" si="422"/>
        <v>1</v>
      </c>
      <c r="Y589" s="350">
        <f t="shared" ca="1" si="423"/>
        <v>1</v>
      </c>
      <c r="Z589" s="350">
        <f t="shared" ca="1" si="404"/>
        <v>1</v>
      </c>
      <c r="AA589" s="350" t="str">
        <f t="shared" ca="1" si="405"/>
        <v>F2</v>
      </c>
      <c r="AB589" s="350" t="str">
        <f t="shared" ca="1" si="406"/>
        <v>F2</v>
      </c>
    </row>
    <row r="590" spans="1:28" ht="15.75" customHeight="1">
      <c r="A590" s="22" t="s">
        <v>465</v>
      </c>
      <c r="B590" s="464" t="s">
        <v>137</v>
      </c>
      <c r="C590" s="464"/>
      <c r="D590" s="464"/>
      <c r="E590" s="464"/>
      <c r="F590" s="464"/>
      <c r="G590" s="12" t="str">
        <f>IF(H590&gt;1000,"Can't exceed $1000 --&gt;","")</f>
        <v/>
      </c>
      <c r="H590" s="330"/>
      <c r="I590" s="128" t="s">
        <v>138</v>
      </c>
      <c r="J590" s="151" t="s">
        <v>47</v>
      </c>
      <c r="K590" s="318" t="str">
        <f t="shared" ref="K590:K592" si="430">IF(ISNUMBER(H590),ROUND(H590,0),"X")</f>
        <v>X</v>
      </c>
      <c r="L590" s="149" t="s">
        <v>46</v>
      </c>
      <c r="M590" s="149" t="str">
        <f t="shared" si="429"/>
        <v/>
      </c>
      <c r="N590" s="152" t="str">
        <f>IF(M590=1,"&lt;==========","")</f>
        <v/>
      </c>
      <c r="P590" s="350">
        <f t="shared" ca="1" si="424"/>
        <v>1</v>
      </c>
      <c r="Q590" s="350">
        <f t="shared" ca="1" si="425"/>
        <v>1</v>
      </c>
      <c r="R590" s="350">
        <f t="shared" ca="1" si="426"/>
        <v>1</v>
      </c>
      <c r="S590" s="350">
        <f t="shared" ca="1" si="427"/>
        <v>1</v>
      </c>
      <c r="T590" s="350">
        <f t="shared" ca="1" si="428"/>
        <v>1</v>
      </c>
      <c r="U590" s="350">
        <f t="shared" ca="1" si="419"/>
        <v>1</v>
      </c>
      <c r="V590" s="350">
        <f t="shared" ca="1" si="420"/>
        <v>1</v>
      </c>
      <c r="W590" s="350">
        <f t="shared" ca="1" si="421"/>
        <v>0</v>
      </c>
      <c r="X590" s="350">
        <f t="shared" ca="1" si="422"/>
        <v>1</v>
      </c>
      <c r="Y590" s="350">
        <f t="shared" ca="1" si="423"/>
        <v>1</v>
      </c>
      <c r="Z590" s="350">
        <f t="shared" ca="1" si="404"/>
        <v>1</v>
      </c>
      <c r="AA590" s="350" t="str">
        <f t="shared" ca="1" si="405"/>
        <v>C0</v>
      </c>
      <c r="AB590" s="350" t="str">
        <f t="shared" ca="1" si="406"/>
        <v>F0</v>
      </c>
    </row>
    <row r="591" spans="1:28" ht="15.75" customHeight="1">
      <c r="A591" s="22" t="s">
        <v>466</v>
      </c>
      <c r="B591" s="464" t="s">
        <v>761</v>
      </c>
      <c r="C591" s="464"/>
      <c r="D591" s="464"/>
      <c r="E591" s="464"/>
      <c r="F591" s="464"/>
      <c r="G591" s="12" t="str">
        <f>IF(H591&lt;0,"Can't be negative",IF(H591&gt;50000000,"Can't exceed $50,000,000",""))</f>
        <v/>
      </c>
      <c r="H591" s="330"/>
      <c r="I591" s="127" t="s">
        <v>790</v>
      </c>
      <c r="J591" s="151" t="s">
        <v>47</v>
      </c>
      <c r="K591" s="318" t="str">
        <f t="shared" si="430"/>
        <v>X</v>
      </c>
      <c r="L591" s="149" t="s">
        <v>46</v>
      </c>
      <c r="M591" s="149" t="str">
        <f t="shared" si="429"/>
        <v/>
      </c>
      <c r="N591" s="152" t="str">
        <f>IF(M591=1,"&lt;==========","")</f>
        <v/>
      </c>
      <c r="P591" s="350">
        <f t="shared" ca="1" si="424"/>
        <v>1</v>
      </c>
      <c r="Q591" s="350">
        <f t="shared" ca="1" si="425"/>
        <v>1</v>
      </c>
      <c r="R591" s="350">
        <f t="shared" ca="1" si="426"/>
        <v>1</v>
      </c>
      <c r="S591" s="350">
        <f t="shared" ca="1" si="427"/>
        <v>1</v>
      </c>
      <c r="T591" s="350">
        <f t="shared" ca="1" si="428"/>
        <v>1</v>
      </c>
      <c r="U591" s="350">
        <f t="shared" ca="1" si="419"/>
        <v>1</v>
      </c>
      <c r="V591" s="350">
        <f t="shared" ca="1" si="420"/>
        <v>1</v>
      </c>
      <c r="W591" s="350">
        <f t="shared" ca="1" si="421"/>
        <v>0</v>
      </c>
      <c r="X591" s="350">
        <f t="shared" ca="1" si="422"/>
        <v>1</v>
      </c>
      <c r="Y591" s="350">
        <f t="shared" ca="1" si="423"/>
        <v>1</v>
      </c>
      <c r="Z591" s="350">
        <f t="shared" ca="1" si="404"/>
        <v>1</v>
      </c>
      <c r="AA591" s="350" t="str">
        <f t="shared" ca="1" si="405"/>
        <v>C0</v>
      </c>
      <c r="AB591" s="350" t="str">
        <f t="shared" ca="1" si="406"/>
        <v>F0</v>
      </c>
    </row>
    <row r="592" spans="1:28" ht="15.75" customHeight="1">
      <c r="A592" s="22" t="s">
        <v>835</v>
      </c>
      <c r="B592" s="464" t="s">
        <v>760</v>
      </c>
      <c r="C592" s="464"/>
      <c r="D592" s="464"/>
      <c r="E592" s="464"/>
      <c r="F592" s="464"/>
      <c r="G592" s="12" t="str">
        <f>IF(H592&lt;0,"Can't be negative",IF(H592&gt;50000000,"Can't exceed $50,000,000",""))</f>
        <v/>
      </c>
      <c r="H592" s="330"/>
      <c r="I592" s="127" t="s">
        <v>790</v>
      </c>
      <c r="J592" s="151" t="s">
        <v>47</v>
      </c>
      <c r="K592" s="318" t="str">
        <f t="shared" si="430"/>
        <v>X</v>
      </c>
      <c r="L592" s="149" t="s">
        <v>46</v>
      </c>
      <c r="M592" s="149" t="str">
        <f t="shared" si="429"/>
        <v/>
      </c>
      <c r="N592" s="152" t="str">
        <f>IF(M592=1,"&lt;==========","")</f>
        <v/>
      </c>
      <c r="P592" s="350">
        <f t="shared" ca="1" si="424"/>
        <v>1</v>
      </c>
      <c r="Q592" s="350">
        <f t="shared" ca="1" si="425"/>
        <v>1</v>
      </c>
      <c r="R592" s="350">
        <f t="shared" ca="1" si="426"/>
        <v>1</v>
      </c>
      <c r="S592" s="350">
        <f t="shared" ca="1" si="427"/>
        <v>1</v>
      </c>
      <c r="T592" s="350">
        <f t="shared" ca="1" si="428"/>
        <v>1</v>
      </c>
      <c r="U592" s="350">
        <f t="shared" ca="1" si="419"/>
        <v>1</v>
      </c>
      <c r="V592" s="350">
        <f t="shared" ca="1" si="420"/>
        <v>1</v>
      </c>
      <c r="W592" s="350">
        <f t="shared" ca="1" si="421"/>
        <v>0</v>
      </c>
      <c r="X592" s="350">
        <f t="shared" ca="1" si="422"/>
        <v>1</v>
      </c>
      <c r="Y592" s="350">
        <f t="shared" ca="1" si="423"/>
        <v>1</v>
      </c>
      <c r="Z592" s="350">
        <f t="shared" ca="1" si="404"/>
        <v>1</v>
      </c>
      <c r="AA592" s="350" t="str">
        <f t="shared" ca="1" si="405"/>
        <v>C0</v>
      </c>
      <c r="AB592" s="350" t="str">
        <f t="shared" ca="1" si="406"/>
        <v>F0</v>
      </c>
    </row>
    <row r="593" spans="1:28" ht="21" customHeight="1">
      <c r="A593" s="22"/>
      <c r="B593" s="13"/>
      <c r="C593" s="13"/>
      <c r="D593" s="13"/>
      <c r="E593" s="13"/>
      <c r="F593" s="13"/>
      <c r="G593" s="12"/>
      <c r="H593" s="118"/>
      <c r="I593" s="128"/>
      <c r="N593" s="152"/>
      <c r="P593" s="350">
        <f t="shared" ref="P593:T595" ca="1" si="431">CELL("protect",A593)</f>
        <v>1</v>
      </c>
      <c r="Q593" s="350">
        <f t="shared" ca="1" si="431"/>
        <v>1</v>
      </c>
      <c r="R593" s="350">
        <f t="shared" ca="1" si="431"/>
        <v>1</v>
      </c>
      <c r="S593" s="350">
        <f t="shared" ca="1" si="431"/>
        <v>1</v>
      </c>
      <c r="T593" s="350">
        <f t="shared" ca="1" si="431"/>
        <v>1</v>
      </c>
      <c r="U593" s="350">
        <f t="shared" ref="U593:Z595" ca="1" si="432">CELL("protect",F593)</f>
        <v>1</v>
      </c>
      <c r="V593" s="350">
        <f t="shared" ca="1" si="432"/>
        <v>1</v>
      </c>
      <c r="W593" s="350">
        <f t="shared" ca="1" si="432"/>
        <v>1</v>
      </c>
      <c r="X593" s="350">
        <f t="shared" ca="1" si="432"/>
        <v>1</v>
      </c>
      <c r="Y593" s="350">
        <f t="shared" ca="1" si="432"/>
        <v>1</v>
      </c>
      <c r="Z593" s="350">
        <f t="shared" ca="1" si="432"/>
        <v>1</v>
      </c>
      <c r="AA593" s="350" t="str">
        <f t="shared" ref="AA593:AA632" ca="1" si="433">CELL("format",H593)</f>
        <v>G</v>
      </c>
      <c r="AB593" s="350" t="str">
        <f t="shared" ref="AB593:AB632" ca="1" si="434">CELL("format",K593)</f>
        <v>F0</v>
      </c>
    </row>
    <row r="594" spans="1:28" ht="18">
      <c r="A594" s="467" t="s">
        <v>771</v>
      </c>
      <c r="B594" s="467"/>
      <c r="C594" s="467"/>
      <c r="D594" s="467"/>
      <c r="E594" s="467"/>
      <c r="F594" s="467"/>
      <c r="G594" s="467"/>
      <c r="H594" s="467"/>
      <c r="I594" s="467"/>
      <c r="J594" s="151" t="s">
        <v>44</v>
      </c>
      <c r="K594" s="318" t="str">
        <f>IF(SUM(H596:H615)=0,"X","16")</f>
        <v>X</v>
      </c>
      <c r="L594" s="149" t="s">
        <v>46</v>
      </c>
      <c r="P594" s="350">
        <f t="shared" ca="1" si="431"/>
        <v>1</v>
      </c>
      <c r="Q594" s="350">
        <f t="shared" ca="1" si="431"/>
        <v>1</v>
      </c>
      <c r="R594" s="350">
        <f t="shared" ca="1" si="431"/>
        <v>1</v>
      </c>
      <c r="S594" s="350">
        <f t="shared" ca="1" si="431"/>
        <v>1</v>
      </c>
      <c r="T594" s="350">
        <f t="shared" ca="1" si="431"/>
        <v>1</v>
      </c>
      <c r="U594" s="350">
        <f t="shared" ca="1" si="432"/>
        <v>1</v>
      </c>
      <c r="V594" s="350">
        <f t="shared" ca="1" si="432"/>
        <v>1</v>
      </c>
      <c r="W594" s="350">
        <f t="shared" ca="1" si="432"/>
        <v>1</v>
      </c>
      <c r="X594" s="350">
        <f t="shared" ca="1" si="432"/>
        <v>1</v>
      </c>
      <c r="Y594" s="350">
        <f t="shared" ca="1" si="432"/>
        <v>1</v>
      </c>
      <c r="Z594" s="350">
        <f t="shared" ca="1" si="432"/>
        <v>1</v>
      </c>
      <c r="AA594" s="350" t="str">
        <f t="shared" ca="1" si="433"/>
        <v>G</v>
      </c>
      <c r="AB594" s="350" t="str">
        <f t="shared" ca="1" si="434"/>
        <v>F0</v>
      </c>
    </row>
    <row r="595" spans="1:28" ht="15.75" thickBot="1">
      <c r="A595" s="465" t="s">
        <v>8</v>
      </c>
      <c r="B595" s="466"/>
      <c r="C595" s="466"/>
      <c r="D595" s="466"/>
      <c r="E595" s="466"/>
      <c r="F595" s="466"/>
      <c r="G595" s="466"/>
      <c r="H595" s="466"/>
      <c r="I595" s="88"/>
      <c r="P595" s="350">
        <f t="shared" ca="1" si="431"/>
        <v>1</v>
      </c>
      <c r="Q595" s="350">
        <f t="shared" ca="1" si="431"/>
        <v>1</v>
      </c>
      <c r="R595" s="350">
        <f t="shared" ca="1" si="431"/>
        <v>1</v>
      </c>
      <c r="S595" s="350">
        <f t="shared" ca="1" si="431"/>
        <v>1</v>
      </c>
      <c r="T595" s="350">
        <f t="shared" ca="1" si="431"/>
        <v>1</v>
      </c>
      <c r="U595" s="350">
        <f t="shared" ca="1" si="432"/>
        <v>1</v>
      </c>
      <c r="V595" s="350">
        <f t="shared" ca="1" si="432"/>
        <v>1</v>
      </c>
      <c r="W595" s="350">
        <f t="shared" ca="1" si="432"/>
        <v>1</v>
      </c>
      <c r="X595" s="350">
        <f t="shared" ca="1" si="432"/>
        <v>1</v>
      </c>
      <c r="Y595" s="350">
        <f t="shared" ca="1" si="432"/>
        <v>1</v>
      </c>
      <c r="Z595" s="350">
        <f t="shared" ca="1" si="432"/>
        <v>1</v>
      </c>
      <c r="AA595" s="350" t="str">
        <f t="shared" ca="1" si="433"/>
        <v>G</v>
      </c>
      <c r="AB595" s="350" t="str">
        <f t="shared" ca="1" si="434"/>
        <v>F0</v>
      </c>
    </row>
    <row r="596" spans="1:28" ht="18" customHeight="1">
      <c r="A596" s="103" t="s">
        <v>467</v>
      </c>
      <c r="B596" s="472" t="s">
        <v>754</v>
      </c>
      <c r="C596" s="472"/>
      <c r="D596" s="472"/>
      <c r="E596" s="472"/>
      <c r="F596" s="472"/>
      <c r="G596" s="12" t="str">
        <f>IF(H596&gt;2500000,"Can't exceed $25,000,000 --&gt;","")</f>
        <v/>
      </c>
      <c r="H596" s="326"/>
      <c r="I596" s="127" t="s">
        <v>107</v>
      </c>
      <c r="J596" s="151" t="s">
        <v>47</v>
      </c>
      <c r="K596" s="318" t="str">
        <f t="shared" ref="K596:K603" si="435">IF(ISNUMBER(H596),ROUND(H596,0),"X")</f>
        <v>X</v>
      </c>
      <c r="L596" s="149" t="s">
        <v>46</v>
      </c>
      <c r="M596" s="149" t="str">
        <f t="shared" ref="M596:M603" si="436">IF(G596="","",1)</f>
        <v/>
      </c>
      <c r="N596" s="152" t="str">
        <f t="shared" ref="N596:N603" si="437">IF(M596=1,"&lt;==========","")</f>
        <v/>
      </c>
      <c r="P596" s="350">
        <f t="shared" ref="P596:Y621" ca="1" si="438">CELL("protect",A596)</f>
        <v>1</v>
      </c>
      <c r="Q596" s="350">
        <f t="shared" ca="1" si="438"/>
        <v>1</v>
      </c>
      <c r="R596" s="350">
        <f t="shared" ca="1" si="438"/>
        <v>1</v>
      </c>
      <c r="S596" s="350">
        <f t="shared" ca="1" si="438"/>
        <v>1</v>
      </c>
      <c r="T596" s="350">
        <f t="shared" ca="1" si="438"/>
        <v>1</v>
      </c>
      <c r="U596" s="350">
        <f t="shared" ca="1" si="438"/>
        <v>1</v>
      </c>
      <c r="V596" s="350">
        <f t="shared" ca="1" si="438"/>
        <v>1</v>
      </c>
      <c r="W596" s="350">
        <f t="shared" ca="1" si="438"/>
        <v>0</v>
      </c>
      <c r="X596" s="350">
        <f t="shared" ca="1" si="438"/>
        <v>1</v>
      </c>
      <c r="Y596" s="350">
        <f t="shared" ca="1" si="438"/>
        <v>1</v>
      </c>
      <c r="Z596" s="350">
        <f t="shared" ref="Z596:Z629" ca="1" si="439">CELL("protect",K596)</f>
        <v>1</v>
      </c>
      <c r="AA596" s="350" t="str">
        <f t="shared" ca="1" si="433"/>
        <v>C0</v>
      </c>
      <c r="AB596" s="350" t="str">
        <f t="shared" ca="1" si="434"/>
        <v>F0</v>
      </c>
    </row>
    <row r="597" spans="1:28" ht="18" customHeight="1">
      <c r="A597" s="22" t="s">
        <v>468</v>
      </c>
      <c r="B597" s="464" t="s">
        <v>753</v>
      </c>
      <c r="C597" s="464"/>
      <c r="D597" s="464"/>
      <c r="E597" s="464"/>
      <c r="F597" s="464"/>
      <c r="G597" s="12" t="str">
        <f>IF(H597&gt;2500000,"Can't exceed $25,000,000 --&gt;","")</f>
        <v/>
      </c>
      <c r="H597" s="326"/>
      <c r="I597" s="127" t="s">
        <v>107</v>
      </c>
      <c r="J597" s="151" t="s">
        <v>47</v>
      </c>
      <c r="K597" s="318" t="str">
        <f t="shared" si="435"/>
        <v>X</v>
      </c>
      <c r="L597" s="149" t="s">
        <v>46</v>
      </c>
      <c r="M597" s="149" t="str">
        <f t="shared" si="436"/>
        <v/>
      </c>
      <c r="N597" s="152" t="str">
        <f t="shared" si="437"/>
        <v/>
      </c>
      <c r="P597" s="350">
        <f t="shared" ca="1" si="438"/>
        <v>1</v>
      </c>
      <c r="Q597" s="350">
        <f t="shared" ca="1" si="438"/>
        <v>1</v>
      </c>
      <c r="R597" s="350">
        <f t="shared" ca="1" si="438"/>
        <v>1</v>
      </c>
      <c r="S597" s="350">
        <f t="shared" ca="1" si="438"/>
        <v>1</v>
      </c>
      <c r="T597" s="350">
        <f t="shared" ca="1" si="438"/>
        <v>1</v>
      </c>
      <c r="U597" s="350">
        <f t="shared" ca="1" si="438"/>
        <v>1</v>
      </c>
      <c r="V597" s="350">
        <f t="shared" ca="1" si="438"/>
        <v>1</v>
      </c>
      <c r="W597" s="350">
        <f t="shared" ca="1" si="438"/>
        <v>0</v>
      </c>
      <c r="X597" s="350">
        <f t="shared" ca="1" si="438"/>
        <v>1</v>
      </c>
      <c r="Y597" s="350">
        <f t="shared" ca="1" si="438"/>
        <v>1</v>
      </c>
      <c r="Z597" s="350">
        <f t="shared" ca="1" si="439"/>
        <v>1</v>
      </c>
      <c r="AA597" s="350" t="str">
        <f t="shared" ca="1" si="433"/>
        <v>C0</v>
      </c>
      <c r="AB597" s="350" t="str">
        <f t="shared" ca="1" si="434"/>
        <v>F0</v>
      </c>
    </row>
    <row r="598" spans="1:28" ht="18" customHeight="1">
      <c r="A598" s="22" t="s">
        <v>469</v>
      </c>
      <c r="B598" s="464" t="s">
        <v>752</v>
      </c>
      <c r="C598" s="464"/>
      <c r="D598" s="464"/>
      <c r="E598" s="464"/>
      <c r="F598" s="464"/>
      <c r="G598" s="12" t="str">
        <f>IF(H598&gt;2500000,"Can't exceed $25,000,000 --&gt;","")</f>
        <v/>
      </c>
      <c r="H598" s="326"/>
      <c r="I598" s="127" t="s">
        <v>107</v>
      </c>
      <c r="J598" s="151" t="s">
        <v>47</v>
      </c>
      <c r="K598" s="318" t="str">
        <f t="shared" si="435"/>
        <v>X</v>
      </c>
      <c r="L598" s="149" t="s">
        <v>46</v>
      </c>
      <c r="M598" s="149" t="str">
        <f t="shared" si="436"/>
        <v/>
      </c>
      <c r="N598" s="152" t="str">
        <f t="shared" si="437"/>
        <v/>
      </c>
      <c r="P598" s="350">
        <f t="shared" ca="1" si="438"/>
        <v>1</v>
      </c>
      <c r="Q598" s="350">
        <f t="shared" ca="1" si="438"/>
        <v>1</v>
      </c>
      <c r="R598" s="350">
        <f t="shared" ca="1" si="438"/>
        <v>1</v>
      </c>
      <c r="S598" s="350">
        <f t="shared" ca="1" si="438"/>
        <v>1</v>
      </c>
      <c r="T598" s="350">
        <f t="shared" ca="1" si="438"/>
        <v>1</v>
      </c>
      <c r="U598" s="350">
        <f t="shared" ca="1" si="438"/>
        <v>1</v>
      </c>
      <c r="V598" s="350">
        <f t="shared" ca="1" si="438"/>
        <v>1</v>
      </c>
      <c r="W598" s="350">
        <f t="shared" ca="1" si="438"/>
        <v>0</v>
      </c>
      <c r="X598" s="350">
        <f t="shared" ca="1" si="438"/>
        <v>1</v>
      </c>
      <c r="Y598" s="350">
        <f t="shared" ca="1" si="438"/>
        <v>1</v>
      </c>
      <c r="Z598" s="350">
        <f t="shared" ca="1" si="439"/>
        <v>1</v>
      </c>
      <c r="AA598" s="350" t="str">
        <f t="shared" ca="1" si="433"/>
        <v>C0</v>
      </c>
      <c r="AB598" s="350" t="str">
        <f t="shared" ca="1" si="434"/>
        <v>F0</v>
      </c>
    </row>
    <row r="599" spans="1:28" ht="18" customHeight="1">
      <c r="A599" s="22" t="s">
        <v>470</v>
      </c>
      <c r="B599" s="464" t="s">
        <v>755</v>
      </c>
      <c r="C599" s="464"/>
      <c r="D599" s="464"/>
      <c r="E599" s="464"/>
      <c r="F599" s="464"/>
      <c r="G599" s="12" t="str">
        <f>IF(H599&gt;100000,"Can't exceed $100,000 --&gt;","")</f>
        <v/>
      </c>
      <c r="H599" s="326"/>
      <c r="I599" s="127" t="s">
        <v>107</v>
      </c>
      <c r="J599" s="151" t="s">
        <v>47</v>
      </c>
      <c r="K599" s="318" t="str">
        <f t="shared" si="435"/>
        <v>X</v>
      </c>
      <c r="L599" s="149" t="s">
        <v>46</v>
      </c>
      <c r="M599" s="149" t="str">
        <f t="shared" si="436"/>
        <v/>
      </c>
      <c r="N599" s="152" t="str">
        <f t="shared" si="437"/>
        <v/>
      </c>
      <c r="P599" s="350">
        <f t="shared" ca="1" si="438"/>
        <v>1</v>
      </c>
      <c r="Q599" s="350">
        <f t="shared" ca="1" si="438"/>
        <v>1</v>
      </c>
      <c r="R599" s="350">
        <f t="shared" ca="1" si="438"/>
        <v>1</v>
      </c>
      <c r="S599" s="350">
        <f t="shared" ca="1" si="438"/>
        <v>1</v>
      </c>
      <c r="T599" s="350">
        <f t="shared" ca="1" si="438"/>
        <v>1</v>
      </c>
      <c r="U599" s="350">
        <f t="shared" ca="1" si="438"/>
        <v>1</v>
      </c>
      <c r="V599" s="350">
        <f t="shared" ca="1" si="438"/>
        <v>1</v>
      </c>
      <c r="W599" s="350">
        <f t="shared" ca="1" si="438"/>
        <v>0</v>
      </c>
      <c r="X599" s="350">
        <f t="shared" ca="1" si="438"/>
        <v>1</v>
      </c>
      <c r="Y599" s="350">
        <f t="shared" ca="1" si="438"/>
        <v>1</v>
      </c>
      <c r="Z599" s="350">
        <f t="shared" ca="1" si="439"/>
        <v>1</v>
      </c>
      <c r="AA599" s="350" t="str">
        <f t="shared" ca="1" si="433"/>
        <v>C0</v>
      </c>
      <c r="AB599" s="350" t="str">
        <f t="shared" ca="1" si="434"/>
        <v>F0</v>
      </c>
    </row>
    <row r="600" spans="1:28" ht="18" customHeight="1">
      <c r="A600" s="22" t="s">
        <v>471</v>
      </c>
      <c r="B600" s="464" t="s">
        <v>756</v>
      </c>
      <c r="C600" s="464"/>
      <c r="D600" s="464"/>
      <c r="E600" s="464"/>
      <c r="F600" s="464"/>
      <c r="G600" s="12" t="str">
        <f t="shared" ref="G600:G603" si="440">IF(H600&gt;100000,"Can't exceed $100,000 --&gt;","")</f>
        <v/>
      </c>
      <c r="H600" s="326"/>
      <c r="I600" s="127" t="s">
        <v>107</v>
      </c>
      <c r="J600" s="151" t="s">
        <v>47</v>
      </c>
      <c r="K600" s="318" t="str">
        <f t="shared" si="435"/>
        <v>X</v>
      </c>
      <c r="L600" s="149" t="s">
        <v>46</v>
      </c>
      <c r="M600" s="149" t="str">
        <f t="shared" si="436"/>
        <v/>
      </c>
      <c r="N600" s="152" t="str">
        <f t="shared" si="437"/>
        <v/>
      </c>
      <c r="P600" s="350">
        <f t="shared" ca="1" si="438"/>
        <v>1</v>
      </c>
      <c r="Q600" s="350">
        <f t="shared" ca="1" si="438"/>
        <v>1</v>
      </c>
      <c r="R600" s="350">
        <f t="shared" ca="1" si="438"/>
        <v>1</v>
      </c>
      <c r="S600" s="350">
        <f t="shared" ca="1" si="438"/>
        <v>1</v>
      </c>
      <c r="T600" s="350">
        <f t="shared" ca="1" si="438"/>
        <v>1</v>
      </c>
      <c r="U600" s="350">
        <f t="shared" ca="1" si="438"/>
        <v>1</v>
      </c>
      <c r="V600" s="350">
        <f t="shared" ca="1" si="438"/>
        <v>1</v>
      </c>
      <c r="W600" s="350">
        <f t="shared" ca="1" si="438"/>
        <v>0</v>
      </c>
      <c r="X600" s="350">
        <f t="shared" ca="1" si="438"/>
        <v>1</v>
      </c>
      <c r="Y600" s="350">
        <f t="shared" ca="1" si="438"/>
        <v>1</v>
      </c>
      <c r="Z600" s="350">
        <f t="shared" ca="1" si="439"/>
        <v>1</v>
      </c>
      <c r="AA600" s="350" t="str">
        <f t="shared" ca="1" si="433"/>
        <v>C0</v>
      </c>
      <c r="AB600" s="350" t="str">
        <f t="shared" ca="1" si="434"/>
        <v>F0</v>
      </c>
    </row>
    <row r="601" spans="1:28" ht="18" customHeight="1">
      <c r="A601" s="22" t="s">
        <v>472</v>
      </c>
      <c r="B601" s="464" t="s">
        <v>757</v>
      </c>
      <c r="C601" s="464"/>
      <c r="D601" s="464"/>
      <c r="E601" s="464"/>
      <c r="F601" s="464"/>
      <c r="G601" s="12" t="str">
        <f t="shared" si="440"/>
        <v/>
      </c>
      <c r="H601" s="326"/>
      <c r="I601" s="127" t="s">
        <v>107</v>
      </c>
      <c r="J601" s="151" t="s">
        <v>47</v>
      </c>
      <c r="K601" s="318" t="str">
        <f t="shared" si="435"/>
        <v>X</v>
      </c>
      <c r="L601" s="149" t="s">
        <v>46</v>
      </c>
      <c r="M601" s="149" t="str">
        <f t="shared" si="436"/>
        <v/>
      </c>
      <c r="N601" s="152" t="str">
        <f t="shared" si="437"/>
        <v/>
      </c>
      <c r="P601" s="350">
        <f t="shared" ca="1" si="438"/>
        <v>1</v>
      </c>
      <c r="Q601" s="350">
        <f t="shared" ca="1" si="438"/>
        <v>1</v>
      </c>
      <c r="R601" s="350">
        <f t="shared" ca="1" si="438"/>
        <v>1</v>
      </c>
      <c r="S601" s="350">
        <f t="shared" ca="1" si="438"/>
        <v>1</v>
      </c>
      <c r="T601" s="350">
        <f t="shared" ca="1" si="438"/>
        <v>1</v>
      </c>
      <c r="U601" s="350">
        <f t="shared" ca="1" si="438"/>
        <v>1</v>
      </c>
      <c r="V601" s="350">
        <f t="shared" ca="1" si="438"/>
        <v>1</v>
      </c>
      <c r="W601" s="350">
        <f t="shared" ca="1" si="438"/>
        <v>0</v>
      </c>
      <c r="X601" s="350">
        <f t="shared" ca="1" si="438"/>
        <v>1</v>
      </c>
      <c r="Y601" s="350">
        <f t="shared" ca="1" si="438"/>
        <v>1</v>
      </c>
      <c r="Z601" s="350">
        <f t="shared" ca="1" si="439"/>
        <v>1</v>
      </c>
      <c r="AA601" s="350" t="str">
        <f t="shared" ca="1" si="433"/>
        <v>C0</v>
      </c>
      <c r="AB601" s="350" t="str">
        <f t="shared" ca="1" si="434"/>
        <v>F0</v>
      </c>
    </row>
    <row r="602" spans="1:28" ht="18" customHeight="1">
      <c r="A602" s="22" t="s">
        <v>473</v>
      </c>
      <c r="B602" s="464" t="s">
        <v>758</v>
      </c>
      <c r="C602" s="464"/>
      <c r="D602" s="464"/>
      <c r="E602" s="464"/>
      <c r="F602" s="464"/>
      <c r="G602" s="12" t="str">
        <f t="shared" si="440"/>
        <v/>
      </c>
      <c r="H602" s="326"/>
      <c r="I602" s="127" t="s">
        <v>107</v>
      </c>
      <c r="J602" s="151" t="s">
        <v>47</v>
      </c>
      <c r="K602" s="318" t="str">
        <f t="shared" si="435"/>
        <v>X</v>
      </c>
      <c r="L602" s="149" t="s">
        <v>46</v>
      </c>
      <c r="M602" s="149" t="str">
        <f t="shared" si="436"/>
        <v/>
      </c>
      <c r="N602" s="152" t="str">
        <f t="shared" si="437"/>
        <v/>
      </c>
      <c r="P602" s="360">
        <f t="shared" ca="1" si="438"/>
        <v>1</v>
      </c>
      <c r="Q602" s="360">
        <f t="shared" ca="1" si="438"/>
        <v>1</v>
      </c>
      <c r="R602" s="360">
        <f t="shared" ca="1" si="438"/>
        <v>1</v>
      </c>
      <c r="S602" s="360">
        <f t="shared" ca="1" si="438"/>
        <v>1</v>
      </c>
      <c r="T602" s="360">
        <f t="shared" ca="1" si="438"/>
        <v>1</v>
      </c>
      <c r="U602" s="360">
        <f t="shared" ca="1" si="438"/>
        <v>1</v>
      </c>
      <c r="V602" s="360">
        <f t="shared" ca="1" si="438"/>
        <v>1</v>
      </c>
      <c r="W602" s="360">
        <f t="shared" ca="1" si="438"/>
        <v>0</v>
      </c>
      <c r="X602" s="360">
        <f t="shared" ca="1" si="438"/>
        <v>1</v>
      </c>
      <c r="Y602" s="360">
        <f t="shared" ca="1" si="438"/>
        <v>1</v>
      </c>
      <c r="Z602" s="360">
        <f t="shared" ca="1" si="439"/>
        <v>1</v>
      </c>
      <c r="AA602" s="360" t="str">
        <f t="shared" ca="1" si="433"/>
        <v>C0</v>
      </c>
      <c r="AB602" s="360" t="str">
        <f t="shared" ca="1" si="434"/>
        <v>F0</v>
      </c>
    </row>
    <row r="603" spans="1:28" ht="18" customHeight="1">
      <c r="A603" s="22" t="s">
        <v>474</v>
      </c>
      <c r="B603" s="464" t="s">
        <v>759</v>
      </c>
      <c r="C603" s="464"/>
      <c r="D603" s="464"/>
      <c r="E603" s="464"/>
      <c r="F603" s="464"/>
      <c r="G603" s="12" t="str">
        <f t="shared" si="440"/>
        <v/>
      </c>
      <c r="H603" s="326"/>
      <c r="I603" s="127" t="s">
        <v>107</v>
      </c>
      <c r="J603" s="151" t="s">
        <v>47</v>
      </c>
      <c r="K603" s="318" t="str">
        <f t="shared" si="435"/>
        <v>X</v>
      </c>
      <c r="L603" s="149" t="s">
        <v>46</v>
      </c>
      <c r="M603" s="149" t="str">
        <f t="shared" si="436"/>
        <v/>
      </c>
      <c r="N603" s="152" t="str">
        <f t="shared" si="437"/>
        <v/>
      </c>
      <c r="P603" s="360">
        <f t="shared" ca="1" si="438"/>
        <v>1</v>
      </c>
      <c r="Q603" s="360">
        <f t="shared" ca="1" si="438"/>
        <v>1</v>
      </c>
      <c r="R603" s="360">
        <f t="shared" ca="1" si="438"/>
        <v>1</v>
      </c>
      <c r="S603" s="360">
        <f t="shared" ca="1" si="438"/>
        <v>1</v>
      </c>
      <c r="T603" s="360">
        <f t="shared" ca="1" si="438"/>
        <v>1</v>
      </c>
      <c r="U603" s="360">
        <f t="shared" ca="1" si="438"/>
        <v>1</v>
      </c>
      <c r="V603" s="360">
        <f t="shared" ca="1" si="438"/>
        <v>1</v>
      </c>
      <c r="W603" s="360">
        <f t="shared" ca="1" si="438"/>
        <v>0</v>
      </c>
      <c r="X603" s="360">
        <f t="shared" ca="1" si="438"/>
        <v>1</v>
      </c>
      <c r="Y603" s="360">
        <f t="shared" ca="1" si="438"/>
        <v>1</v>
      </c>
      <c r="Z603" s="360">
        <f t="shared" ca="1" si="439"/>
        <v>1</v>
      </c>
      <c r="AA603" s="360" t="str">
        <f t="shared" ca="1" si="433"/>
        <v>C0</v>
      </c>
      <c r="AB603" s="360" t="str">
        <f t="shared" ca="1" si="434"/>
        <v>F0</v>
      </c>
    </row>
    <row r="604" spans="1:28" ht="14.25" customHeight="1">
      <c r="A604" s="22"/>
      <c r="B604" s="359"/>
      <c r="C604" s="359"/>
      <c r="D604" s="359"/>
      <c r="E604" s="359"/>
      <c r="F604" s="359"/>
      <c r="G604" s="12"/>
      <c r="H604" s="116"/>
      <c r="I604" s="127"/>
      <c r="J604" s="151" t="s">
        <v>47</v>
      </c>
      <c r="K604" s="321" t="s">
        <v>115</v>
      </c>
      <c r="L604" s="149" t="s">
        <v>46</v>
      </c>
      <c r="P604" s="350">
        <f t="shared" ca="1" si="438"/>
        <v>1</v>
      </c>
      <c r="Q604" s="350">
        <f t="shared" ca="1" si="438"/>
        <v>1</v>
      </c>
      <c r="R604" s="350">
        <f t="shared" ca="1" si="438"/>
        <v>1</v>
      </c>
      <c r="S604" s="350">
        <f t="shared" ca="1" si="438"/>
        <v>1</v>
      </c>
      <c r="T604" s="350">
        <f t="shared" ca="1" si="438"/>
        <v>1</v>
      </c>
      <c r="U604" s="350">
        <f t="shared" ca="1" si="438"/>
        <v>1</v>
      </c>
      <c r="V604" s="350">
        <f t="shared" ca="1" si="438"/>
        <v>1</v>
      </c>
      <c r="W604" s="350">
        <f t="shared" ca="1" si="438"/>
        <v>1</v>
      </c>
      <c r="X604" s="350">
        <f t="shared" ca="1" si="438"/>
        <v>1</v>
      </c>
      <c r="Y604" s="350">
        <f t="shared" ca="1" si="438"/>
        <v>1</v>
      </c>
      <c r="Z604" s="350">
        <f t="shared" ca="1" si="439"/>
        <v>1</v>
      </c>
      <c r="AA604" s="350" t="str">
        <f t="shared" ca="1" si="433"/>
        <v>G</v>
      </c>
      <c r="AB604" s="350" t="str">
        <f t="shared" ca="1" si="434"/>
        <v>F0</v>
      </c>
    </row>
    <row r="605" spans="1:28" ht="16.5" customHeight="1" thickBot="1">
      <c r="A605" s="22" t="s">
        <v>475</v>
      </c>
      <c r="B605" s="464" t="s">
        <v>627</v>
      </c>
      <c r="C605" s="464"/>
      <c r="D605" s="464"/>
      <c r="E605" s="464"/>
      <c r="F605" s="464"/>
      <c r="G605" s="12" t="str">
        <f>IF(H605="","",IF(H605&lt;-99,"Can't be under -99%",IF(H605&gt;400,"Can't be over 400%","")))</f>
        <v/>
      </c>
      <c r="H605" s="346"/>
      <c r="I605" s="128" t="s">
        <v>86</v>
      </c>
      <c r="J605" s="151" t="s">
        <v>44</v>
      </c>
      <c r="K605" s="338" t="str">
        <f>IF(ISNUMBER(H605),ROUND(H605,2),"X")</f>
        <v>X</v>
      </c>
      <c r="L605" s="149" t="s">
        <v>46</v>
      </c>
      <c r="M605" s="149" t="str">
        <f t="shared" ref="M605" si="441">IF(G605="","",1)</f>
        <v/>
      </c>
      <c r="N605" s="152" t="str">
        <f>IF(M605=1,"&lt;==========","")</f>
        <v/>
      </c>
      <c r="P605" s="350">
        <f t="shared" ca="1" si="438"/>
        <v>1</v>
      </c>
      <c r="Q605" s="350">
        <f t="shared" ca="1" si="438"/>
        <v>1</v>
      </c>
      <c r="R605" s="350">
        <f t="shared" ca="1" si="438"/>
        <v>1</v>
      </c>
      <c r="S605" s="350">
        <f t="shared" ca="1" si="438"/>
        <v>1</v>
      </c>
      <c r="T605" s="350">
        <f t="shared" ca="1" si="438"/>
        <v>1</v>
      </c>
      <c r="U605" s="350">
        <f t="shared" ca="1" si="438"/>
        <v>1</v>
      </c>
      <c r="V605" s="350">
        <f t="shared" ca="1" si="438"/>
        <v>1</v>
      </c>
      <c r="W605" s="350">
        <f t="shared" ca="1" si="438"/>
        <v>0</v>
      </c>
      <c r="X605" s="350">
        <f t="shared" ca="1" si="438"/>
        <v>1</v>
      </c>
      <c r="Y605" s="350">
        <f t="shared" ca="1" si="438"/>
        <v>1</v>
      </c>
      <c r="Z605" s="350">
        <f t="shared" ca="1" si="439"/>
        <v>1</v>
      </c>
      <c r="AA605" s="350" t="str">
        <f t="shared" ca="1" si="433"/>
        <v>F2</v>
      </c>
      <c r="AB605" s="350" t="str">
        <f t="shared" ca="1" si="434"/>
        <v>F2</v>
      </c>
    </row>
    <row r="606" spans="1:28" ht="14.25" customHeight="1">
      <c r="A606" s="22"/>
      <c r="B606" s="359"/>
      <c r="C606" s="359"/>
      <c r="D606" s="359"/>
      <c r="E606" s="359"/>
      <c r="F606" s="359"/>
      <c r="G606" s="12"/>
      <c r="H606" s="116"/>
      <c r="I606" s="127"/>
      <c r="P606" s="350">
        <f t="shared" ca="1" si="438"/>
        <v>1</v>
      </c>
      <c r="Q606" s="350">
        <f t="shared" ca="1" si="438"/>
        <v>1</v>
      </c>
      <c r="R606" s="350">
        <f t="shared" ca="1" si="438"/>
        <v>1</v>
      </c>
      <c r="S606" s="350">
        <f t="shared" ca="1" si="438"/>
        <v>1</v>
      </c>
      <c r="T606" s="350">
        <f t="shared" ca="1" si="438"/>
        <v>1</v>
      </c>
      <c r="U606" s="350">
        <f t="shared" ca="1" si="438"/>
        <v>1</v>
      </c>
      <c r="V606" s="350">
        <f t="shared" ca="1" si="438"/>
        <v>1</v>
      </c>
      <c r="W606" s="350">
        <f t="shared" ca="1" si="438"/>
        <v>1</v>
      </c>
      <c r="X606" s="350">
        <f t="shared" ca="1" si="438"/>
        <v>1</v>
      </c>
      <c r="Y606" s="350">
        <f t="shared" ca="1" si="438"/>
        <v>1</v>
      </c>
      <c r="Z606" s="350">
        <f t="shared" ca="1" si="439"/>
        <v>1</v>
      </c>
      <c r="AA606" s="350" t="str">
        <f t="shared" ca="1" si="433"/>
        <v>G</v>
      </c>
      <c r="AB606" s="350" t="str">
        <f t="shared" ca="1" si="434"/>
        <v>F0</v>
      </c>
    </row>
    <row r="607" spans="1:28" ht="15.75" customHeight="1">
      <c r="A607" s="22" t="s">
        <v>476</v>
      </c>
      <c r="B607" s="464" t="s">
        <v>118</v>
      </c>
      <c r="C607" s="464"/>
      <c r="D607" s="464"/>
      <c r="E607" s="464"/>
      <c r="F607" s="464"/>
      <c r="G607" s="12" t="str">
        <f>IF(H607="","",IF(H607&lt;1,"Must be at least 1",IF(H607&gt;H$10,"Can't be over total staff in firm, which is "&amp;H$10,"")))</f>
        <v/>
      </c>
      <c r="H607" s="115"/>
      <c r="I607" s="127"/>
      <c r="J607" s="151" t="s">
        <v>47</v>
      </c>
      <c r="K607" s="318" t="str">
        <f t="shared" ref="K607:K608" si="442">IF(ISNUMBER(H607),ROUND(H607,0),"X")</f>
        <v>X</v>
      </c>
      <c r="L607" s="149" t="s">
        <v>46</v>
      </c>
      <c r="M607" s="149" t="str">
        <f t="shared" ref="M607:M609" si="443">IF(G607="","",1)</f>
        <v/>
      </c>
      <c r="N607" s="152" t="str">
        <f>IF(M607=1,"&lt;==========","")</f>
        <v/>
      </c>
      <c r="P607" s="350">
        <f t="shared" ca="1" si="438"/>
        <v>1</v>
      </c>
      <c r="Q607" s="350">
        <f t="shared" ca="1" si="438"/>
        <v>1</v>
      </c>
      <c r="R607" s="350">
        <f t="shared" ca="1" si="438"/>
        <v>1</v>
      </c>
      <c r="S607" s="350">
        <f t="shared" ca="1" si="438"/>
        <v>1</v>
      </c>
      <c r="T607" s="350">
        <f t="shared" ca="1" si="438"/>
        <v>1</v>
      </c>
      <c r="U607" s="350">
        <f t="shared" ca="1" si="438"/>
        <v>1</v>
      </c>
      <c r="V607" s="350">
        <f t="shared" ca="1" si="438"/>
        <v>1</v>
      </c>
      <c r="W607" s="350">
        <f t="shared" ca="1" si="438"/>
        <v>0</v>
      </c>
      <c r="X607" s="350">
        <f t="shared" ca="1" si="438"/>
        <v>1</v>
      </c>
      <c r="Y607" s="350">
        <f t="shared" ca="1" si="438"/>
        <v>1</v>
      </c>
      <c r="Z607" s="350">
        <f t="shared" ca="1" si="439"/>
        <v>1</v>
      </c>
      <c r="AA607" s="350" t="str">
        <f t="shared" ca="1" si="433"/>
        <v>,0</v>
      </c>
      <c r="AB607" s="350" t="str">
        <f t="shared" ca="1" si="434"/>
        <v>F0</v>
      </c>
    </row>
    <row r="608" spans="1:28">
      <c r="A608" s="22" t="s">
        <v>477</v>
      </c>
      <c r="B608" s="464" t="s">
        <v>703</v>
      </c>
      <c r="C608" s="464"/>
      <c r="D608" s="464"/>
      <c r="E608" s="464"/>
      <c r="F608" s="464"/>
      <c r="G608" s="12" t="str">
        <f>IF(H608="","",IF(H608&lt;0,"Must be positive number",IF(H608&gt;H607,"Can't be over # people with title, which is "&amp;H607,"")))</f>
        <v/>
      </c>
      <c r="H608" s="115"/>
      <c r="I608" s="127"/>
      <c r="J608" s="151" t="s">
        <v>47</v>
      </c>
      <c r="K608" s="318" t="str">
        <f t="shared" si="442"/>
        <v>X</v>
      </c>
      <c r="L608" s="149" t="s">
        <v>46</v>
      </c>
      <c r="M608" s="149" t="str">
        <f t="shared" si="443"/>
        <v/>
      </c>
      <c r="N608" s="152" t="str">
        <f>IF(M608=1,"&lt;==========","")</f>
        <v/>
      </c>
      <c r="P608" s="350">
        <f t="shared" ca="1" si="438"/>
        <v>1</v>
      </c>
      <c r="Q608" s="350">
        <f t="shared" ca="1" si="438"/>
        <v>1</v>
      </c>
      <c r="R608" s="350">
        <f t="shared" ca="1" si="438"/>
        <v>1</v>
      </c>
      <c r="S608" s="350">
        <f t="shared" ca="1" si="438"/>
        <v>1</v>
      </c>
      <c r="T608" s="350">
        <f t="shared" ca="1" si="438"/>
        <v>1</v>
      </c>
      <c r="U608" s="350">
        <f t="shared" ca="1" si="438"/>
        <v>1</v>
      </c>
      <c r="V608" s="350">
        <f t="shared" ca="1" si="438"/>
        <v>1</v>
      </c>
      <c r="W608" s="350">
        <f t="shared" ca="1" si="438"/>
        <v>0</v>
      </c>
      <c r="X608" s="350">
        <f t="shared" ca="1" si="438"/>
        <v>1</v>
      </c>
      <c r="Y608" s="350">
        <f t="shared" ca="1" si="438"/>
        <v>1</v>
      </c>
      <c r="Z608" s="350">
        <f t="shared" ca="1" si="439"/>
        <v>1</v>
      </c>
      <c r="AA608" s="350" t="str">
        <f t="shared" ca="1" si="433"/>
        <v>,0</v>
      </c>
      <c r="AB608" s="350" t="str">
        <f t="shared" ca="1" si="434"/>
        <v>F0</v>
      </c>
    </row>
    <row r="609" spans="1:28" ht="17.25" thickBot="1">
      <c r="A609" s="22" t="s">
        <v>478</v>
      </c>
      <c r="B609" s="464" t="s">
        <v>121</v>
      </c>
      <c r="C609" s="464"/>
      <c r="D609" s="464"/>
      <c r="E609" s="464"/>
      <c r="F609" s="464"/>
      <c r="G609" s="12" t="str">
        <f>IF(H609="","",IF(H609&lt;0,"Can't be negative",IF(H609&gt;100,"Can't be over 100%","")))</f>
        <v/>
      </c>
      <c r="H609" s="345"/>
      <c r="I609" s="128" t="s">
        <v>86</v>
      </c>
      <c r="J609" s="151" t="s">
        <v>47</v>
      </c>
      <c r="K609" s="338" t="str">
        <f>IF(ISNUMBER(H609),ROUND(H609,2),"X")</f>
        <v>X</v>
      </c>
      <c r="L609" s="149" t="s">
        <v>46</v>
      </c>
      <c r="M609" s="149" t="str">
        <f t="shared" si="443"/>
        <v/>
      </c>
      <c r="N609" s="152" t="str">
        <f>IF(M609=1,"&lt;==========","")</f>
        <v/>
      </c>
      <c r="P609" s="350">
        <f t="shared" ca="1" si="438"/>
        <v>1</v>
      </c>
      <c r="Q609" s="350">
        <f t="shared" ca="1" si="438"/>
        <v>1</v>
      </c>
      <c r="R609" s="350">
        <f t="shared" ca="1" si="438"/>
        <v>1</v>
      </c>
      <c r="S609" s="350">
        <f t="shared" ca="1" si="438"/>
        <v>1</v>
      </c>
      <c r="T609" s="350">
        <f t="shared" ca="1" si="438"/>
        <v>1</v>
      </c>
      <c r="U609" s="350">
        <f t="shared" ca="1" si="438"/>
        <v>1</v>
      </c>
      <c r="V609" s="350">
        <f t="shared" ca="1" si="438"/>
        <v>1</v>
      </c>
      <c r="W609" s="350">
        <f t="shared" ca="1" si="438"/>
        <v>0</v>
      </c>
      <c r="X609" s="350">
        <f t="shared" ca="1" si="438"/>
        <v>1</v>
      </c>
      <c r="Y609" s="350">
        <f t="shared" ca="1" si="438"/>
        <v>1</v>
      </c>
      <c r="Z609" s="350">
        <f t="shared" ca="1" si="439"/>
        <v>1</v>
      </c>
      <c r="AA609" s="350" t="str">
        <f t="shared" ca="1" si="433"/>
        <v>F2</v>
      </c>
      <c r="AB609" s="350" t="str">
        <f t="shared" ca="1" si="434"/>
        <v>F2</v>
      </c>
    </row>
    <row r="610" spans="1:28" ht="14.25" customHeight="1">
      <c r="A610" s="22"/>
      <c r="B610" s="359"/>
      <c r="C610" s="359"/>
      <c r="D610" s="359"/>
      <c r="E610" s="359"/>
      <c r="F610" s="359"/>
      <c r="G610" s="12"/>
      <c r="H610" s="116"/>
      <c r="I610" s="127"/>
      <c r="P610" s="350">
        <f t="shared" ca="1" si="438"/>
        <v>1</v>
      </c>
      <c r="Q610" s="350">
        <f t="shared" ca="1" si="438"/>
        <v>1</v>
      </c>
      <c r="R610" s="350">
        <f t="shared" ca="1" si="438"/>
        <v>1</v>
      </c>
      <c r="S610" s="350">
        <f t="shared" ca="1" si="438"/>
        <v>1</v>
      </c>
      <c r="T610" s="350">
        <f t="shared" ca="1" si="438"/>
        <v>1</v>
      </c>
      <c r="U610" s="350">
        <f t="shared" ca="1" si="438"/>
        <v>1</v>
      </c>
      <c r="V610" s="350">
        <f t="shared" ca="1" si="438"/>
        <v>1</v>
      </c>
      <c r="W610" s="350">
        <f t="shared" ca="1" si="438"/>
        <v>1</v>
      </c>
      <c r="X610" s="350">
        <f t="shared" ca="1" si="438"/>
        <v>1</v>
      </c>
      <c r="Y610" s="350">
        <f t="shared" ca="1" si="438"/>
        <v>1</v>
      </c>
      <c r="Z610" s="350">
        <f t="shared" ca="1" si="439"/>
        <v>1</v>
      </c>
      <c r="AA610" s="350" t="str">
        <f t="shared" ca="1" si="433"/>
        <v>G</v>
      </c>
      <c r="AB610" s="350" t="str">
        <f t="shared" ca="1" si="434"/>
        <v>F0</v>
      </c>
    </row>
    <row r="611" spans="1:28">
      <c r="A611" s="22" t="s">
        <v>479</v>
      </c>
      <c r="B611" s="464" t="s">
        <v>29</v>
      </c>
      <c r="C611" s="464"/>
      <c r="D611" s="464"/>
      <c r="E611" s="464"/>
      <c r="F611" s="464"/>
      <c r="G611" s="12" t="str">
        <f>IF(H611="","",IF(H611&lt;0,"Can't be negative",IF(H611&gt;100,"Can't be over 100%","")))</f>
        <v/>
      </c>
      <c r="H611" s="344"/>
      <c r="I611" s="128" t="s">
        <v>86</v>
      </c>
      <c r="J611" s="151" t="s">
        <v>47</v>
      </c>
      <c r="K611" s="338" t="str">
        <f t="shared" ref="K611:K612" si="444">IF(ISNUMBER(H611),ROUND(H611,2),"X")</f>
        <v>X</v>
      </c>
      <c r="L611" s="149" t="s">
        <v>46</v>
      </c>
      <c r="M611" s="149" t="str">
        <f t="shared" ref="M611:M616" si="445">IF(G611="","",1)</f>
        <v/>
      </c>
      <c r="N611" s="152" t="str">
        <f t="shared" ref="N611:N616" si="446">IF(M611=1,"&lt;==========","")</f>
        <v/>
      </c>
      <c r="P611" s="350">
        <f t="shared" ca="1" si="438"/>
        <v>1</v>
      </c>
      <c r="Q611" s="350">
        <f t="shared" ca="1" si="438"/>
        <v>1</v>
      </c>
      <c r="R611" s="350">
        <f t="shared" ca="1" si="438"/>
        <v>1</v>
      </c>
      <c r="S611" s="350">
        <f t="shared" ca="1" si="438"/>
        <v>1</v>
      </c>
      <c r="T611" s="350">
        <f t="shared" ca="1" si="438"/>
        <v>1</v>
      </c>
      <c r="U611" s="350">
        <f t="shared" ca="1" si="438"/>
        <v>1</v>
      </c>
      <c r="V611" s="350">
        <f t="shared" ca="1" si="438"/>
        <v>1</v>
      </c>
      <c r="W611" s="350">
        <f t="shared" ca="1" si="438"/>
        <v>0</v>
      </c>
      <c r="X611" s="350">
        <f t="shared" ca="1" si="438"/>
        <v>1</v>
      </c>
      <c r="Y611" s="350">
        <f t="shared" ca="1" si="438"/>
        <v>1</v>
      </c>
      <c r="Z611" s="350">
        <f t="shared" ca="1" si="439"/>
        <v>1</v>
      </c>
      <c r="AA611" s="350" t="str">
        <f t="shared" ca="1" si="433"/>
        <v>F2</v>
      </c>
      <c r="AB611" s="350" t="str">
        <f t="shared" ca="1" si="434"/>
        <v>F2</v>
      </c>
    </row>
    <row r="612" spans="1:28" ht="17.25" thickBot="1">
      <c r="A612" s="22" t="s">
        <v>480</v>
      </c>
      <c r="B612" s="464" t="s">
        <v>647</v>
      </c>
      <c r="C612" s="464"/>
      <c r="D612" s="464"/>
      <c r="E612" s="464"/>
      <c r="F612" s="464"/>
      <c r="G612" s="12" t="str">
        <f>IF(H612="","",IF(H612&lt;0,"Can't be negative",IF(H612&gt;100,"Can't be over 100%","")))</f>
        <v/>
      </c>
      <c r="H612" s="345"/>
      <c r="I612" s="128" t="s">
        <v>86</v>
      </c>
      <c r="J612" s="151" t="s">
        <v>47</v>
      </c>
      <c r="K612" s="338" t="str">
        <f t="shared" si="444"/>
        <v>X</v>
      </c>
      <c r="L612" s="149" t="s">
        <v>46</v>
      </c>
      <c r="M612" s="149" t="str">
        <f t="shared" si="445"/>
        <v/>
      </c>
      <c r="N612" s="152" t="str">
        <f t="shared" si="446"/>
        <v/>
      </c>
      <c r="P612" s="350">
        <f t="shared" ca="1" si="438"/>
        <v>1</v>
      </c>
      <c r="Q612" s="350">
        <f t="shared" ca="1" si="438"/>
        <v>1</v>
      </c>
      <c r="R612" s="350">
        <f t="shared" ca="1" si="438"/>
        <v>1</v>
      </c>
      <c r="S612" s="350">
        <f t="shared" ca="1" si="438"/>
        <v>1</v>
      </c>
      <c r="T612" s="350">
        <f t="shared" ca="1" si="438"/>
        <v>1</v>
      </c>
      <c r="U612" s="350">
        <f t="shared" ca="1" si="438"/>
        <v>1</v>
      </c>
      <c r="V612" s="350">
        <f t="shared" ca="1" si="438"/>
        <v>1</v>
      </c>
      <c r="W612" s="350">
        <f t="shared" ca="1" si="438"/>
        <v>0</v>
      </c>
      <c r="X612" s="350">
        <f t="shared" ca="1" si="438"/>
        <v>1</v>
      </c>
      <c r="Y612" s="350">
        <f t="shared" ca="1" si="438"/>
        <v>1</v>
      </c>
      <c r="Z612" s="350">
        <f t="shared" ca="1" si="439"/>
        <v>1</v>
      </c>
      <c r="AA612" s="350" t="str">
        <f t="shared" ca="1" si="433"/>
        <v>F2</v>
      </c>
      <c r="AB612" s="350" t="str">
        <f t="shared" ca="1" si="434"/>
        <v>F2</v>
      </c>
    </row>
    <row r="613" spans="1:28" ht="14.25" customHeight="1">
      <c r="A613" s="22"/>
      <c r="B613" s="359"/>
      <c r="C613" s="359"/>
      <c r="D613" s="359"/>
      <c r="E613" s="359"/>
      <c r="F613" s="104"/>
      <c r="G613" s="331" t="str">
        <f>IF(H611+H612&gt;100,"Can't add to more than 100%","")</f>
        <v/>
      </c>
      <c r="H613" s="328" t="str">
        <f>IF(H611+H612&gt;0,H611+H612,"")</f>
        <v/>
      </c>
      <c r="I613" s="329" t="str">
        <f>IF(H613&lt;&gt;"","Total","")</f>
        <v/>
      </c>
      <c r="M613" s="149" t="str">
        <f t="shared" si="445"/>
        <v/>
      </c>
      <c r="N613" s="152" t="str">
        <f t="shared" si="446"/>
        <v/>
      </c>
      <c r="P613" s="350">
        <f t="shared" ca="1" si="438"/>
        <v>1</v>
      </c>
      <c r="Q613" s="350">
        <f t="shared" ca="1" si="438"/>
        <v>1</v>
      </c>
      <c r="R613" s="350">
        <f t="shared" ca="1" si="438"/>
        <v>1</v>
      </c>
      <c r="S613" s="350">
        <f t="shared" ca="1" si="438"/>
        <v>1</v>
      </c>
      <c r="T613" s="350">
        <f t="shared" ca="1" si="438"/>
        <v>1</v>
      </c>
      <c r="U613" s="350">
        <f t="shared" ca="1" si="438"/>
        <v>1</v>
      </c>
      <c r="V613" s="350">
        <f t="shared" ca="1" si="438"/>
        <v>1</v>
      </c>
      <c r="W613" s="350">
        <f t="shared" ca="1" si="438"/>
        <v>1</v>
      </c>
      <c r="X613" s="350">
        <f t="shared" ca="1" si="438"/>
        <v>1</v>
      </c>
      <c r="Y613" s="350">
        <f t="shared" ca="1" si="438"/>
        <v>1</v>
      </c>
      <c r="Z613" s="350">
        <f t="shared" ca="1" si="439"/>
        <v>1</v>
      </c>
      <c r="AA613" s="350" t="str">
        <f t="shared" ca="1" si="433"/>
        <v>F0</v>
      </c>
      <c r="AB613" s="350" t="str">
        <f t="shared" ca="1" si="434"/>
        <v>F0</v>
      </c>
    </row>
    <row r="614" spans="1:28">
      <c r="A614" s="22" t="s">
        <v>481</v>
      </c>
      <c r="B614" s="464" t="s">
        <v>821</v>
      </c>
      <c r="C614" s="464"/>
      <c r="D614" s="464"/>
      <c r="E614" s="464"/>
      <c r="F614" s="464"/>
      <c r="G614" s="366" t="str">
        <f>IF(H614&lt;0,"Can't be negative",IF(H614&gt;30,"Do you really mean "&amp;H614&amp;" DAYS (not hours)?",""))</f>
        <v/>
      </c>
      <c r="H614" s="355"/>
      <c r="I614" s="127"/>
      <c r="J614" s="151" t="s">
        <v>47</v>
      </c>
      <c r="K614" s="318" t="str">
        <f t="shared" ref="K614:K616" si="447">IF(ISNUMBER(H614),ROUND(H614,0),"X")</f>
        <v>X</v>
      </c>
      <c r="L614" s="149" t="s">
        <v>46</v>
      </c>
      <c r="M614" s="149" t="str">
        <f t="shared" si="445"/>
        <v/>
      </c>
      <c r="N614" s="152" t="str">
        <f t="shared" si="446"/>
        <v/>
      </c>
      <c r="P614" s="350">
        <f t="shared" ca="1" si="438"/>
        <v>1</v>
      </c>
      <c r="Q614" s="350">
        <f t="shared" ca="1" si="438"/>
        <v>1</v>
      </c>
      <c r="R614" s="350">
        <f t="shared" ca="1" si="438"/>
        <v>1</v>
      </c>
      <c r="S614" s="350">
        <f t="shared" ca="1" si="438"/>
        <v>1</v>
      </c>
      <c r="T614" s="350">
        <f t="shared" ca="1" si="438"/>
        <v>1</v>
      </c>
      <c r="U614" s="350">
        <f t="shared" ca="1" si="438"/>
        <v>1</v>
      </c>
      <c r="V614" s="350">
        <f t="shared" ca="1" si="438"/>
        <v>1</v>
      </c>
      <c r="W614" s="350">
        <f t="shared" ca="1" si="438"/>
        <v>0</v>
      </c>
      <c r="X614" s="350">
        <f t="shared" ca="1" si="438"/>
        <v>1</v>
      </c>
      <c r="Y614" s="350">
        <f t="shared" ca="1" si="438"/>
        <v>1</v>
      </c>
      <c r="Z614" s="350">
        <f t="shared" ca="1" si="439"/>
        <v>1</v>
      </c>
      <c r="AA614" s="350" t="str">
        <f t="shared" ca="1" si="433"/>
        <v>F0</v>
      </c>
      <c r="AB614" s="350" t="str">
        <f t="shared" ca="1" si="434"/>
        <v>F0</v>
      </c>
    </row>
    <row r="615" spans="1:28">
      <c r="A615" s="22" t="s">
        <v>482</v>
      </c>
      <c r="B615" s="464" t="s">
        <v>822</v>
      </c>
      <c r="C615" s="464"/>
      <c r="D615" s="464"/>
      <c r="E615" s="464"/>
      <c r="F615" s="464"/>
      <c r="G615" s="366" t="str">
        <f>IF((H614&gt;0)*AND(H615&gt;0),"Can't enter vacation if you entered PTO",IF(H615&lt;0,"Can't be negative",IF(H615&gt;30,"Do you really mean "&amp;H615&amp;" DAYS (not hours)?","")))</f>
        <v/>
      </c>
      <c r="H615" s="355"/>
      <c r="I615" s="127"/>
      <c r="J615" s="151" t="s">
        <v>47</v>
      </c>
      <c r="K615" s="318" t="str">
        <f t="shared" si="447"/>
        <v>X</v>
      </c>
      <c r="L615" s="149" t="s">
        <v>46</v>
      </c>
      <c r="M615" s="149" t="str">
        <f t="shared" si="445"/>
        <v/>
      </c>
      <c r="N615" s="152" t="str">
        <f t="shared" si="446"/>
        <v/>
      </c>
      <c r="P615" s="350">
        <f t="shared" ca="1" si="438"/>
        <v>1</v>
      </c>
      <c r="Q615" s="350">
        <f t="shared" ca="1" si="438"/>
        <v>1</v>
      </c>
      <c r="R615" s="350">
        <f t="shared" ca="1" si="438"/>
        <v>1</v>
      </c>
      <c r="S615" s="350">
        <f t="shared" ca="1" si="438"/>
        <v>1</v>
      </c>
      <c r="T615" s="350">
        <f t="shared" ca="1" si="438"/>
        <v>1</v>
      </c>
      <c r="U615" s="350">
        <f t="shared" ca="1" si="438"/>
        <v>1</v>
      </c>
      <c r="V615" s="350">
        <f t="shared" ca="1" si="438"/>
        <v>1</v>
      </c>
      <c r="W615" s="350">
        <f t="shared" ca="1" si="438"/>
        <v>0</v>
      </c>
      <c r="X615" s="350">
        <f t="shared" ca="1" si="438"/>
        <v>1</v>
      </c>
      <c r="Y615" s="350">
        <f t="shared" ca="1" si="438"/>
        <v>1</v>
      </c>
      <c r="Z615" s="350">
        <f t="shared" ca="1" si="439"/>
        <v>1</v>
      </c>
      <c r="AA615" s="350" t="str">
        <f t="shared" ca="1" si="433"/>
        <v>F0</v>
      </c>
      <c r="AB615" s="350" t="str">
        <f t="shared" ca="1" si="434"/>
        <v>F0</v>
      </c>
    </row>
    <row r="616" spans="1:28" ht="17.25" thickBot="1">
      <c r="A616" s="22" t="s">
        <v>483</v>
      </c>
      <c r="B616" s="464" t="s">
        <v>823</v>
      </c>
      <c r="C616" s="464"/>
      <c r="D616" s="464"/>
      <c r="E616" s="464"/>
      <c r="F616" s="464"/>
      <c r="G616" s="366" t="str">
        <f>IF((H614&gt;0)*AND(H616&gt;0),"Can't enter sick days if you entered PTO",IF(H616&lt;0,"Can't be negative",IF(H616&gt;30,"Do you really mean "&amp;H616&amp;" DAYS (not hours)?","")))</f>
        <v/>
      </c>
      <c r="H616" s="327"/>
      <c r="I616" s="127"/>
      <c r="J616" s="151" t="s">
        <v>47</v>
      </c>
      <c r="K616" s="318" t="str">
        <f t="shared" si="447"/>
        <v>X</v>
      </c>
      <c r="L616" s="149" t="s">
        <v>46</v>
      </c>
      <c r="M616" s="149" t="str">
        <f t="shared" si="445"/>
        <v/>
      </c>
      <c r="N616" s="152" t="str">
        <f t="shared" si="446"/>
        <v/>
      </c>
      <c r="P616" s="350">
        <f t="shared" ca="1" si="438"/>
        <v>1</v>
      </c>
      <c r="Q616" s="350">
        <f t="shared" ca="1" si="438"/>
        <v>1</v>
      </c>
      <c r="R616" s="350">
        <f t="shared" ca="1" si="438"/>
        <v>1</v>
      </c>
      <c r="S616" s="350">
        <f t="shared" ca="1" si="438"/>
        <v>1</v>
      </c>
      <c r="T616" s="350">
        <f t="shared" ca="1" si="438"/>
        <v>1</v>
      </c>
      <c r="U616" s="350">
        <f t="shared" ca="1" si="438"/>
        <v>1</v>
      </c>
      <c r="V616" s="350">
        <f t="shared" ca="1" si="438"/>
        <v>1</v>
      </c>
      <c r="W616" s="350">
        <f t="shared" ca="1" si="438"/>
        <v>0</v>
      </c>
      <c r="X616" s="350">
        <f t="shared" ca="1" si="438"/>
        <v>1</v>
      </c>
      <c r="Y616" s="350">
        <f t="shared" ca="1" si="438"/>
        <v>1</v>
      </c>
      <c r="Z616" s="350">
        <f t="shared" ca="1" si="439"/>
        <v>1</v>
      </c>
      <c r="AA616" s="350" t="str">
        <f t="shared" ca="1" si="433"/>
        <v>F0</v>
      </c>
      <c r="AB616" s="350" t="str">
        <f t="shared" ca="1" si="434"/>
        <v>F0</v>
      </c>
    </row>
    <row r="617" spans="1:28" ht="14.25" customHeight="1">
      <c r="A617" s="22"/>
      <c r="B617" s="359"/>
      <c r="C617" s="359"/>
      <c r="D617" s="359"/>
      <c r="E617" s="359"/>
      <c r="F617" s="359"/>
      <c r="G617" s="366" t="str">
        <f>IF(H617&lt;0,"Can't be negative",IF(H617&gt;30,"Do you really mean "&amp;H617&amp;" DAYS (not hours)?",""))</f>
        <v/>
      </c>
      <c r="H617" s="365">
        <f>SUM(H614:H616)</f>
        <v>0</v>
      </c>
      <c r="I617" s="329" t="str">
        <f>IF(H617&lt;&gt;"","Total","")</f>
        <v>Total</v>
      </c>
      <c r="P617" s="350">
        <f t="shared" ca="1" si="438"/>
        <v>1</v>
      </c>
      <c r="Q617" s="350">
        <f t="shared" ca="1" si="438"/>
        <v>1</v>
      </c>
      <c r="R617" s="350">
        <f t="shared" ca="1" si="438"/>
        <v>1</v>
      </c>
      <c r="S617" s="350">
        <f t="shared" ca="1" si="438"/>
        <v>1</v>
      </c>
      <c r="T617" s="350">
        <f t="shared" ca="1" si="438"/>
        <v>1</v>
      </c>
      <c r="U617" s="350">
        <f t="shared" ca="1" si="438"/>
        <v>1</v>
      </c>
      <c r="V617" s="350">
        <f t="shared" ca="1" si="438"/>
        <v>1</v>
      </c>
      <c r="W617" s="350">
        <f t="shared" ca="1" si="438"/>
        <v>1</v>
      </c>
      <c r="X617" s="350">
        <f t="shared" ca="1" si="438"/>
        <v>1</v>
      </c>
      <c r="Y617" s="350">
        <f t="shared" ca="1" si="438"/>
        <v>1</v>
      </c>
      <c r="Z617" s="350">
        <f t="shared" ca="1" si="439"/>
        <v>1</v>
      </c>
      <c r="AA617" s="350" t="str">
        <f t="shared" ca="1" si="433"/>
        <v>F0</v>
      </c>
      <c r="AB617" s="350" t="str">
        <f t="shared" ca="1" si="434"/>
        <v>F0</v>
      </c>
    </row>
    <row r="618" spans="1:28" ht="15.75" customHeight="1">
      <c r="A618" s="105" t="s">
        <v>484</v>
      </c>
      <c r="B618" s="464" t="s">
        <v>619</v>
      </c>
      <c r="C618" s="464"/>
      <c r="D618" s="464"/>
      <c r="E618" s="464"/>
      <c r="F618" s="464"/>
      <c r="G618" s="12" t="str">
        <f t="shared" ref="G618:G624" si="448">IF(H618="","",IF(H618="Y","",IF(H618="N","","Must be Y or N")))</f>
        <v/>
      </c>
      <c r="H618" s="355"/>
      <c r="I618" s="127" t="s">
        <v>127</v>
      </c>
      <c r="J618" s="151" t="s">
        <v>47</v>
      </c>
      <c r="K618" s="318" t="str">
        <f t="shared" ref="K618:K624" si="449">IF(H618="Y",1,IF(H618="N",0,"X"))</f>
        <v>X</v>
      </c>
      <c r="L618" s="149" t="s">
        <v>46</v>
      </c>
      <c r="M618" s="149" t="str">
        <f t="shared" ref="M618:M624" si="450">IF(G618="","",1)</f>
        <v/>
      </c>
      <c r="N618" s="152" t="str">
        <f t="shared" ref="N618:N624" si="451">IF(M618=1,"&lt;==========","")</f>
        <v/>
      </c>
      <c r="P618" s="360">
        <f t="shared" ca="1" si="438"/>
        <v>1</v>
      </c>
      <c r="Q618" s="360">
        <f t="shared" ca="1" si="438"/>
        <v>1</v>
      </c>
      <c r="R618" s="360">
        <f t="shared" ca="1" si="438"/>
        <v>1</v>
      </c>
      <c r="S618" s="360">
        <f t="shared" ca="1" si="438"/>
        <v>1</v>
      </c>
      <c r="T618" s="360">
        <f t="shared" ca="1" si="438"/>
        <v>1</v>
      </c>
      <c r="U618" s="360">
        <f t="shared" ca="1" si="438"/>
        <v>1</v>
      </c>
      <c r="V618" s="360">
        <f t="shared" ca="1" si="438"/>
        <v>1</v>
      </c>
      <c r="W618" s="360">
        <f t="shared" ca="1" si="438"/>
        <v>0</v>
      </c>
      <c r="X618" s="360">
        <f t="shared" ca="1" si="438"/>
        <v>1</v>
      </c>
      <c r="Y618" s="360">
        <f t="shared" ca="1" si="438"/>
        <v>1</v>
      </c>
      <c r="Z618" s="360">
        <f t="shared" ca="1" si="439"/>
        <v>1</v>
      </c>
      <c r="AA618" s="360" t="str">
        <f t="shared" ca="1" si="433"/>
        <v>F0</v>
      </c>
      <c r="AB618" s="360" t="str">
        <f t="shared" ca="1" si="434"/>
        <v>F0</v>
      </c>
    </row>
    <row r="619" spans="1:28" ht="15.75" customHeight="1">
      <c r="A619" s="105" t="s">
        <v>485</v>
      </c>
      <c r="B619" s="464" t="s">
        <v>620</v>
      </c>
      <c r="C619" s="464"/>
      <c r="D619" s="464"/>
      <c r="E619" s="464"/>
      <c r="F619" s="464"/>
      <c r="G619" s="12" t="str">
        <f t="shared" si="448"/>
        <v/>
      </c>
      <c r="H619" s="355"/>
      <c r="I619" s="127" t="s">
        <v>127</v>
      </c>
      <c r="J619" s="151" t="s">
        <v>47</v>
      </c>
      <c r="K619" s="318" t="str">
        <f t="shared" si="449"/>
        <v>X</v>
      </c>
      <c r="L619" s="149" t="s">
        <v>46</v>
      </c>
      <c r="M619" s="149" t="str">
        <f t="shared" si="450"/>
        <v/>
      </c>
      <c r="N619" s="152" t="str">
        <f t="shared" si="451"/>
        <v/>
      </c>
      <c r="P619" s="360">
        <f t="shared" ca="1" si="438"/>
        <v>1</v>
      </c>
      <c r="Q619" s="360">
        <f t="shared" ca="1" si="438"/>
        <v>1</v>
      </c>
      <c r="R619" s="360">
        <f t="shared" ca="1" si="438"/>
        <v>1</v>
      </c>
      <c r="S619" s="360">
        <f t="shared" ca="1" si="438"/>
        <v>1</v>
      </c>
      <c r="T619" s="360">
        <f t="shared" ca="1" si="438"/>
        <v>1</v>
      </c>
      <c r="U619" s="360">
        <f t="shared" ca="1" si="438"/>
        <v>1</v>
      </c>
      <c r="V619" s="360">
        <f t="shared" ca="1" si="438"/>
        <v>1</v>
      </c>
      <c r="W619" s="360">
        <f t="shared" ca="1" si="438"/>
        <v>0</v>
      </c>
      <c r="X619" s="360">
        <f t="shared" ca="1" si="438"/>
        <v>1</v>
      </c>
      <c r="Y619" s="360">
        <f t="shared" ca="1" si="438"/>
        <v>1</v>
      </c>
      <c r="Z619" s="360">
        <f t="shared" ca="1" si="439"/>
        <v>1</v>
      </c>
      <c r="AA619" s="360" t="str">
        <f t="shared" ca="1" si="433"/>
        <v>F0</v>
      </c>
      <c r="AB619" s="360" t="str">
        <f t="shared" ca="1" si="434"/>
        <v>F0</v>
      </c>
    </row>
    <row r="620" spans="1:28" ht="15.75" customHeight="1">
      <c r="A620" s="105" t="s">
        <v>486</v>
      </c>
      <c r="B620" s="464" t="s">
        <v>621</v>
      </c>
      <c r="C620" s="464"/>
      <c r="D620" s="464"/>
      <c r="E620" s="464"/>
      <c r="F620" s="464"/>
      <c r="G620" s="12" t="str">
        <f t="shared" si="448"/>
        <v/>
      </c>
      <c r="H620" s="355"/>
      <c r="I620" s="127" t="s">
        <v>127</v>
      </c>
      <c r="J620" s="151" t="s">
        <v>47</v>
      </c>
      <c r="K620" s="318" t="str">
        <f t="shared" si="449"/>
        <v>X</v>
      </c>
      <c r="L620" s="149" t="s">
        <v>46</v>
      </c>
      <c r="M620" s="149" t="str">
        <f t="shared" si="450"/>
        <v/>
      </c>
      <c r="N620" s="152" t="str">
        <f t="shared" si="451"/>
        <v/>
      </c>
      <c r="P620" s="350">
        <f t="shared" ca="1" si="438"/>
        <v>1</v>
      </c>
      <c r="Q620" s="350">
        <f t="shared" ca="1" si="438"/>
        <v>1</v>
      </c>
      <c r="R620" s="350">
        <f t="shared" ca="1" si="438"/>
        <v>1</v>
      </c>
      <c r="S620" s="350">
        <f t="shared" ca="1" si="438"/>
        <v>1</v>
      </c>
      <c r="T620" s="350">
        <f t="shared" ca="1" si="438"/>
        <v>1</v>
      </c>
      <c r="U620" s="350">
        <f t="shared" ca="1" si="438"/>
        <v>1</v>
      </c>
      <c r="V620" s="350">
        <f t="shared" ca="1" si="438"/>
        <v>1</v>
      </c>
      <c r="W620" s="350">
        <f t="shared" ca="1" si="438"/>
        <v>0</v>
      </c>
      <c r="X620" s="350">
        <f t="shared" ca="1" si="438"/>
        <v>1</v>
      </c>
      <c r="Y620" s="350">
        <f t="shared" ca="1" si="438"/>
        <v>1</v>
      </c>
      <c r="Z620" s="350">
        <f t="shared" ca="1" si="439"/>
        <v>1</v>
      </c>
      <c r="AA620" s="350" t="str">
        <f t="shared" ca="1" si="433"/>
        <v>F0</v>
      </c>
      <c r="AB620" s="350" t="str">
        <f t="shared" ca="1" si="434"/>
        <v>F0</v>
      </c>
    </row>
    <row r="621" spans="1:28" ht="15.75" customHeight="1">
      <c r="A621" s="105" t="s">
        <v>487</v>
      </c>
      <c r="B621" s="464" t="s">
        <v>622</v>
      </c>
      <c r="C621" s="464"/>
      <c r="D621" s="464"/>
      <c r="E621" s="464"/>
      <c r="F621" s="464"/>
      <c r="G621" s="12" t="str">
        <f t="shared" si="448"/>
        <v/>
      </c>
      <c r="H621" s="355"/>
      <c r="I621" s="127" t="s">
        <v>127</v>
      </c>
      <c r="J621" s="151" t="s">
        <v>47</v>
      </c>
      <c r="K621" s="318" t="str">
        <f t="shared" si="449"/>
        <v>X</v>
      </c>
      <c r="L621" s="149" t="s">
        <v>46</v>
      </c>
      <c r="M621" s="149" t="str">
        <f t="shared" si="450"/>
        <v/>
      </c>
      <c r="N621" s="152" t="str">
        <f t="shared" si="451"/>
        <v/>
      </c>
      <c r="P621" s="350">
        <f t="shared" ca="1" si="438"/>
        <v>1</v>
      </c>
      <c r="Q621" s="350">
        <f t="shared" ca="1" si="438"/>
        <v>1</v>
      </c>
      <c r="R621" s="350">
        <f t="shared" ca="1" si="438"/>
        <v>1</v>
      </c>
      <c r="S621" s="350">
        <f t="shared" ca="1" si="438"/>
        <v>1</v>
      </c>
      <c r="T621" s="350">
        <f t="shared" ca="1" si="438"/>
        <v>1</v>
      </c>
      <c r="U621" s="350">
        <f t="shared" ref="U621:U629" ca="1" si="452">CELL("protect",F621)</f>
        <v>1</v>
      </c>
      <c r="V621" s="350">
        <f t="shared" ref="V621:V629" ca="1" si="453">CELL("protect",G621)</f>
        <v>1</v>
      </c>
      <c r="W621" s="350">
        <f t="shared" ref="W621:W629" ca="1" si="454">CELL("protect",H621)</f>
        <v>0</v>
      </c>
      <c r="X621" s="350">
        <f t="shared" ref="X621:X629" ca="1" si="455">CELL("protect",I621)</f>
        <v>1</v>
      </c>
      <c r="Y621" s="350">
        <f t="shared" ref="Y621:Y629" ca="1" si="456">CELL("protect",J621)</f>
        <v>1</v>
      </c>
      <c r="Z621" s="350">
        <f t="shared" ca="1" si="439"/>
        <v>1</v>
      </c>
      <c r="AA621" s="350" t="str">
        <f t="shared" ca="1" si="433"/>
        <v>F0</v>
      </c>
      <c r="AB621" s="350" t="str">
        <f t="shared" ca="1" si="434"/>
        <v>F0</v>
      </c>
    </row>
    <row r="622" spans="1:28" ht="15.75" customHeight="1">
      <c r="A622" s="105" t="s">
        <v>488</v>
      </c>
      <c r="B622" s="464" t="s">
        <v>623</v>
      </c>
      <c r="C622" s="464"/>
      <c r="D622" s="464"/>
      <c r="E622" s="464"/>
      <c r="F622" s="464"/>
      <c r="G622" s="12" t="str">
        <f t="shared" si="448"/>
        <v/>
      </c>
      <c r="H622" s="355"/>
      <c r="I622" s="127" t="s">
        <v>127</v>
      </c>
      <c r="J622" s="151" t="s">
        <v>47</v>
      </c>
      <c r="K622" s="318" t="str">
        <f t="shared" si="449"/>
        <v>X</v>
      </c>
      <c r="L622" s="149" t="s">
        <v>46</v>
      </c>
      <c r="M622" s="149" t="str">
        <f t="shared" si="450"/>
        <v/>
      </c>
      <c r="N622" s="152" t="str">
        <f t="shared" si="451"/>
        <v/>
      </c>
      <c r="P622" s="350">
        <f t="shared" ref="P622:P629" ca="1" si="457">CELL("protect",A622)</f>
        <v>1</v>
      </c>
      <c r="Q622" s="350">
        <f t="shared" ref="Q622:Q629" ca="1" si="458">CELL("protect",B622)</f>
        <v>1</v>
      </c>
      <c r="R622" s="350">
        <f t="shared" ref="R622:R629" ca="1" si="459">CELL("protect",C622)</f>
        <v>1</v>
      </c>
      <c r="S622" s="350">
        <f t="shared" ref="S622:S629" ca="1" si="460">CELL("protect",D622)</f>
        <v>1</v>
      </c>
      <c r="T622" s="350">
        <f t="shared" ref="T622:T629" ca="1" si="461">CELL("protect",E622)</f>
        <v>1</v>
      </c>
      <c r="U622" s="350">
        <f t="shared" ca="1" si="452"/>
        <v>1</v>
      </c>
      <c r="V622" s="350">
        <f t="shared" ca="1" si="453"/>
        <v>1</v>
      </c>
      <c r="W622" s="350">
        <f t="shared" ca="1" si="454"/>
        <v>0</v>
      </c>
      <c r="X622" s="350">
        <f t="shared" ca="1" si="455"/>
        <v>1</v>
      </c>
      <c r="Y622" s="350">
        <f t="shared" ca="1" si="456"/>
        <v>1</v>
      </c>
      <c r="Z622" s="350">
        <f t="shared" ca="1" si="439"/>
        <v>1</v>
      </c>
      <c r="AA622" s="350" t="str">
        <f t="shared" ca="1" si="433"/>
        <v>F0</v>
      </c>
      <c r="AB622" s="350" t="str">
        <f t="shared" ca="1" si="434"/>
        <v>F0</v>
      </c>
    </row>
    <row r="623" spans="1:28" ht="15.75" customHeight="1">
      <c r="A623" s="105" t="s">
        <v>489</v>
      </c>
      <c r="B623" s="464" t="s">
        <v>624</v>
      </c>
      <c r="C623" s="464"/>
      <c r="D623" s="464"/>
      <c r="E623" s="464"/>
      <c r="F623" s="464"/>
      <c r="G623" s="12" t="str">
        <f t="shared" si="448"/>
        <v/>
      </c>
      <c r="H623" s="355"/>
      <c r="I623" s="127" t="s">
        <v>127</v>
      </c>
      <c r="J623" s="151" t="s">
        <v>47</v>
      </c>
      <c r="K623" s="318" t="str">
        <f t="shared" si="449"/>
        <v>X</v>
      </c>
      <c r="L623" s="149" t="s">
        <v>46</v>
      </c>
      <c r="M623" s="149" t="str">
        <f t="shared" si="450"/>
        <v/>
      </c>
      <c r="N623" s="152" t="str">
        <f t="shared" si="451"/>
        <v/>
      </c>
      <c r="P623" s="350">
        <f t="shared" ca="1" si="457"/>
        <v>1</v>
      </c>
      <c r="Q623" s="350">
        <f t="shared" ca="1" si="458"/>
        <v>1</v>
      </c>
      <c r="R623" s="350">
        <f t="shared" ca="1" si="459"/>
        <v>1</v>
      </c>
      <c r="S623" s="350">
        <f t="shared" ca="1" si="460"/>
        <v>1</v>
      </c>
      <c r="T623" s="350">
        <f t="shared" ca="1" si="461"/>
        <v>1</v>
      </c>
      <c r="U623" s="350">
        <f t="shared" ca="1" si="452"/>
        <v>1</v>
      </c>
      <c r="V623" s="350">
        <f t="shared" ca="1" si="453"/>
        <v>1</v>
      </c>
      <c r="W623" s="350">
        <f t="shared" ca="1" si="454"/>
        <v>0</v>
      </c>
      <c r="X623" s="350">
        <f t="shared" ca="1" si="455"/>
        <v>1</v>
      </c>
      <c r="Y623" s="350">
        <f t="shared" ca="1" si="456"/>
        <v>1</v>
      </c>
      <c r="Z623" s="350">
        <f t="shared" ca="1" si="439"/>
        <v>1</v>
      </c>
      <c r="AA623" s="350" t="str">
        <f t="shared" ca="1" si="433"/>
        <v>F0</v>
      </c>
      <c r="AB623" s="350" t="str">
        <f t="shared" ca="1" si="434"/>
        <v>F0</v>
      </c>
    </row>
    <row r="624" spans="1:28" ht="15.75" customHeight="1" thickBot="1">
      <c r="A624" s="105" t="s">
        <v>490</v>
      </c>
      <c r="B624" s="464" t="s">
        <v>625</v>
      </c>
      <c r="C624" s="464"/>
      <c r="D624" s="464"/>
      <c r="E624" s="464"/>
      <c r="F624" s="464"/>
      <c r="G624" s="12" t="str">
        <f t="shared" si="448"/>
        <v/>
      </c>
      <c r="H624" s="327"/>
      <c r="I624" s="127" t="s">
        <v>127</v>
      </c>
      <c r="J624" s="151" t="s">
        <v>47</v>
      </c>
      <c r="K624" s="318" t="str">
        <f t="shared" si="449"/>
        <v>X</v>
      </c>
      <c r="L624" s="149" t="s">
        <v>46</v>
      </c>
      <c r="M624" s="149" t="str">
        <f t="shared" si="450"/>
        <v/>
      </c>
      <c r="N624" s="152" t="str">
        <f t="shared" si="451"/>
        <v/>
      </c>
      <c r="P624" s="350">
        <f t="shared" ca="1" si="457"/>
        <v>1</v>
      </c>
      <c r="Q624" s="350">
        <f t="shared" ca="1" si="458"/>
        <v>1</v>
      </c>
      <c r="R624" s="350">
        <f t="shared" ca="1" si="459"/>
        <v>1</v>
      </c>
      <c r="S624" s="350">
        <f t="shared" ca="1" si="460"/>
        <v>1</v>
      </c>
      <c r="T624" s="350">
        <f t="shared" ca="1" si="461"/>
        <v>1</v>
      </c>
      <c r="U624" s="350">
        <f t="shared" ca="1" si="452"/>
        <v>1</v>
      </c>
      <c r="V624" s="350">
        <f t="shared" ca="1" si="453"/>
        <v>1</v>
      </c>
      <c r="W624" s="350">
        <f t="shared" ca="1" si="454"/>
        <v>0</v>
      </c>
      <c r="X624" s="350">
        <f t="shared" ca="1" si="455"/>
        <v>1</v>
      </c>
      <c r="Y624" s="350">
        <f t="shared" ca="1" si="456"/>
        <v>1</v>
      </c>
      <c r="Z624" s="350">
        <f t="shared" ca="1" si="439"/>
        <v>1</v>
      </c>
      <c r="AA624" s="350" t="str">
        <f t="shared" ca="1" si="433"/>
        <v>F0</v>
      </c>
      <c r="AB624" s="350" t="str">
        <f t="shared" ca="1" si="434"/>
        <v>F0</v>
      </c>
    </row>
    <row r="625" spans="1:28" ht="14.25" customHeight="1">
      <c r="A625" s="105"/>
      <c r="B625" s="359"/>
      <c r="C625" s="359"/>
      <c r="D625" s="359"/>
      <c r="E625" s="359"/>
      <c r="F625" s="359"/>
      <c r="G625" s="12"/>
      <c r="H625" s="117"/>
      <c r="I625" s="127"/>
      <c r="P625" s="350">
        <f t="shared" ca="1" si="457"/>
        <v>1</v>
      </c>
      <c r="Q625" s="350">
        <f t="shared" ca="1" si="458"/>
        <v>1</v>
      </c>
      <c r="R625" s="350">
        <f t="shared" ca="1" si="459"/>
        <v>1</v>
      </c>
      <c r="S625" s="350">
        <f t="shared" ca="1" si="460"/>
        <v>1</v>
      </c>
      <c r="T625" s="350">
        <f t="shared" ca="1" si="461"/>
        <v>1</v>
      </c>
      <c r="U625" s="350">
        <f t="shared" ca="1" si="452"/>
        <v>1</v>
      </c>
      <c r="V625" s="350">
        <f t="shared" ca="1" si="453"/>
        <v>1</v>
      </c>
      <c r="W625" s="350">
        <f t="shared" ca="1" si="454"/>
        <v>1</v>
      </c>
      <c r="X625" s="350">
        <f t="shared" ca="1" si="455"/>
        <v>1</v>
      </c>
      <c r="Y625" s="350">
        <f t="shared" ca="1" si="456"/>
        <v>1</v>
      </c>
      <c r="Z625" s="350">
        <f t="shared" ca="1" si="439"/>
        <v>1</v>
      </c>
      <c r="AA625" s="350" t="str">
        <f t="shared" ca="1" si="433"/>
        <v>G</v>
      </c>
      <c r="AB625" s="350" t="str">
        <f t="shared" ca="1" si="434"/>
        <v>F0</v>
      </c>
    </row>
    <row r="626" spans="1:28" ht="15.6" customHeight="1">
      <c r="A626" s="22" t="s">
        <v>491</v>
      </c>
      <c r="B626" s="464" t="s">
        <v>135</v>
      </c>
      <c r="C626" s="464"/>
      <c r="D626" s="464"/>
      <c r="E626" s="464"/>
      <c r="F626" s="464"/>
      <c r="G626" s="12" t="str">
        <f>IF(H626="","",IF(H626&lt;0,"Can't be negative",IF(H626&gt;300,"Can't be over 300%","")))</f>
        <v/>
      </c>
      <c r="H626" s="344"/>
      <c r="I626" s="128" t="s">
        <v>86</v>
      </c>
      <c r="J626" s="151" t="s">
        <v>47</v>
      </c>
      <c r="K626" s="338" t="str">
        <f>IF(ISNUMBER(H626),ROUND(H626,2),"X")</f>
        <v>X</v>
      </c>
      <c r="L626" s="149" t="s">
        <v>46</v>
      </c>
      <c r="M626" s="149" t="str">
        <f t="shared" ref="M626:M629" si="462">IF(G626="","",1)</f>
        <v/>
      </c>
      <c r="N626" s="152" t="str">
        <f>IF(M626=1,"&lt;==========","")</f>
        <v/>
      </c>
      <c r="P626" s="350">
        <f t="shared" ca="1" si="457"/>
        <v>1</v>
      </c>
      <c r="Q626" s="350">
        <f t="shared" ca="1" si="458"/>
        <v>1</v>
      </c>
      <c r="R626" s="350">
        <f t="shared" ca="1" si="459"/>
        <v>1</v>
      </c>
      <c r="S626" s="350">
        <f t="shared" ca="1" si="460"/>
        <v>1</v>
      </c>
      <c r="T626" s="350">
        <f t="shared" ca="1" si="461"/>
        <v>1</v>
      </c>
      <c r="U626" s="350">
        <f t="shared" ca="1" si="452"/>
        <v>1</v>
      </c>
      <c r="V626" s="350">
        <f t="shared" ca="1" si="453"/>
        <v>1</v>
      </c>
      <c r="W626" s="350">
        <f t="shared" ca="1" si="454"/>
        <v>0</v>
      </c>
      <c r="X626" s="350">
        <f t="shared" ca="1" si="455"/>
        <v>1</v>
      </c>
      <c r="Y626" s="350">
        <f t="shared" ca="1" si="456"/>
        <v>1</v>
      </c>
      <c r="Z626" s="350">
        <f t="shared" ca="1" si="439"/>
        <v>1</v>
      </c>
      <c r="AA626" s="350" t="str">
        <f t="shared" ca="1" si="433"/>
        <v>F2</v>
      </c>
      <c r="AB626" s="350" t="str">
        <f t="shared" ca="1" si="434"/>
        <v>F2</v>
      </c>
    </row>
    <row r="627" spans="1:28" ht="15.75" customHeight="1">
      <c r="A627" s="22" t="s">
        <v>492</v>
      </c>
      <c r="B627" s="464" t="s">
        <v>137</v>
      </c>
      <c r="C627" s="464"/>
      <c r="D627" s="464"/>
      <c r="E627" s="464"/>
      <c r="F627" s="464"/>
      <c r="G627" s="12" t="str">
        <f>IF(H627&gt;1000,"Can't exceed $1000 --&gt;","")</f>
        <v/>
      </c>
      <c r="H627" s="330"/>
      <c r="I627" s="128" t="s">
        <v>138</v>
      </c>
      <c r="J627" s="151" t="s">
        <v>47</v>
      </c>
      <c r="K627" s="318" t="str">
        <f t="shared" ref="K627:K629" si="463">IF(ISNUMBER(H627),ROUND(H627,0),"X")</f>
        <v>X</v>
      </c>
      <c r="L627" s="149" t="s">
        <v>46</v>
      </c>
      <c r="M627" s="149" t="str">
        <f t="shared" si="462"/>
        <v/>
      </c>
      <c r="N627" s="152" t="str">
        <f>IF(M627=1,"&lt;==========","")</f>
        <v/>
      </c>
      <c r="P627" s="350">
        <f t="shared" ca="1" si="457"/>
        <v>1</v>
      </c>
      <c r="Q627" s="350">
        <f t="shared" ca="1" si="458"/>
        <v>1</v>
      </c>
      <c r="R627" s="350">
        <f t="shared" ca="1" si="459"/>
        <v>1</v>
      </c>
      <c r="S627" s="350">
        <f t="shared" ca="1" si="460"/>
        <v>1</v>
      </c>
      <c r="T627" s="350">
        <f t="shared" ca="1" si="461"/>
        <v>1</v>
      </c>
      <c r="U627" s="350">
        <f t="shared" ca="1" si="452"/>
        <v>1</v>
      </c>
      <c r="V627" s="350">
        <f t="shared" ca="1" si="453"/>
        <v>1</v>
      </c>
      <c r="W627" s="350">
        <f t="shared" ca="1" si="454"/>
        <v>0</v>
      </c>
      <c r="X627" s="350">
        <f t="shared" ca="1" si="455"/>
        <v>1</v>
      </c>
      <c r="Y627" s="350">
        <f t="shared" ca="1" si="456"/>
        <v>1</v>
      </c>
      <c r="Z627" s="350">
        <f t="shared" ca="1" si="439"/>
        <v>1</v>
      </c>
      <c r="AA627" s="350" t="str">
        <f t="shared" ca="1" si="433"/>
        <v>C0</v>
      </c>
      <c r="AB627" s="350" t="str">
        <f t="shared" ca="1" si="434"/>
        <v>F0</v>
      </c>
    </row>
    <row r="628" spans="1:28" ht="15.75" customHeight="1">
      <c r="A628" s="22" t="s">
        <v>493</v>
      </c>
      <c r="B628" s="464" t="s">
        <v>761</v>
      </c>
      <c r="C628" s="464"/>
      <c r="D628" s="464"/>
      <c r="E628" s="464"/>
      <c r="F628" s="464"/>
      <c r="G628" s="12" t="str">
        <f>IF(H628&lt;0,"Can't be negative",IF(H628&gt;50000000,"Can't exceed $50,000,000",""))</f>
        <v/>
      </c>
      <c r="H628" s="330"/>
      <c r="I628" s="127" t="s">
        <v>790</v>
      </c>
      <c r="J628" s="151" t="s">
        <v>47</v>
      </c>
      <c r="K628" s="318" t="str">
        <f t="shared" si="463"/>
        <v>X</v>
      </c>
      <c r="L628" s="149" t="s">
        <v>46</v>
      </c>
      <c r="M628" s="149" t="str">
        <f t="shared" si="462"/>
        <v/>
      </c>
      <c r="N628" s="152" t="str">
        <f>IF(M628=1,"&lt;==========","")</f>
        <v/>
      </c>
      <c r="P628" s="350">
        <f t="shared" ca="1" si="457"/>
        <v>1</v>
      </c>
      <c r="Q628" s="350">
        <f t="shared" ca="1" si="458"/>
        <v>1</v>
      </c>
      <c r="R628" s="350">
        <f t="shared" ca="1" si="459"/>
        <v>1</v>
      </c>
      <c r="S628" s="350">
        <f t="shared" ca="1" si="460"/>
        <v>1</v>
      </c>
      <c r="T628" s="350">
        <f t="shared" ca="1" si="461"/>
        <v>1</v>
      </c>
      <c r="U628" s="350">
        <f t="shared" ca="1" si="452"/>
        <v>1</v>
      </c>
      <c r="V628" s="350">
        <f t="shared" ca="1" si="453"/>
        <v>1</v>
      </c>
      <c r="W628" s="350">
        <f t="shared" ca="1" si="454"/>
        <v>0</v>
      </c>
      <c r="X628" s="350">
        <f t="shared" ca="1" si="455"/>
        <v>1</v>
      </c>
      <c r="Y628" s="350">
        <f t="shared" ca="1" si="456"/>
        <v>1</v>
      </c>
      <c r="Z628" s="350">
        <f t="shared" ca="1" si="439"/>
        <v>1</v>
      </c>
      <c r="AA628" s="350" t="str">
        <f t="shared" ca="1" si="433"/>
        <v>C0</v>
      </c>
      <c r="AB628" s="350" t="str">
        <f t="shared" ca="1" si="434"/>
        <v>F0</v>
      </c>
    </row>
    <row r="629" spans="1:28" ht="15.75" customHeight="1">
      <c r="A629" s="22" t="s">
        <v>836</v>
      </c>
      <c r="B629" s="464" t="s">
        <v>760</v>
      </c>
      <c r="C629" s="464"/>
      <c r="D629" s="464"/>
      <c r="E629" s="464"/>
      <c r="F629" s="464"/>
      <c r="G629" s="12" t="str">
        <f>IF(H629&lt;0,"Can't be negative",IF(H629&gt;50000000,"Can't exceed $50,000,000",""))</f>
        <v/>
      </c>
      <c r="H629" s="330"/>
      <c r="I629" s="127" t="s">
        <v>790</v>
      </c>
      <c r="J629" s="151" t="s">
        <v>47</v>
      </c>
      <c r="K629" s="318" t="str">
        <f t="shared" si="463"/>
        <v>X</v>
      </c>
      <c r="L629" s="149" t="s">
        <v>46</v>
      </c>
      <c r="M629" s="149" t="str">
        <f t="shared" si="462"/>
        <v/>
      </c>
      <c r="N629" s="152" t="str">
        <f>IF(M629=1,"&lt;==========","")</f>
        <v/>
      </c>
      <c r="P629" s="350">
        <f t="shared" ca="1" si="457"/>
        <v>1</v>
      </c>
      <c r="Q629" s="350">
        <f t="shared" ca="1" si="458"/>
        <v>1</v>
      </c>
      <c r="R629" s="350">
        <f t="shared" ca="1" si="459"/>
        <v>1</v>
      </c>
      <c r="S629" s="350">
        <f t="shared" ca="1" si="460"/>
        <v>1</v>
      </c>
      <c r="T629" s="350">
        <f t="shared" ca="1" si="461"/>
        <v>1</v>
      </c>
      <c r="U629" s="350">
        <f t="shared" ca="1" si="452"/>
        <v>1</v>
      </c>
      <c r="V629" s="350">
        <f t="shared" ca="1" si="453"/>
        <v>1</v>
      </c>
      <c r="W629" s="350">
        <f t="shared" ca="1" si="454"/>
        <v>0</v>
      </c>
      <c r="X629" s="350">
        <f t="shared" ca="1" si="455"/>
        <v>1</v>
      </c>
      <c r="Y629" s="350">
        <f t="shared" ca="1" si="456"/>
        <v>1</v>
      </c>
      <c r="Z629" s="350">
        <f t="shared" ca="1" si="439"/>
        <v>1</v>
      </c>
      <c r="AA629" s="350" t="str">
        <f t="shared" ca="1" si="433"/>
        <v>C0</v>
      </c>
      <c r="AB629" s="350" t="str">
        <f t="shared" ca="1" si="434"/>
        <v>F0</v>
      </c>
    </row>
    <row r="630" spans="1:28" ht="21" customHeight="1">
      <c r="A630" s="22"/>
      <c r="B630" s="13"/>
      <c r="C630" s="13"/>
      <c r="D630" s="13"/>
      <c r="E630" s="13"/>
      <c r="F630" s="13"/>
      <c r="G630" s="12"/>
      <c r="H630" s="118"/>
      <c r="I630" s="128"/>
      <c r="N630" s="152"/>
      <c r="P630" s="347">
        <f t="shared" ref="P630:Y632" ca="1" si="464">CELL("protect",A630)</f>
        <v>1</v>
      </c>
      <c r="Q630" s="347">
        <f t="shared" ca="1" si="464"/>
        <v>1</v>
      </c>
      <c r="R630" s="347">
        <f t="shared" ca="1" si="464"/>
        <v>1</v>
      </c>
      <c r="S630" s="347">
        <f t="shared" ca="1" si="464"/>
        <v>1</v>
      </c>
      <c r="T630" s="347">
        <f t="shared" ca="1" si="464"/>
        <v>1</v>
      </c>
      <c r="U630" s="347">
        <f t="shared" ca="1" si="464"/>
        <v>1</v>
      </c>
      <c r="V630" s="347">
        <f t="shared" ca="1" si="464"/>
        <v>1</v>
      </c>
      <c r="W630" s="347">
        <f t="shared" ca="1" si="464"/>
        <v>1</v>
      </c>
      <c r="X630" s="347">
        <f t="shared" ca="1" si="464"/>
        <v>1</v>
      </c>
      <c r="Y630" s="347">
        <f t="shared" ca="1" si="464"/>
        <v>1</v>
      </c>
      <c r="Z630" s="347">
        <f t="shared" ref="Z630:Z659" ca="1" si="465">CELL("protect",K630)</f>
        <v>1</v>
      </c>
      <c r="AA630" s="347" t="str">
        <f t="shared" ca="1" si="433"/>
        <v>G</v>
      </c>
      <c r="AB630" s="347" t="str">
        <f t="shared" ca="1" si="434"/>
        <v>F0</v>
      </c>
    </row>
    <row r="631" spans="1:28" ht="18">
      <c r="A631" s="467" t="s">
        <v>768</v>
      </c>
      <c r="B631" s="467"/>
      <c r="C631" s="467"/>
      <c r="D631" s="467"/>
      <c r="E631" s="467"/>
      <c r="F631" s="467"/>
      <c r="G631" s="467"/>
      <c r="H631" s="467"/>
      <c r="I631" s="467"/>
      <c r="J631" s="151" t="s">
        <v>44</v>
      </c>
      <c r="K631" s="318" t="str">
        <f>IF(SUM(H633:H652)=0,"X","17")</f>
        <v>X</v>
      </c>
      <c r="L631" s="149" t="s">
        <v>46</v>
      </c>
      <c r="P631" s="347">
        <f t="shared" ca="1" si="464"/>
        <v>1</v>
      </c>
      <c r="Q631" s="347">
        <f t="shared" ca="1" si="464"/>
        <v>1</v>
      </c>
      <c r="R631" s="347">
        <f t="shared" ca="1" si="464"/>
        <v>1</v>
      </c>
      <c r="S631" s="347">
        <f t="shared" ca="1" si="464"/>
        <v>1</v>
      </c>
      <c r="T631" s="347">
        <f t="shared" ca="1" si="464"/>
        <v>1</v>
      </c>
      <c r="U631" s="347">
        <f t="shared" ca="1" si="464"/>
        <v>1</v>
      </c>
      <c r="V631" s="347">
        <f t="shared" ca="1" si="464"/>
        <v>1</v>
      </c>
      <c r="W631" s="347">
        <f t="shared" ca="1" si="464"/>
        <v>1</v>
      </c>
      <c r="X631" s="347">
        <f t="shared" ca="1" si="464"/>
        <v>1</v>
      </c>
      <c r="Y631" s="347">
        <f t="shared" ca="1" si="464"/>
        <v>1</v>
      </c>
      <c r="Z631" s="347">
        <f t="shared" ca="1" si="465"/>
        <v>1</v>
      </c>
      <c r="AA631" s="347" t="str">
        <f t="shared" ca="1" si="433"/>
        <v>G</v>
      </c>
      <c r="AB631" s="347" t="str">
        <f t="shared" ca="1" si="434"/>
        <v>F0</v>
      </c>
    </row>
    <row r="632" spans="1:28" ht="15.75" thickBot="1">
      <c r="A632" s="465" t="s">
        <v>8</v>
      </c>
      <c r="B632" s="466"/>
      <c r="C632" s="466"/>
      <c r="D632" s="466"/>
      <c r="E632" s="466"/>
      <c r="F632" s="466"/>
      <c r="G632" s="466"/>
      <c r="H632" s="466"/>
      <c r="I632" s="88"/>
      <c r="P632" s="350">
        <f t="shared" ca="1" si="464"/>
        <v>1</v>
      </c>
      <c r="Q632" s="350">
        <f t="shared" ca="1" si="464"/>
        <v>1</v>
      </c>
      <c r="R632" s="350">
        <f t="shared" ca="1" si="464"/>
        <v>1</v>
      </c>
      <c r="S632" s="350">
        <f t="shared" ca="1" si="464"/>
        <v>1</v>
      </c>
      <c r="T632" s="350">
        <f t="shared" ca="1" si="464"/>
        <v>1</v>
      </c>
      <c r="U632" s="350">
        <f t="shared" ca="1" si="464"/>
        <v>1</v>
      </c>
      <c r="V632" s="350">
        <f t="shared" ca="1" si="464"/>
        <v>1</v>
      </c>
      <c r="W632" s="350">
        <f t="shared" ca="1" si="464"/>
        <v>1</v>
      </c>
      <c r="X632" s="350">
        <f t="shared" ca="1" si="464"/>
        <v>1</v>
      </c>
      <c r="Y632" s="350">
        <f t="shared" ca="1" si="464"/>
        <v>1</v>
      </c>
      <c r="Z632" s="350">
        <f t="shared" ca="1" si="465"/>
        <v>1</v>
      </c>
      <c r="AA632" s="350" t="str">
        <f t="shared" ca="1" si="433"/>
        <v>G</v>
      </c>
      <c r="AB632" s="350" t="str">
        <f t="shared" ca="1" si="434"/>
        <v>F0</v>
      </c>
    </row>
    <row r="633" spans="1:28" ht="18" customHeight="1">
      <c r="A633" s="103" t="s">
        <v>494</v>
      </c>
      <c r="B633" s="472" t="s">
        <v>754</v>
      </c>
      <c r="C633" s="472"/>
      <c r="D633" s="472"/>
      <c r="E633" s="472"/>
      <c r="F633" s="472"/>
      <c r="G633" s="12" t="str">
        <f>IF(H633&gt;2500000,"Can't exceed $25,000,000 --&gt;","")</f>
        <v/>
      </c>
      <c r="H633" s="326"/>
      <c r="I633" s="127" t="s">
        <v>107</v>
      </c>
      <c r="J633" s="151" t="s">
        <v>47</v>
      </c>
      <c r="K633" s="318" t="str">
        <f t="shared" ref="K633:K640" si="466">IF(ISNUMBER(H633),ROUND(H633,0),"X")</f>
        <v>X</v>
      </c>
      <c r="L633" s="149" t="s">
        <v>46</v>
      </c>
      <c r="M633" s="149" t="str">
        <f t="shared" ref="M633:M640" si="467">IF(G633="","",1)</f>
        <v/>
      </c>
      <c r="N633" s="152" t="str">
        <f t="shared" ref="N633:N640" si="468">IF(M633=1,"&lt;==========","")</f>
        <v/>
      </c>
      <c r="P633" s="350">
        <f t="shared" ref="P633:Y658" ca="1" si="469">CELL("protect",A633)</f>
        <v>1</v>
      </c>
      <c r="Q633" s="350">
        <f t="shared" ca="1" si="469"/>
        <v>1</v>
      </c>
      <c r="R633" s="350">
        <f t="shared" ca="1" si="469"/>
        <v>1</v>
      </c>
      <c r="S633" s="350">
        <f t="shared" ca="1" si="469"/>
        <v>1</v>
      </c>
      <c r="T633" s="350">
        <f t="shared" ca="1" si="469"/>
        <v>1</v>
      </c>
      <c r="U633" s="350">
        <f t="shared" ca="1" si="469"/>
        <v>1</v>
      </c>
      <c r="V633" s="350">
        <f t="shared" ca="1" si="469"/>
        <v>1</v>
      </c>
      <c r="W633" s="350">
        <f t="shared" ca="1" si="469"/>
        <v>0</v>
      </c>
      <c r="X633" s="350">
        <f t="shared" ca="1" si="469"/>
        <v>1</v>
      </c>
      <c r="Y633" s="350">
        <f t="shared" ca="1" si="469"/>
        <v>1</v>
      </c>
      <c r="Z633" s="350">
        <f t="shared" ca="1" si="465"/>
        <v>1</v>
      </c>
      <c r="AA633" s="350" t="str">
        <f t="shared" ref="AA633:AA666" ca="1" si="470">CELL("format",H633)</f>
        <v>C0</v>
      </c>
      <c r="AB633" s="350" t="str">
        <f t="shared" ref="AB633:AB666" ca="1" si="471">CELL("format",K633)</f>
        <v>F0</v>
      </c>
    </row>
    <row r="634" spans="1:28" ht="18" customHeight="1">
      <c r="A634" s="22" t="s">
        <v>495</v>
      </c>
      <c r="B634" s="464" t="s">
        <v>753</v>
      </c>
      <c r="C634" s="464"/>
      <c r="D634" s="464"/>
      <c r="E634" s="464"/>
      <c r="F634" s="464"/>
      <c r="G634" s="12" t="str">
        <f>IF(H634&gt;2500000,"Can't exceed $25,000,000 --&gt;","")</f>
        <v/>
      </c>
      <c r="H634" s="326"/>
      <c r="I634" s="127" t="s">
        <v>107</v>
      </c>
      <c r="J634" s="151" t="s">
        <v>47</v>
      </c>
      <c r="K634" s="318" t="str">
        <f t="shared" si="466"/>
        <v>X</v>
      </c>
      <c r="L634" s="149" t="s">
        <v>46</v>
      </c>
      <c r="M634" s="149" t="str">
        <f t="shared" si="467"/>
        <v/>
      </c>
      <c r="N634" s="152" t="str">
        <f t="shared" si="468"/>
        <v/>
      </c>
      <c r="P634" s="350">
        <f t="shared" ca="1" si="469"/>
        <v>1</v>
      </c>
      <c r="Q634" s="350">
        <f t="shared" ca="1" si="469"/>
        <v>1</v>
      </c>
      <c r="R634" s="350">
        <f t="shared" ca="1" si="469"/>
        <v>1</v>
      </c>
      <c r="S634" s="350">
        <f t="shared" ca="1" si="469"/>
        <v>1</v>
      </c>
      <c r="T634" s="350">
        <f t="shared" ca="1" si="469"/>
        <v>1</v>
      </c>
      <c r="U634" s="350">
        <f t="shared" ca="1" si="469"/>
        <v>1</v>
      </c>
      <c r="V634" s="350">
        <f t="shared" ca="1" si="469"/>
        <v>1</v>
      </c>
      <c r="W634" s="350">
        <f t="shared" ca="1" si="469"/>
        <v>0</v>
      </c>
      <c r="X634" s="350">
        <f t="shared" ca="1" si="469"/>
        <v>1</v>
      </c>
      <c r="Y634" s="350">
        <f t="shared" ca="1" si="469"/>
        <v>1</v>
      </c>
      <c r="Z634" s="350">
        <f t="shared" ca="1" si="465"/>
        <v>1</v>
      </c>
      <c r="AA634" s="350" t="str">
        <f t="shared" ca="1" si="470"/>
        <v>C0</v>
      </c>
      <c r="AB634" s="350" t="str">
        <f t="shared" ca="1" si="471"/>
        <v>F0</v>
      </c>
    </row>
    <row r="635" spans="1:28" ht="18" customHeight="1">
      <c r="A635" s="22" t="s">
        <v>496</v>
      </c>
      <c r="B635" s="464" t="s">
        <v>752</v>
      </c>
      <c r="C635" s="464"/>
      <c r="D635" s="464"/>
      <c r="E635" s="464"/>
      <c r="F635" s="464"/>
      <c r="G635" s="12" t="str">
        <f>IF(H635&gt;2500000,"Can't exceed $25,000,000 --&gt;","")</f>
        <v/>
      </c>
      <c r="H635" s="326"/>
      <c r="I635" s="127" t="s">
        <v>107</v>
      </c>
      <c r="J635" s="151" t="s">
        <v>47</v>
      </c>
      <c r="K635" s="318" t="str">
        <f t="shared" si="466"/>
        <v>X</v>
      </c>
      <c r="L635" s="149" t="s">
        <v>46</v>
      </c>
      <c r="M635" s="149" t="str">
        <f t="shared" si="467"/>
        <v/>
      </c>
      <c r="N635" s="152" t="str">
        <f t="shared" si="468"/>
        <v/>
      </c>
      <c r="P635" s="350">
        <f t="shared" ca="1" si="469"/>
        <v>1</v>
      </c>
      <c r="Q635" s="350">
        <f t="shared" ca="1" si="469"/>
        <v>1</v>
      </c>
      <c r="R635" s="350">
        <f t="shared" ca="1" si="469"/>
        <v>1</v>
      </c>
      <c r="S635" s="350">
        <f t="shared" ca="1" si="469"/>
        <v>1</v>
      </c>
      <c r="T635" s="350">
        <f t="shared" ca="1" si="469"/>
        <v>1</v>
      </c>
      <c r="U635" s="350">
        <f t="shared" ca="1" si="469"/>
        <v>1</v>
      </c>
      <c r="V635" s="350">
        <f t="shared" ca="1" si="469"/>
        <v>1</v>
      </c>
      <c r="W635" s="350">
        <f t="shared" ca="1" si="469"/>
        <v>0</v>
      </c>
      <c r="X635" s="350">
        <f t="shared" ca="1" si="469"/>
        <v>1</v>
      </c>
      <c r="Y635" s="350">
        <f t="shared" ca="1" si="469"/>
        <v>1</v>
      </c>
      <c r="Z635" s="350">
        <f t="shared" ca="1" si="465"/>
        <v>1</v>
      </c>
      <c r="AA635" s="350" t="str">
        <f t="shared" ca="1" si="470"/>
        <v>C0</v>
      </c>
      <c r="AB635" s="350" t="str">
        <f t="shared" ca="1" si="471"/>
        <v>F0</v>
      </c>
    </row>
    <row r="636" spans="1:28" ht="18" customHeight="1">
      <c r="A636" s="22" t="s">
        <v>497</v>
      </c>
      <c r="B636" s="464" t="s">
        <v>755</v>
      </c>
      <c r="C636" s="464"/>
      <c r="D636" s="464"/>
      <c r="E636" s="464"/>
      <c r="F636" s="464"/>
      <c r="G636" s="12" t="str">
        <f>IF(H636&gt;100000,"Can't exceed $100,000 --&gt;","")</f>
        <v/>
      </c>
      <c r="H636" s="326"/>
      <c r="I636" s="127" t="s">
        <v>107</v>
      </c>
      <c r="J636" s="151" t="s">
        <v>47</v>
      </c>
      <c r="K636" s="318" t="str">
        <f t="shared" si="466"/>
        <v>X</v>
      </c>
      <c r="L636" s="149" t="s">
        <v>46</v>
      </c>
      <c r="M636" s="149" t="str">
        <f t="shared" si="467"/>
        <v/>
      </c>
      <c r="N636" s="152" t="str">
        <f t="shared" si="468"/>
        <v/>
      </c>
      <c r="P636" s="350">
        <f t="shared" ca="1" si="469"/>
        <v>1</v>
      </c>
      <c r="Q636" s="350">
        <f t="shared" ca="1" si="469"/>
        <v>1</v>
      </c>
      <c r="R636" s="350">
        <f t="shared" ca="1" si="469"/>
        <v>1</v>
      </c>
      <c r="S636" s="350">
        <f t="shared" ca="1" si="469"/>
        <v>1</v>
      </c>
      <c r="T636" s="350">
        <f t="shared" ca="1" si="469"/>
        <v>1</v>
      </c>
      <c r="U636" s="350">
        <f t="shared" ca="1" si="469"/>
        <v>1</v>
      </c>
      <c r="V636" s="350">
        <f t="shared" ca="1" si="469"/>
        <v>1</v>
      </c>
      <c r="W636" s="350">
        <f t="shared" ca="1" si="469"/>
        <v>0</v>
      </c>
      <c r="X636" s="350">
        <f t="shared" ca="1" si="469"/>
        <v>1</v>
      </c>
      <c r="Y636" s="350">
        <f t="shared" ca="1" si="469"/>
        <v>1</v>
      </c>
      <c r="Z636" s="350">
        <f t="shared" ca="1" si="465"/>
        <v>1</v>
      </c>
      <c r="AA636" s="350" t="str">
        <f t="shared" ca="1" si="470"/>
        <v>C0</v>
      </c>
      <c r="AB636" s="350" t="str">
        <f t="shared" ca="1" si="471"/>
        <v>F0</v>
      </c>
    </row>
    <row r="637" spans="1:28" ht="18" customHeight="1">
      <c r="A637" s="22" t="s">
        <v>498</v>
      </c>
      <c r="B637" s="464" t="s">
        <v>756</v>
      </c>
      <c r="C637" s="464"/>
      <c r="D637" s="464"/>
      <c r="E637" s="464"/>
      <c r="F637" s="464"/>
      <c r="G637" s="12" t="str">
        <f t="shared" ref="G637:G640" si="472">IF(H637&gt;100000,"Can't exceed $100,000 --&gt;","")</f>
        <v/>
      </c>
      <c r="H637" s="326"/>
      <c r="I637" s="127" t="s">
        <v>107</v>
      </c>
      <c r="J637" s="151" t="s">
        <v>47</v>
      </c>
      <c r="K637" s="318" t="str">
        <f t="shared" si="466"/>
        <v>X</v>
      </c>
      <c r="L637" s="149" t="s">
        <v>46</v>
      </c>
      <c r="M637" s="149" t="str">
        <f t="shared" si="467"/>
        <v/>
      </c>
      <c r="N637" s="152" t="str">
        <f t="shared" si="468"/>
        <v/>
      </c>
      <c r="P637" s="350">
        <f t="shared" ca="1" si="469"/>
        <v>1</v>
      </c>
      <c r="Q637" s="350">
        <f t="shared" ca="1" si="469"/>
        <v>1</v>
      </c>
      <c r="R637" s="350">
        <f t="shared" ca="1" si="469"/>
        <v>1</v>
      </c>
      <c r="S637" s="350">
        <f t="shared" ca="1" si="469"/>
        <v>1</v>
      </c>
      <c r="T637" s="350">
        <f t="shared" ca="1" si="469"/>
        <v>1</v>
      </c>
      <c r="U637" s="350">
        <f t="shared" ca="1" si="469"/>
        <v>1</v>
      </c>
      <c r="V637" s="350">
        <f t="shared" ca="1" si="469"/>
        <v>1</v>
      </c>
      <c r="W637" s="350">
        <f t="shared" ca="1" si="469"/>
        <v>0</v>
      </c>
      <c r="X637" s="350">
        <f t="shared" ca="1" si="469"/>
        <v>1</v>
      </c>
      <c r="Y637" s="350">
        <f t="shared" ca="1" si="469"/>
        <v>1</v>
      </c>
      <c r="Z637" s="350">
        <f t="shared" ca="1" si="465"/>
        <v>1</v>
      </c>
      <c r="AA637" s="350" t="str">
        <f t="shared" ca="1" si="470"/>
        <v>C0</v>
      </c>
      <c r="AB637" s="350" t="str">
        <f t="shared" ca="1" si="471"/>
        <v>F0</v>
      </c>
    </row>
    <row r="638" spans="1:28" ht="18" customHeight="1">
      <c r="A638" s="22" t="s">
        <v>499</v>
      </c>
      <c r="B638" s="464" t="s">
        <v>757</v>
      </c>
      <c r="C638" s="464"/>
      <c r="D638" s="464"/>
      <c r="E638" s="464"/>
      <c r="F638" s="464"/>
      <c r="G638" s="12" t="str">
        <f t="shared" si="472"/>
        <v/>
      </c>
      <c r="H638" s="326"/>
      <c r="I638" s="127" t="s">
        <v>107</v>
      </c>
      <c r="J638" s="151" t="s">
        <v>47</v>
      </c>
      <c r="K638" s="318" t="str">
        <f t="shared" si="466"/>
        <v>X</v>
      </c>
      <c r="L638" s="149" t="s">
        <v>46</v>
      </c>
      <c r="M638" s="149" t="str">
        <f t="shared" si="467"/>
        <v/>
      </c>
      <c r="N638" s="152" t="str">
        <f t="shared" si="468"/>
        <v/>
      </c>
      <c r="P638" s="350">
        <f t="shared" ca="1" si="469"/>
        <v>1</v>
      </c>
      <c r="Q638" s="350">
        <f t="shared" ca="1" si="469"/>
        <v>1</v>
      </c>
      <c r="R638" s="350">
        <f t="shared" ca="1" si="469"/>
        <v>1</v>
      </c>
      <c r="S638" s="350">
        <f t="shared" ca="1" si="469"/>
        <v>1</v>
      </c>
      <c r="T638" s="350">
        <f t="shared" ca="1" si="469"/>
        <v>1</v>
      </c>
      <c r="U638" s="350">
        <f t="shared" ca="1" si="469"/>
        <v>1</v>
      </c>
      <c r="V638" s="350">
        <f t="shared" ca="1" si="469"/>
        <v>1</v>
      </c>
      <c r="W638" s="350">
        <f t="shared" ca="1" si="469"/>
        <v>0</v>
      </c>
      <c r="X638" s="350">
        <f t="shared" ca="1" si="469"/>
        <v>1</v>
      </c>
      <c r="Y638" s="350">
        <f t="shared" ca="1" si="469"/>
        <v>1</v>
      </c>
      <c r="Z638" s="350">
        <f t="shared" ca="1" si="465"/>
        <v>1</v>
      </c>
      <c r="AA638" s="350" t="str">
        <f t="shared" ca="1" si="470"/>
        <v>C0</v>
      </c>
      <c r="AB638" s="350" t="str">
        <f t="shared" ca="1" si="471"/>
        <v>F0</v>
      </c>
    </row>
    <row r="639" spans="1:28" ht="18" customHeight="1">
      <c r="A639" s="22" t="s">
        <v>500</v>
      </c>
      <c r="B639" s="464" t="s">
        <v>758</v>
      </c>
      <c r="C639" s="464"/>
      <c r="D639" s="464"/>
      <c r="E639" s="464"/>
      <c r="F639" s="464"/>
      <c r="G639" s="12" t="str">
        <f t="shared" si="472"/>
        <v/>
      </c>
      <c r="H639" s="326"/>
      <c r="I639" s="127" t="s">
        <v>107</v>
      </c>
      <c r="J639" s="151" t="s">
        <v>47</v>
      </c>
      <c r="K639" s="318" t="str">
        <f t="shared" si="466"/>
        <v>X</v>
      </c>
      <c r="L639" s="149" t="s">
        <v>46</v>
      </c>
      <c r="M639" s="149" t="str">
        <f t="shared" si="467"/>
        <v/>
      </c>
      <c r="N639" s="152" t="str">
        <f t="shared" si="468"/>
        <v/>
      </c>
      <c r="P639" s="360">
        <f t="shared" ca="1" si="469"/>
        <v>1</v>
      </c>
      <c r="Q639" s="360">
        <f t="shared" ca="1" si="469"/>
        <v>1</v>
      </c>
      <c r="R639" s="360">
        <f t="shared" ca="1" si="469"/>
        <v>1</v>
      </c>
      <c r="S639" s="360">
        <f t="shared" ca="1" si="469"/>
        <v>1</v>
      </c>
      <c r="T639" s="360">
        <f t="shared" ca="1" si="469"/>
        <v>1</v>
      </c>
      <c r="U639" s="360">
        <f t="shared" ca="1" si="469"/>
        <v>1</v>
      </c>
      <c r="V639" s="360">
        <f t="shared" ca="1" si="469"/>
        <v>1</v>
      </c>
      <c r="W639" s="360">
        <f t="shared" ca="1" si="469"/>
        <v>0</v>
      </c>
      <c r="X639" s="360">
        <f t="shared" ca="1" si="469"/>
        <v>1</v>
      </c>
      <c r="Y639" s="360">
        <f t="shared" ca="1" si="469"/>
        <v>1</v>
      </c>
      <c r="Z639" s="360">
        <f t="shared" ca="1" si="465"/>
        <v>1</v>
      </c>
      <c r="AA639" s="360" t="str">
        <f t="shared" ca="1" si="470"/>
        <v>C0</v>
      </c>
      <c r="AB639" s="360" t="str">
        <f t="shared" ca="1" si="471"/>
        <v>F0</v>
      </c>
    </row>
    <row r="640" spans="1:28" ht="18" customHeight="1">
      <c r="A640" s="22" t="s">
        <v>501</v>
      </c>
      <c r="B640" s="464" t="s">
        <v>759</v>
      </c>
      <c r="C640" s="464"/>
      <c r="D640" s="464"/>
      <c r="E640" s="464"/>
      <c r="F640" s="464"/>
      <c r="G640" s="12" t="str">
        <f t="shared" si="472"/>
        <v/>
      </c>
      <c r="H640" s="326"/>
      <c r="I640" s="127" t="s">
        <v>107</v>
      </c>
      <c r="J640" s="151" t="s">
        <v>47</v>
      </c>
      <c r="K640" s="318" t="str">
        <f t="shared" si="466"/>
        <v>X</v>
      </c>
      <c r="L640" s="149" t="s">
        <v>46</v>
      </c>
      <c r="M640" s="149" t="str">
        <f t="shared" si="467"/>
        <v/>
      </c>
      <c r="N640" s="152" t="str">
        <f t="shared" si="468"/>
        <v/>
      </c>
      <c r="P640" s="360">
        <f t="shared" ca="1" si="469"/>
        <v>1</v>
      </c>
      <c r="Q640" s="360">
        <f t="shared" ca="1" si="469"/>
        <v>1</v>
      </c>
      <c r="R640" s="360">
        <f t="shared" ca="1" si="469"/>
        <v>1</v>
      </c>
      <c r="S640" s="360">
        <f t="shared" ca="1" si="469"/>
        <v>1</v>
      </c>
      <c r="T640" s="360">
        <f t="shared" ca="1" si="469"/>
        <v>1</v>
      </c>
      <c r="U640" s="360">
        <f t="shared" ca="1" si="469"/>
        <v>1</v>
      </c>
      <c r="V640" s="360">
        <f t="shared" ca="1" si="469"/>
        <v>1</v>
      </c>
      <c r="W640" s="360">
        <f t="shared" ca="1" si="469"/>
        <v>0</v>
      </c>
      <c r="X640" s="360">
        <f t="shared" ca="1" si="469"/>
        <v>1</v>
      </c>
      <c r="Y640" s="360">
        <f t="shared" ca="1" si="469"/>
        <v>1</v>
      </c>
      <c r="Z640" s="360">
        <f t="shared" ca="1" si="465"/>
        <v>1</v>
      </c>
      <c r="AA640" s="360" t="str">
        <f t="shared" ca="1" si="470"/>
        <v>C0</v>
      </c>
      <c r="AB640" s="360" t="str">
        <f t="shared" ca="1" si="471"/>
        <v>F0</v>
      </c>
    </row>
    <row r="641" spans="1:28" ht="14.25" customHeight="1">
      <c r="A641" s="22"/>
      <c r="B641" s="359"/>
      <c r="C641" s="359"/>
      <c r="D641" s="359"/>
      <c r="E641" s="359"/>
      <c r="F641" s="359"/>
      <c r="G641" s="12"/>
      <c r="H641" s="116"/>
      <c r="I641" s="127"/>
      <c r="J641" s="151" t="s">
        <v>47</v>
      </c>
      <c r="K641" s="321" t="s">
        <v>115</v>
      </c>
      <c r="L641" s="149" t="s">
        <v>46</v>
      </c>
      <c r="P641" s="350">
        <f t="shared" ca="1" si="469"/>
        <v>1</v>
      </c>
      <c r="Q641" s="350">
        <f t="shared" ca="1" si="469"/>
        <v>1</v>
      </c>
      <c r="R641" s="350">
        <f t="shared" ca="1" si="469"/>
        <v>1</v>
      </c>
      <c r="S641" s="350">
        <f t="shared" ca="1" si="469"/>
        <v>1</v>
      </c>
      <c r="T641" s="350">
        <f t="shared" ca="1" si="469"/>
        <v>1</v>
      </c>
      <c r="U641" s="350">
        <f t="shared" ca="1" si="469"/>
        <v>1</v>
      </c>
      <c r="V641" s="350">
        <f t="shared" ca="1" si="469"/>
        <v>1</v>
      </c>
      <c r="W641" s="350">
        <f t="shared" ca="1" si="469"/>
        <v>1</v>
      </c>
      <c r="X641" s="350">
        <f t="shared" ca="1" si="469"/>
        <v>1</v>
      </c>
      <c r="Y641" s="350">
        <f t="shared" ca="1" si="469"/>
        <v>1</v>
      </c>
      <c r="Z641" s="350">
        <f t="shared" ca="1" si="465"/>
        <v>1</v>
      </c>
      <c r="AA641" s="350" t="str">
        <f t="shared" ca="1" si="470"/>
        <v>G</v>
      </c>
      <c r="AB641" s="350" t="str">
        <f t="shared" ca="1" si="471"/>
        <v>F0</v>
      </c>
    </row>
    <row r="642" spans="1:28" ht="16.5" customHeight="1" thickBot="1">
      <c r="A642" s="22" t="s">
        <v>502</v>
      </c>
      <c r="B642" s="464" t="s">
        <v>627</v>
      </c>
      <c r="C642" s="464"/>
      <c r="D642" s="464"/>
      <c r="E642" s="464"/>
      <c r="F642" s="464"/>
      <c r="G642" s="12" t="str">
        <f>IF(H642="","",IF(H642&lt;-99,"Can't be under -99%",IF(H642&gt;400,"Can't be over 400%","")))</f>
        <v/>
      </c>
      <c r="H642" s="346"/>
      <c r="I642" s="128" t="s">
        <v>86</v>
      </c>
      <c r="J642" s="151" t="s">
        <v>44</v>
      </c>
      <c r="K642" s="338" t="str">
        <f>IF(ISNUMBER(H642),ROUND(H642,2),"X")</f>
        <v>X</v>
      </c>
      <c r="L642" s="149" t="s">
        <v>46</v>
      </c>
      <c r="M642" s="149" t="str">
        <f t="shared" ref="M642" si="473">IF(G642="","",1)</f>
        <v/>
      </c>
      <c r="N642" s="152" t="str">
        <f>IF(M642=1,"&lt;==========","")</f>
        <v/>
      </c>
      <c r="P642" s="350">
        <f t="shared" ca="1" si="469"/>
        <v>1</v>
      </c>
      <c r="Q642" s="350">
        <f t="shared" ca="1" si="469"/>
        <v>1</v>
      </c>
      <c r="R642" s="350">
        <f t="shared" ca="1" si="469"/>
        <v>1</v>
      </c>
      <c r="S642" s="350">
        <f t="shared" ca="1" si="469"/>
        <v>1</v>
      </c>
      <c r="T642" s="350">
        <f t="shared" ca="1" si="469"/>
        <v>1</v>
      </c>
      <c r="U642" s="350">
        <f t="shared" ca="1" si="469"/>
        <v>1</v>
      </c>
      <c r="V642" s="350">
        <f t="shared" ca="1" si="469"/>
        <v>1</v>
      </c>
      <c r="W642" s="350">
        <f t="shared" ca="1" si="469"/>
        <v>0</v>
      </c>
      <c r="X642" s="350">
        <f t="shared" ca="1" si="469"/>
        <v>1</v>
      </c>
      <c r="Y642" s="350">
        <f t="shared" ca="1" si="469"/>
        <v>1</v>
      </c>
      <c r="Z642" s="350">
        <f t="shared" ca="1" si="465"/>
        <v>1</v>
      </c>
      <c r="AA642" s="350" t="str">
        <f t="shared" ca="1" si="470"/>
        <v>F2</v>
      </c>
      <c r="AB642" s="350" t="str">
        <f t="shared" ca="1" si="471"/>
        <v>F2</v>
      </c>
    </row>
    <row r="643" spans="1:28" ht="14.25" customHeight="1">
      <c r="A643" s="22"/>
      <c r="B643" s="359"/>
      <c r="C643" s="359"/>
      <c r="D643" s="359"/>
      <c r="E643" s="359"/>
      <c r="F643" s="359"/>
      <c r="G643" s="12"/>
      <c r="H643" s="116"/>
      <c r="I643" s="127"/>
      <c r="P643" s="350">
        <f t="shared" ca="1" si="469"/>
        <v>1</v>
      </c>
      <c r="Q643" s="350">
        <f t="shared" ca="1" si="469"/>
        <v>1</v>
      </c>
      <c r="R643" s="350">
        <f t="shared" ca="1" si="469"/>
        <v>1</v>
      </c>
      <c r="S643" s="350">
        <f t="shared" ca="1" si="469"/>
        <v>1</v>
      </c>
      <c r="T643" s="350">
        <f t="shared" ca="1" si="469"/>
        <v>1</v>
      </c>
      <c r="U643" s="350">
        <f t="shared" ca="1" si="469"/>
        <v>1</v>
      </c>
      <c r="V643" s="350">
        <f t="shared" ca="1" si="469"/>
        <v>1</v>
      </c>
      <c r="W643" s="350">
        <f t="shared" ca="1" si="469"/>
        <v>1</v>
      </c>
      <c r="X643" s="350">
        <f t="shared" ca="1" si="469"/>
        <v>1</v>
      </c>
      <c r="Y643" s="350">
        <f t="shared" ca="1" si="469"/>
        <v>1</v>
      </c>
      <c r="Z643" s="350">
        <f t="shared" ca="1" si="465"/>
        <v>1</v>
      </c>
      <c r="AA643" s="350" t="str">
        <f t="shared" ca="1" si="470"/>
        <v>G</v>
      </c>
      <c r="AB643" s="350" t="str">
        <f t="shared" ca="1" si="471"/>
        <v>F0</v>
      </c>
    </row>
    <row r="644" spans="1:28" ht="15.75" customHeight="1">
      <c r="A644" s="22" t="s">
        <v>503</v>
      </c>
      <c r="B644" s="464" t="s">
        <v>118</v>
      </c>
      <c r="C644" s="464"/>
      <c r="D644" s="464"/>
      <c r="E644" s="464"/>
      <c r="F644" s="464"/>
      <c r="G644" s="12" t="str">
        <f>IF(H644="","",IF(H644&lt;1,"Must be at least 1",IF(H644&gt;H$10,"Can't be over total staff in firm, which is "&amp;H$10,"")))</f>
        <v/>
      </c>
      <c r="H644" s="115"/>
      <c r="I644" s="127"/>
      <c r="J644" s="151" t="s">
        <v>47</v>
      </c>
      <c r="K644" s="318" t="str">
        <f t="shared" ref="K644:K645" si="474">IF(ISNUMBER(H644),ROUND(H644,0),"X")</f>
        <v>X</v>
      </c>
      <c r="L644" s="149" t="s">
        <v>46</v>
      </c>
      <c r="M644" s="149" t="str">
        <f t="shared" ref="M644:M646" si="475">IF(G644="","",1)</f>
        <v/>
      </c>
      <c r="N644" s="152" t="str">
        <f>IF(M644=1,"&lt;==========","")</f>
        <v/>
      </c>
      <c r="P644" s="350">
        <f t="shared" ca="1" si="469"/>
        <v>1</v>
      </c>
      <c r="Q644" s="350">
        <f t="shared" ca="1" si="469"/>
        <v>1</v>
      </c>
      <c r="R644" s="350">
        <f t="shared" ca="1" si="469"/>
        <v>1</v>
      </c>
      <c r="S644" s="350">
        <f t="shared" ca="1" si="469"/>
        <v>1</v>
      </c>
      <c r="T644" s="350">
        <f t="shared" ca="1" si="469"/>
        <v>1</v>
      </c>
      <c r="U644" s="350">
        <f t="shared" ca="1" si="469"/>
        <v>1</v>
      </c>
      <c r="V644" s="350">
        <f t="shared" ca="1" si="469"/>
        <v>1</v>
      </c>
      <c r="W644" s="350">
        <f t="shared" ca="1" si="469"/>
        <v>0</v>
      </c>
      <c r="X644" s="350">
        <f t="shared" ca="1" si="469"/>
        <v>1</v>
      </c>
      <c r="Y644" s="350">
        <f t="shared" ca="1" si="469"/>
        <v>1</v>
      </c>
      <c r="Z644" s="350">
        <f t="shared" ca="1" si="465"/>
        <v>1</v>
      </c>
      <c r="AA644" s="350" t="str">
        <f t="shared" ca="1" si="470"/>
        <v>,0</v>
      </c>
      <c r="AB644" s="350" t="str">
        <f t="shared" ca="1" si="471"/>
        <v>F0</v>
      </c>
    </row>
    <row r="645" spans="1:28">
      <c r="A645" s="22" t="s">
        <v>504</v>
      </c>
      <c r="B645" s="464" t="s">
        <v>703</v>
      </c>
      <c r="C645" s="464"/>
      <c r="D645" s="464"/>
      <c r="E645" s="464"/>
      <c r="F645" s="464"/>
      <c r="G645" s="12" t="str">
        <f>IF(H645="","",IF(H645&lt;0,"Must be positive number",IF(H645&gt;H644,"Can't be over # people with title, which is "&amp;H644,"")))</f>
        <v/>
      </c>
      <c r="H645" s="115"/>
      <c r="I645" s="127"/>
      <c r="J645" s="151" t="s">
        <v>47</v>
      </c>
      <c r="K645" s="318" t="str">
        <f t="shared" si="474"/>
        <v>X</v>
      </c>
      <c r="L645" s="149" t="s">
        <v>46</v>
      </c>
      <c r="M645" s="149" t="str">
        <f t="shared" si="475"/>
        <v/>
      </c>
      <c r="N645" s="152" t="str">
        <f>IF(M645=1,"&lt;==========","")</f>
        <v/>
      </c>
      <c r="P645" s="350">
        <f t="shared" ca="1" si="469"/>
        <v>1</v>
      </c>
      <c r="Q645" s="350">
        <f t="shared" ca="1" si="469"/>
        <v>1</v>
      </c>
      <c r="R645" s="350">
        <f t="shared" ca="1" si="469"/>
        <v>1</v>
      </c>
      <c r="S645" s="350">
        <f t="shared" ca="1" si="469"/>
        <v>1</v>
      </c>
      <c r="T645" s="350">
        <f t="shared" ca="1" si="469"/>
        <v>1</v>
      </c>
      <c r="U645" s="350">
        <f t="shared" ca="1" si="469"/>
        <v>1</v>
      </c>
      <c r="V645" s="350">
        <f t="shared" ca="1" si="469"/>
        <v>1</v>
      </c>
      <c r="W645" s="350">
        <f t="shared" ca="1" si="469"/>
        <v>0</v>
      </c>
      <c r="X645" s="350">
        <f t="shared" ca="1" si="469"/>
        <v>1</v>
      </c>
      <c r="Y645" s="350">
        <f t="shared" ca="1" si="469"/>
        <v>1</v>
      </c>
      <c r="Z645" s="350">
        <f t="shared" ca="1" si="465"/>
        <v>1</v>
      </c>
      <c r="AA645" s="350" t="str">
        <f t="shared" ca="1" si="470"/>
        <v>,0</v>
      </c>
      <c r="AB645" s="350" t="str">
        <f t="shared" ca="1" si="471"/>
        <v>F0</v>
      </c>
    </row>
    <row r="646" spans="1:28" ht="17.25" thickBot="1">
      <c r="A646" s="22" t="s">
        <v>505</v>
      </c>
      <c r="B646" s="464" t="s">
        <v>121</v>
      </c>
      <c r="C646" s="464"/>
      <c r="D646" s="464"/>
      <c r="E646" s="464"/>
      <c r="F646" s="464"/>
      <c r="G646" s="12" t="str">
        <f>IF(H646="","",IF(H646&lt;0,"Can't be negative",IF(H646&gt;100,"Can't be over 100%","")))</f>
        <v/>
      </c>
      <c r="H646" s="345"/>
      <c r="I646" s="128" t="s">
        <v>86</v>
      </c>
      <c r="J646" s="151" t="s">
        <v>47</v>
      </c>
      <c r="K646" s="338" t="str">
        <f>IF(ISNUMBER(H646),ROUND(H646,2),"X")</f>
        <v>X</v>
      </c>
      <c r="L646" s="149" t="s">
        <v>46</v>
      </c>
      <c r="M646" s="149" t="str">
        <f t="shared" si="475"/>
        <v/>
      </c>
      <c r="N646" s="152" t="str">
        <f>IF(M646=1,"&lt;==========","")</f>
        <v/>
      </c>
      <c r="P646" s="350">
        <f t="shared" ca="1" si="469"/>
        <v>1</v>
      </c>
      <c r="Q646" s="350">
        <f t="shared" ca="1" si="469"/>
        <v>1</v>
      </c>
      <c r="R646" s="350">
        <f t="shared" ca="1" si="469"/>
        <v>1</v>
      </c>
      <c r="S646" s="350">
        <f t="shared" ca="1" si="469"/>
        <v>1</v>
      </c>
      <c r="T646" s="350">
        <f t="shared" ca="1" si="469"/>
        <v>1</v>
      </c>
      <c r="U646" s="350">
        <f t="shared" ca="1" si="469"/>
        <v>1</v>
      </c>
      <c r="V646" s="350">
        <f t="shared" ca="1" si="469"/>
        <v>1</v>
      </c>
      <c r="W646" s="350">
        <f t="shared" ca="1" si="469"/>
        <v>0</v>
      </c>
      <c r="X646" s="350">
        <f t="shared" ca="1" si="469"/>
        <v>1</v>
      </c>
      <c r="Y646" s="350">
        <f t="shared" ca="1" si="469"/>
        <v>1</v>
      </c>
      <c r="Z646" s="350">
        <f t="shared" ca="1" si="465"/>
        <v>1</v>
      </c>
      <c r="AA646" s="350" t="str">
        <f t="shared" ca="1" si="470"/>
        <v>F2</v>
      </c>
      <c r="AB646" s="350" t="str">
        <f t="shared" ca="1" si="471"/>
        <v>F2</v>
      </c>
    </row>
    <row r="647" spans="1:28" ht="14.25" customHeight="1">
      <c r="A647" s="22"/>
      <c r="B647" s="359"/>
      <c r="C647" s="359"/>
      <c r="D647" s="359"/>
      <c r="E647" s="359"/>
      <c r="F647" s="359"/>
      <c r="G647" s="12"/>
      <c r="H647" s="116"/>
      <c r="I647" s="127"/>
      <c r="P647" s="350">
        <f t="shared" ca="1" si="469"/>
        <v>1</v>
      </c>
      <c r="Q647" s="350">
        <f t="shared" ca="1" si="469"/>
        <v>1</v>
      </c>
      <c r="R647" s="350">
        <f t="shared" ca="1" si="469"/>
        <v>1</v>
      </c>
      <c r="S647" s="350">
        <f t="shared" ca="1" si="469"/>
        <v>1</v>
      </c>
      <c r="T647" s="350">
        <f t="shared" ca="1" si="469"/>
        <v>1</v>
      </c>
      <c r="U647" s="350">
        <f t="shared" ca="1" si="469"/>
        <v>1</v>
      </c>
      <c r="V647" s="350">
        <f t="shared" ca="1" si="469"/>
        <v>1</v>
      </c>
      <c r="W647" s="350">
        <f t="shared" ca="1" si="469"/>
        <v>1</v>
      </c>
      <c r="X647" s="350">
        <f t="shared" ca="1" si="469"/>
        <v>1</v>
      </c>
      <c r="Y647" s="350">
        <f t="shared" ca="1" si="469"/>
        <v>1</v>
      </c>
      <c r="Z647" s="350">
        <f t="shared" ca="1" si="465"/>
        <v>1</v>
      </c>
      <c r="AA647" s="350" t="str">
        <f t="shared" ca="1" si="470"/>
        <v>G</v>
      </c>
      <c r="AB647" s="350" t="str">
        <f t="shared" ca="1" si="471"/>
        <v>F0</v>
      </c>
    </row>
    <row r="648" spans="1:28">
      <c r="A648" s="22" t="s">
        <v>506</v>
      </c>
      <c r="B648" s="464" t="s">
        <v>29</v>
      </c>
      <c r="C648" s="464"/>
      <c r="D648" s="464"/>
      <c r="E648" s="464"/>
      <c r="F648" s="464"/>
      <c r="G648" s="12" t="str">
        <f>IF(H648="","",IF(H648&lt;0,"Can't be negative",IF(H648&gt;100,"Can't be over 100%","")))</f>
        <v/>
      </c>
      <c r="H648" s="344"/>
      <c r="I648" s="128" t="s">
        <v>86</v>
      </c>
      <c r="J648" s="151" t="s">
        <v>47</v>
      </c>
      <c r="K648" s="338" t="str">
        <f t="shared" ref="K648:K649" si="476">IF(ISNUMBER(H648),ROUND(H648,2),"X")</f>
        <v>X</v>
      </c>
      <c r="L648" s="149" t="s">
        <v>46</v>
      </c>
      <c r="M648" s="149" t="str">
        <f t="shared" ref="M648:M653" si="477">IF(G648="","",1)</f>
        <v/>
      </c>
      <c r="N648" s="152" t="str">
        <f t="shared" ref="N648:N653" si="478">IF(M648=1,"&lt;==========","")</f>
        <v/>
      </c>
      <c r="P648" s="350">
        <f t="shared" ca="1" si="469"/>
        <v>1</v>
      </c>
      <c r="Q648" s="350">
        <f t="shared" ca="1" si="469"/>
        <v>1</v>
      </c>
      <c r="R648" s="350">
        <f t="shared" ca="1" si="469"/>
        <v>1</v>
      </c>
      <c r="S648" s="350">
        <f t="shared" ca="1" si="469"/>
        <v>1</v>
      </c>
      <c r="T648" s="350">
        <f t="shared" ca="1" si="469"/>
        <v>1</v>
      </c>
      <c r="U648" s="350">
        <f t="shared" ca="1" si="469"/>
        <v>1</v>
      </c>
      <c r="V648" s="350">
        <f t="shared" ca="1" si="469"/>
        <v>1</v>
      </c>
      <c r="W648" s="350">
        <f t="shared" ca="1" si="469"/>
        <v>0</v>
      </c>
      <c r="X648" s="350">
        <f t="shared" ca="1" si="469"/>
        <v>1</v>
      </c>
      <c r="Y648" s="350">
        <f t="shared" ca="1" si="469"/>
        <v>1</v>
      </c>
      <c r="Z648" s="350">
        <f t="shared" ca="1" si="465"/>
        <v>1</v>
      </c>
      <c r="AA648" s="350" t="str">
        <f t="shared" ca="1" si="470"/>
        <v>F2</v>
      </c>
      <c r="AB648" s="350" t="str">
        <f t="shared" ca="1" si="471"/>
        <v>F2</v>
      </c>
    </row>
    <row r="649" spans="1:28" ht="17.25" thickBot="1">
      <c r="A649" s="22" t="s">
        <v>507</v>
      </c>
      <c r="B649" s="464" t="s">
        <v>647</v>
      </c>
      <c r="C649" s="464"/>
      <c r="D649" s="464"/>
      <c r="E649" s="464"/>
      <c r="F649" s="464"/>
      <c r="G649" s="12" t="str">
        <f>IF(H649="","",IF(H649&lt;0,"Can't be negative",IF(H649&gt;100,"Can't be over 100%","")))</f>
        <v/>
      </c>
      <c r="H649" s="345"/>
      <c r="I649" s="128" t="s">
        <v>86</v>
      </c>
      <c r="J649" s="151" t="s">
        <v>47</v>
      </c>
      <c r="K649" s="338" t="str">
        <f t="shared" si="476"/>
        <v>X</v>
      </c>
      <c r="L649" s="149" t="s">
        <v>46</v>
      </c>
      <c r="M649" s="149" t="str">
        <f t="shared" si="477"/>
        <v/>
      </c>
      <c r="N649" s="152" t="str">
        <f t="shared" si="478"/>
        <v/>
      </c>
      <c r="P649" s="350">
        <f t="shared" ca="1" si="469"/>
        <v>1</v>
      </c>
      <c r="Q649" s="350">
        <f t="shared" ca="1" si="469"/>
        <v>1</v>
      </c>
      <c r="R649" s="350">
        <f t="shared" ca="1" si="469"/>
        <v>1</v>
      </c>
      <c r="S649" s="350">
        <f t="shared" ca="1" si="469"/>
        <v>1</v>
      </c>
      <c r="T649" s="350">
        <f t="shared" ca="1" si="469"/>
        <v>1</v>
      </c>
      <c r="U649" s="350">
        <f t="shared" ca="1" si="469"/>
        <v>1</v>
      </c>
      <c r="V649" s="350">
        <f t="shared" ca="1" si="469"/>
        <v>1</v>
      </c>
      <c r="W649" s="350">
        <f t="shared" ca="1" si="469"/>
        <v>0</v>
      </c>
      <c r="X649" s="350">
        <f t="shared" ca="1" si="469"/>
        <v>1</v>
      </c>
      <c r="Y649" s="350">
        <f t="shared" ca="1" si="469"/>
        <v>1</v>
      </c>
      <c r="Z649" s="350">
        <f t="shared" ca="1" si="465"/>
        <v>1</v>
      </c>
      <c r="AA649" s="350" t="str">
        <f t="shared" ca="1" si="470"/>
        <v>F2</v>
      </c>
      <c r="AB649" s="350" t="str">
        <f t="shared" ca="1" si="471"/>
        <v>F2</v>
      </c>
    </row>
    <row r="650" spans="1:28" ht="14.25" customHeight="1">
      <c r="A650" s="22"/>
      <c r="B650" s="359"/>
      <c r="C650" s="359"/>
      <c r="D650" s="359"/>
      <c r="E650" s="359"/>
      <c r="F650" s="104"/>
      <c r="G650" s="331" t="str">
        <f>IF(H648+H649&gt;100,"Can't add to more than 100%","")</f>
        <v/>
      </c>
      <c r="H650" s="328" t="str">
        <f>IF(H648+H649&gt;0,H648+H649,"")</f>
        <v/>
      </c>
      <c r="I650" s="329" t="str">
        <f>IF(H650&lt;&gt;"","Total","")</f>
        <v/>
      </c>
      <c r="M650" s="149" t="str">
        <f t="shared" si="477"/>
        <v/>
      </c>
      <c r="N650" s="152" t="str">
        <f t="shared" si="478"/>
        <v/>
      </c>
      <c r="P650" s="350">
        <f t="shared" ca="1" si="469"/>
        <v>1</v>
      </c>
      <c r="Q650" s="350">
        <f t="shared" ca="1" si="469"/>
        <v>1</v>
      </c>
      <c r="R650" s="350">
        <f t="shared" ca="1" si="469"/>
        <v>1</v>
      </c>
      <c r="S650" s="350">
        <f t="shared" ca="1" si="469"/>
        <v>1</v>
      </c>
      <c r="T650" s="350">
        <f t="shared" ca="1" si="469"/>
        <v>1</v>
      </c>
      <c r="U650" s="350">
        <f t="shared" ca="1" si="469"/>
        <v>1</v>
      </c>
      <c r="V650" s="350">
        <f t="shared" ca="1" si="469"/>
        <v>1</v>
      </c>
      <c r="W650" s="350">
        <f t="shared" ca="1" si="469"/>
        <v>1</v>
      </c>
      <c r="X650" s="350">
        <f t="shared" ca="1" si="469"/>
        <v>1</v>
      </c>
      <c r="Y650" s="350">
        <f t="shared" ca="1" si="469"/>
        <v>1</v>
      </c>
      <c r="Z650" s="350">
        <f t="shared" ca="1" si="465"/>
        <v>1</v>
      </c>
      <c r="AA650" s="350" t="str">
        <f t="shared" ca="1" si="470"/>
        <v>F0</v>
      </c>
      <c r="AB650" s="350" t="str">
        <f t="shared" ca="1" si="471"/>
        <v>F0</v>
      </c>
    </row>
    <row r="651" spans="1:28">
      <c r="A651" s="22" t="s">
        <v>508</v>
      </c>
      <c r="B651" s="464" t="s">
        <v>821</v>
      </c>
      <c r="C651" s="464"/>
      <c r="D651" s="464"/>
      <c r="E651" s="464"/>
      <c r="F651" s="464"/>
      <c r="G651" s="366" t="str">
        <f>IF(H651&lt;0,"Can't be negative",IF(H651&gt;30,"Do you really mean "&amp;H651&amp;" DAYS (not hours)?",""))</f>
        <v/>
      </c>
      <c r="H651" s="355"/>
      <c r="I651" s="127"/>
      <c r="J651" s="151" t="s">
        <v>47</v>
      </c>
      <c r="K651" s="318" t="str">
        <f t="shared" ref="K651:K653" si="479">IF(ISNUMBER(H651),ROUND(H651,0),"X")</f>
        <v>X</v>
      </c>
      <c r="L651" s="149" t="s">
        <v>46</v>
      </c>
      <c r="M651" s="149" t="str">
        <f t="shared" si="477"/>
        <v/>
      </c>
      <c r="N651" s="152" t="str">
        <f t="shared" si="478"/>
        <v/>
      </c>
      <c r="P651" s="350">
        <f t="shared" ca="1" si="469"/>
        <v>1</v>
      </c>
      <c r="Q651" s="350">
        <f t="shared" ca="1" si="469"/>
        <v>1</v>
      </c>
      <c r="R651" s="350">
        <f t="shared" ca="1" si="469"/>
        <v>1</v>
      </c>
      <c r="S651" s="350">
        <f t="shared" ca="1" si="469"/>
        <v>1</v>
      </c>
      <c r="T651" s="350">
        <f t="shared" ca="1" si="469"/>
        <v>1</v>
      </c>
      <c r="U651" s="350">
        <f t="shared" ca="1" si="469"/>
        <v>1</v>
      </c>
      <c r="V651" s="350">
        <f t="shared" ca="1" si="469"/>
        <v>1</v>
      </c>
      <c r="W651" s="350">
        <f t="shared" ca="1" si="469"/>
        <v>0</v>
      </c>
      <c r="X651" s="350">
        <f t="shared" ca="1" si="469"/>
        <v>1</v>
      </c>
      <c r="Y651" s="350">
        <f t="shared" ca="1" si="469"/>
        <v>1</v>
      </c>
      <c r="Z651" s="350">
        <f t="shared" ca="1" si="465"/>
        <v>1</v>
      </c>
      <c r="AA651" s="350" t="str">
        <f t="shared" ca="1" si="470"/>
        <v>F0</v>
      </c>
      <c r="AB651" s="350" t="str">
        <f t="shared" ca="1" si="471"/>
        <v>F0</v>
      </c>
    </row>
    <row r="652" spans="1:28">
      <c r="A652" s="22" t="s">
        <v>509</v>
      </c>
      <c r="B652" s="464" t="s">
        <v>822</v>
      </c>
      <c r="C652" s="464"/>
      <c r="D652" s="464"/>
      <c r="E652" s="464"/>
      <c r="F652" s="464"/>
      <c r="G652" s="366" t="str">
        <f>IF((H651&gt;0)*AND(H652&gt;0),"Can't enter vacation if you entered PTO",IF(H652&lt;0,"Can't be negative",IF(H652&gt;30,"Do you really mean "&amp;H652&amp;" DAYS (not hours)?","")))</f>
        <v/>
      </c>
      <c r="H652" s="355"/>
      <c r="I652" s="127"/>
      <c r="J652" s="151" t="s">
        <v>47</v>
      </c>
      <c r="K652" s="318" t="str">
        <f t="shared" si="479"/>
        <v>X</v>
      </c>
      <c r="L652" s="149" t="s">
        <v>46</v>
      </c>
      <c r="M652" s="149" t="str">
        <f t="shared" si="477"/>
        <v/>
      </c>
      <c r="N652" s="152" t="str">
        <f t="shared" si="478"/>
        <v/>
      </c>
      <c r="P652" s="350">
        <f t="shared" ca="1" si="469"/>
        <v>1</v>
      </c>
      <c r="Q652" s="350">
        <f t="shared" ca="1" si="469"/>
        <v>1</v>
      </c>
      <c r="R652" s="350">
        <f t="shared" ca="1" si="469"/>
        <v>1</v>
      </c>
      <c r="S652" s="350">
        <f t="shared" ca="1" si="469"/>
        <v>1</v>
      </c>
      <c r="T652" s="350">
        <f t="shared" ca="1" si="469"/>
        <v>1</v>
      </c>
      <c r="U652" s="350">
        <f t="shared" ca="1" si="469"/>
        <v>1</v>
      </c>
      <c r="V652" s="350">
        <f t="shared" ca="1" si="469"/>
        <v>1</v>
      </c>
      <c r="W652" s="350">
        <f t="shared" ca="1" si="469"/>
        <v>0</v>
      </c>
      <c r="X652" s="350">
        <f t="shared" ca="1" si="469"/>
        <v>1</v>
      </c>
      <c r="Y652" s="350">
        <f t="shared" ca="1" si="469"/>
        <v>1</v>
      </c>
      <c r="Z652" s="350">
        <f t="shared" ca="1" si="465"/>
        <v>1</v>
      </c>
      <c r="AA652" s="350" t="str">
        <f t="shared" ca="1" si="470"/>
        <v>F0</v>
      </c>
      <c r="AB652" s="350" t="str">
        <f t="shared" ca="1" si="471"/>
        <v>F0</v>
      </c>
    </row>
    <row r="653" spans="1:28" ht="17.25" thickBot="1">
      <c r="A653" s="22" t="s">
        <v>510</v>
      </c>
      <c r="B653" s="464" t="s">
        <v>823</v>
      </c>
      <c r="C653" s="464"/>
      <c r="D653" s="464"/>
      <c r="E653" s="464"/>
      <c r="F653" s="464"/>
      <c r="G653" s="366" t="str">
        <f>IF((H651&gt;0)*AND(H653&gt;0),"Can't enter sick days if you entered PTO",IF(H653&lt;0,"Can't be negative",IF(H653&gt;30,"Do you really mean "&amp;H653&amp;" DAYS (not hours)?","")))</f>
        <v/>
      </c>
      <c r="H653" s="327"/>
      <c r="I653" s="127"/>
      <c r="J653" s="151" t="s">
        <v>47</v>
      </c>
      <c r="K653" s="318" t="str">
        <f t="shared" si="479"/>
        <v>X</v>
      </c>
      <c r="L653" s="149" t="s">
        <v>46</v>
      </c>
      <c r="M653" s="149" t="str">
        <f t="shared" si="477"/>
        <v/>
      </c>
      <c r="N653" s="152" t="str">
        <f t="shared" si="478"/>
        <v/>
      </c>
      <c r="P653" s="350">
        <f t="shared" ca="1" si="469"/>
        <v>1</v>
      </c>
      <c r="Q653" s="350">
        <f t="shared" ca="1" si="469"/>
        <v>1</v>
      </c>
      <c r="R653" s="350">
        <f t="shared" ca="1" si="469"/>
        <v>1</v>
      </c>
      <c r="S653" s="350">
        <f t="shared" ca="1" si="469"/>
        <v>1</v>
      </c>
      <c r="T653" s="350">
        <f t="shared" ca="1" si="469"/>
        <v>1</v>
      </c>
      <c r="U653" s="350">
        <f t="shared" ca="1" si="469"/>
        <v>1</v>
      </c>
      <c r="V653" s="350">
        <f t="shared" ca="1" si="469"/>
        <v>1</v>
      </c>
      <c r="W653" s="350">
        <f t="shared" ca="1" si="469"/>
        <v>0</v>
      </c>
      <c r="X653" s="350">
        <f t="shared" ca="1" si="469"/>
        <v>1</v>
      </c>
      <c r="Y653" s="350">
        <f t="shared" ca="1" si="469"/>
        <v>1</v>
      </c>
      <c r="Z653" s="350">
        <f t="shared" ca="1" si="465"/>
        <v>1</v>
      </c>
      <c r="AA653" s="350" t="str">
        <f t="shared" ca="1" si="470"/>
        <v>F0</v>
      </c>
      <c r="AB653" s="350" t="str">
        <f t="shared" ca="1" si="471"/>
        <v>F0</v>
      </c>
    </row>
    <row r="654" spans="1:28" ht="14.25" customHeight="1">
      <c r="A654" s="22"/>
      <c r="B654" s="359"/>
      <c r="C654" s="359"/>
      <c r="D654" s="359"/>
      <c r="E654" s="359"/>
      <c r="F654" s="359"/>
      <c r="G654" s="366" t="str">
        <f>IF(H654&lt;0,"Can't be negative",IF(H654&gt;30,"Do you really mean "&amp;H654&amp;" DAYS (not hours)?",""))</f>
        <v/>
      </c>
      <c r="H654" s="365">
        <f>SUM(H651:H653)</f>
        <v>0</v>
      </c>
      <c r="I654" s="329" t="str">
        <f>IF(H654&lt;&gt;"","Total","")</f>
        <v>Total</v>
      </c>
      <c r="P654" s="350">
        <f t="shared" ca="1" si="469"/>
        <v>1</v>
      </c>
      <c r="Q654" s="350">
        <f t="shared" ca="1" si="469"/>
        <v>1</v>
      </c>
      <c r="R654" s="350">
        <f t="shared" ca="1" si="469"/>
        <v>1</v>
      </c>
      <c r="S654" s="350">
        <f t="shared" ca="1" si="469"/>
        <v>1</v>
      </c>
      <c r="T654" s="350">
        <f t="shared" ca="1" si="469"/>
        <v>1</v>
      </c>
      <c r="U654" s="350">
        <f t="shared" ca="1" si="469"/>
        <v>1</v>
      </c>
      <c r="V654" s="350">
        <f t="shared" ca="1" si="469"/>
        <v>1</v>
      </c>
      <c r="W654" s="350">
        <f t="shared" ca="1" si="469"/>
        <v>1</v>
      </c>
      <c r="X654" s="350">
        <f t="shared" ca="1" si="469"/>
        <v>1</v>
      </c>
      <c r="Y654" s="350">
        <f t="shared" ca="1" si="469"/>
        <v>1</v>
      </c>
      <c r="Z654" s="350">
        <f t="shared" ca="1" si="465"/>
        <v>1</v>
      </c>
      <c r="AA654" s="350" t="str">
        <f t="shared" ca="1" si="470"/>
        <v>F0</v>
      </c>
      <c r="AB654" s="350" t="str">
        <f t="shared" ca="1" si="471"/>
        <v>F0</v>
      </c>
    </row>
    <row r="655" spans="1:28" ht="15.75" customHeight="1">
      <c r="A655" s="105" t="s">
        <v>511</v>
      </c>
      <c r="B655" s="464" t="s">
        <v>619</v>
      </c>
      <c r="C655" s="464"/>
      <c r="D655" s="464"/>
      <c r="E655" s="464"/>
      <c r="F655" s="464"/>
      <c r="G655" s="12" t="str">
        <f t="shared" ref="G655:G661" si="480">IF(H655="","",IF(H655="Y","",IF(H655="N","","Must be Y or N")))</f>
        <v/>
      </c>
      <c r="H655" s="355"/>
      <c r="I655" s="127" t="s">
        <v>127</v>
      </c>
      <c r="J655" s="151" t="s">
        <v>47</v>
      </c>
      <c r="K655" s="318" t="str">
        <f t="shared" ref="K655:K661" si="481">IF(H655="Y",1,IF(H655="N",0,"X"))</f>
        <v>X</v>
      </c>
      <c r="L655" s="149" t="s">
        <v>46</v>
      </c>
      <c r="M655" s="149" t="str">
        <f t="shared" ref="M655:M661" si="482">IF(G655="","",1)</f>
        <v/>
      </c>
      <c r="N655" s="152" t="str">
        <f t="shared" ref="N655:N661" si="483">IF(M655=1,"&lt;==========","")</f>
        <v/>
      </c>
      <c r="P655" s="360">
        <f t="shared" ca="1" si="469"/>
        <v>1</v>
      </c>
      <c r="Q655" s="360">
        <f t="shared" ca="1" si="469"/>
        <v>1</v>
      </c>
      <c r="R655" s="360">
        <f t="shared" ca="1" si="469"/>
        <v>1</v>
      </c>
      <c r="S655" s="360">
        <f t="shared" ca="1" si="469"/>
        <v>1</v>
      </c>
      <c r="T655" s="360">
        <f t="shared" ca="1" si="469"/>
        <v>1</v>
      </c>
      <c r="U655" s="360">
        <f t="shared" ca="1" si="469"/>
        <v>1</v>
      </c>
      <c r="V655" s="360">
        <f t="shared" ca="1" si="469"/>
        <v>1</v>
      </c>
      <c r="W655" s="360">
        <f t="shared" ca="1" si="469"/>
        <v>0</v>
      </c>
      <c r="X655" s="360">
        <f t="shared" ca="1" si="469"/>
        <v>1</v>
      </c>
      <c r="Y655" s="360">
        <f t="shared" ca="1" si="469"/>
        <v>1</v>
      </c>
      <c r="Z655" s="360">
        <f t="shared" ca="1" si="465"/>
        <v>1</v>
      </c>
      <c r="AA655" s="360" t="str">
        <f t="shared" ca="1" si="470"/>
        <v>F0</v>
      </c>
      <c r="AB655" s="360" t="str">
        <f t="shared" ca="1" si="471"/>
        <v>F0</v>
      </c>
    </row>
    <row r="656" spans="1:28" ht="15.75" customHeight="1">
      <c r="A656" s="105" t="s">
        <v>512</v>
      </c>
      <c r="B656" s="464" t="s">
        <v>620</v>
      </c>
      <c r="C656" s="464"/>
      <c r="D656" s="464"/>
      <c r="E656" s="464"/>
      <c r="F656" s="464"/>
      <c r="G656" s="12" t="str">
        <f t="shared" si="480"/>
        <v/>
      </c>
      <c r="H656" s="355"/>
      <c r="I656" s="127" t="s">
        <v>127</v>
      </c>
      <c r="J656" s="151" t="s">
        <v>47</v>
      </c>
      <c r="K656" s="318" t="str">
        <f t="shared" si="481"/>
        <v>X</v>
      </c>
      <c r="L656" s="149" t="s">
        <v>46</v>
      </c>
      <c r="M656" s="149" t="str">
        <f t="shared" si="482"/>
        <v/>
      </c>
      <c r="N656" s="152" t="str">
        <f t="shared" si="483"/>
        <v/>
      </c>
      <c r="P656" s="360">
        <f t="shared" ca="1" si="469"/>
        <v>1</v>
      </c>
      <c r="Q656" s="360">
        <f t="shared" ca="1" si="469"/>
        <v>1</v>
      </c>
      <c r="R656" s="360">
        <f t="shared" ca="1" si="469"/>
        <v>1</v>
      </c>
      <c r="S656" s="360">
        <f t="shared" ca="1" si="469"/>
        <v>1</v>
      </c>
      <c r="T656" s="360">
        <f t="shared" ca="1" si="469"/>
        <v>1</v>
      </c>
      <c r="U656" s="360">
        <f t="shared" ca="1" si="469"/>
        <v>1</v>
      </c>
      <c r="V656" s="360">
        <f t="shared" ca="1" si="469"/>
        <v>1</v>
      </c>
      <c r="W656" s="360">
        <f t="shared" ca="1" si="469"/>
        <v>0</v>
      </c>
      <c r="X656" s="360">
        <f t="shared" ca="1" si="469"/>
        <v>1</v>
      </c>
      <c r="Y656" s="360">
        <f t="shared" ca="1" si="469"/>
        <v>1</v>
      </c>
      <c r="Z656" s="360">
        <f t="shared" ca="1" si="465"/>
        <v>1</v>
      </c>
      <c r="AA656" s="360" t="str">
        <f t="shared" ca="1" si="470"/>
        <v>F0</v>
      </c>
      <c r="AB656" s="360" t="str">
        <f t="shared" ca="1" si="471"/>
        <v>F0</v>
      </c>
    </row>
    <row r="657" spans="1:28" ht="15.75" customHeight="1">
      <c r="A657" s="105" t="s">
        <v>513</v>
      </c>
      <c r="B657" s="464" t="s">
        <v>621</v>
      </c>
      <c r="C657" s="464"/>
      <c r="D657" s="464"/>
      <c r="E657" s="464"/>
      <c r="F657" s="464"/>
      <c r="G657" s="12" t="str">
        <f t="shared" si="480"/>
        <v/>
      </c>
      <c r="H657" s="355"/>
      <c r="I657" s="127" t="s">
        <v>127</v>
      </c>
      <c r="J657" s="151" t="s">
        <v>47</v>
      </c>
      <c r="K657" s="318" t="str">
        <f t="shared" si="481"/>
        <v>X</v>
      </c>
      <c r="L657" s="149" t="s">
        <v>46</v>
      </c>
      <c r="M657" s="149" t="str">
        <f t="shared" si="482"/>
        <v/>
      </c>
      <c r="N657" s="152" t="str">
        <f t="shared" si="483"/>
        <v/>
      </c>
      <c r="P657" s="350">
        <f t="shared" ca="1" si="469"/>
        <v>1</v>
      </c>
      <c r="Q657" s="350">
        <f t="shared" ca="1" si="469"/>
        <v>1</v>
      </c>
      <c r="R657" s="350">
        <f t="shared" ca="1" si="469"/>
        <v>1</v>
      </c>
      <c r="S657" s="350">
        <f t="shared" ca="1" si="469"/>
        <v>1</v>
      </c>
      <c r="T657" s="350">
        <f t="shared" ca="1" si="469"/>
        <v>1</v>
      </c>
      <c r="U657" s="350">
        <f t="shared" ca="1" si="469"/>
        <v>1</v>
      </c>
      <c r="V657" s="350">
        <f t="shared" ca="1" si="469"/>
        <v>1</v>
      </c>
      <c r="W657" s="350">
        <f t="shared" ca="1" si="469"/>
        <v>0</v>
      </c>
      <c r="X657" s="350">
        <f t="shared" ca="1" si="469"/>
        <v>1</v>
      </c>
      <c r="Y657" s="350">
        <f t="shared" ca="1" si="469"/>
        <v>1</v>
      </c>
      <c r="Z657" s="350">
        <f t="shared" ca="1" si="465"/>
        <v>1</v>
      </c>
      <c r="AA657" s="350" t="str">
        <f t="shared" ca="1" si="470"/>
        <v>F0</v>
      </c>
      <c r="AB657" s="350" t="str">
        <f t="shared" ca="1" si="471"/>
        <v>F0</v>
      </c>
    </row>
    <row r="658" spans="1:28" ht="15.75" customHeight="1">
      <c r="A658" s="105" t="s">
        <v>514</v>
      </c>
      <c r="B658" s="464" t="s">
        <v>622</v>
      </c>
      <c r="C658" s="464"/>
      <c r="D658" s="464"/>
      <c r="E658" s="464"/>
      <c r="F658" s="464"/>
      <c r="G658" s="12" t="str">
        <f t="shared" si="480"/>
        <v/>
      </c>
      <c r="H658" s="355"/>
      <c r="I658" s="127" t="s">
        <v>127</v>
      </c>
      <c r="J658" s="151" t="s">
        <v>47</v>
      </c>
      <c r="K658" s="318" t="str">
        <f t="shared" si="481"/>
        <v>X</v>
      </c>
      <c r="L658" s="149" t="s">
        <v>46</v>
      </c>
      <c r="M658" s="149" t="str">
        <f t="shared" si="482"/>
        <v/>
      </c>
      <c r="N658" s="152" t="str">
        <f t="shared" si="483"/>
        <v/>
      </c>
      <c r="P658" s="350">
        <f t="shared" ca="1" si="469"/>
        <v>1</v>
      </c>
      <c r="Q658" s="350">
        <f t="shared" ca="1" si="469"/>
        <v>1</v>
      </c>
      <c r="R658" s="350">
        <f t="shared" ca="1" si="469"/>
        <v>1</v>
      </c>
      <c r="S658" s="350">
        <f t="shared" ca="1" si="469"/>
        <v>1</v>
      </c>
      <c r="T658" s="350">
        <f t="shared" ca="1" si="469"/>
        <v>1</v>
      </c>
      <c r="U658" s="350">
        <f t="shared" ref="U658:U666" ca="1" si="484">CELL("protect",F658)</f>
        <v>1</v>
      </c>
      <c r="V658" s="350">
        <f t="shared" ref="V658:V666" ca="1" si="485">CELL("protect",G658)</f>
        <v>1</v>
      </c>
      <c r="W658" s="350">
        <f t="shared" ref="W658:W666" ca="1" si="486">CELL("protect",H658)</f>
        <v>0</v>
      </c>
      <c r="X658" s="350">
        <f t="shared" ref="X658:X666" ca="1" si="487">CELL("protect",I658)</f>
        <v>1</v>
      </c>
      <c r="Y658" s="350">
        <f t="shared" ref="Y658:Y666" ca="1" si="488">CELL("protect",J658)</f>
        <v>1</v>
      </c>
      <c r="Z658" s="350">
        <f t="shared" ca="1" si="465"/>
        <v>1</v>
      </c>
      <c r="AA658" s="350" t="str">
        <f t="shared" ca="1" si="470"/>
        <v>F0</v>
      </c>
      <c r="AB658" s="350" t="str">
        <f t="shared" ca="1" si="471"/>
        <v>F0</v>
      </c>
    </row>
    <row r="659" spans="1:28" ht="15.75" customHeight="1">
      <c r="A659" s="105" t="s">
        <v>515</v>
      </c>
      <c r="B659" s="464" t="s">
        <v>623</v>
      </c>
      <c r="C659" s="464"/>
      <c r="D659" s="464"/>
      <c r="E659" s="464"/>
      <c r="F659" s="464"/>
      <c r="G659" s="12" t="str">
        <f t="shared" si="480"/>
        <v/>
      </c>
      <c r="H659" s="355"/>
      <c r="I659" s="127" t="s">
        <v>127</v>
      </c>
      <c r="J659" s="151" t="s">
        <v>47</v>
      </c>
      <c r="K659" s="318" t="str">
        <f t="shared" si="481"/>
        <v>X</v>
      </c>
      <c r="L659" s="149" t="s">
        <v>46</v>
      </c>
      <c r="M659" s="149" t="str">
        <f t="shared" si="482"/>
        <v/>
      </c>
      <c r="N659" s="152" t="str">
        <f t="shared" si="483"/>
        <v/>
      </c>
      <c r="P659" s="350">
        <f t="shared" ref="P659:P666" ca="1" si="489">CELL("protect",A659)</f>
        <v>1</v>
      </c>
      <c r="Q659" s="350">
        <f t="shared" ref="Q659:Q666" ca="1" si="490">CELL("protect",B659)</f>
        <v>1</v>
      </c>
      <c r="R659" s="350">
        <f t="shared" ref="R659:R666" ca="1" si="491">CELL("protect",C659)</f>
        <v>1</v>
      </c>
      <c r="S659" s="350">
        <f t="shared" ref="S659:S666" ca="1" si="492">CELL("protect",D659)</f>
        <v>1</v>
      </c>
      <c r="T659" s="350">
        <f t="shared" ref="T659:T666" ca="1" si="493">CELL("protect",E659)</f>
        <v>1</v>
      </c>
      <c r="U659" s="350">
        <f t="shared" ca="1" si="484"/>
        <v>1</v>
      </c>
      <c r="V659" s="350">
        <f t="shared" ca="1" si="485"/>
        <v>1</v>
      </c>
      <c r="W659" s="350">
        <f t="shared" ca="1" si="486"/>
        <v>0</v>
      </c>
      <c r="X659" s="350">
        <f t="shared" ca="1" si="487"/>
        <v>1</v>
      </c>
      <c r="Y659" s="350">
        <f t="shared" ca="1" si="488"/>
        <v>1</v>
      </c>
      <c r="Z659" s="350">
        <f t="shared" ca="1" si="465"/>
        <v>1</v>
      </c>
      <c r="AA659" s="350" t="str">
        <f t="shared" ca="1" si="470"/>
        <v>F0</v>
      </c>
      <c r="AB659" s="350" t="str">
        <f t="shared" ca="1" si="471"/>
        <v>F0</v>
      </c>
    </row>
    <row r="660" spans="1:28" ht="15.75" customHeight="1">
      <c r="A660" s="105" t="s">
        <v>516</v>
      </c>
      <c r="B660" s="464" t="s">
        <v>624</v>
      </c>
      <c r="C660" s="464"/>
      <c r="D660" s="464"/>
      <c r="E660" s="464"/>
      <c r="F660" s="464"/>
      <c r="G660" s="12" t="str">
        <f t="shared" si="480"/>
        <v/>
      </c>
      <c r="H660" s="355"/>
      <c r="I660" s="127" t="s">
        <v>127</v>
      </c>
      <c r="J660" s="151" t="s">
        <v>47</v>
      </c>
      <c r="K660" s="318" t="str">
        <f t="shared" si="481"/>
        <v>X</v>
      </c>
      <c r="L660" s="149" t="s">
        <v>46</v>
      </c>
      <c r="M660" s="149" t="str">
        <f t="shared" si="482"/>
        <v/>
      </c>
      <c r="N660" s="152" t="str">
        <f t="shared" si="483"/>
        <v/>
      </c>
      <c r="P660" s="350">
        <f t="shared" ca="1" si="489"/>
        <v>1</v>
      </c>
      <c r="Q660" s="350">
        <f t="shared" ca="1" si="490"/>
        <v>1</v>
      </c>
      <c r="R660" s="350">
        <f t="shared" ca="1" si="491"/>
        <v>1</v>
      </c>
      <c r="S660" s="350">
        <f t="shared" ca="1" si="492"/>
        <v>1</v>
      </c>
      <c r="T660" s="350">
        <f t="shared" ca="1" si="493"/>
        <v>1</v>
      </c>
      <c r="U660" s="350">
        <f t="shared" ca="1" si="484"/>
        <v>1</v>
      </c>
      <c r="V660" s="350">
        <f t="shared" ca="1" si="485"/>
        <v>1</v>
      </c>
      <c r="W660" s="350">
        <f t="shared" ca="1" si="486"/>
        <v>0</v>
      </c>
      <c r="X660" s="350">
        <f t="shared" ca="1" si="487"/>
        <v>1</v>
      </c>
      <c r="Y660" s="350">
        <f t="shared" ca="1" si="488"/>
        <v>1</v>
      </c>
      <c r="Z660" s="350">
        <f t="shared" ref="Z660:Z666" ca="1" si="494">CELL("protect",K660)</f>
        <v>1</v>
      </c>
      <c r="AA660" s="350" t="str">
        <f t="shared" ca="1" si="470"/>
        <v>F0</v>
      </c>
      <c r="AB660" s="350" t="str">
        <f t="shared" ca="1" si="471"/>
        <v>F0</v>
      </c>
    </row>
    <row r="661" spans="1:28" ht="15.75" customHeight="1" thickBot="1">
      <c r="A661" s="105" t="s">
        <v>517</v>
      </c>
      <c r="B661" s="464" t="s">
        <v>625</v>
      </c>
      <c r="C661" s="464"/>
      <c r="D661" s="464"/>
      <c r="E661" s="464"/>
      <c r="F661" s="464"/>
      <c r="G661" s="12" t="str">
        <f t="shared" si="480"/>
        <v/>
      </c>
      <c r="H661" s="327"/>
      <c r="I661" s="127" t="s">
        <v>127</v>
      </c>
      <c r="J661" s="151" t="s">
        <v>47</v>
      </c>
      <c r="K661" s="318" t="str">
        <f t="shared" si="481"/>
        <v>X</v>
      </c>
      <c r="L661" s="149" t="s">
        <v>46</v>
      </c>
      <c r="M661" s="149" t="str">
        <f t="shared" si="482"/>
        <v/>
      </c>
      <c r="N661" s="152" t="str">
        <f t="shared" si="483"/>
        <v/>
      </c>
      <c r="P661" s="350">
        <f t="shared" ca="1" si="489"/>
        <v>1</v>
      </c>
      <c r="Q661" s="350">
        <f t="shared" ca="1" si="490"/>
        <v>1</v>
      </c>
      <c r="R661" s="350">
        <f t="shared" ca="1" si="491"/>
        <v>1</v>
      </c>
      <c r="S661" s="350">
        <f t="shared" ca="1" si="492"/>
        <v>1</v>
      </c>
      <c r="T661" s="350">
        <f t="shared" ca="1" si="493"/>
        <v>1</v>
      </c>
      <c r="U661" s="350">
        <f t="shared" ca="1" si="484"/>
        <v>1</v>
      </c>
      <c r="V661" s="350">
        <f t="shared" ca="1" si="485"/>
        <v>1</v>
      </c>
      <c r="W661" s="350">
        <f t="shared" ca="1" si="486"/>
        <v>0</v>
      </c>
      <c r="X661" s="350">
        <f t="shared" ca="1" si="487"/>
        <v>1</v>
      </c>
      <c r="Y661" s="350">
        <f t="shared" ca="1" si="488"/>
        <v>1</v>
      </c>
      <c r="Z661" s="350">
        <f t="shared" ca="1" si="494"/>
        <v>1</v>
      </c>
      <c r="AA661" s="350" t="str">
        <f t="shared" ca="1" si="470"/>
        <v>F0</v>
      </c>
      <c r="AB661" s="350" t="str">
        <f t="shared" ca="1" si="471"/>
        <v>F0</v>
      </c>
    </row>
    <row r="662" spans="1:28" ht="14.25" customHeight="1">
      <c r="A662" s="105"/>
      <c r="B662" s="359"/>
      <c r="C662" s="359"/>
      <c r="D662" s="359"/>
      <c r="E662" s="359"/>
      <c r="F662" s="359"/>
      <c r="G662" s="12"/>
      <c r="H662" s="117"/>
      <c r="I662" s="127"/>
      <c r="P662" s="350">
        <f t="shared" ca="1" si="489"/>
        <v>1</v>
      </c>
      <c r="Q662" s="350">
        <f t="shared" ca="1" si="490"/>
        <v>1</v>
      </c>
      <c r="R662" s="350">
        <f t="shared" ca="1" si="491"/>
        <v>1</v>
      </c>
      <c r="S662" s="350">
        <f t="shared" ca="1" si="492"/>
        <v>1</v>
      </c>
      <c r="T662" s="350">
        <f t="shared" ca="1" si="493"/>
        <v>1</v>
      </c>
      <c r="U662" s="350">
        <f t="shared" ca="1" si="484"/>
        <v>1</v>
      </c>
      <c r="V662" s="350">
        <f t="shared" ca="1" si="485"/>
        <v>1</v>
      </c>
      <c r="W662" s="350">
        <f t="shared" ca="1" si="486"/>
        <v>1</v>
      </c>
      <c r="X662" s="350">
        <f t="shared" ca="1" si="487"/>
        <v>1</v>
      </c>
      <c r="Y662" s="350">
        <f t="shared" ca="1" si="488"/>
        <v>1</v>
      </c>
      <c r="Z662" s="350">
        <f t="shared" ca="1" si="494"/>
        <v>1</v>
      </c>
      <c r="AA662" s="350" t="str">
        <f t="shared" ca="1" si="470"/>
        <v>G</v>
      </c>
      <c r="AB662" s="350" t="str">
        <f t="shared" ca="1" si="471"/>
        <v>F0</v>
      </c>
    </row>
    <row r="663" spans="1:28" ht="15.6" customHeight="1">
      <c r="A663" s="22" t="s">
        <v>518</v>
      </c>
      <c r="B663" s="464" t="s">
        <v>135</v>
      </c>
      <c r="C663" s="464"/>
      <c r="D663" s="464"/>
      <c r="E663" s="464"/>
      <c r="F663" s="464"/>
      <c r="G663" s="12" t="str">
        <f>IF(H663="","",IF(H663&lt;0,"Can't be negative",IF(H663&gt;300,"Can't be over 300%","")))</f>
        <v/>
      </c>
      <c r="H663" s="344"/>
      <c r="I663" s="128" t="s">
        <v>86</v>
      </c>
      <c r="J663" s="151" t="s">
        <v>47</v>
      </c>
      <c r="K663" s="338" t="str">
        <f>IF(ISNUMBER(H663),ROUND(H663,2),"X")</f>
        <v>X</v>
      </c>
      <c r="L663" s="149" t="s">
        <v>46</v>
      </c>
      <c r="M663" s="149" t="str">
        <f t="shared" ref="M663:M666" si="495">IF(G663="","",1)</f>
        <v/>
      </c>
      <c r="N663" s="152" t="str">
        <f>IF(M663=1,"&lt;==========","")</f>
        <v/>
      </c>
      <c r="P663" s="350">
        <f t="shared" ca="1" si="489"/>
        <v>1</v>
      </c>
      <c r="Q663" s="350">
        <f t="shared" ca="1" si="490"/>
        <v>1</v>
      </c>
      <c r="R663" s="350">
        <f t="shared" ca="1" si="491"/>
        <v>1</v>
      </c>
      <c r="S663" s="350">
        <f t="shared" ca="1" si="492"/>
        <v>1</v>
      </c>
      <c r="T663" s="350">
        <f t="shared" ca="1" si="493"/>
        <v>1</v>
      </c>
      <c r="U663" s="350">
        <f t="shared" ca="1" si="484"/>
        <v>1</v>
      </c>
      <c r="V663" s="350">
        <f t="shared" ca="1" si="485"/>
        <v>1</v>
      </c>
      <c r="W663" s="350">
        <f t="shared" ca="1" si="486"/>
        <v>0</v>
      </c>
      <c r="X663" s="350">
        <f t="shared" ca="1" si="487"/>
        <v>1</v>
      </c>
      <c r="Y663" s="350">
        <f t="shared" ca="1" si="488"/>
        <v>1</v>
      </c>
      <c r="Z663" s="350">
        <f t="shared" ca="1" si="494"/>
        <v>1</v>
      </c>
      <c r="AA663" s="350" t="str">
        <f t="shared" ca="1" si="470"/>
        <v>F2</v>
      </c>
      <c r="AB663" s="350" t="str">
        <f t="shared" ca="1" si="471"/>
        <v>F2</v>
      </c>
    </row>
    <row r="664" spans="1:28" ht="15.75" customHeight="1">
      <c r="A664" s="22" t="s">
        <v>519</v>
      </c>
      <c r="B664" s="464" t="s">
        <v>137</v>
      </c>
      <c r="C664" s="464"/>
      <c r="D664" s="464"/>
      <c r="E664" s="464"/>
      <c r="F664" s="464"/>
      <c r="G664" s="12" t="str">
        <f>IF(H664&gt;1000,"Can't exceed $1000 --&gt;","")</f>
        <v/>
      </c>
      <c r="H664" s="330"/>
      <c r="I664" s="128" t="s">
        <v>138</v>
      </c>
      <c r="J664" s="151" t="s">
        <v>47</v>
      </c>
      <c r="K664" s="318" t="str">
        <f t="shared" ref="K664:K666" si="496">IF(ISNUMBER(H664),ROUND(H664,0),"X")</f>
        <v>X</v>
      </c>
      <c r="L664" s="149" t="s">
        <v>46</v>
      </c>
      <c r="M664" s="149" t="str">
        <f t="shared" si="495"/>
        <v/>
      </c>
      <c r="N664" s="152" t="str">
        <f>IF(M664=1,"&lt;==========","")</f>
        <v/>
      </c>
      <c r="P664" s="350">
        <f t="shared" ca="1" si="489"/>
        <v>1</v>
      </c>
      <c r="Q664" s="350">
        <f t="shared" ca="1" si="490"/>
        <v>1</v>
      </c>
      <c r="R664" s="350">
        <f t="shared" ca="1" si="491"/>
        <v>1</v>
      </c>
      <c r="S664" s="350">
        <f t="shared" ca="1" si="492"/>
        <v>1</v>
      </c>
      <c r="T664" s="350">
        <f t="shared" ca="1" si="493"/>
        <v>1</v>
      </c>
      <c r="U664" s="350">
        <f t="shared" ca="1" si="484"/>
        <v>1</v>
      </c>
      <c r="V664" s="350">
        <f t="shared" ca="1" si="485"/>
        <v>1</v>
      </c>
      <c r="W664" s="350">
        <f t="shared" ca="1" si="486"/>
        <v>0</v>
      </c>
      <c r="X664" s="350">
        <f t="shared" ca="1" si="487"/>
        <v>1</v>
      </c>
      <c r="Y664" s="350">
        <f t="shared" ca="1" si="488"/>
        <v>1</v>
      </c>
      <c r="Z664" s="350">
        <f t="shared" ca="1" si="494"/>
        <v>1</v>
      </c>
      <c r="AA664" s="350" t="str">
        <f t="shared" ca="1" si="470"/>
        <v>C0</v>
      </c>
      <c r="AB664" s="350" t="str">
        <f t="shared" ca="1" si="471"/>
        <v>F0</v>
      </c>
    </row>
    <row r="665" spans="1:28" ht="15.75" customHeight="1">
      <c r="A665" s="22" t="s">
        <v>520</v>
      </c>
      <c r="B665" s="464" t="s">
        <v>761</v>
      </c>
      <c r="C665" s="464"/>
      <c r="D665" s="464"/>
      <c r="E665" s="464"/>
      <c r="F665" s="464"/>
      <c r="G665" s="12" t="str">
        <f>IF(H665&lt;0,"Can't be negative",IF(H665&gt;50000000,"Can't exceed $50,000,000",""))</f>
        <v/>
      </c>
      <c r="H665" s="330"/>
      <c r="I665" s="127" t="s">
        <v>790</v>
      </c>
      <c r="J665" s="151" t="s">
        <v>47</v>
      </c>
      <c r="K665" s="318" t="str">
        <f t="shared" si="496"/>
        <v>X</v>
      </c>
      <c r="L665" s="149" t="s">
        <v>46</v>
      </c>
      <c r="M665" s="149" t="str">
        <f t="shared" si="495"/>
        <v/>
      </c>
      <c r="N665" s="152" t="str">
        <f>IF(M665=1,"&lt;==========","")</f>
        <v/>
      </c>
      <c r="P665" s="350">
        <f t="shared" ca="1" si="489"/>
        <v>1</v>
      </c>
      <c r="Q665" s="350">
        <f t="shared" ca="1" si="490"/>
        <v>1</v>
      </c>
      <c r="R665" s="350">
        <f t="shared" ca="1" si="491"/>
        <v>1</v>
      </c>
      <c r="S665" s="350">
        <f t="shared" ca="1" si="492"/>
        <v>1</v>
      </c>
      <c r="T665" s="350">
        <f t="shared" ca="1" si="493"/>
        <v>1</v>
      </c>
      <c r="U665" s="350">
        <f t="shared" ca="1" si="484"/>
        <v>1</v>
      </c>
      <c r="V665" s="350">
        <f t="shared" ca="1" si="485"/>
        <v>1</v>
      </c>
      <c r="W665" s="350">
        <f t="shared" ca="1" si="486"/>
        <v>0</v>
      </c>
      <c r="X665" s="350">
        <f t="shared" ca="1" si="487"/>
        <v>1</v>
      </c>
      <c r="Y665" s="350">
        <f t="shared" ca="1" si="488"/>
        <v>1</v>
      </c>
      <c r="Z665" s="350">
        <f t="shared" ca="1" si="494"/>
        <v>1</v>
      </c>
      <c r="AA665" s="350" t="str">
        <f t="shared" ca="1" si="470"/>
        <v>C0</v>
      </c>
      <c r="AB665" s="350" t="str">
        <f t="shared" ca="1" si="471"/>
        <v>F0</v>
      </c>
    </row>
    <row r="666" spans="1:28" ht="15.75" customHeight="1">
      <c r="A666" s="22" t="s">
        <v>837</v>
      </c>
      <c r="B666" s="464" t="s">
        <v>760</v>
      </c>
      <c r="C666" s="464"/>
      <c r="D666" s="464"/>
      <c r="E666" s="464"/>
      <c r="F666" s="464"/>
      <c r="G666" s="12" t="str">
        <f>IF(H666&lt;0,"Can't be negative",IF(H666&gt;50000000,"Can't exceed $50,000,000",""))</f>
        <v/>
      </c>
      <c r="H666" s="330"/>
      <c r="I666" s="127" t="s">
        <v>790</v>
      </c>
      <c r="J666" s="151" t="s">
        <v>47</v>
      </c>
      <c r="K666" s="318" t="str">
        <f t="shared" si="496"/>
        <v>X</v>
      </c>
      <c r="L666" s="149" t="s">
        <v>46</v>
      </c>
      <c r="M666" s="149" t="str">
        <f t="shared" si="495"/>
        <v/>
      </c>
      <c r="N666" s="152" t="str">
        <f>IF(M666=1,"&lt;==========","")</f>
        <v/>
      </c>
      <c r="P666" s="350">
        <f t="shared" ca="1" si="489"/>
        <v>1</v>
      </c>
      <c r="Q666" s="350">
        <f t="shared" ca="1" si="490"/>
        <v>1</v>
      </c>
      <c r="R666" s="350">
        <f t="shared" ca="1" si="491"/>
        <v>1</v>
      </c>
      <c r="S666" s="350">
        <f t="shared" ca="1" si="492"/>
        <v>1</v>
      </c>
      <c r="T666" s="350">
        <f t="shared" ca="1" si="493"/>
        <v>1</v>
      </c>
      <c r="U666" s="350">
        <f t="shared" ca="1" si="484"/>
        <v>1</v>
      </c>
      <c r="V666" s="350">
        <f t="shared" ca="1" si="485"/>
        <v>1</v>
      </c>
      <c r="W666" s="350">
        <f t="shared" ca="1" si="486"/>
        <v>0</v>
      </c>
      <c r="X666" s="350">
        <f t="shared" ca="1" si="487"/>
        <v>1</v>
      </c>
      <c r="Y666" s="350">
        <f t="shared" ca="1" si="488"/>
        <v>1</v>
      </c>
      <c r="Z666" s="350">
        <f t="shared" ca="1" si="494"/>
        <v>1</v>
      </c>
      <c r="AA666" s="350" t="str">
        <f t="shared" ca="1" si="470"/>
        <v>C0</v>
      </c>
      <c r="AB666" s="350" t="str">
        <f t="shared" ca="1" si="471"/>
        <v>F0</v>
      </c>
    </row>
    <row r="667" spans="1:28" ht="21" customHeight="1">
      <c r="A667" s="22"/>
      <c r="B667" s="13"/>
      <c r="C667" s="13"/>
      <c r="D667" s="13"/>
      <c r="E667" s="13"/>
      <c r="F667" s="13"/>
      <c r="G667" s="12"/>
      <c r="H667" s="118"/>
      <c r="I667" s="128"/>
      <c r="N667" s="152"/>
      <c r="P667" s="350">
        <f t="shared" ref="P667:Y669" ca="1" si="497">CELL("protect",A667)</f>
        <v>1</v>
      </c>
      <c r="Q667" s="350">
        <f t="shared" ca="1" si="497"/>
        <v>1</v>
      </c>
      <c r="R667" s="350">
        <f t="shared" ca="1" si="497"/>
        <v>1</v>
      </c>
      <c r="S667" s="350">
        <f t="shared" ca="1" si="497"/>
        <v>1</v>
      </c>
      <c r="T667" s="350">
        <f t="shared" ca="1" si="497"/>
        <v>1</v>
      </c>
      <c r="U667" s="350">
        <f t="shared" ca="1" si="497"/>
        <v>1</v>
      </c>
      <c r="V667" s="350">
        <f t="shared" ca="1" si="497"/>
        <v>1</v>
      </c>
      <c r="W667" s="350">
        <f t="shared" ca="1" si="497"/>
        <v>1</v>
      </c>
      <c r="X667" s="350">
        <f t="shared" ca="1" si="497"/>
        <v>1</v>
      </c>
      <c r="Y667" s="350">
        <f t="shared" ca="1" si="497"/>
        <v>1</v>
      </c>
      <c r="Z667" s="350">
        <f t="shared" ref="Z667:Z703" ca="1" si="498">CELL("protect",K667)</f>
        <v>1</v>
      </c>
      <c r="AA667" s="350" t="str">
        <f t="shared" ref="AA667:AA706" ca="1" si="499">CELL("format",H667)</f>
        <v>G</v>
      </c>
      <c r="AB667" s="350" t="str">
        <f t="shared" ref="AB667:AB706" ca="1" si="500">CELL("format",K667)</f>
        <v>F0</v>
      </c>
    </row>
    <row r="668" spans="1:28" ht="18">
      <c r="A668" s="467" t="s">
        <v>769</v>
      </c>
      <c r="B668" s="473"/>
      <c r="C668" s="473"/>
      <c r="D668" s="473"/>
      <c r="E668" s="473"/>
      <c r="F668" s="473"/>
      <c r="G668" s="473"/>
      <c r="H668" s="473"/>
      <c r="I668" s="87"/>
      <c r="J668" s="151" t="s">
        <v>44</v>
      </c>
      <c r="K668" s="318" t="str">
        <f>IF(SUM(H670:H689)=0,"X","18")</f>
        <v>X</v>
      </c>
      <c r="L668" s="149" t="s">
        <v>46</v>
      </c>
      <c r="P668" s="350">
        <f t="shared" ca="1" si="497"/>
        <v>1</v>
      </c>
      <c r="Q668" s="350">
        <f t="shared" ca="1" si="497"/>
        <v>1</v>
      </c>
      <c r="R668" s="350">
        <f t="shared" ca="1" si="497"/>
        <v>1</v>
      </c>
      <c r="S668" s="350">
        <f t="shared" ca="1" si="497"/>
        <v>1</v>
      </c>
      <c r="T668" s="350">
        <f t="shared" ca="1" si="497"/>
        <v>1</v>
      </c>
      <c r="U668" s="350">
        <f t="shared" ca="1" si="497"/>
        <v>1</v>
      </c>
      <c r="V668" s="350">
        <f t="shared" ca="1" si="497"/>
        <v>1</v>
      </c>
      <c r="W668" s="350">
        <f t="shared" ca="1" si="497"/>
        <v>1</v>
      </c>
      <c r="X668" s="350">
        <f t="shared" ca="1" si="497"/>
        <v>1</v>
      </c>
      <c r="Y668" s="350">
        <f t="shared" ca="1" si="497"/>
        <v>1</v>
      </c>
      <c r="Z668" s="350">
        <f t="shared" ca="1" si="498"/>
        <v>1</v>
      </c>
      <c r="AA668" s="350" t="str">
        <f t="shared" ca="1" si="499"/>
        <v>G</v>
      </c>
      <c r="AB668" s="350" t="str">
        <f t="shared" ca="1" si="500"/>
        <v>F0</v>
      </c>
    </row>
    <row r="669" spans="1:28" ht="15.75" thickBot="1">
      <c r="A669" s="465" t="s">
        <v>8</v>
      </c>
      <c r="B669" s="466"/>
      <c r="C669" s="466"/>
      <c r="D669" s="466"/>
      <c r="E669" s="466"/>
      <c r="F669" s="466"/>
      <c r="G669" s="466"/>
      <c r="H669" s="466"/>
      <c r="I669" s="88"/>
      <c r="P669" s="350">
        <f t="shared" ca="1" si="497"/>
        <v>1</v>
      </c>
      <c r="Q669" s="350">
        <f t="shared" ca="1" si="497"/>
        <v>1</v>
      </c>
      <c r="R669" s="350">
        <f t="shared" ca="1" si="497"/>
        <v>1</v>
      </c>
      <c r="S669" s="350">
        <f t="shared" ca="1" si="497"/>
        <v>1</v>
      </c>
      <c r="T669" s="350">
        <f t="shared" ca="1" si="497"/>
        <v>1</v>
      </c>
      <c r="U669" s="350">
        <f t="shared" ca="1" si="497"/>
        <v>1</v>
      </c>
      <c r="V669" s="350">
        <f t="shared" ca="1" si="497"/>
        <v>1</v>
      </c>
      <c r="W669" s="350">
        <f t="shared" ca="1" si="497"/>
        <v>1</v>
      </c>
      <c r="X669" s="350">
        <f t="shared" ca="1" si="497"/>
        <v>1</v>
      </c>
      <c r="Y669" s="350">
        <f t="shared" ca="1" si="497"/>
        <v>1</v>
      </c>
      <c r="Z669" s="350">
        <f t="shared" ca="1" si="498"/>
        <v>1</v>
      </c>
      <c r="AA669" s="350" t="str">
        <f t="shared" ca="1" si="499"/>
        <v>G</v>
      </c>
      <c r="AB669" s="350" t="str">
        <f t="shared" ca="1" si="500"/>
        <v>F0</v>
      </c>
    </row>
    <row r="670" spans="1:28" ht="18" customHeight="1">
      <c r="A670" s="103" t="s">
        <v>521</v>
      </c>
      <c r="B670" s="472" t="s">
        <v>754</v>
      </c>
      <c r="C670" s="472"/>
      <c r="D670" s="472"/>
      <c r="E670" s="472"/>
      <c r="F670" s="472"/>
      <c r="G670" s="12" t="str">
        <f>IF(H670&gt;2500000,"Can't exceed $25,000,000 --&gt;","")</f>
        <v/>
      </c>
      <c r="H670" s="326"/>
      <c r="I670" s="127" t="s">
        <v>107</v>
      </c>
      <c r="J670" s="151" t="s">
        <v>47</v>
      </c>
      <c r="K670" s="318" t="str">
        <f t="shared" ref="K670:K677" si="501">IF(ISNUMBER(H670),ROUND(H670,0),"X")</f>
        <v>X</v>
      </c>
      <c r="L670" s="149" t="s">
        <v>46</v>
      </c>
      <c r="M670" s="149" t="str">
        <f t="shared" ref="M670:M677" si="502">IF(G670="","",1)</f>
        <v/>
      </c>
      <c r="N670" s="152" t="str">
        <f t="shared" ref="N670:N677" si="503">IF(M670=1,"&lt;==========","")</f>
        <v/>
      </c>
      <c r="P670" s="350">
        <f t="shared" ref="P670:Y695" ca="1" si="504">CELL("protect",A670)</f>
        <v>1</v>
      </c>
      <c r="Q670" s="350">
        <f t="shared" ca="1" si="504"/>
        <v>1</v>
      </c>
      <c r="R670" s="350">
        <f t="shared" ca="1" si="504"/>
        <v>1</v>
      </c>
      <c r="S670" s="350">
        <f t="shared" ca="1" si="504"/>
        <v>1</v>
      </c>
      <c r="T670" s="350">
        <f t="shared" ca="1" si="504"/>
        <v>1</v>
      </c>
      <c r="U670" s="350">
        <f t="shared" ca="1" si="504"/>
        <v>1</v>
      </c>
      <c r="V670" s="350">
        <f t="shared" ca="1" si="504"/>
        <v>1</v>
      </c>
      <c r="W670" s="350">
        <f t="shared" ca="1" si="504"/>
        <v>0</v>
      </c>
      <c r="X670" s="350">
        <f t="shared" ca="1" si="504"/>
        <v>1</v>
      </c>
      <c r="Y670" s="350">
        <f t="shared" ca="1" si="504"/>
        <v>1</v>
      </c>
      <c r="Z670" s="350">
        <f t="shared" ca="1" si="498"/>
        <v>1</v>
      </c>
      <c r="AA670" s="350" t="str">
        <f t="shared" ca="1" si="499"/>
        <v>C0</v>
      </c>
      <c r="AB670" s="350" t="str">
        <f t="shared" ca="1" si="500"/>
        <v>F0</v>
      </c>
    </row>
    <row r="671" spans="1:28" ht="18" customHeight="1">
      <c r="A671" s="22" t="s">
        <v>522</v>
      </c>
      <c r="B671" s="464" t="s">
        <v>753</v>
      </c>
      <c r="C671" s="464"/>
      <c r="D671" s="464"/>
      <c r="E671" s="464"/>
      <c r="F671" s="464"/>
      <c r="G671" s="12" t="str">
        <f>IF(H671&gt;2500000,"Can't exceed $25,000,000 --&gt;","")</f>
        <v/>
      </c>
      <c r="H671" s="326"/>
      <c r="I671" s="127" t="s">
        <v>107</v>
      </c>
      <c r="J671" s="151" t="s">
        <v>47</v>
      </c>
      <c r="K671" s="318" t="str">
        <f t="shared" si="501"/>
        <v>X</v>
      </c>
      <c r="L671" s="149" t="s">
        <v>46</v>
      </c>
      <c r="M671" s="149" t="str">
        <f t="shared" si="502"/>
        <v/>
      </c>
      <c r="N671" s="152" t="str">
        <f t="shared" si="503"/>
        <v/>
      </c>
      <c r="P671" s="350">
        <f t="shared" ca="1" si="504"/>
        <v>1</v>
      </c>
      <c r="Q671" s="350">
        <f t="shared" ca="1" si="504"/>
        <v>1</v>
      </c>
      <c r="R671" s="350">
        <f t="shared" ca="1" si="504"/>
        <v>1</v>
      </c>
      <c r="S671" s="350">
        <f t="shared" ca="1" si="504"/>
        <v>1</v>
      </c>
      <c r="T671" s="350">
        <f t="shared" ca="1" si="504"/>
        <v>1</v>
      </c>
      <c r="U671" s="350">
        <f t="shared" ca="1" si="504"/>
        <v>1</v>
      </c>
      <c r="V671" s="350">
        <f t="shared" ca="1" si="504"/>
        <v>1</v>
      </c>
      <c r="W671" s="350">
        <f t="shared" ca="1" si="504"/>
        <v>0</v>
      </c>
      <c r="X671" s="350">
        <f t="shared" ca="1" si="504"/>
        <v>1</v>
      </c>
      <c r="Y671" s="350">
        <f t="shared" ca="1" si="504"/>
        <v>1</v>
      </c>
      <c r="Z671" s="350">
        <f t="shared" ca="1" si="498"/>
        <v>1</v>
      </c>
      <c r="AA671" s="350" t="str">
        <f t="shared" ca="1" si="499"/>
        <v>C0</v>
      </c>
      <c r="AB671" s="350" t="str">
        <f t="shared" ca="1" si="500"/>
        <v>F0</v>
      </c>
    </row>
    <row r="672" spans="1:28" ht="18" customHeight="1">
      <c r="A672" s="22" t="s">
        <v>523</v>
      </c>
      <c r="B672" s="464" t="s">
        <v>752</v>
      </c>
      <c r="C672" s="464"/>
      <c r="D672" s="464"/>
      <c r="E672" s="464"/>
      <c r="F672" s="464"/>
      <c r="G672" s="12" t="str">
        <f>IF(H672&gt;2500000,"Can't exceed $25,000,000 --&gt;","")</f>
        <v/>
      </c>
      <c r="H672" s="326"/>
      <c r="I672" s="127" t="s">
        <v>107</v>
      </c>
      <c r="J672" s="151" t="s">
        <v>47</v>
      </c>
      <c r="K672" s="318" t="str">
        <f t="shared" si="501"/>
        <v>X</v>
      </c>
      <c r="L672" s="149" t="s">
        <v>46</v>
      </c>
      <c r="M672" s="149" t="str">
        <f t="shared" si="502"/>
        <v/>
      </c>
      <c r="N672" s="152" t="str">
        <f t="shared" si="503"/>
        <v/>
      </c>
      <c r="P672" s="350">
        <f t="shared" ca="1" si="504"/>
        <v>1</v>
      </c>
      <c r="Q672" s="350">
        <f t="shared" ca="1" si="504"/>
        <v>1</v>
      </c>
      <c r="R672" s="350">
        <f t="shared" ca="1" si="504"/>
        <v>1</v>
      </c>
      <c r="S672" s="350">
        <f t="shared" ca="1" si="504"/>
        <v>1</v>
      </c>
      <c r="T672" s="350">
        <f t="shared" ca="1" si="504"/>
        <v>1</v>
      </c>
      <c r="U672" s="350">
        <f t="shared" ca="1" si="504"/>
        <v>1</v>
      </c>
      <c r="V672" s="350">
        <f t="shared" ca="1" si="504"/>
        <v>1</v>
      </c>
      <c r="W672" s="350">
        <f t="shared" ca="1" si="504"/>
        <v>0</v>
      </c>
      <c r="X672" s="350">
        <f t="shared" ca="1" si="504"/>
        <v>1</v>
      </c>
      <c r="Y672" s="350">
        <f t="shared" ca="1" si="504"/>
        <v>1</v>
      </c>
      <c r="Z672" s="350">
        <f t="shared" ca="1" si="498"/>
        <v>1</v>
      </c>
      <c r="AA672" s="350" t="str">
        <f t="shared" ca="1" si="499"/>
        <v>C0</v>
      </c>
      <c r="AB672" s="350" t="str">
        <f t="shared" ca="1" si="500"/>
        <v>F0</v>
      </c>
    </row>
    <row r="673" spans="1:28" ht="18" customHeight="1">
      <c r="A673" s="22" t="s">
        <v>524</v>
      </c>
      <c r="B673" s="464" t="s">
        <v>755</v>
      </c>
      <c r="C673" s="464"/>
      <c r="D673" s="464"/>
      <c r="E673" s="464"/>
      <c r="F673" s="464"/>
      <c r="G673" s="12" t="str">
        <f>IF(H673&gt;100000,"Can't exceed $100,000 --&gt;","")</f>
        <v/>
      </c>
      <c r="H673" s="326"/>
      <c r="I673" s="127" t="s">
        <v>107</v>
      </c>
      <c r="J673" s="151" t="s">
        <v>47</v>
      </c>
      <c r="K673" s="318" t="str">
        <f t="shared" si="501"/>
        <v>X</v>
      </c>
      <c r="L673" s="149" t="s">
        <v>46</v>
      </c>
      <c r="M673" s="149" t="str">
        <f t="shared" si="502"/>
        <v/>
      </c>
      <c r="N673" s="152" t="str">
        <f t="shared" si="503"/>
        <v/>
      </c>
      <c r="P673" s="350">
        <f t="shared" ca="1" si="504"/>
        <v>1</v>
      </c>
      <c r="Q673" s="350">
        <f t="shared" ca="1" si="504"/>
        <v>1</v>
      </c>
      <c r="R673" s="350">
        <f t="shared" ca="1" si="504"/>
        <v>1</v>
      </c>
      <c r="S673" s="350">
        <f t="shared" ca="1" si="504"/>
        <v>1</v>
      </c>
      <c r="T673" s="350">
        <f t="shared" ca="1" si="504"/>
        <v>1</v>
      </c>
      <c r="U673" s="350">
        <f t="shared" ca="1" si="504"/>
        <v>1</v>
      </c>
      <c r="V673" s="350">
        <f t="shared" ca="1" si="504"/>
        <v>1</v>
      </c>
      <c r="W673" s="350">
        <f t="shared" ca="1" si="504"/>
        <v>0</v>
      </c>
      <c r="X673" s="350">
        <f t="shared" ca="1" si="504"/>
        <v>1</v>
      </c>
      <c r="Y673" s="350">
        <f t="shared" ca="1" si="504"/>
        <v>1</v>
      </c>
      <c r="Z673" s="350">
        <f t="shared" ca="1" si="498"/>
        <v>1</v>
      </c>
      <c r="AA673" s="350" t="str">
        <f t="shared" ca="1" si="499"/>
        <v>C0</v>
      </c>
      <c r="AB673" s="350" t="str">
        <f t="shared" ca="1" si="500"/>
        <v>F0</v>
      </c>
    </row>
    <row r="674" spans="1:28" ht="18" customHeight="1">
      <c r="A674" s="22" t="s">
        <v>525</v>
      </c>
      <c r="B674" s="464" t="s">
        <v>756</v>
      </c>
      <c r="C674" s="464"/>
      <c r="D674" s="464"/>
      <c r="E674" s="464"/>
      <c r="F674" s="464"/>
      <c r="G674" s="12" t="str">
        <f t="shared" ref="G674:G677" si="505">IF(H674&gt;100000,"Can't exceed $100,000 --&gt;","")</f>
        <v/>
      </c>
      <c r="H674" s="326"/>
      <c r="I674" s="127" t="s">
        <v>107</v>
      </c>
      <c r="J674" s="151" t="s">
        <v>47</v>
      </c>
      <c r="K674" s="318" t="str">
        <f t="shared" si="501"/>
        <v>X</v>
      </c>
      <c r="L674" s="149" t="s">
        <v>46</v>
      </c>
      <c r="M674" s="149" t="str">
        <f t="shared" si="502"/>
        <v/>
      </c>
      <c r="N674" s="152" t="str">
        <f t="shared" si="503"/>
        <v/>
      </c>
      <c r="P674" s="350">
        <f t="shared" ca="1" si="504"/>
        <v>1</v>
      </c>
      <c r="Q674" s="350">
        <f t="shared" ca="1" si="504"/>
        <v>1</v>
      </c>
      <c r="R674" s="350">
        <f t="shared" ca="1" si="504"/>
        <v>1</v>
      </c>
      <c r="S674" s="350">
        <f t="shared" ca="1" si="504"/>
        <v>1</v>
      </c>
      <c r="T674" s="350">
        <f t="shared" ca="1" si="504"/>
        <v>1</v>
      </c>
      <c r="U674" s="350">
        <f t="shared" ca="1" si="504"/>
        <v>1</v>
      </c>
      <c r="V674" s="350">
        <f t="shared" ca="1" si="504"/>
        <v>1</v>
      </c>
      <c r="W674" s="350">
        <f t="shared" ca="1" si="504"/>
        <v>0</v>
      </c>
      <c r="X674" s="350">
        <f t="shared" ca="1" si="504"/>
        <v>1</v>
      </c>
      <c r="Y674" s="350">
        <f t="shared" ca="1" si="504"/>
        <v>1</v>
      </c>
      <c r="Z674" s="350">
        <f t="shared" ca="1" si="498"/>
        <v>1</v>
      </c>
      <c r="AA674" s="350" t="str">
        <f t="shared" ca="1" si="499"/>
        <v>C0</v>
      </c>
      <c r="AB674" s="350" t="str">
        <f t="shared" ca="1" si="500"/>
        <v>F0</v>
      </c>
    </row>
    <row r="675" spans="1:28" ht="18" customHeight="1">
      <c r="A675" s="22" t="s">
        <v>526</v>
      </c>
      <c r="B675" s="464" t="s">
        <v>757</v>
      </c>
      <c r="C675" s="464"/>
      <c r="D675" s="464"/>
      <c r="E675" s="464"/>
      <c r="F675" s="464"/>
      <c r="G675" s="12" t="str">
        <f t="shared" si="505"/>
        <v/>
      </c>
      <c r="H675" s="326"/>
      <c r="I675" s="127" t="s">
        <v>107</v>
      </c>
      <c r="J675" s="151" t="s">
        <v>47</v>
      </c>
      <c r="K675" s="318" t="str">
        <f t="shared" si="501"/>
        <v>X</v>
      </c>
      <c r="L675" s="149" t="s">
        <v>46</v>
      </c>
      <c r="M675" s="149" t="str">
        <f t="shared" si="502"/>
        <v/>
      </c>
      <c r="N675" s="152" t="str">
        <f t="shared" si="503"/>
        <v/>
      </c>
      <c r="P675" s="350">
        <f t="shared" ca="1" si="504"/>
        <v>1</v>
      </c>
      <c r="Q675" s="350">
        <f t="shared" ca="1" si="504"/>
        <v>1</v>
      </c>
      <c r="R675" s="350">
        <f t="shared" ca="1" si="504"/>
        <v>1</v>
      </c>
      <c r="S675" s="350">
        <f t="shared" ca="1" si="504"/>
        <v>1</v>
      </c>
      <c r="T675" s="350">
        <f t="shared" ca="1" si="504"/>
        <v>1</v>
      </c>
      <c r="U675" s="350">
        <f t="shared" ca="1" si="504"/>
        <v>1</v>
      </c>
      <c r="V675" s="350">
        <f t="shared" ca="1" si="504"/>
        <v>1</v>
      </c>
      <c r="W675" s="350">
        <f t="shared" ca="1" si="504"/>
        <v>0</v>
      </c>
      <c r="X675" s="350">
        <f t="shared" ca="1" si="504"/>
        <v>1</v>
      </c>
      <c r="Y675" s="350">
        <f t="shared" ca="1" si="504"/>
        <v>1</v>
      </c>
      <c r="Z675" s="350">
        <f t="shared" ca="1" si="498"/>
        <v>1</v>
      </c>
      <c r="AA675" s="350" t="str">
        <f t="shared" ca="1" si="499"/>
        <v>C0</v>
      </c>
      <c r="AB675" s="350" t="str">
        <f t="shared" ca="1" si="500"/>
        <v>F0</v>
      </c>
    </row>
    <row r="676" spans="1:28" ht="18" customHeight="1">
      <c r="A676" s="22" t="s">
        <v>527</v>
      </c>
      <c r="B676" s="464" t="s">
        <v>758</v>
      </c>
      <c r="C676" s="464"/>
      <c r="D676" s="464"/>
      <c r="E676" s="464"/>
      <c r="F676" s="464"/>
      <c r="G676" s="12" t="str">
        <f t="shared" si="505"/>
        <v/>
      </c>
      <c r="H676" s="326"/>
      <c r="I676" s="127" t="s">
        <v>107</v>
      </c>
      <c r="J676" s="151" t="s">
        <v>47</v>
      </c>
      <c r="K676" s="318" t="str">
        <f t="shared" si="501"/>
        <v>X</v>
      </c>
      <c r="L676" s="149" t="s">
        <v>46</v>
      </c>
      <c r="M676" s="149" t="str">
        <f t="shared" si="502"/>
        <v/>
      </c>
      <c r="N676" s="152" t="str">
        <f t="shared" si="503"/>
        <v/>
      </c>
      <c r="P676" s="360">
        <f t="shared" ca="1" si="504"/>
        <v>1</v>
      </c>
      <c r="Q676" s="360">
        <f t="shared" ca="1" si="504"/>
        <v>1</v>
      </c>
      <c r="R676" s="360">
        <f t="shared" ca="1" si="504"/>
        <v>1</v>
      </c>
      <c r="S676" s="360">
        <f t="shared" ca="1" si="504"/>
        <v>1</v>
      </c>
      <c r="T676" s="360">
        <f t="shared" ca="1" si="504"/>
        <v>1</v>
      </c>
      <c r="U676" s="360">
        <f t="shared" ca="1" si="504"/>
        <v>1</v>
      </c>
      <c r="V676" s="360">
        <f t="shared" ca="1" si="504"/>
        <v>1</v>
      </c>
      <c r="W676" s="360">
        <f t="shared" ca="1" si="504"/>
        <v>0</v>
      </c>
      <c r="X676" s="360">
        <f t="shared" ca="1" si="504"/>
        <v>1</v>
      </c>
      <c r="Y676" s="360">
        <f t="shared" ca="1" si="504"/>
        <v>1</v>
      </c>
      <c r="Z676" s="360">
        <f t="shared" ca="1" si="498"/>
        <v>1</v>
      </c>
      <c r="AA676" s="360" t="str">
        <f t="shared" ca="1" si="499"/>
        <v>C0</v>
      </c>
      <c r="AB676" s="360" t="str">
        <f t="shared" ca="1" si="500"/>
        <v>F0</v>
      </c>
    </row>
    <row r="677" spans="1:28" ht="18" customHeight="1">
      <c r="A677" s="22" t="s">
        <v>528</v>
      </c>
      <c r="B677" s="464" t="s">
        <v>759</v>
      </c>
      <c r="C677" s="464"/>
      <c r="D677" s="464"/>
      <c r="E677" s="464"/>
      <c r="F677" s="464"/>
      <c r="G677" s="12" t="str">
        <f t="shared" si="505"/>
        <v/>
      </c>
      <c r="H677" s="326"/>
      <c r="I677" s="127" t="s">
        <v>107</v>
      </c>
      <c r="J677" s="151" t="s">
        <v>47</v>
      </c>
      <c r="K677" s="318" t="str">
        <f t="shared" si="501"/>
        <v>X</v>
      </c>
      <c r="L677" s="149" t="s">
        <v>46</v>
      </c>
      <c r="M677" s="149" t="str">
        <f t="shared" si="502"/>
        <v/>
      </c>
      <c r="N677" s="152" t="str">
        <f t="shared" si="503"/>
        <v/>
      </c>
      <c r="P677" s="360">
        <f t="shared" ca="1" si="504"/>
        <v>1</v>
      </c>
      <c r="Q677" s="360">
        <f t="shared" ca="1" si="504"/>
        <v>1</v>
      </c>
      <c r="R677" s="360">
        <f t="shared" ca="1" si="504"/>
        <v>1</v>
      </c>
      <c r="S677" s="360">
        <f t="shared" ca="1" si="504"/>
        <v>1</v>
      </c>
      <c r="T677" s="360">
        <f t="shared" ca="1" si="504"/>
        <v>1</v>
      </c>
      <c r="U677" s="360">
        <f t="shared" ca="1" si="504"/>
        <v>1</v>
      </c>
      <c r="V677" s="360">
        <f t="shared" ca="1" si="504"/>
        <v>1</v>
      </c>
      <c r="W677" s="360">
        <f t="shared" ca="1" si="504"/>
        <v>0</v>
      </c>
      <c r="X677" s="360">
        <f t="shared" ca="1" si="504"/>
        <v>1</v>
      </c>
      <c r="Y677" s="360">
        <f t="shared" ca="1" si="504"/>
        <v>1</v>
      </c>
      <c r="Z677" s="360">
        <f t="shared" ca="1" si="498"/>
        <v>1</v>
      </c>
      <c r="AA677" s="360" t="str">
        <f t="shared" ca="1" si="499"/>
        <v>C0</v>
      </c>
      <c r="AB677" s="360" t="str">
        <f t="shared" ca="1" si="500"/>
        <v>F0</v>
      </c>
    </row>
    <row r="678" spans="1:28" ht="14.25" customHeight="1">
      <c r="A678" s="22"/>
      <c r="B678" s="359"/>
      <c r="C678" s="359"/>
      <c r="D678" s="359"/>
      <c r="E678" s="359"/>
      <c r="F678" s="359"/>
      <c r="G678" s="12"/>
      <c r="H678" s="116"/>
      <c r="I678" s="127"/>
      <c r="J678" s="151" t="s">
        <v>47</v>
      </c>
      <c r="K678" s="321" t="s">
        <v>115</v>
      </c>
      <c r="L678" s="149" t="s">
        <v>46</v>
      </c>
      <c r="P678" s="350">
        <f t="shared" ca="1" si="504"/>
        <v>1</v>
      </c>
      <c r="Q678" s="350">
        <f t="shared" ca="1" si="504"/>
        <v>1</v>
      </c>
      <c r="R678" s="350">
        <f t="shared" ca="1" si="504"/>
        <v>1</v>
      </c>
      <c r="S678" s="350">
        <f t="shared" ca="1" si="504"/>
        <v>1</v>
      </c>
      <c r="T678" s="350">
        <f t="shared" ca="1" si="504"/>
        <v>1</v>
      </c>
      <c r="U678" s="350">
        <f t="shared" ca="1" si="504"/>
        <v>1</v>
      </c>
      <c r="V678" s="350">
        <f t="shared" ca="1" si="504"/>
        <v>1</v>
      </c>
      <c r="W678" s="350">
        <f t="shared" ca="1" si="504"/>
        <v>1</v>
      </c>
      <c r="X678" s="350">
        <f t="shared" ca="1" si="504"/>
        <v>1</v>
      </c>
      <c r="Y678" s="350">
        <f t="shared" ca="1" si="504"/>
        <v>1</v>
      </c>
      <c r="Z678" s="350">
        <f t="shared" ca="1" si="498"/>
        <v>1</v>
      </c>
      <c r="AA678" s="350" t="str">
        <f t="shared" ca="1" si="499"/>
        <v>G</v>
      </c>
      <c r="AB678" s="350" t="str">
        <f t="shared" ca="1" si="500"/>
        <v>F0</v>
      </c>
    </row>
    <row r="679" spans="1:28" ht="16.5" customHeight="1" thickBot="1">
      <c r="A679" s="22" t="s">
        <v>529</v>
      </c>
      <c r="B679" s="464" t="s">
        <v>627</v>
      </c>
      <c r="C679" s="464"/>
      <c r="D679" s="464"/>
      <c r="E679" s="464"/>
      <c r="F679" s="464"/>
      <c r="G679" s="12" t="str">
        <f>IF(H679="","",IF(H679&lt;-99,"Can't be under -99%",IF(H679&gt;400,"Can't be over 400%","")))</f>
        <v/>
      </c>
      <c r="H679" s="346"/>
      <c r="I679" s="128" t="s">
        <v>86</v>
      </c>
      <c r="J679" s="151" t="s">
        <v>44</v>
      </c>
      <c r="K679" s="338" t="str">
        <f>IF(ISNUMBER(H679),ROUND(H679,2),"X")</f>
        <v>X</v>
      </c>
      <c r="L679" s="149" t="s">
        <v>46</v>
      </c>
      <c r="M679" s="149" t="str">
        <f t="shared" ref="M679" si="506">IF(G679="","",1)</f>
        <v/>
      </c>
      <c r="N679" s="152" t="str">
        <f>IF(M679=1,"&lt;==========","")</f>
        <v/>
      </c>
      <c r="P679" s="350">
        <f t="shared" ca="1" si="504"/>
        <v>1</v>
      </c>
      <c r="Q679" s="350">
        <f t="shared" ca="1" si="504"/>
        <v>1</v>
      </c>
      <c r="R679" s="350">
        <f t="shared" ca="1" si="504"/>
        <v>1</v>
      </c>
      <c r="S679" s="350">
        <f t="shared" ca="1" si="504"/>
        <v>1</v>
      </c>
      <c r="T679" s="350">
        <f t="shared" ca="1" si="504"/>
        <v>1</v>
      </c>
      <c r="U679" s="350">
        <f t="shared" ca="1" si="504"/>
        <v>1</v>
      </c>
      <c r="V679" s="350">
        <f t="shared" ca="1" si="504"/>
        <v>1</v>
      </c>
      <c r="W679" s="350">
        <f t="shared" ca="1" si="504"/>
        <v>0</v>
      </c>
      <c r="X679" s="350">
        <f t="shared" ca="1" si="504"/>
        <v>1</v>
      </c>
      <c r="Y679" s="350">
        <f t="shared" ca="1" si="504"/>
        <v>1</v>
      </c>
      <c r="Z679" s="350">
        <f t="shared" ca="1" si="498"/>
        <v>1</v>
      </c>
      <c r="AA679" s="350" t="str">
        <f t="shared" ca="1" si="499"/>
        <v>F2</v>
      </c>
      <c r="AB679" s="350" t="str">
        <f t="shared" ca="1" si="500"/>
        <v>F2</v>
      </c>
    </row>
    <row r="680" spans="1:28" ht="14.25" customHeight="1">
      <c r="A680" s="22"/>
      <c r="B680" s="359"/>
      <c r="C680" s="359"/>
      <c r="D680" s="359"/>
      <c r="E680" s="359"/>
      <c r="F680" s="359"/>
      <c r="G680" s="12"/>
      <c r="H680" s="116"/>
      <c r="I680" s="127"/>
      <c r="P680" s="350">
        <f t="shared" ca="1" si="504"/>
        <v>1</v>
      </c>
      <c r="Q680" s="350">
        <f t="shared" ca="1" si="504"/>
        <v>1</v>
      </c>
      <c r="R680" s="350">
        <f t="shared" ca="1" si="504"/>
        <v>1</v>
      </c>
      <c r="S680" s="350">
        <f t="shared" ca="1" si="504"/>
        <v>1</v>
      </c>
      <c r="T680" s="350">
        <f t="shared" ca="1" si="504"/>
        <v>1</v>
      </c>
      <c r="U680" s="350">
        <f t="shared" ca="1" si="504"/>
        <v>1</v>
      </c>
      <c r="V680" s="350">
        <f t="shared" ca="1" si="504"/>
        <v>1</v>
      </c>
      <c r="W680" s="350">
        <f t="shared" ca="1" si="504"/>
        <v>1</v>
      </c>
      <c r="X680" s="350">
        <f t="shared" ca="1" si="504"/>
        <v>1</v>
      </c>
      <c r="Y680" s="350">
        <f t="shared" ca="1" si="504"/>
        <v>1</v>
      </c>
      <c r="Z680" s="350">
        <f t="shared" ca="1" si="498"/>
        <v>1</v>
      </c>
      <c r="AA680" s="350" t="str">
        <f t="shared" ca="1" si="499"/>
        <v>G</v>
      </c>
      <c r="AB680" s="350" t="str">
        <f t="shared" ca="1" si="500"/>
        <v>F0</v>
      </c>
    </row>
    <row r="681" spans="1:28" ht="15.75" customHeight="1">
      <c r="A681" s="22" t="s">
        <v>530</v>
      </c>
      <c r="B681" s="464" t="s">
        <v>118</v>
      </c>
      <c r="C681" s="464"/>
      <c r="D681" s="464"/>
      <c r="E681" s="464"/>
      <c r="F681" s="464"/>
      <c r="G681" s="12" t="str">
        <f>IF(H681="","",IF(H681&lt;1,"Must be at least 1",IF(H681&gt;H$10,"Can't be over total staff in firm, which is "&amp;H$10,"")))</f>
        <v/>
      </c>
      <c r="H681" s="115"/>
      <c r="I681" s="127"/>
      <c r="J681" s="151" t="s">
        <v>47</v>
      </c>
      <c r="K681" s="318" t="str">
        <f t="shared" ref="K681:K682" si="507">IF(ISNUMBER(H681),ROUND(H681,0),"X")</f>
        <v>X</v>
      </c>
      <c r="L681" s="149" t="s">
        <v>46</v>
      </c>
      <c r="M681" s="149" t="str">
        <f t="shared" ref="M681:M683" si="508">IF(G681="","",1)</f>
        <v/>
      </c>
      <c r="N681" s="152" t="str">
        <f>IF(M681=1,"&lt;==========","")</f>
        <v/>
      </c>
      <c r="P681" s="350">
        <f t="shared" ca="1" si="504"/>
        <v>1</v>
      </c>
      <c r="Q681" s="350">
        <f t="shared" ca="1" si="504"/>
        <v>1</v>
      </c>
      <c r="R681" s="350">
        <f t="shared" ca="1" si="504"/>
        <v>1</v>
      </c>
      <c r="S681" s="350">
        <f t="shared" ca="1" si="504"/>
        <v>1</v>
      </c>
      <c r="T681" s="350">
        <f t="shared" ca="1" si="504"/>
        <v>1</v>
      </c>
      <c r="U681" s="350">
        <f t="shared" ca="1" si="504"/>
        <v>1</v>
      </c>
      <c r="V681" s="350">
        <f t="shared" ca="1" si="504"/>
        <v>1</v>
      </c>
      <c r="W681" s="350">
        <f t="shared" ca="1" si="504"/>
        <v>0</v>
      </c>
      <c r="X681" s="350">
        <f t="shared" ca="1" si="504"/>
        <v>1</v>
      </c>
      <c r="Y681" s="350">
        <f t="shared" ca="1" si="504"/>
        <v>1</v>
      </c>
      <c r="Z681" s="350">
        <f t="shared" ca="1" si="498"/>
        <v>1</v>
      </c>
      <c r="AA681" s="350" t="str">
        <f t="shared" ca="1" si="499"/>
        <v>,0</v>
      </c>
      <c r="AB681" s="350" t="str">
        <f t="shared" ca="1" si="500"/>
        <v>F0</v>
      </c>
    </row>
    <row r="682" spans="1:28">
      <c r="A682" s="22" t="s">
        <v>531</v>
      </c>
      <c r="B682" s="464" t="s">
        <v>703</v>
      </c>
      <c r="C682" s="464"/>
      <c r="D682" s="464"/>
      <c r="E682" s="464"/>
      <c r="F682" s="464"/>
      <c r="G682" s="12" t="str">
        <f>IF(H682="","",IF(H682&lt;0,"Must be positive number",IF(H682&gt;H681,"Can't be over # people with title, which is "&amp;H681,"")))</f>
        <v/>
      </c>
      <c r="H682" s="115"/>
      <c r="I682" s="127"/>
      <c r="J682" s="151" t="s">
        <v>47</v>
      </c>
      <c r="K682" s="318" t="str">
        <f t="shared" si="507"/>
        <v>X</v>
      </c>
      <c r="L682" s="149" t="s">
        <v>46</v>
      </c>
      <c r="M682" s="149" t="str">
        <f t="shared" si="508"/>
        <v/>
      </c>
      <c r="N682" s="152" t="str">
        <f>IF(M682=1,"&lt;==========","")</f>
        <v/>
      </c>
      <c r="P682" s="350">
        <f t="shared" ca="1" si="504"/>
        <v>1</v>
      </c>
      <c r="Q682" s="350">
        <f t="shared" ca="1" si="504"/>
        <v>1</v>
      </c>
      <c r="R682" s="350">
        <f t="shared" ca="1" si="504"/>
        <v>1</v>
      </c>
      <c r="S682" s="350">
        <f t="shared" ca="1" si="504"/>
        <v>1</v>
      </c>
      <c r="T682" s="350">
        <f t="shared" ca="1" si="504"/>
        <v>1</v>
      </c>
      <c r="U682" s="350">
        <f t="shared" ca="1" si="504"/>
        <v>1</v>
      </c>
      <c r="V682" s="350">
        <f t="shared" ca="1" si="504"/>
        <v>1</v>
      </c>
      <c r="W682" s="350">
        <f t="shared" ca="1" si="504"/>
        <v>0</v>
      </c>
      <c r="X682" s="350">
        <f t="shared" ca="1" si="504"/>
        <v>1</v>
      </c>
      <c r="Y682" s="350">
        <f t="shared" ca="1" si="504"/>
        <v>1</v>
      </c>
      <c r="Z682" s="350">
        <f t="shared" ca="1" si="498"/>
        <v>1</v>
      </c>
      <c r="AA682" s="350" t="str">
        <f t="shared" ca="1" si="499"/>
        <v>,0</v>
      </c>
      <c r="AB682" s="350" t="str">
        <f t="shared" ca="1" si="500"/>
        <v>F0</v>
      </c>
    </row>
    <row r="683" spans="1:28" ht="17.25" thickBot="1">
      <c r="A683" s="22" t="s">
        <v>532</v>
      </c>
      <c r="B683" s="464" t="s">
        <v>121</v>
      </c>
      <c r="C683" s="464"/>
      <c r="D683" s="464"/>
      <c r="E683" s="464"/>
      <c r="F683" s="464"/>
      <c r="G683" s="12" t="str">
        <f>IF(H683="","",IF(H683&lt;0,"Can't be negative",IF(H683&gt;100,"Can't be over 100%","")))</f>
        <v/>
      </c>
      <c r="H683" s="345"/>
      <c r="I683" s="128" t="s">
        <v>86</v>
      </c>
      <c r="J683" s="151" t="s">
        <v>47</v>
      </c>
      <c r="K683" s="338" t="str">
        <f>IF(ISNUMBER(H683),ROUND(H683,2),"X")</f>
        <v>X</v>
      </c>
      <c r="L683" s="149" t="s">
        <v>46</v>
      </c>
      <c r="M683" s="149" t="str">
        <f t="shared" si="508"/>
        <v/>
      </c>
      <c r="N683" s="152" t="str">
        <f>IF(M683=1,"&lt;==========","")</f>
        <v/>
      </c>
      <c r="P683" s="350">
        <f t="shared" ca="1" si="504"/>
        <v>1</v>
      </c>
      <c r="Q683" s="350">
        <f t="shared" ca="1" si="504"/>
        <v>1</v>
      </c>
      <c r="R683" s="350">
        <f t="shared" ca="1" si="504"/>
        <v>1</v>
      </c>
      <c r="S683" s="350">
        <f t="shared" ca="1" si="504"/>
        <v>1</v>
      </c>
      <c r="T683" s="350">
        <f t="shared" ca="1" si="504"/>
        <v>1</v>
      </c>
      <c r="U683" s="350">
        <f t="shared" ca="1" si="504"/>
        <v>1</v>
      </c>
      <c r="V683" s="350">
        <f t="shared" ca="1" si="504"/>
        <v>1</v>
      </c>
      <c r="W683" s="350">
        <f t="shared" ca="1" si="504"/>
        <v>0</v>
      </c>
      <c r="X683" s="350">
        <f t="shared" ca="1" si="504"/>
        <v>1</v>
      </c>
      <c r="Y683" s="350">
        <f t="shared" ca="1" si="504"/>
        <v>1</v>
      </c>
      <c r="Z683" s="350">
        <f t="shared" ca="1" si="498"/>
        <v>1</v>
      </c>
      <c r="AA683" s="350" t="str">
        <f t="shared" ca="1" si="499"/>
        <v>F2</v>
      </c>
      <c r="AB683" s="350" t="str">
        <f t="shared" ca="1" si="500"/>
        <v>F2</v>
      </c>
    </row>
    <row r="684" spans="1:28" ht="14.25" customHeight="1">
      <c r="A684" s="22"/>
      <c r="B684" s="359"/>
      <c r="C684" s="359"/>
      <c r="D684" s="359"/>
      <c r="E684" s="359"/>
      <c r="F684" s="359"/>
      <c r="G684" s="12"/>
      <c r="H684" s="116"/>
      <c r="I684" s="127"/>
      <c r="P684" s="350">
        <f t="shared" ca="1" si="504"/>
        <v>1</v>
      </c>
      <c r="Q684" s="350">
        <f t="shared" ca="1" si="504"/>
        <v>1</v>
      </c>
      <c r="R684" s="350">
        <f t="shared" ca="1" si="504"/>
        <v>1</v>
      </c>
      <c r="S684" s="350">
        <f t="shared" ca="1" si="504"/>
        <v>1</v>
      </c>
      <c r="T684" s="350">
        <f t="shared" ca="1" si="504"/>
        <v>1</v>
      </c>
      <c r="U684" s="350">
        <f t="shared" ca="1" si="504"/>
        <v>1</v>
      </c>
      <c r="V684" s="350">
        <f t="shared" ca="1" si="504"/>
        <v>1</v>
      </c>
      <c r="W684" s="350">
        <f t="shared" ca="1" si="504"/>
        <v>1</v>
      </c>
      <c r="X684" s="350">
        <f t="shared" ca="1" si="504"/>
        <v>1</v>
      </c>
      <c r="Y684" s="350">
        <f t="shared" ca="1" si="504"/>
        <v>1</v>
      </c>
      <c r="Z684" s="350">
        <f t="shared" ca="1" si="498"/>
        <v>1</v>
      </c>
      <c r="AA684" s="350" t="str">
        <f t="shared" ca="1" si="499"/>
        <v>G</v>
      </c>
      <c r="AB684" s="350" t="str">
        <f t="shared" ca="1" si="500"/>
        <v>F0</v>
      </c>
    </row>
    <row r="685" spans="1:28">
      <c r="A685" s="22" t="s">
        <v>533</v>
      </c>
      <c r="B685" s="464" t="s">
        <v>29</v>
      </c>
      <c r="C685" s="464"/>
      <c r="D685" s="464"/>
      <c r="E685" s="464"/>
      <c r="F685" s="464"/>
      <c r="G685" s="12" t="str">
        <f>IF(H685="","",IF(H685&lt;0,"Can't be negative",IF(H685&gt;100,"Can't be over 100%","")))</f>
        <v/>
      </c>
      <c r="H685" s="344"/>
      <c r="I685" s="128" t="s">
        <v>86</v>
      </c>
      <c r="J685" s="151" t="s">
        <v>47</v>
      </c>
      <c r="K685" s="338" t="str">
        <f t="shared" ref="K685:K686" si="509">IF(ISNUMBER(H685),ROUND(H685,2),"X")</f>
        <v>X</v>
      </c>
      <c r="L685" s="149" t="s">
        <v>46</v>
      </c>
      <c r="M685" s="149" t="str">
        <f t="shared" ref="M685:M690" si="510">IF(G685="","",1)</f>
        <v/>
      </c>
      <c r="N685" s="152" t="str">
        <f t="shared" ref="N685:N690" si="511">IF(M685=1,"&lt;==========","")</f>
        <v/>
      </c>
      <c r="P685" s="350">
        <f t="shared" ca="1" si="504"/>
        <v>1</v>
      </c>
      <c r="Q685" s="350">
        <f t="shared" ca="1" si="504"/>
        <v>1</v>
      </c>
      <c r="R685" s="350">
        <f t="shared" ca="1" si="504"/>
        <v>1</v>
      </c>
      <c r="S685" s="350">
        <f t="shared" ca="1" si="504"/>
        <v>1</v>
      </c>
      <c r="T685" s="350">
        <f t="shared" ca="1" si="504"/>
        <v>1</v>
      </c>
      <c r="U685" s="350">
        <f t="shared" ca="1" si="504"/>
        <v>1</v>
      </c>
      <c r="V685" s="350">
        <f t="shared" ca="1" si="504"/>
        <v>1</v>
      </c>
      <c r="W685" s="350">
        <f t="shared" ca="1" si="504"/>
        <v>0</v>
      </c>
      <c r="X685" s="350">
        <f t="shared" ca="1" si="504"/>
        <v>1</v>
      </c>
      <c r="Y685" s="350">
        <f t="shared" ca="1" si="504"/>
        <v>1</v>
      </c>
      <c r="Z685" s="350">
        <f t="shared" ca="1" si="498"/>
        <v>1</v>
      </c>
      <c r="AA685" s="350" t="str">
        <f t="shared" ca="1" si="499"/>
        <v>F2</v>
      </c>
      <c r="AB685" s="350" t="str">
        <f t="shared" ca="1" si="500"/>
        <v>F2</v>
      </c>
    </row>
    <row r="686" spans="1:28" ht="17.25" thickBot="1">
      <c r="A686" s="22" t="s">
        <v>534</v>
      </c>
      <c r="B686" s="464" t="s">
        <v>647</v>
      </c>
      <c r="C686" s="464"/>
      <c r="D686" s="464"/>
      <c r="E686" s="464"/>
      <c r="F686" s="464"/>
      <c r="G686" s="12" t="str">
        <f>IF(H686="","",IF(H686&lt;0,"Can't be negative",IF(H686&gt;100,"Can't be over 100%","")))</f>
        <v/>
      </c>
      <c r="H686" s="345"/>
      <c r="I686" s="128" t="s">
        <v>86</v>
      </c>
      <c r="J686" s="151" t="s">
        <v>47</v>
      </c>
      <c r="K686" s="338" t="str">
        <f t="shared" si="509"/>
        <v>X</v>
      </c>
      <c r="L686" s="149" t="s">
        <v>46</v>
      </c>
      <c r="M686" s="149" t="str">
        <f t="shared" si="510"/>
        <v/>
      </c>
      <c r="N686" s="152" t="str">
        <f t="shared" si="511"/>
        <v/>
      </c>
      <c r="P686" s="350">
        <f t="shared" ca="1" si="504"/>
        <v>1</v>
      </c>
      <c r="Q686" s="350">
        <f t="shared" ca="1" si="504"/>
        <v>1</v>
      </c>
      <c r="R686" s="350">
        <f t="shared" ca="1" si="504"/>
        <v>1</v>
      </c>
      <c r="S686" s="350">
        <f t="shared" ca="1" si="504"/>
        <v>1</v>
      </c>
      <c r="T686" s="350">
        <f t="shared" ca="1" si="504"/>
        <v>1</v>
      </c>
      <c r="U686" s="350">
        <f t="shared" ca="1" si="504"/>
        <v>1</v>
      </c>
      <c r="V686" s="350">
        <f t="shared" ca="1" si="504"/>
        <v>1</v>
      </c>
      <c r="W686" s="350">
        <f t="shared" ca="1" si="504"/>
        <v>0</v>
      </c>
      <c r="X686" s="350">
        <f t="shared" ca="1" si="504"/>
        <v>1</v>
      </c>
      <c r="Y686" s="350">
        <f t="shared" ca="1" si="504"/>
        <v>1</v>
      </c>
      <c r="Z686" s="350">
        <f t="shared" ca="1" si="498"/>
        <v>1</v>
      </c>
      <c r="AA686" s="350" t="str">
        <f t="shared" ca="1" si="499"/>
        <v>F2</v>
      </c>
      <c r="AB686" s="350" t="str">
        <f t="shared" ca="1" si="500"/>
        <v>F2</v>
      </c>
    </row>
    <row r="687" spans="1:28" ht="14.25" customHeight="1">
      <c r="A687" s="22"/>
      <c r="B687" s="359"/>
      <c r="C687" s="359"/>
      <c r="D687" s="359"/>
      <c r="E687" s="359"/>
      <c r="F687" s="104"/>
      <c r="G687" s="331" t="str">
        <f>IF(H685+H686&gt;100,"Can't add to more than 100%","")</f>
        <v/>
      </c>
      <c r="H687" s="328" t="str">
        <f>IF(H685+H686&gt;0,H685+H686,"")</f>
        <v/>
      </c>
      <c r="I687" s="329" t="str">
        <f>IF(H687&lt;&gt;"","Total","")</f>
        <v/>
      </c>
      <c r="M687" s="149" t="str">
        <f t="shared" si="510"/>
        <v/>
      </c>
      <c r="N687" s="152" t="str">
        <f t="shared" si="511"/>
        <v/>
      </c>
      <c r="P687" s="350">
        <f t="shared" ca="1" si="504"/>
        <v>1</v>
      </c>
      <c r="Q687" s="350">
        <f t="shared" ca="1" si="504"/>
        <v>1</v>
      </c>
      <c r="R687" s="350">
        <f t="shared" ca="1" si="504"/>
        <v>1</v>
      </c>
      <c r="S687" s="350">
        <f t="shared" ca="1" si="504"/>
        <v>1</v>
      </c>
      <c r="T687" s="350">
        <f t="shared" ca="1" si="504"/>
        <v>1</v>
      </c>
      <c r="U687" s="350">
        <f t="shared" ca="1" si="504"/>
        <v>1</v>
      </c>
      <c r="V687" s="350">
        <f t="shared" ca="1" si="504"/>
        <v>1</v>
      </c>
      <c r="W687" s="350">
        <f t="shared" ca="1" si="504"/>
        <v>1</v>
      </c>
      <c r="X687" s="350">
        <f t="shared" ca="1" si="504"/>
        <v>1</v>
      </c>
      <c r="Y687" s="350">
        <f t="shared" ca="1" si="504"/>
        <v>1</v>
      </c>
      <c r="Z687" s="350">
        <f t="shared" ca="1" si="498"/>
        <v>1</v>
      </c>
      <c r="AA687" s="350" t="str">
        <f t="shared" ca="1" si="499"/>
        <v>F0</v>
      </c>
      <c r="AB687" s="350" t="str">
        <f t="shared" ca="1" si="500"/>
        <v>F0</v>
      </c>
    </row>
    <row r="688" spans="1:28">
      <c r="A688" s="22" t="s">
        <v>535</v>
      </c>
      <c r="B688" s="464" t="s">
        <v>821</v>
      </c>
      <c r="C688" s="464"/>
      <c r="D688" s="464"/>
      <c r="E688" s="464"/>
      <c r="F688" s="464"/>
      <c r="G688" s="366" t="str">
        <f>IF(H688&lt;0,"Can't be negative",IF(H688&gt;30,"Do you really mean "&amp;H688&amp;" DAYS (not hours)?",""))</f>
        <v/>
      </c>
      <c r="H688" s="355"/>
      <c r="I688" s="127"/>
      <c r="J688" s="151" t="s">
        <v>47</v>
      </c>
      <c r="K688" s="318" t="str">
        <f t="shared" ref="K688:K690" si="512">IF(ISNUMBER(H688),ROUND(H688,0),"X")</f>
        <v>X</v>
      </c>
      <c r="L688" s="149" t="s">
        <v>46</v>
      </c>
      <c r="M688" s="149" t="str">
        <f t="shared" si="510"/>
        <v/>
      </c>
      <c r="N688" s="152" t="str">
        <f t="shared" si="511"/>
        <v/>
      </c>
      <c r="P688" s="350">
        <f t="shared" ca="1" si="504"/>
        <v>1</v>
      </c>
      <c r="Q688" s="350">
        <f t="shared" ca="1" si="504"/>
        <v>1</v>
      </c>
      <c r="R688" s="350">
        <f t="shared" ca="1" si="504"/>
        <v>1</v>
      </c>
      <c r="S688" s="350">
        <f t="shared" ca="1" si="504"/>
        <v>1</v>
      </c>
      <c r="T688" s="350">
        <f t="shared" ca="1" si="504"/>
        <v>1</v>
      </c>
      <c r="U688" s="350">
        <f t="shared" ca="1" si="504"/>
        <v>1</v>
      </c>
      <c r="V688" s="350">
        <f t="shared" ca="1" si="504"/>
        <v>1</v>
      </c>
      <c r="W688" s="350">
        <f t="shared" ca="1" si="504"/>
        <v>0</v>
      </c>
      <c r="X688" s="350">
        <f t="shared" ca="1" si="504"/>
        <v>1</v>
      </c>
      <c r="Y688" s="350">
        <f t="shared" ca="1" si="504"/>
        <v>1</v>
      </c>
      <c r="Z688" s="350">
        <f t="shared" ca="1" si="498"/>
        <v>1</v>
      </c>
      <c r="AA688" s="350" t="str">
        <f t="shared" ca="1" si="499"/>
        <v>F0</v>
      </c>
      <c r="AB688" s="350" t="str">
        <f t="shared" ca="1" si="500"/>
        <v>F0</v>
      </c>
    </row>
    <row r="689" spans="1:28">
      <c r="A689" s="22" t="s">
        <v>536</v>
      </c>
      <c r="B689" s="464" t="s">
        <v>822</v>
      </c>
      <c r="C689" s="464"/>
      <c r="D689" s="464"/>
      <c r="E689" s="464"/>
      <c r="F689" s="464"/>
      <c r="G689" s="366" t="str">
        <f>IF((H688&gt;0)*AND(H689&gt;0),"Can't enter vacation if you entered PTO",IF(H689&lt;0,"Can't be negative",IF(H689&gt;30,"Do you really mean "&amp;H689&amp;" DAYS (not hours)?","")))</f>
        <v/>
      </c>
      <c r="H689" s="355"/>
      <c r="I689" s="127"/>
      <c r="J689" s="151" t="s">
        <v>47</v>
      </c>
      <c r="K689" s="318" t="str">
        <f t="shared" si="512"/>
        <v>X</v>
      </c>
      <c r="L689" s="149" t="s">
        <v>46</v>
      </c>
      <c r="M689" s="149" t="str">
        <f t="shared" si="510"/>
        <v/>
      </c>
      <c r="N689" s="152" t="str">
        <f t="shared" si="511"/>
        <v/>
      </c>
      <c r="P689" s="350">
        <f t="shared" ca="1" si="504"/>
        <v>1</v>
      </c>
      <c r="Q689" s="350">
        <f t="shared" ca="1" si="504"/>
        <v>1</v>
      </c>
      <c r="R689" s="350">
        <f t="shared" ca="1" si="504"/>
        <v>1</v>
      </c>
      <c r="S689" s="350">
        <f t="shared" ca="1" si="504"/>
        <v>1</v>
      </c>
      <c r="T689" s="350">
        <f t="shared" ca="1" si="504"/>
        <v>1</v>
      </c>
      <c r="U689" s="350">
        <f t="shared" ca="1" si="504"/>
        <v>1</v>
      </c>
      <c r="V689" s="350">
        <f t="shared" ca="1" si="504"/>
        <v>1</v>
      </c>
      <c r="W689" s="350">
        <f t="shared" ca="1" si="504"/>
        <v>0</v>
      </c>
      <c r="X689" s="350">
        <f t="shared" ca="1" si="504"/>
        <v>1</v>
      </c>
      <c r="Y689" s="350">
        <f t="shared" ca="1" si="504"/>
        <v>1</v>
      </c>
      <c r="Z689" s="350">
        <f t="shared" ca="1" si="498"/>
        <v>1</v>
      </c>
      <c r="AA689" s="350" t="str">
        <f t="shared" ca="1" si="499"/>
        <v>F0</v>
      </c>
      <c r="AB689" s="350" t="str">
        <f t="shared" ca="1" si="500"/>
        <v>F0</v>
      </c>
    </row>
    <row r="690" spans="1:28" ht="17.25" thickBot="1">
      <c r="A690" s="22" t="s">
        <v>537</v>
      </c>
      <c r="B690" s="464" t="s">
        <v>823</v>
      </c>
      <c r="C690" s="464"/>
      <c r="D690" s="464"/>
      <c r="E690" s="464"/>
      <c r="F690" s="464"/>
      <c r="G690" s="366" t="str">
        <f>IF((H688&gt;0)*AND(H690&gt;0),"Can't enter sick days if you entered PTO",IF(H690&lt;0,"Can't be negative",IF(H690&gt;30,"Do you really mean "&amp;H690&amp;" DAYS (not hours)?","")))</f>
        <v/>
      </c>
      <c r="H690" s="327"/>
      <c r="I690" s="127"/>
      <c r="J690" s="151" t="s">
        <v>47</v>
      </c>
      <c r="K690" s="318" t="str">
        <f t="shared" si="512"/>
        <v>X</v>
      </c>
      <c r="L690" s="149" t="s">
        <v>46</v>
      </c>
      <c r="M690" s="149" t="str">
        <f t="shared" si="510"/>
        <v/>
      </c>
      <c r="N690" s="152" t="str">
        <f t="shared" si="511"/>
        <v/>
      </c>
      <c r="P690" s="350">
        <f t="shared" ca="1" si="504"/>
        <v>1</v>
      </c>
      <c r="Q690" s="350">
        <f t="shared" ca="1" si="504"/>
        <v>1</v>
      </c>
      <c r="R690" s="350">
        <f t="shared" ca="1" si="504"/>
        <v>1</v>
      </c>
      <c r="S690" s="350">
        <f t="shared" ca="1" si="504"/>
        <v>1</v>
      </c>
      <c r="T690" s="350">
        <f t="shared" ca="1" si="504"/>
        <v>1</v>
      </c>
      <c r="U690" s="350">
        <f t="shared" ca="1" si="504"/>
        <v>1</v>
      </c>
      <c r="V690" s="350">
        <f t="shared" ca="1" si="504"/>
        <v>1</v>
      </c>
      <c r="W690" s="350">
        <f t="shared" ca="1" si="504"/>
        <v>0</v>
      </c>
      <c r="X690" s="350">
        <f t="shared" ca="1" si="504"/>
        <v>1</v>
      </c>
      <c r="Y690" s="350">
        <f t="shared" ca="1" si="504"/>
        <v>1</v>
      </c>
      <c r="Z690" s="350">
        <f t="shared" ca="1" si="498"/>
        <v>1</v>
      </c>
      <c r="AA690" s="350" t="str">
        <f t="shared" ca="1" si="499"/>
        <v>F0</v>
      </c>
      <c r="AB690" s="350" t="str">
        <f t="shared" ca="1" si="500"/>
        <v>F0</v>
      </c>
    </row>
    <row r="691" spans="1:28" ht="14.25" customHeight="1">
      <c r="A691" s="22"/>
      <c r="B691" s="359"/>
      <c r="C691" s="359"/>
      <c r="D691" s="359"/>
      <c r="E691" s="359"/>
      <c r="F691" s="359"/>
      <c r="G691" s="366" t="str">
        <f>IF(H691&lt;0,"Can't be negative",IF(H691&gt;30,"Do you really mean "&amp;H691&amp;" DAYS (not hours)?",""))</f>
        <v/>
      </c>
      <c r="H691" s="365">
        <f>SUM(H688:H690)</f>
        <v>0</v>
      </c>
      <c r="I691" s="329" t="str">
        <f>IF(H691&lt;&gt;"","Total","")</f>
        <v>Total</v>
      </c>
      <c r="P691" s="350">
        <f t="shared" ca="1" si="504"/>
        <v>1</v>
      </c>
      <c r="Q691" s="350">
        <f t="shared" ca="1" si="504"/>
        <v>1</v>
      </c>
      <c r="R691" s="350">
        <f t="shared" ca="1" si="504"/>
        <v>1</v>
      </c>
      <c r="S691" s="350">
        <f t="shared" ca="1" si="504"/>
        <v>1</v>
      </c>
      <c r="T691" s="350">
        <f t="shared" ca="1" si="504"/>
        <v>1</v>
      </c>
      <c r="U691" s="350">
        <f t="shared" ca="1" si="504"/>
        <v>1</v>
      </c>
      <c r="V691" s="350">
        <f t="shared" ca="1" si="504"/>
        <v>1</v>
      </c>
      <c r="W691" s="350">
        <f t="shared" ca="1" si="504"/>
        <v>1</v>
      </c>
      <c r="X691" s="350">
        <f t="shared" ca="1" si="504"/>
        <v>1</v>
      </c>
      <c r="Y691" s="350">
        <f t="shared" ca="1" si="504"/>
        <v>1</v>
      </c>
      <c r="Z691" s="350">
        <f t="shared" ca="1" si="498"/>
        <v>1</v>
      </c>
      <c r="AA691" s="350" t="str">
        <f t="shared" ca="1" si="499"/>
        <v>F0</v>
      </c>
      <c r="AB691" s="350" t="str">
        <f t="shared" ca="1" si="500"/>
        <v>F0</v>
      </c>
    </row>
    <row r="692" spans="1:28" ht="15.75" customHeight="1">
      <c r="A692" s="105" t="s">
        <v>538</v>
      </c>
      <c r="B692" s="464" t="s">
        <v>619</v>
      </c>
      <c r="C692" s="464"/>
      <c r="D692" s="464"/>
      <c r="E692" s="464"/>
      <c r="F692" s="464"/>
      <c r="G692" s="12" t="str">
        <f t="shared" ref="G692:G698" si="513">IF(H692="","",IF(H692="Y","",IF(H692="N","","Must be Y or N")))</f>
        <v/>
      </c>
      <c r="H692" s="355"/>
      <c r="I692" s="127" t="s">
        <v>127</v>
      </c>
      <c r="J692" s="151" t="s">
        <v>47</v>
      </c>
      <c r="K692" s="318" t="str">
        <f t="shared" ref="K692:K698" si="514">IF(H692="Y",1,IF(H692="N",0,"X"))</f>
        <v>X</v>
      </c>
      <c r="L692" s="149" t="s">
        <v>46</v>
      </c>
      <c r="M692" s="149" t="str">
        <f t="shared" ref="M692:M698" si="515">IF(G692="","",1)</f>
        <v/>
      </c>
      <c r="N692" s="152" t="str">
        <f t="shared" ref="N692:N698" si="516">IF(M692=1,"&lt;==========","")</f>
        <v/>
      </c>
      <c r="P692" s="360">
        <f t="shared" ca="1" si="504"/>
        <v>1</v>
      </c>
      <c r="Q692" s="360">
        <f t="shared" ca="1" si="504"/>
        <v>1</v>
      </c>
      <c r="R692" s="360">
        <f t="shared" ca="1" si="504"/>
        <v>1</v>
      </c>
      <c r="S692" s="360">
        <f t="shared" ca="1" si="504"/>
        <v>1</v>
      </c>
      <c r="T692" s="360">
        <f t="shared" ca="1" si="504"/>
        <v>1</v>
      </c>
      <c r="U692" s="360">
        <f t="shared" ca="1" si="504"/>
        <v>1</v>
      </c>
      <c r="V692" s="360">
        <f t="shared" ca="1" si="504"/>
        <v>1</v>
      </c>
      <c r="W692" s="360">
        <f t="shared" ca="1" si="504"/>
        <v>0</v>
      </c>
      <c r="X692" s="360">
        <f t="shared" ca="1" si="504"/>
        <v>1</v>
      </c>
      <c r="Y692" s="360">
        <f t="shared" ca="1" si="504"/>
        <v>1</v>
      </c>
      <c r="Z692" s="360">
        <f t="shared" ca="1" si="498"/>
        <v>1</v>
      </c>
      <c r="AA692" s="360" t="str">
        <f t="shared" ca="1" si="499"/>
        <v>F0</v>
      </c>
      <c r="AB692" s="360" t="str">
        <f t="shared" ca="1" si="500"/>
        <v>F0</v>
      </c>
    </row>
    <row r="693" spans="1:28" ht="15.75" customHeight="1">
      <c r="A693" s="105" t="s">
        <v>539</v>
      </c>
      <c r="B693" s="464" t="s">
        <v>620</v>
      </c>
      <c r="C693" s="464"/>
      <c r="D693" s="464"/>
      <c r="E693" s="464"/>
      <c r="F693" s="464"/>
      <c r="G693" s="12" t="str">
        <f t="shared" si="513"/>
        <v/>
      </c>
      <c r="H693" s="355"/>
      <c r="I693" s="127" t="s">
        <v>127</v>
      </c>
      <c r="J693" s="151" t="s">
        <v>47</v>
      </c>
      <c r="K693" s="318" t="str">
        <f t="shared" si="514"/>
        <v>X</v>
      </c>
      <c r="L693" s="149" t="s">
        <v>46</v>
      </c>
      <c r="M693" s="149" t="str">
        <f t="shared" si="515"/>
        <v/>
      </c>
      <c r="N693" s="152" t="str">
        <f t="shared" si="516"/>
        <v/>
      </c>
      <c r="P693" s="360">
        <f t="shared" ca="1" si="504"/>
        <v>1</v>
      </c>
      <c r="Q693" s="360">
        <f t="shared" ca="1" si="504"/>
        <v>1</v>
      </c>
      <c r="R693" s="360">
        <f t="shared" ca="1" si="504"/>
        <v>1</v>
      </c>
      <c r="S693" s="360">
        <f t="shared" ca="1" si="504"/>
        <v>1</v>
      </c>
      <c r="T693" s="360">
        <f t="shared" ca="1" si="504"/>
        <v>1</v>
      </c>
      <c r="U693" s="360">
        <f t="shared" ca="1" si="504"/>
        <v>1</v>
      </c>
      <c r="V693" s="360">
        <f t="shared" ca="1" si="504"/>
        <v>1</v>
      </c>
      <c r="W693" s="360">
        <f t="shared" ca="1" si="504"/>
        <v>0</v>
      </c>
      <c r="X693" s="360">
        <f t="shared" ca="1" si="504"/>
        <v>1</v>
      </c>
      <c r="Y693" s="360">
        <f t="shared" ca="1" si="504"/>
        <v>1</v>
      </c>
      <c r="Z693" s="360">
        <f t="shared" ca="1" si="498"/>
        <v>1</v>
      </c>
      <c r="AA693" s="360" t="str">
        <f t="shared" ca="1" si="499"/>
        <v>F0</v>
      </c>
      <c r="AB693" s="360" t="str">
        <f t="shared" ca="1" si="500"/>
        <v>F0</v>
      </c>
    </row>
    <row r="694" spans="1:28" ht="15.75" customHeight="1">
      <c r="A694" s="105" t="s">
        <v>540</v>
      </c>
      <c r="B694" s="464" t="s">
        <v>621</v>
      </c>
      <c r="C694" s="464"/>
      <c r="D694" s="464"/>
      <c r="E694" s="464"/>
      <c r="F694" s="464"/>
      <c r="G694" s="12" t="str">
        <f t="shared" si="513"/>
        <v/>
      </c>
      <c r="H694" s="355"/>
      <c r="I694" s="127" t="s">
        <v>127</v>
      </c>
      <c r="J694" s="151" t="s">
        <v>47</v>
      </c>
      <c r="K694" s="318" t="str">
        <f t="shared" si="514"/>
        <v>X</v>
      </c>
      <c r="L694" s="149" t="s">
        <v>46</v>
      </c>
      <c r="M694" s="149" t="str">
        <f t="shared" si="515"/>
        <v/>
      </c>
      <c r="N694" s="152" t="str">
        <f t="shared" si="516"/>
        <v/>
      </c>
      <c r="P694" s="350">
        <f t="shared" ca="1" si="504"/>
        <v>1</v>
      </c>
      <c r="Q694" s="350">
        <f t="shared" ca="1" si="504"/>
        <v>1</v>
      </c>
      <c r="R694" s="350">
        <f t="shared" ca="1" si="504"/>
        <v>1</v>
      </c>
      <c r="S694" s="350">
        <f t="shared" ca="1" si="504"/>
        <v>1</v>
      </c>
      <c r="T694" s="350">
        <f t="shared" ca="1" si="504"/>
        <v>1</v>
      </c>
      <c r="U694" s="350">
        <f t="shared" ca="1" si="504"/>
        <v>1</v>
      </c>
      <c r="V694" s="350">
        <f t="shared" ca="1" si="504"/>
        <v>1</v>
      </c>
      <c r="W694" s="350">
        <f t="shared" ca="1" si="504"/>
        <v>0</v>
      </c>
      <c r="X694" s="350">
        <f t="shared" ca="1" si="504"/>
        <v>1</v>
      </c>
      <c r="Y694" s="350">
        <f t="shared" ca="1" si="504"/>
        <v>1</v>
      </c>
      <c r="Z694" s="350">
        <f t="shared" ca="1" si="498"/>
        <v>1</v>
      </c>
      <c r="AA694" s="350" t="str">
        <f t="shared" ca="1" si="499"/>
        <v>F0</v>
      </c>
      <c r="AB694" s="350" t="str">
        <f t="shared" ca="1" si="500"/>
        <v>F0</v>
      </c>
    </row>
    <row r="695" spans="1:28" ht="15.75" customHeight="1">
      <c r="A695" s="105" t="s">
        <v>541</v>
      </c>
      <c r="B695" s="464" t="s">
        <v>622</v>
      </c>
      <c r="C695" s="464"/>
      <c r="D695" s="464"/>
      <c r="E695" s="464"/>
      <c r="F695" s="464"/>
      <c r="G695" s="12" t="str">
        <f t="shared" si="513"/>
        <v/>
      </c>
      <c r="H695" s="355"/>
      <c r="I695" s="127" t="s">
        <v>127</v>
      </c>
      <c r="J695" s="151" t="s">
        <v>47</v>
      </c>
      <c r="K695" s="318" t="str">
        <f t="shared" si="514"/>
        <v>X</v>
      </c>
      <c r="L695" s="149" t="s">
        <v>46</v>
      </c>
      <c r="M695" s="149" t="str">
        <f t="shared" si="515"/>
        <v/>
      </c>
      <c r="N695" s="152" t="str">
        <f t="shared" si="516"/>
        <v/>
      </c>
      <c r="P695" s="350">
        <f t="shared" ca="1" si="504"/>
        <v>1</v>
      </c>
      <c r="Q695" s="350">
        <f t="shared" ca="1" si="504"/>
        <v>1</v>
      </c>
      <c r="R695" s="350">
        <f t="shared" ca="1" si="504"/>
        <v>1</v>
      </c>
      <c r="S695" s="350">
        <f t="shared" ca="1" si="504"/>
        <v>1</v>
      </c>
      <c r="T695" s="350">
        <f t="shared" ca="1" si="504"/>
        <v>1</v>
      </c>
      <c r="U695" s="350">
        <f t="shared" ref="U695:U703" ca="1" si="517">CELL("protect",F695)</f>
        <v>1</v>
      </c>
      <c r="V695" s="350">
        <f t="shared" ref="V695:V703" ca="1" si="518">CELL("protect",G695)</f>
        <v>1</v>
      </c>
      <c r="W695" s="350">
        <f t="shared" ref="W695:W703" ca="1" si="519">CELL("protect",H695)</f>
        <v>0</v>
      </c>
      <c r="X695" s="350">
        <f t="shared" ref="X695:X703" ca="1" si="520">CELL("protect",I695)</f>
        <v>1</v>
      </c>
      <c r="Y695" s="350">
        <f t="shared" ref="Y695:Y703" ca="1" si="521">CELL("protect",J695)</f>
        <v>1</v>
      </c>
      <c r="Z695" s="350">
        <f t="shared" ca="1" si="498"/>
        <v>1</v>
      </c>
      <c r="AA695" s="350" t="str">
        <f t="shared" ca="1" si="499"/>
        <v>F0</v>
      </c>
      <c r="AB695" s="350" t="str">
        <f t="shared" ca="1" si="500"/>
        <v>F0</v>
      </c>
    </row>
    <row r="696" spans="1:28" ht="15.75" customHeight="1">
      <c r="A696" s="105" t="s">
        <v>542</v>
      </c>
      <c r="B696" s="464" t="s">
        <v>623</v>
      </c>
      <c r="C696" s="464"/>
      <c r="D696" s="464"/>
      <c r="E696" s="464"/>
      <c r="F696" s="464"/>
      <c r="G696" s="12" t="str">
        <f t="shared" si="513"/>
        <v/>
      </c>
      <c r="H696" s="355"/>
      <c r="I696" s="127" t="s">
        <v>127</v>
      </c>
      <c r="J696" s="151" t="s">
        <v>47</v>
      </c>
      <c r="K696" s="318" t="str">
        <f t="shared" si="514"/>
        <v>X</v>
      </c>
      <c r="L696" s="149" t="s">
        <v>46</v>
      </c>
      <c r="M696" s="149" t="str">
        <f t="shared" si="515"/>
        <v/>
      </c>
      <c r="N696" s="152" t="str">
        <f t="shared" si="516"/>
        <v/>
      </c>
      <c r="P696" s="350">
        <f t="shared" ref="P696:P703" ca="1" si="522">CELL("protect",A696)</f>
        <v>1</v>
      </c>
      <c r="Q696" s="350">
        <f t="shared" ref="Q696:Q703" ca="1" si="523">CELL("protect",B696)</f>
        <v>1</v>
      </c>
      <c r="R696" s="350">
        <f t="shared" ref="R696:R703" ca="1" si="524">CELL("protect",C696)</f>
        <v>1</v>
      </c>
      <c r="S696" s="350">
        <f t="shared" ref="S696:S703" ca="1" si="525">CELL("protect",D696)</f>
        <v>1</v>
      </c>
      <c r="T696" s="350">
        <f t="shared" ref="T696:T703" ca="1" si="526">CELL("protect",E696)</f>
        <v>1</v>
      </c>
      <c r="U696" s="350">
        <f t="shared" ca="1" si="517"/>
        <v>1</v>
      </c>
      <c r="V696" s="350">
        <f t="shared" ca="1" si="518"/>
        <v>1</v>
      </c>
      <c r="W696" s="350">
        <f t="shared" ca="1" si="519"/>
        <v>0</v>
      </c>
      <c r="X696" s="350">
        <f t="shared" ca="1" si="520"/>
        <v>1</v>
      </c>
      <c r="Y696" s="350">
        <f t="shared" ca="1" si="521"/>
        <v>1</v>
      </c>
      <c r="Z696" s="350">
        <f t="shared" ca="1" si="498"/>
        <v>1</v>
      </c>
      <c r="AA696" s="350" t="str">
        <f t="shared" ca="1" si="499"/>
        <v>F0</v>
      </c>
      <c r="AB696" s="350" t="str">
        <f t="shared" ca="1" si="500"/>
        <v>F0</v>
      </c>
    </row>
    <row r="697" spans="1:28" ht="15.75" customHeight="1">
      <c r="A697" s="105" t="s">
        <v>543</v>
      </c>
      <c r="B697" s="464" t="s">
        <v>624</v>
      </c>
      <c r="C697" s="464"/>
      <c r="D697" s="464"/>
      <c r="E697" s="464"/>
      <c r="F697" s="464"/>
      <c r="G697" s="12" t="str">
        <f t="shared" si="513"/>
        <v/>
      </c>
      <c r="H697" s="355"/>
      <c r="I697" s="127" t="s">
        <v>127</v>
      </c>
      <c r="J697" s="151" t="s">
        <v>47</v>
      </c>
      <c r="K697" s="318" t="str">
        <f t="shared" si="514"/>
        <v>X</v>
      </c>
      <c r="L697" s="149" t="s">
        <v>46</v>
      </c>
      <c r="M697" s="149" t="str">
        <f t="shared" si="515"/>
        <v/>
      </c>
      <c r="N697" s="152" t="str">
        <f t="shared" si="516"/>
        <v/>
      </c>
      <c r="P697" s="350">
        <f t="shared" ca="1" si="522"/>
        <v>1</v>
      </c>
      <c r="Q697" s="350">
        <f t="shared" ca="1" si="523"/>
        <v>1</v>
      </c>
      <c r="R697" s="350">
        <f t="shared" ca="1" si="524"/>
        <v>1</v>
      </c>
      <c r="S697" s="350">
        <f t="shared" ca="1" si="525"/>
        <v>1</v>
      </c>
      <c r="T697" s="350">
        <f t="shared" ca="1" si="526"/>
        <v>1</v>
      </c>
      <c r="U697" s="350">
        <f t="shared" ca="1" si="517"/>
        <v>1</v>
      </c>
      <c r="V697" s="350">
        <f t="shared" ca="1" si="518"/>
        <v>1</v>
      </c>
      <c r="W697" s="350">
        <f t="shared" ca="1" si="519"/>
        <v>0</v>
      </c>
      <c r="X697" s="350">
        <f t="shared" ca="1" si="520"/>
        <v>1</v>
      </c>
      <c r="Y697" s="350">
        <f t="shared" ca="1" si="521"/>
        <v>1</v>
      </c>
      <c r="Z697" s="350">
        <f t="shared" ca="1" si="498"/>
        <v>1</v>
      </c>
      <c r="AA697" s="350" t="str">
        <f t="shared" ca="1" si="499"/>
        <v>F0</v>
      </c>
      <c r="AB697" s="350" t="str">
        <f t="shared" ca="1" si="500"/>
        <v>F0</v>
      </c>
    </row>
    <row r="698" spans="1:28" ht="15.75" customHeight="1" thickBot="1">
      <c r="A698" s="105" t="s">
        <v>544</v>
      </c>
      <c r="B698" s="464" t="s">
        <v>625</v>
      </c>
      <c r="C698" s="464"/>
      <c r="D698" s="464"/>
      <c r="E698" s="464"/>
      <c r="F698" s="464"/>
      <c r="G698" s="12" t="str">
        <f t="shared" si="513"/>
        <v/>
      </c>
      <c r="H698" s="327"/>
      <c r="I698" s="127" t="s">
        <v>127</v>
      </c>
      <c r="J698" s="151" t="s">
        <v>47</v>
      </c>
      <c r="K698" s="318" t="str">
        <f t="shared" si="514"/>
        <v>X</v>
      </c>
      <c r="L698" s="149" t="s">
        <v>46</v>
      </c>
      <c r="M698" s="149" t="str">
        <f t="shared" si="515"/>
        <v/>
      </c>
      <c r="N698" s="152" t="str">
        <f t="shared" si="516"/>
        <v/>
      </c>
      <c r="P698" s="350">
        <f t="shared" ca="1" si="522"/>
        <v>1</v>
      </c>
      <c r="Q698" s="350">
        <f t="shared" ca="1" si="523"/>
        <v>1</v>
      </c>
      <c r="R698" s="350">
        <f t="shared" ca="1" si="524"/>
        <v>1</v>
      </c>
      <c r="S698" s="350">
        <f t="shared" ca="1" si="525"/>
        <v>1</v>
      </c>
      <c r="T698" s="350">
        <f t="shared" ca="1" si="526"/>
        <v>1</v>
      </c>
      <c r="U698" s="350">
        <f t="shared" ca="1" si="517"/>
        <v>1</v>
      </c>
      <c r="V698" s="350">
        <f t="shared" ca="1" si="518"/>
        <v>1</v>
      </c>
      <c r="W698" s="350">
        <f t="shared" ca="1" si="519"/>
        <v>0</v>
      </c>
      <c r="X698" s="350">
        <f t="shared" ca="1" si="520"/>
        <v>1</v>
      </c>
      <c r="Y698" s="350">
        <f t="shared" ca="1" si="521"/>
        <v>1</v>
      </c>
      <c r="Z698" s="350">
        <f t="shared" ca="1" si="498"/>
        <v>1</v>
      </c>
      <c r="AA698" s="350" t="str">
        <f t="shared" ca="1" si="499"/>
        <v>F0</v>
      </c>
      <c r="AB698" s="350" t="str">
        <f t="shared" ca="1" si="500"/>
        <v>F0</v>
      </c>
    </row>
    <row r="699" spans="1:28" ht="14.25" customHeight="1">
      <c r="A699" s="105"/>
      <c r="B699" s="359"/>
      <c r="C699" s="359"/>
      <c r="D699" s="359"/>
      <c r="E699" s="359"/>
      <c r="F699" s="359"/>
      <c r="G699" s="12"/>
      <c r="H699" s="117"/>
      <c r="I699" s="127"/>
      <c r="P699" s="350">
        <f t="shared" ca="1" si="522"/>
        <v>1</v>
      </c>
      <c r="Q699" s="350">
        <f t="shared" ca="1" si="523"/>
        <v>1</v>
      </c>
      <c r="R699" s="350">
        <f t="shared" ca="1" si="524"/>
        <v>1</v>
      </c>
      <c r="S699" s="350">
        <f t="shared" ca="1" si="525"/>
        <v>1</v>
      </c>
      <c r="T699" s="350">
        <f t="shared" ca="1" si="526"/>
        <v>1</v>
      </c>
      <c r="U699" s="350">
        <f t="shared" ca="1" si="517"/>
        <v>1</v>
      </c>
      <c r="V699" s="350">
        <f t="shared" ca="1" si="518"/>
        <v>1</v>
      </c>
      <c r="W699" s="350">
        <f t="shared" ca="1" si="519"/>
        <v>1</v>
      </c>
      <c r="X699" s="350">
        <f t="shared" ca="1" si="520"/>
        <v>1</v>
      </c>
      <c r="Y699" s="350">
        <f t="shared" ca="1" si="521"/>
        <v>1</v>
      </c>
      <c r="Z699" s="350">
        <f t="shared" ca="1" si="498"/>
        <v>1</v>
      </c>
      <c r="AA699" s="350" t="str">
        <f t="shared" ca="1" si="499"/>
        <v>G</v>
      </c>
      <c r="AB699" s="350" t="str">
        <f t="shared" ca="1" si="500"/>
        <v>F0</v>
      </c>
    </row>
    <row r="700" spans="1:28" ht="15.6" customHeight="1">
      <c r="A700" s="22" t="s">
        <v>545</v>
      </c>
      <c r="B700" s="464" t="s">
        <v>135</v>
      </c>
      <c r="C700" s="464"/>
      <c r="D700" s="464"/>
      <c r="E700" s="464"/>
      <c r="F700" s="464"/>
      <c r="G700" s="12" t="str">
        <f>IF(H700="","",IF(H700&lt;0,"Can't be negative",IF(H700&gt;300,"Can't be over 300%","")))</f>
        <v/>
      </c>
      <c r="H700" s="344"/>
      <c r="I700" s="128" t="s">
        <v>86</v>
      </c>
      <c r="J700" s="151" t="s">
        <v>47</v>
      </c>
      <c r="K700" s="338" t="str">
        <f>IF(ISNUMBER(H700),ROUND(H700,2),"X")</f>
        <v>X</v>
      </c>
      <c r="L700" s="149" t="s">
        <v>46</v>
      </c>
      <c r="M700" s="149" t="str">
        <f t="shared" ref="M700:M703" si="527">IF(G700="","",1)</f>
        <v/>
      </c>
      <c r="N700" s="152" t="str">
        <f>IF(M700=1,"&lt;==========","")</f>
        <v/>
      </c>
      <c r="P700" s="350">
        <f t="shared" ca="1" si="522"/>
        <v>1</v>
      </c>
      <c r="Q700" s="350">
        <f t="shared" ca="1" si="523"/>
        <v>1</v>
      </c>
      <c r="R700" s="350">
        <f t="shared" ca="1" si="524"/>
        <v>1</v>
      </c>
      <c r="S700" s="350">
        <f t="shared" ca="1" si="525"/>
        <v>1</v>
      </c>
      <c r="T700" s="350">
        <f t="shared" ca="1" si="526"/>
        <v>1</v>
      </c>
      <c r="U700" s="350">
        <f t="shared" ca="1" si="517"/>
        <v>1</v>
      </c>
      <c r="V700" s="350">
        <f t="shared" ca="1" si="518"/>
        <v>1</v>
      </c>
      <c r="W700" s="350">
        <f t="shared" ca="1" si="519"/>
        <v>0</v>
      </c>
      <c r="X700" s="350">
        <f t="shared" ca="1" si="520"/>
        <v>1</v>
      </c>
      <c r="Y700" s="350">
        <f t="shared" ca="1" si="521"/>
        <v>1</v>
      </c>
      <c r="Z700" s="350">
        <f t="shared" ca="1" si="498"/>
        <v>1</v>
      </c>
      <c r="AA700" s="350" t="str">
        <f t="shared" ca="1" si="499"/>
        <v>F2</v>
      </c>
      <c r="AB700" s="350" t="str">
        <f t="shared" ca="1" si="500"/>
        <v>F2</v>
      </c>
    </row>
    <row r="701" spans="1:28" ht="15.75" customHeight="1">
      <c r="A701" s="22" t="s">
        <v>546</v>
      </c>
      <c r="B701" s="464" t="s">
        <v>137</v>
      </c>
      <c r="C701" s="464"/>
      <c r="D701" s="464"/>
      <c r="E701" s="464"/>
      <c r="F701" s="464"/>
      <c r="G701" s="12" t="str">
        <f>IF(H701&gt;1000,"Can't exceed $1000 --&gt;","")</f>
        <v/>
      </c>
      <c r="H701" s="330"/>
      <c r="I701" s="128" t="s">
        <v>138</v>
      </c>
      <c r="J701" s="151" t="s">
        <v>47</v>
      </c>
      <c r="K701" s="318" t="str">
        <f t="shared" ref="K701:K703" si="528">IF(ISNUMBER(H701),ROUND(H701,0),"X")</f>
        <v>X</v>
      </c>
      <c r="L701" s="149" t="s">
        <v>46</v>
      </c>
      <c r="M701" s="149" t="str">
        <f t="shared" si="527"/>
        <v/>
      </c>
      <c r="N701" s="152" t="str">
        <f>IF(M701=1,"&lt;==========","")</f>
        <v/>
      </c>
      <c r="P701" s="350">
        <f t="shared" ca="1" si="522"/>
        <v>1</v>
      </c>
      <c r="Q701" s="350">
        <f t="shared" ca="1" si="523"/>
        <v>1</v>
      </c>
      <c r="R701" s="350">
        <f t="shared" ca="1" si="524"/>
        <v>1</v>
      </c>
      <c r="S701" s="350">
        <f t="shared" ca="1" si="525"/>
        <v>1</v>
      </c>
      <c r="T701" s="350">
        <f t="shared" ca="1" si="526"/>
        <v>1</v>
      </c>
      <c r="U701" s="350">
        <f t="shared" ca="1" si="517"/>
        <v>1</v>
      </c>
      <c r="V701" s="350">
        <f t="shared" ca="1" si="518"/>
        <v>1</v>
      </c>
      <c r="W701" s="350">
        <f t="shared" ca="1" si="519"/>
        <v>0</v>
      </c>
      <c r="X701" s="350">
        <f t="shared" ca="1" si="520"/>
        <v>1</v>
      </c>
      <c r="Y701" s="350">
        <f t="shared" ca="1" si="521"/>
        <v>1</v>
      </c>
      <c r="Z701" s="350">
        <f t="shared" ca="1" si="498"/>
        <v>1</v>
      </c>
      <c r="AA701" s="350" t="str">
        <f t="shared" ca="1" si="499"/>
        <v>C0</v>
      </c>
      <c r="AB701" s="350" t="str">
        <f t="shared" ca="1" si="500"/>
        <v>F0</v>
      </c>
    </row>
    <row r="702" spans="1:28" ht="15.75" customHeight="1">
      <c r="A702" s="22" t="s">
        <v>547</v>
      </c>
      <c r="B702" s="464" t="s">
        <v>761</v>
      </c>
      <c r="C702" s="464"/>
      <c r="D702" s="464"/>
      <c r="E702" s="464"/>
      <c r="F702" s="464"/>
      <c r="G702" s="12" t="str">
        <f>IF(H702&lt;0,"Can't be negative",IF(H702&gt;50000000,"Can't exceed $50,000,000",""))</f>
        <v/>
      </c>
      <c r="H702" s="330"/>
      <c r="I702" s="127" t="s">
        <v>790</v>
      </c>
      <c r="J702" s="151" t="s">
        <v>47</v>
      </c>
      <c r="K702" s="318" t="str">
        <f t="shared" si="528"/>
        <v>X</v>
      </c>
      <c r="L702" s="149" t="s">
        <v>46</v>
      </c>
      <c r="M702" s="149" t="str">
        <f t="shared" si="527"/>
        <v/>
      </c>
      <c r="N702" s="152" t="str">
        <f>IF(M702=1,"&lt;==========","")</f>
        <v/>
      </c>
      <c r="P702" s="350">
        <f t="shared" ca="1" si="522"/>
        <v>1</v>
      </c>
      <c r="Q702" s="350">
        <f t="shared" ca="1" si="523"/>
        <v>1</v>
      </c>
      <c r="R702" s="350">
        <f t="shared" ca="1" si="524"/>
        <v>1</v>
      </c>
      <c r="S702" s="350">
        <f t="shared" ca="1" si="525"/>
        <v>1</v>
      </c>
      <c r="T702" s="350">
        <f t="shared" ca="1" si="526"/>
        <v>1</v>
      </c>
      <c r="U702" s="350">
        <f t="shared" ca="1" si="517"/>
        <v>1</v>
      </c>
      <c r="V702" s="350">
        <f t="shared" ca="1" si="518"/>
        <v>1</v>
      </c>
      <c r="W702" s="350">
        <f t="shared" ca="1" si="519"/>
        <v>0</v>
      </c>
      <c r="X702" s="350">
        <f t="shared" ca="1" si="520"/>
        <v>1</v>
      </c>
      <c r="Y702" s="350">
        <f t="shared" ca="1" si="521"/>
        <v>1</v>
      </c>
      <c r="Z702" s="350">
        <f t="shared" ca="1" si="498"/>
        <v>1</v>
      </c>
      <c r="AA702" s="350" t="str">
        <f t="shared" ca="1" si="499"/>
        <v>C0</v>
      </c>
      <c r="AB702" s="350" t="str">
        <f t="shared" ca="1" si="500"/>
        <v>F0</v>
      </c>
    </row>
    <row r="703" spans="1:28" ht="15.75" customHeight="1">
      <c r="A703" s="22" t="s">
        <v>838</v>
      </c>
      <c r="B703" s="464" t="s">
        <v>760</v>
      </c>
      <c r="C703" s="464"/>
      <c r="D703" s="464"/>
      <c r="E703" s="464"/>
      <c r="F703" s="464"/>
      <c r="G703" s="12" t="str">
        <f>IF(H703&lt;0,"Can't be negative",IF(H703&gt;50000000,"Can't exceed $50,000,000",""))</f>
        <v/>
      </c>
      <c r="H703" s="330"/>
      <c r="I703" s="127" t="s">
        <v>790</v>
      </c>
      <c r="J703" s="151" t="s">
        <v>47</v>
      </c>
      <c r="K703" s="318" t="str">
        <f t="shared" si="528"/>
        <v>X</v>
      </c>
      <c r="L703" s="149" t="s">
        <v>46</v>
      </c>
      <c r="M703" s="149" t="str">
        <f t="shared" si="527"/>
        <v/>
      </c>
      <c r="N703" s="152" t="str">
        <f>IF(M703=1,"&lt;==========","")</f>
        <v/>
      </c>
      <c r="P703" s="350">
        <f t="shared" ca="1" si="522"/>
        <v>1</v>
      </c>
      <c r="Q703" s="350">
        <f t="shared" ca="1" si="523"/>
        <v>1</v>
      </c>
      <c r="R703" s="350">
        <f t="shared" ca="1" si="524"/>
        <v>1</v>
      </c>
      <c r="S703" s="350">
        <f t="shared" ca="1" si="525"/>
        <v>1</v>
      </c>
      <c r="T703" s="350">
        <f t="shared" ca="1" si="526"/>
        <v>1</v>
      </c>
      <c r="U703" s="350">
        <f t="shared" ca="1" si="517"/>
        <v>1</v>
      </c>
      <c r="V703" s="350">
        <f t="shared" ca="1" si="518"/>
        <v>1</v>
      </c>
      <c r="W703" s="350">
        <f t="shared" ca="1" si="519"/>
        <v>0</v>
      </c>
      <c r="X703" s="350">
        <f t="shared" ca="1" si="520"/>
        <v>1</v>
      </c>
      <c r="Y703" s="350">
        <f t="shared" ca="1" si="521"/>
        <v>1</v>
      </c>
      <c r="Z703" s="350">
        <f t="shared" ca="1" si="498"/>
        <v>1</v>
      </c>
      <c r="AA703" s="350" t="str">
        <f t="shared" ca="1" si="499"/>
        <v>C0</v>
      </c>
      <c r="AB703" s="350" t="str">
        <f t="shared" ca="1" si="500"/>
        <v>F0</v>
      </c>
    </row>
    <row r="704" spans="1:28" ht="21" customHeight="1">
      <c r="A704" s="22"/>
      <c r="B704" s="13"/>
      <c r="C704" s="13"/>
      <c r="D704" s="13"/>
      <c r="E704" s="13"/>
      <c r="F704" s="13"/>
      <c r="G704" s="12"/>
      <c r="H704" s="118"/>
      <c r="I704" s="128"/>
      <c r="N704" s="152"/>
      <c r="P704" s="350">
        <f t="shared" ref="P704:Y745" ca="1" si="529">CELL("protect",A704)</f>
        <v>1</v>
      </c>
      <c r="Q704" s="350">
        <f t="shared" ca="1" si="529"/>
        <v>1</v>
      </c>
      <c r="R704" s="350">
        <f t="shared" ca="1" si="529"/>
        <v>1</v>
      </c>
      <c r="S704" s="350">
        <f t="shared" ca="1" si="529"/>
        <v>1</v>
      </c>
      <c r="T704" s="350">
        <f t="shared" ca="1" si="529"/>
        <v>1</v>
      </c>
      <c r="U704" s="350">
        <f t="shared" ref="U704:Z742" ca="1" si="530">CELL("protect",F704)</f>
        <v>1</v>
      </c>
      <c r="V704" s="350">
        <f t="shared" ca="1" si="530"/>
        <v>1</v>
      </c>
      <c r="W704" s="350">
        <f t="shared" ca="1" si="530"/>
        <v>1</v>
      </c>
      <c r="X704" s="350">
        <f t="shared" ca="1" si="530"/>
        <v>1</v>
      </c>
      <c r="Y704" s="350">
        <f t="shared" ca="1" si="530"/>
        <v>1</v>
      </c>
      <c r="Z704" s="350">
        <f t="shared" ca="1" si="530"/>
        <v>1</v>
      </c>
      <c r="AA704" s="350" t="str">
        <f t="shared" ca="1" si="499"/>
        <v>G</v>
      </c>
      <c r="AB704" s="350" t="str">
        <f t="shared" ca="1" si="500"/>
        <v>F0</v>
      </c>
    </row>
    <row r="705" spans="1:28" ht="18">
      <c r="A705" s="467" t="s">
        <v>770</v>
      </c>
      <c r="B705" s="467"/>
      <c r="C705" s="467"/>
      <c r="D705" s="467"/>
      <c r="E705" s="467"/>
      <c r="F705" s="467"/>
      <c r="G705" s="467"/>
      <c r="H705" s="467"/>
      <c r="I705" s="467"/>
      <c r="J705" s="151" t="s">
        <v>44</v>
      </c>
      <c r="K705" s="318" t="str">
        <f>IF(SUM(H707:H726)=0,"X","19")</f>
        <v>X</v>
      </c>
      <c r="L705" s="149" t="s">
        <v>46</v>
      </c>
      <c r="P705" s="347">
        <f t="shared" ca="1" si="529"/>
        <v>1</v>
      </c>
      <c r="Q705" s="347">
        <f t="shared" ca="1" si="529"/>
        <v>1</v>
      </c>
      <c r="R705" s="347">
        <f t="shared" ca="1" si="529"/>
        <v>1</v>
      </c>
      <c r="S705" s="347">
        <f t="shared" ca="1" si="529"/>
        <v>1</v>
      </c>
      <c r="T705" s="347">
        <f t="shared" ca="1" si="529"/>
        <v>1</v>
      </c>
      <c r="U705" s="347">
        <f t="shared" ca="1" si="530"/>
        <v>1</v>
      </c>
      <c r="V705" s="347">
        <f t="shared" ca="1" si="530"/>
        <v>1</v>
      </c>
      <c r="W705" s="347">
        <f t="shared" ca="1" si="530"/>
        <v>1</v>
      </c>
      <c r="X705" s="347">
        <f t="shared" ca="1" si="530"/>
        <v>1</v>
      </c>
      <c r="Y705" s="347">
        <f t="shared" ca="1" si="530"/>
        <v>1</v>
      </c>
      <c r="Z705" s="347">
        <f t="shared" ca="1" si="530"/>
        <v>1</v>
      </c>
      <c r="AA705" s="347" t="str">
        <f t="shared" ca="1" si="499"/>
        <v>G</v>
      </c>
      <c r="AB705" s="347" t="str">
        <f t="shared" ca="1" si="500"/>
        <v>F0</v>
      </c>
    </row>
    <row r="706" spans="1:28" ht="15.75" thickBot="1">
      <c r="A706" s="465" t="s">
        <v>8</v>
      </c>
      <c r="B706" s="466"/>
      <c r="C706" s="466"/>
      <c r="D706" s="466"/>
      <c r="E706" s="466"/>
      <c r="F706" s="466"/>
      <c r="G706" s="466"/>
      <c r="H706" s="466"/>
      <c r="I706" s="88"/>
      <c r="P706" s="347">
        <f t="shared" ca="1" si="529"/>
        <v>1</v>
      </c>
      <c r="Q706" s="347">
        <f t="shared" ca="1" si="529"/>
        <v>1</v>
      </c>
      <c r="R706" s="347">
        <f t="shared" ca="1" si="529"/>
        <v>1</v>
      </c>
      <c r="S706" s="347">
        <f t="shared" ca="1" si="529"/>
        <v>1</v>
      </c>
      <c r="T706" s="347">
        <f t="shared" ca="1" si="529"/>
        <v>1</v>
      </c>
      <c r="U706" s="347">
        <f t="shared" ca="1" si="530"/>
        <v>1</v>
      </c>
      <c r="V706" s="347">
        <f t="shared" ca="1" si="530"/>
        <v>1</v>
      </c>
      <c r="W706" s="347">
        <f t="shared" ca="1" si="530"/>
        <v>1</v>
      </c>
      <c r="X706" s="347">
        <f t="shared" ca="1" si="530"/>
        <v>1</v>
      </c>
      <c r="Y706" s="347">
        <f t="shared" ca="1" si="530"/>
        <v>1</v>
      </c>
      <c r="Z706" s="347">
        <f t="shared" ca="1" si="530"/>
        <v>1</v>
      </c>
      <c r="AA706" s="347" t="str">
        <f t="shared" ca="1" si="499"/>
        <v>G</v>
      </c>
      <c r="AB706" s="347" t="str">
        <f t="shared" ca="1" si="500"/>
        <v>F0</v>
      </c>
    </row>
    <row r="707" spans="1:28" ht="18" customHeight="1">
      <c r="A707" s="103" t="s">
        <v>548</v>
      </c>
      <c r="B707" s="472" t="s">
        <v>754</v>
      </c>
      <c r="C707" s="472"/>
      <c r="D707" s="472"/>
      <c r="E707" s="472"/>
      <c r="F707" s="472"/>
      <c r="G707" s="12" t="str">
        <f>IF(H707&gt;2500000,"Can't exceed $25,000,000 --&gt;","")</f>
        <v/>
      </c>
      <c r="H707" s="326"/>
      <c r="I707" s="127" t="s">
        <v>107</v>
      </c>
      <c r="J707" s="151" t="s">
        <v>47</v>
      </c>
      <c r="K707" s="318" t="str">
        <f t="shared" ref="K707:K714" si="531">IF(ISNUMBER(H707),ROUND(H707,0),"X")</f>
        <v>X</v>
      </c>
      <c r="L707" s="149" t="s">
        <v>46</v>
      </c>
      <c r="M707" s="149" t="str">
        <f t="shared" ref="M707:M714" si="532">IF(G707="","",1)</f>
        <v/>
      </c>
      <c r="N707" s="152" t="str">
        <f t="shared" ref="N707:N714" si="533">IF(M707=1,"&lt;==========","")</f>
        <v/>
      </c>
      <c r="P707" s="350">
        <f t="shared" ref="P707:Y732" ca="1" si="534">CELL("protect",A707)</f>
        <v>1</v>
      </c>
      <c r="Q707" s="350">
        <f t="shared" ca="1" si="534"/>
        <v>1</v>
      </c>
      <c r="R707" s="350">
        <f t="shared" ca="1" si="534"/>
        <v>1</v>
      </c>
      <c r="S707" s="350">
        <f t="shared" ca="1" si="534"/>
        <v>1</v>
      </c>
      <c r="T707" s="350">
        <f t="shared" ca="1" si="534"/>
        <v>1</v>
      </c>
      <c r="U707" s="350">
        <f t="shared" ca="1" si="534"/>
        <v>1</v>
      </c>
      <c r="V707" s="350">
        <f t="shared" ca="1" si="534"/>
        <v>1</v>
      </c>
      <c r="W707" s="350">
        <f t="shared" ca="1" si="534"/>
        <v>0</v>
      </c>
      <c r="X707" s="350">
        <f t="shared" ca="1" si="534"/>
        <v>1</v>
      </c>
      <c r="Y707" s="350">
        <f t="shared" ca="1" si="534"/>
        <v>1</v>
      </c>
      <c r="Z707" s="350">
        <f t="shared" ref="Z707:Z740" ca="1" si="535">CELL("protect",K707)</f>
        <v>1</v>
      </c>
      <c r="AA707" s="350" t="str">
        <f t="shared" ref="AA707:AA740" ca="1" si="536">CELL("format",H707)</f>
        <v>C0</v>
      </c>
      <c r="AB707" s="350" t="str">
        <f t="shared" ref="AB707:AB740" ca="1" si="537">CELL("format",K707)</f>
        <v>F0</v>
      </c>
    </row>
    <row r="708" spans="1:28" ht="18" customHeight="1">
      <c r="A708" s="22" t="s">
        <v>549</v>
      </c>
      <c r="B708" s="464" t="s">
        <v>753</v>
      </c>
      <c r="C708" s="464"/>
      <c r="D708" s="464"/>
      <c r="E708" s="464"/>
      <c r="F708" s="464"/>
      <c r="G708" s="12" t="str">
        <f>IF(H708&gt;2500000,"Can't exceed $25,000,000 --&gt;","")</f>
        <v/>
      </c>
      <c r="H708" s="326"/>
      <c r="I708" s="127" t="s">
        <v>107</v>
      </c>
      <c r="J708" s="151" t="s">
        <v>47</v>
      </c>
      <c r="K708" s="318" t="str">
        <f t="shared" si="531"/>
        <v>X</v>
      </c>
      <c r="L708" s="149" t="s">
        <v>46</v>
      </c>
      <c r="M708" s="149" t="str">
        <f t="shared" si="532"/>
        <v/>
      </c>
      <c r="N708" s="152" t="str">
        <f t="shared" si="533"/>
        <v/>
      </c>
      <c r="P708" s="350">
        <f t="shared" ca="1" si="534"/>
        <v>1</v>
      </c>
      <c r="Q708" s="350">
        <f t="shared" ca="1" si="534"/>
        <v>1</v>
      </c>
      <c r="R708" s="350">
        <f t="shared" ca="1" si="534"/>
        <v>1</v>
      </c>
      <c r="S708" s="350">
        <f t="shared" ca="1" si="534"/>
        <v>1</v>
      </c>
      <c r="T708" s="350">
        <f t="shared" ca="1" si="534"/>
        <v>1</v>
      </c>
      <c r="U708" s="350">
        <f t="shared" ca="1" si="534"/>
        <v>1</v>
      </c>
      <c r="V708" s="350">
        <f t="shared" ca="1" si="534"/>
        <v>1</v>
      </c>
      <c r="W708" s="350">
        <f t="shared" ca="1" si="534"/>
        <v>0</v>
      </c>
      <c r="X708" s="350">
        <f t="shared" ca="1" si="534"/>
        <v>1</v>
      </c>
      <c r="Y708" s="350">
        <f t="shared" ca="1" si="534"/>
        <v>1</v>
      </c>
      <c r="Z708" s="350">
        <f t="shared" ca="1" si="535"/>
        <v>1</v>
      </c>
      <c r="AA708" s="350" t="str">
        <f t="shared" ca="1" si="536"/>
        <v>C0</v>
      </c>
      <c r="AB708" s="350" t="str">
        <f t="shared" ca="1" si="537"/>
        <v>F0</v>
      </c>
    </row>
    <row r="709" spans="1:28" ht="18" customHeight="1">
      <c r="A709" s="22" t="s">
        <v>550</v>
      </c>
      <c r="B709" s="464" t="s">
        <v>752</v>
      </c>
      <c r="C709" s="464"/>
      <c r="D709" s="464"/>
      <c r="E709" s="464"/>
      <c r="F709" s="464"/>
      <c r="G709" s="12" t="str">
        <f>IF(H709&gt;2500000,"Can't exceed $25,000,000 --&gt;","")</f>
        <v/>
      </c>
      <c r="H709" s="326"/>
      <c r="I709" s="127" t="s">
        <v>107</v>
      </c>
      <c r="J709" s="151" t="s">
        <v>47</v>
      </c>
      <c r="K709" s="318" t="str">
        <f t="shared" si="531"/>
        <v>X</v>
      </c>
      <c r="L709" s="149" t="s">
        <v>46</v>
      </c>
      <c r="M709" s="149" t="str">
        <f t="shared" si="532"/>
        <v/>
      </c>
      <c r="N709" s="152" t="str">
        <f t="shared" si="533"/>
        <v/>
      </c>
      <c r="P709" s="350">
        <f t="shared" ca="1" si="534"/>
        <v>1</v>
      </c>
      <c r="Q709" s="350">
        <f t="shared" ca="1" si="534"/>
        <v>1</v>
      </c>
      <c r="R709" s="350">
        <f t="shared" ca="1" si="534"/>
        <v>1</v>
      </c>
      <c r="S709" s="350">
        <f t="shared" ca="1" si="534"/>
        <v>1</v>
      </c>
      <c r="T709" s="350">
        <f t="shared" ca="1" si="534"/>
        <v>1</v>
      </c>
      <c r="U709" s="350">
        <f t="shared" ca="1" si="534"/>
        <v>1</v>
      </c>
      <c r="V709" s="350">
        <f t="shared" ca="1" si="534"/>
        <v>1</v>
      </c>
      <c r="W709" s="350">
        <f t="shared" ca="1" si="534"/>
        <v>0</v>
      </c>
      <c r="X709" s="350">
        <f t="shared" ca="1" si="534"/>
        <v>1</v>
      </c>
      <c r="Y709" s="350">
        <f t="shared" ca="1" si="534"/>
        <v>1</v>
      </c>
      <c r="Z709" s="350">
        <f t="shared" ca="1" si="535"/>
        <v>1</v>
      </c>
      <c r="AA709" s="350" t="str">
        <f t="shared" ca="1" si="536"/>
        <v>C0</v>
      </c>
      <c r="AB709" s="350" t="str">
        <f t="shared" ca="1" si="537"/>
        <v>F0</v>
      </c>
    </row>
    <row r="710" spans="1:28" ht="18" customHeight="1">
      <c r="A710" s="22" t="s">
        <v>551</v>
      </c>
      <c r="B710" s="464" t="s">
        <v>755</v>
      </c>
      <c r="C710" s="464"/>
      <c r="D710" s="464"/>
      <c r="E710" s="464"/>
      <c r="F710" s="464"/>
      <c r="G710" s="12" t="str">
        <f>IF(H710&gt;100000,"Can't exceed $100,000 --&gt;","")</f>
        <v/>
      </c>
      <c r="H710" s="326"/>
      <c r="I710" s="127" t="s">
        <v>107</v>
      </c>
      <c r="J710" s="151" t="s">
        <v>47</v>
      </c>
      <c r="K710" s="318" t="str">
        <f t="shared" si="531"/>
        <v>X</v>
      </c>
      <c r="L710" s="149" t="s">
        <v>46</v>
      </c>
      <c r="M710" s="149" t="str">
        <f t="shared" si="532"/>
        <v/>
      </c>
      <c r="N710" s="152" t="str">
        <f t="shared" si="533"/>
        <v/>
      </c>
      <c r="P710" s="350">
        <f t="shared" ca="1" si="534"/>
        <v>1</v>
      </c>
      <c r="Q710" s="350">
        <f t="shared" ca="1" si="534"/>
        <v>1</v>
      </c>
      <c r="R710" s="350">
        <f t="shared" ca="1" si="534"/>
        <v>1</v>
      </c>
      <c r="S710" s="350">
        <f t="shared" ca="1" si="534"/>
        <v>1</v>
      </c>
      <c r="T710" s="350">
        <f t="shared" ca="1" si="534"/>
        <v>1</v>
      </c>
      <c r="U710" s="350">
        <f t="shared" ca="1" si="534"/>
        <v>1</v>
      </c>
      <c r="V710" s="350">
        <f t="shared" ca="1" si="534"/>
        <v>1</v>
      </c>
      <c r="W710" s="350">
        <f t="shared" ca="1" si="534"/>
        <v>0</v>
      </c>
      <c r="X710" s="350">
        <f t="shared" ca="1" si="534"/>
        <v>1</v>
      </c>
      <c r="Y710" s="350">
        <f t="shared" ca="1" si="534"/>
        <v>1</v>
      </c>
      <c r="Z710" s="350">
        <f t="shared" ca="1" si="535"/>
        <v>1</v>
      </c>
      <c r="AA710" s="350" t="str">
        <f t="shared" ca="1" si="536"/>
        <v>C0</v>
      </c>
      <c r="AB710" s="350" t="str">
        <f t="shared" ca="1" si="537"/>
        <v>F0</v>
      </c>
    </row>
    <row r="711" spans="1:28" ht="18" customHeight="1">
      <c r="A711" s="22" t="s">
        <v>552</v>
      </c>
      <c r="B711" s="464" t="s">
        <v>756</v>
      </c>
      <c r="C711" s="464"/>
      <c r="D711" s="464"/>
      <c r="E711" s="464"/>
      <c r="F711" s="464"/>
      <c r="G711" s="12" t="str">
        <f t="shared" ref="G711:G714" si="538">IF(H711&gt;100000,"Can't exceed $100,000 --&gt;","")</f>
        <v/>
      </c>
      <c r="H711" s="326"/>
      <c r="I711" s="127" t="s">
        <v>107</v>
      </c>
      <c r="J711" s="151" t="s">
        <v>47</v>
      </c>
      <c r="K711" s="318" t="str">
        <f t="shared" si="531"/>
        <v>X</v>
      </c>
      <c r="L711" s="149" t="s">
        <v>46</v>
      </c>
      <c r="M711" s="149" t="str">
        <f t="shared" si="532"/>
        <v/>
      </c>
      <c r="N711" s="152" t="str">
        <f t="shared" si="533"/>
        <v/>
      </c>
      <c r="P711" s="350">
        <f t="shared" ca="1" si="534"/>
        <v>1</v>
      </c>
      <c r="Q711" s="350">
        <f t="shared" ca="1" si="534"/>
        <v>1</v>
      </c>
      <c r="R711" s="350">
        <f t="shared" ca="1" si="534"/>
        <v>1</v>
      </c>
      <c r="S711" s="350">
        <f t="shared" ca="1" si="534"/>
        <v>1</v>
      </c>
      <c r="T711" s="350">
        <f t="shared" ca="1" si="534"/>
        <v>1</v>
      </c>
      <c r="U711" s="350">
        <f t="shared" ca="1" si="534"/>
        <v>1</v>
      </c>
      <c r="V711" s="350">
        <f t="shared" ca="1" si="534"/>
        <v>1</v>
      </c>
      <c r="W711" s="350">
        <f t="shared" ca="1" si="534"/>
        <v>0</v>
      </c>
      <c r="X711" s="350">
        <f t="shared" ca="1" si="534"/>
        <v>1</v>
      </c>
      <c r="Y711" s="350">
        <f t="shared" ca="1" si="534"/>
        <v>1</v>
      </c>
      <c r="Z711" s="350">
        <f t="shared" ca="1" si="535"/>
        <v>1</v>
      </c>
      <c r="AA711" s="350" t="str">
        <f t="shared" ca="1" si="536"/>
        <v>C0</v>
      </c>
      <c r="AB711" s="350" t="str">
        <f t="shared" ca="1" si="537"/>
        <v>F0</v>
      </c>
    </row>
    <row r="712" spans="1:28" ht="18" customHeight="1">
      <c r="A712" s="22" t="s">
        <v>553</v>
      </c>
      <c r="B712" s="464" t="s">
        <v>757</v>
      </c>
      <c r="C712" s="464"/>
      <c r="D712" s="464"/>
      <c r="E712" s="464"/>
      <c r="F712" s="464"/>
      <c r="G712" s="12" t="str">
        <f t="shared" si="538"/>
        <v/>
      </c>
      <c r="H712" s="326"/>
      <c r="I712" s="127" t="s">
        <v>107</v>
      </c>
      <c r="J712" s="151" t="s">
        <v>47</v>
      </c>
      <c r="K712" s="318" t="str">
        <f t="shared" si="531"/>
        <v>X</v>
      </c>
      <c r="L712" s="149" t="s">
        <v>46</v>
      </c>
      <c r="M712" s="149" t="str">
        <f t="shared" si="532"/>
        <v/>
      </c>
      <c r="N712" s="152" t="str">
        <f t="shared" si="533"/>
        <v/>
      </c>
      <c r="P712" s="350">
        <f t="shared" ca="1" si="534"/>
        <v>1</v>
      </c>
      <c r="Q712" s="350">
        <f t="shared" ca="1" si="534"/>
        <v>1</v>
      </c>
      <c r="R712" s="350">
        <f t="shared" ca="1" si="534"/>
        <v>1</v>
      </c>
      <c r="S712" s="350">
        <f t="shared" ca="1" si="534"/>
        <v>1</v>
      </c>
      <c r="T712" s="350">
        <f t="shared" ca="1" si="534"/>
        <v>1</v>
      </c>
      <c r="U712" s="350">
        <f t="shared" ca="1" si="534"/>
        <v>1</v>
      </c>
      <c r="V712" s="350">
        <f t="shared" ca="1" si="534"/>
        <v>1</v>
      </c>
      <c r="W712" s="350">
        <f t="shared" ca="1" si="534"/>
        <v>0</v>
      </c>
      <c r="X712" s="350">
        <f t="shared" ca="1" si="534"/>
        <v>1</v>
      </c>
      <c r="Y712" s="350">
        <f t="shared" ca="1" si="534"/>
        <v>1</v>
      </c>
      <c r="Z712" s="350">
        <f t="shared" ca="1" si="535"/>
        <v>1</v>
      </c>
      <c r="AA712" s="350" t="str">
        <f t="shared" ca="1" si="536"/>
        <v>C0</v>
      </c>
      <c r="AB712" s="350" t="str">
        <f t="shared" ca="1" si="537"/>
        <v>F0</v>
      </c>
    </row>
    <row r="713" spans="1:28" ht="18" customHeight="1">
      <c r="A713" s="22" t="s">
        <v>554</v>
      </c>
      <c r="B713" s="464" t="s">
        <v>758</v>
      </c>
      <c r="C713" s="464"/>
      <c r="D713" s="464"/>
      <c r="E713" s="464"/>
      <c r="F713" s="464"/>
      <c r="G713" s="12" t="str">
        <f t="shared" si="538"/>
        <v/>
      </c>
      <c r="H713" s="326"/>
      <c r="I713" s="127" t="s">
        <v>107</v>
      </c>
      <c r="J713" s="151" t="s">
        <v>47</v>
      </c>
      <c r="K713" s="318" t="str">
        <f t="shared" si="531"/>
        <v>X</v>
      </c>
      <c r="L713" s="149" t="s">
        <v>46</v>
      </c>
      <c r="M713" s="149" t="str">
        <f t="shared" si="532"/>
        <v/>
      </c>
      <c r="N713" s="152" t="str">
        <f t="shared" si="533"/>
        <v/>
      </c>
      <c r="P713" s="360">
        <f t="shared" ca="1" si="534"/>
        <v>1</v>
      </c>
      <c r="Q713" s="360">
        <f t="shared" ca="1" si="534"/>
        <v>1</v>
      </c>
      <c r="R713" s="360">
        <f t="shared" ca="1" si="534"/>
        <v>1</v>
      </c>
      <c r="S713" s="360">
        <f t="shared" ca="1" si="534"/>
        <v>1</v>
      </c>
      <c r="T713" s="360">
        <f t="shared" ca="1" si="534"/>
        <v>1</v>
      </c>
      <c r="U713" s="360">
        <f t="shared" ca="1" si="534"/>
        <v>1</v>
      </c>
      <c r="V713" s="360">
        <f t="shared" ca="1" si="534"/>
        <v>1</v>
      </c>
      <c r="W713" s="360">
        <f t="shared" ca="1" si="534"/>
        <v>0</v>
      </c>
      <c r="X713" s="360">
        <f t="shared" ca="1" si="534"/>
        <v>1</v>
      </c>
      <c r="Y713" s="360">
        <f t="shared" ca="1" si="534"/>
        <v>1</v>
      </c>
      <c r="Z713" s="360">
        <f t="shared" ca="1" si="535"/>
        <v>1</v>
      </c>
      <c r="AA713" s="360" t="str">
        <f t="shared" ca="1" si="536"/>
        <v>C0</v>
      </c>
      <c r="AB713" s="360" t="str">
        <f t="shared" ca="1" si="537"/>
        <v>F0</v>
      </c>
    </row>
    <row r="714" spans="1:28" ht="18" customHeight="1">
      <c r="A714" s="22" t="s">
        <v>555</v>
      </c>
      <c r="B714" s="464" t="s">
        <v>759</v>
      </c>
      <c r="C714" s="464"/>
      <c r="D714" s="464"/>
      <c r="E714" s="464"/>
      <c r="F714" s="464"/>
      <c r="G714" s="12" t="str">
        <f t="shared" si="538"/>
        <v/>
      </c>
      <c r="H714" s="326"/>
      <c r="I714" s="127" t="s">
        <v>107</v>
      </c>
      <c r="J714" s="151" t="s">
        <v>47</v>
      </c>
      <c r="K714" s="318" t="str">
        <f t="shared" si="531"/>
        <v>X</v>
      </c>
      <c r="L714" s="149" t="s">
        <v>46</v>
      </c>
      <c r="M714" s="149" t="str">
        <f t="shared" si="532"/>
        <v/>
      </c>
      <c r="N714" s="152" t="str">
        <f t="shared" si="533"/>
        <v/>
      </c>
      <c r="P714" s="360">
        <f t="shared" ca="1" si="534"/>
        <v>1</v>
      </c>
      <c r="Q714" s="360">
        <f t="shared" ca="1" si="534"/>
        <v>1</v>
      </c>
      <c r="R714" s="360">
        <f t="shared" ca="1" si="534"/>
        <v>1</v>
      </c>
      <c r="S714" s="360">
        <f t="shared" ca="1" si="534"/>
        <v>1</v>
      </c>
      <c r="T714" s="360">
        <f t="shared" ca="1" si="534"/>
        <v>1</v>
      </c>
      <c r="U714" s="360">
        <f t="shared" ca="1" si="534"/>
        <v>1</v>
      </c>
      <c r="V714" s="360">
        <f t="shared" ca="1" si="534"/>
        <v>1</v>
      </c>
      <c r="W714" s="360">
        <f t="shared" ca="1" si="534"/>
        <v>0</v>
      </c>
      <c r="X714" s="360">
        <f t="shared" ca="1" si="534"/>
        <v>1</v>
      </c>
      <c r="Y714" s="360">
        <f t="shared" ca="1" si="534"/>
        <v>1</v>
      </c>
      <c r="Z714" s="360">
        <f t="shared" ca="1" si="535"/>
        <v>1</v>
      </c>
      <c r="AA714" s="360" t="str">
        <f t="shared" ca="1" si="536"/>
        <v>C0</v>
      </c>
      <c r="AB714" s="360" t="str">
        <f t="shared" ca="1" si="537"/>
        <v>F0</v>
      </c>
    </row>
    <row r="715" spans="1:28" ht="14.25" customHeight="1">
      <c r="A715" s="22"/>
      <c r="B715" s="359"/>
      <c r="C715" s="359"/>
      <c r="D715" s="359"/>
      <c r="E715" s="359"/>
      <c r="F715" s="359"/>
      <c r="G715" s="12"/>
      <c r="H715" s="116"/>
      <c r="I715" s="127"/>
      <c r="J715" s="151" t="s">
        <v>47</v>
      </c>
      <c r="K715" s="321" t="s">
        <v>115</v>
      </c>
      <c r="L715" s="149" t="s">
        <v>46</v>
      </c>
      <c r="P715" s="350">
        <f t="shared" ca="1" si="534"/>
        <v>1</v>
      </c>
      <c r="Q715" s="350">
        <f t="shared" ca="1" si="534"/>
        <v>1</v>
      </c>
      <c r="R715" s="350">
        <f t="shared" ca="1" si="534"/>
        <v>1</v>
      </c>
      <c r="S715" s="350">
        <f t="shared" ca="1" si="534"/>
        <v>1</v>
      </c>
      <c r="T715" s="350">
        <f t="shared" ca="1" si="534"/>
        <v>1</v>
      </c>
      <c r="U715" s="350">
        <f t="shared" ca="1" si="534"/>
        <v>1</v>
      </c>
      <c r="V715" s="350">
        <f t="shared" ca="1" si="534"/>
        <v>1</v>
      </c>
      <c r="W715" s="350">
        <f t="shared" ca="1" si="534"/>
        <v>1</v>
      </c>
      <c r="X715" s="350">
        <f t="shared" ca="1" si="534"/>
        <v>1</v>
      </c>
      <c r="Y715" s="350">
        <f t="shared" ca="1" si="534"/>
        <v>1</v>
      </c>
      <c r="Z715" s="350">
        <f t="shared" ca="1" si="535"/>
        <v>1</v>
      </c>
      <c r="AA715" s="350" t="str">
        <f t="shared" ca="1" si="536"/>
        <v>G</v>
      </c>
      <c r="AB715" s="350" t="str">
        <f t="shared" ca="1" si="537"/>
        <v>F0</v>
      </c>
    </row>
    <row r="716" spans="1:28" ht="16.5" customHeight="1" thickBot="1">
      <c r="A716" s="22" t="s">
        <v>556</v>
      </c>
      <c r="B716" s="464" t="s">
        <v>627</v>
      </c>
      <c r="C716" s="464"/>
      <c r="D716" s="464"/>
      <c r="E716" s="464"/>
      <c r="F716" s="464"/>
      <c r="G716" s="12" t="str">
        <f>IF(H716="","",IF(H716&lt;-99,"Can't be under -99%",IF(H716&gt;400,"Can't be over 400%","")))</f>
        <v/>
      </c>
      <c r="H716" s="346"/>
      <c r="I716" s="128" t="s">
        <v>86</v>
      </c>
      <c r="J716" s="151" t="s">
        <v>44</v>
      </c>
      <c r="K716" s="338" t="str">
        <f>IF(ISNUMBER(H716),ROUND(H716,2),"X")</f>
        <v>X</v>
      </c>
      <c r="L716" s="149" t="s">
        <v>46</v>
      </c>
      <c r="M716" s="149" t="str">
        <f t="shared" ref="M716" si="539">IF(G716="","",1)</f>
        <v/>
      </c>
      <c r="N716" s="152" t="str">
        <f>IF(M716=1,"&lt;==========","")</f>
        <v/>
      </c>
      <c r="P716" s="350">
        <f t="shared" ca="1" si="534"/>
        <v>1</v>
      </c>
      <c r="Q716" s="350">
        <f t="shared" ca="1" si="534"/>
        <v>1</v>
      </c>
      <c r="R716" s="350">
        <f t="shared" ca="1" si="534"/>
        <v>1</v>
      </c>
      <c r="S716" s="350">
        <f t="shared" ca="1" si="534"/>
        <v>1</v>
      </c>
      <c r="T716" s="350">
        <f t="shared" ca="1" si="534"/>
        <v>1</v>
      </c>
      <c r="U716" s="350">
        <f t="shared" ca="1" si="534"/>
        <v>1</v>
      </c>
      <c r="V716" s="350">
        <f t="shared" ca="1" si="534"/>
        <v>1</v>
      </c>
      <c r="W716" s="350">
        <f t="shared" ca="1" si="534"/>
        <v>0</v>
      </c>
      <c r="X716" s="350">
        <f t="shared" ca="1" si="534"/>
        <v>1</v>
      </c>
      <c r="Y716" s="350">
        <f t="shared" ca="1" si="534"/>
        <v>1</v>
      </c>
      <c r="Z716" s="350">
        <f t="shared" ca="1" si="535"/>
        <v>1</v>
      </c>
      <c r="AA716" s="350" t="str">
        <f t="shared" ca="1" si="536"/>
        <v>F2</v>
      </c>
      <c r="AB716" s="350" t="str">
        <f t="shared" ca="1" si="537"/>
        <v>F2</v>
      </c>
    </row>
    <row r="717" spans="1:28" ht="14.25" customHeight="1">
      <c r="A717" s="22"/>
      <c r="B717" s="359"/>
      <c r="C717" s="359"/>
      <c r="D717" s="359"/>
      <c r="E717" s="359"/>
      <c r="F717" s="359"/>
      <c r="G717" s="12"/>
      <c r="H717" s="116"/>
      <c r="I717" s="127"/>
      <c r="P717" s="350">
        <f t="shared" ca="1" si="534"/>
        <v>1</v>
      </c>
      <c r="Q717" s="350">
        <f t="shared" ca="1" si="534"/>
        <v>1</v>
      </c>
      <c r="R717" s="350">
        <f t="shared" ca="1" si="534"/>
        <v>1</v>
      </c>
      <c r="S717" s="350">
        <f t="shared" ca="1" si="534"/>
        <v>1</v>
      </c>
      <c r="T717" s="350">
        <f t="shared" ca="1" si="534"/>
        <v>1</v>
      </c>
      <c r="U717" s="350">
        <f t="shared" ca="1" si="534"/>
        <v>1</v>
      </c>
      <c r="V717" s="350">
        <f t="shared" ca="1" si="534"/>
        <v>1</v>
      </c>
      <c r="W717" s="350">
        <f t="shared" ca="1" si="534"/>
        <v>1</v>
      </c>
      <c r="X717" s="350">
        <f t="shared" ca="1" si="534"/>
        <v>1</v>
      </c>
      <c r="Y717" s="350">
        <f t="shared" ca="1" si="534"/>
        <v>1</v>
      </c>
      <c r="Z717" s="350">
        <f t="shared" ca="1" si="535"/>
        <v>1</v>
      </c>
      <c r="AA717" s="350" t="str">
        <f t="shared" ca="1" si="536"/>
        <v>G</v>
      </c>
      <c r="AB717" s="350" t="str">
        <f t="shared" ca="1" si="537"/>
        <v>F0</v>
      </c>
    </row>
    <row r="718" spans="1:28" ht="15.75" customHeight="1">
      <c r="A718" s="22" t="s">
        <v>557</v>
      </c>
      <c r="B718" s="464" t="s">
        <v>118</v>
      </c>
      <c r="C718" s="464"/>
      <c r="D718" s="464"/>
      <c r="E718" s="464"/>
      <c r="F718" s="464"/>
      <c r="G718" s="12" t="str">
        <f>IF(H718="","",IF(H718&lt;1,"Must be at least 1",IF(H718&gt;H$10,"Can't be over total staff in firm, which is "&amp;H$10,"")))</f>
        <v/>
      </c>
      <c r="H718" s="115"/>
      <c r="I718" s="127"/>
      <c r="J718" s="151" t="s">
        <v>47</v>
      </c>
      <c r="K718" s="318" t="str">
        <f t="shared" ref="K718:K719" si="540">IF(ISNUMBER(H718),ROUND(H718,0),"X")</f>
        <v>X</v>
      </c>
      <c r="L718" s="149" t="s">
        <v>46</v>
      </c>
      <c r="M718" s="149" t="str">
        <f t="shared" ref="M718:M720" si="541">IF(G718="","",1)</f>
        <v/>
      </c>
      <c r="N718" s="152" t="str">
        <f>IF(M718=1,"&lt;==========","")</f>
        <v/>
      </c>
      <c r="P718" s="350">
        <f t="shared" ca="1" si="534"/>
        <v>1</v>
      </c>
      <c r="Q718" s="350">
        <f t="shared" ca="1" si="534"/>
        <v>1</v>
      </c>
      <c r="R718" s="350">
        <f t="shared" ca="1" si="534"/>
        <v>1</v>
      </c>
      <c r="S718" s="350">
        <f t="shared" ca="1" si="534"/>
        <v>1</v>
      </c>
      <c r="T718" s="350">
        <f t="shared" ca="1" si="534"/>
        <v>1</v>
      </c>
      <c r="U718" s="350">
        <f t="shared" ca="1" si="534"/>
        <v>1</v>
      </c>
      <c r="V718" s="350">
        <f t="shared" ca="1" si="534"/>
        <v>1</v>
      </c>
      <c r="W718" s="350">
        <f t="shared" ca="1" si="534"/>
        <v>0</v>
      </c>
      <c r="X718" s="350">
        <f t="shared" ca="1" si="534"/>
        <v>1</v>
      </c>
      <c r="Y718" s="350">
        <f t="shared" ca="1" si="534"/>
        <v>1</v>
      </c>
      <c r="Z718" s="350">
        <f t="shared" ca="1" si="535"/>
        <v>1</v>
      </c>
      <c r="AA718" s="350" t="str">
        <f t="shared" ca="1" si="536"/>
        <v>,0</v>
      </c>
      <c r="AB718" s="350" t="str">
        <f t="shared" ca="1" si="537"/>
        <v>F0</v>
      </c>
    </row>
    <row r="719" spans="1:28">
      <c r="A719" s="22" t="s">
        <v>558</v>
      </c>
      <c r="B719" s="464" t="s">
        <v>703</v>
      </c>
      <c r="C719" s="464"/>
      <c r="D719" s="464"/>
      <c r="E719" s="464"/>
      <c r="F719" s="464"/>
      <c r="G719" s="12" t="str">
        <f>IF(H719="","",IF(H719&lt;0,"Must be positive number",IF(H719&gt;H718,"Can't be over # people with title, which is "&amp;H718,"")))</f>
        <v/>
      </c>
      <c r="H719" s="115"/>
      <c r="I719" s="127"/>
      <c r="J719" s="151" t="s">
        <v>47</v>
      </c>
      <c r="K719" s="318" t="str">
        <f t="shared" si="540"/>
        <v>X</v>
      </c>
      <c r="L719" s="149" t="s">
        <v>46</v>
      </c>
      <c r="M719" s="149" t="str">
        <f t="shared" si="541"/>
        <v/>
      </c>
      <c r="N719" s="152" t="str">
        <f>IF(M719=1,"&lt;==========","")</f>
        <v/>
      </c>
      <c r="P719" s="350">
        <f t="shared" ca="1" si="534"/>
        <v>1</v>
      </c>
      <c r="Q719" s="350">
        <f t="shared" ca="1" si="534"/>
        <v>1</v>
      </c>
      <c r="R719" s="350">
        <f t="shared" ca="1" si="534"/>
        <v>1</v>
      </c>
      <c r="S719" s="350">
        <f t="shared" ca="1" si="534"/>
        <v>1</v>
      </c>
      <c r="T719" s="350">
        <f t="shared" ca="1" si="534"/>
        <v>1</v>
      </c>
      <c r="U719" s="350">
        <f t="shared" ca="1" si="534"/>
        <v>1</v>
      </c>
      <c r="V719" s="350">
        <f t="shared" ca="1" si="534"/>
        <v>1</v>
      </c>
      <c r="W719" s="350">
        <f t="shared" ca="1" si="534"/>
        <v>0</v>
      </c>
      <c r="X719" s="350">
        <f t="shared" ca="1" si="534"/>
        <v>1</v>
      </c>
      <c r="Y719" s="350">
        <f t="shared" ca="1" si="534"/>
        <v>1</v>
      </c>
      <c r="Z719" s="350">
        <f t="shared" ca="1" si="535"/>
        <v>1</v>
      </c>
      <c r="AA719" s="350" t="str">
        <f t="shared" ca="1" si="536"/>
        <v>,0</v>
      </c>
      <c r="AB719" s="350" t="str">
        <f t="shared" ca="1" si="537"/>
        <v>F0</v>
      </c>
    </row>
    <row r="720" spans="1:28" ht="17.25" thickBot="1">
      <c r="A720" s="22" t="s">
        <v>559</v>
      </c>
      <c r="B720" s="464" t="s">
        <v>121</v>
      </c>
      <c r="C720" s="464"/>
      <c r="D720" s="464"/>
      <c r="E720" s="464"/>
      <c r="F720" s="464"/>
      <c r="G720" s="12" t="str">
        <f>IF(H720="","",IF(H720&lt;0,"Can't be negative",IF(H720&gt;100,"Can't be over 100%","")))</f>
        <v/>
      </c>
      <c r="H720" s="345"/>
      <c r="I720" s="128" t="s">
        <v>86</v>
      </c>
      <c r="J720" s="151" t="s">
        <v>47</v>
      </c>
      <c r="K720" s="338" t="str">
        <f>IF(ISNUMBER(H720),ROUND(H720,2),"X")</f>
        <v>X</v>
      </c>
      <c r="L720" s="149" t="s">
        <v>46</v>
      </c>
      <c r="M720" s="149" t="str">
        <f t="shared" si="541"/>
        <v/>
      </c>
      <c r="N720" s="152" t="str">
        <f>IF(M720=1,"&lt;==========","")</f>
        <v/>
      </c>
      <c r="P720" s="350">
        <f t="shared" ca="1" si="534"/>
        <v>1</v>
      </c>
      <c r="Q720" s="350">
        <f t="shared" ca="1" si="534"/>
        <v>1</v>
      </c>
      <c r="R720" s="350">
        <f t="shared" ca="1" si="534"/>
        <v>1</v>
      </c>
      <c r="S720" s="350">
        <f t="shared" ca="1" si="534"/>
        <v>1</v>
      </c>
      <c r="T720" s="350">
        <f t="shared" ca="1" si="534"/>
        <v>1</v>
      </c>
      <c r="U720" s="350">
        <f t="shared" ca="1" si="534"/>
        <v>1</v>
      </c>
      <c r="V720" s="350">
        <f t="shared" ca="1" si="534"/>
        <v>1</v>
      </c>
      <c r="W720" s="350">
        <f t="shared" ca="1" si="534"/>
        <v>0</v>
      </c>
      <c r="X720" s="350">
        <f t="shared" ca="1" si="534"/>
        <v>1</v>
      </c>
      <c r="Y720" s="350">
        <f t="shared" ca="1" si="534"/>
        <v>1</v>
      </c>
      <c r="Z720" s="350">
        <f t="shared" ca="1" si="535"/>
        <v>1</v>
      </c>
      <c r="AA720" s="350" t="str">
        <f t="shared" ca="1" si="536"/>
        <v>F2</v>
      </c>
      <c r="AB720" s="350" t="str">
        <f t="shared" ca="1" si="537"/>
        <v>F2</v>
      </c>
    </row>
    <row r="721" spans="1:28" ht="14.25" customHeight="1">
      <c r="A721" s="22"/>
      <c r="B721" s="359"/>
      <c r="C721" s="359"/>
      <c r="D721" s="359"/>
      <c r="E721" s="359"/>
      <c r="F721" s="359"/>
      <c r="G721" s="12"/>
      <c r="H721" s="116"/>
      <c r="I721" s="127"/>
      <c r="P721" s="350">
        <f t="shared" ca="1" si="534"/>
        <v>1</v>
      </c>
      <c r="Q721" s="350">
        <f t="shared" ca="1" si="534"/>
        <v>1</v>
      </c>
      <c r="R721" s="350">
        <f t="shared" ca="1" si="534"/>
        <v>1</v>
      </c>
      <c r="S721" s="350">
        <f t="shared" ca="1" si="534"/>
        <v>1</v>
      </c>
      <c r="T721" s="350">
        <f t="shared" ca="1" si="534"/>
        <v>1</v>
      </c>
      <c r="U721" s="350">
        <f t="shared" ca="1" si="534"/>
        <v>1</v>
      </c>
      <c r="V721" s="350">
        <f t="shared" ca="1" si="534"/>
        <v>1</v>
      </c>
      <c r="W721" s="350">
        <f t="shared" ca="1" si="534"/>
        <v>1</v>
      </c>
      <c r="X721" s="350">
        <f t="shared" ca="1" si="534"/>
        <v>1</v>
      </c>
      <c r="Y721" s="350">
        <f t="shared" ca="1" si="534"/>
        <v>1</v>
      </c>
      <c r="Z721" s="350">
        <f t="shared" ca="1" si="535"/>
        <v>1</v>
      </c>
      <c r="AA721" s="350" t="str">
        <f t="shared" ca="1" si="536"/>
        <v>G</v>
      </c>
      <c r="AB721" s="350" t="str">
        <f t="shared" ca="1" si="537"/>
        <v>F0</v>
      </c>
    </row>
    <row r="722" spans="1:28">
      <c r="A722" s="22" t="s">
        <v>560</v>
      </c>
      <c r="B722" s="464" t="s">
        <v>29</v>
      </c>
      <c r="C722" s="464"/>
      <c r="D722" s="464"/>
      <c r="E722" s="464"/>
      <c r="F722" s="464"/>
      <c r="G722" s="12" t="str">
        <f>IF(H722="","",IF(H722&lt;0,"Can't be negative",IF(H722&gt;100,"Can't be over 100%","")))</f>
        <v/>
      </c>
      <c r="H722" s="344"/>
      <c r="I722" s="128" t="s">
        <v>86</v>
      </c>
      <c r="J722" s="151" t="s">
        <v>47</v>
      </c>
      <c r="K722" s="338" t="str">
        <f t="shared" ref="K722:K723" si="542">IF(ISNUMBER(H722),ROUND(H722,2),"X")</f>
        <v>X</v>
      </c>
      <c r="L722" s="149" t="s">
        <v>46</v>
      </c>
      <c r="M722" s="149" t="str">
        <f t="shared" ref="M722:M727" si="543">IF(G722="","",1)</f>
        <v/>
      </c>
      <c r="N722" s="152" t="str">
        <f t="shared" ref="N722:N727" si="544">IF(M722=1,"&lt;==========","")</f>
        <v/>
      </c>
      <c r="P722" s="350">
        <f t="shared" ca="1" si="534"/>
        <v>1</v>
      </c>
      <c r="Q722" s="350">
        <f t="shared" ca="1" si="534"/>
        <v>1</v>
      </c>
      <c r="R722" s="350">
        <f t="shared" ca="1" si="534"/>
        <v>1</v>
      </c>
      <c r="S722" s="350">
        <f t="shared" ca="1" si="534"/>
        <v>1</v>
      </c>
      <c r="T722" s="350">
        <f t="shared" ca="1" si="534"/>
        <v>1</v>
      </c>
      <c r="U722" s="350">
        <f t="shared" ca="1" si="534"/>
        <v>1</v>
      </c>
      <c r="V722" s="350">
        <f t="shared" ca="1" si="534"/>
        <v>1</v>
      </c>
      <c r="W722" s="350">
        <f t="shared" ca="1" si="534"/>
        <v>0</v>
      </c>
      <c r="X722" s="350">
        <f t="shared" ca="1" si="534"/>
        <v>1</v>
      </c>
      <c r="Y722" s="350">
        <f t="shared" ca="1" si="534"/>
        <v>1</v>
      </c>
      <c r="Z722" s="350">
        <f t="shared" ca="1" si="535"/>
        <v>1</v>
      </c>
      <c r="AA722" s="350" t="str">
        <f t="shared" ca="1" si="536"/>
        <v>F2</v>
      </c>
      <c r="AB722" s="350" t="str">
        <f t="shared" ca="1" si="537"/>
        <v>F2</v>
      </c>
    </row>
    <row r="723" spans="1:28" ht="17.25" thickBot="1">
      <c r="A723" s="22" t="s">
        <v>561</v>
      </c>
      <c r="B723" s="464" t="s">
        <v>647</v>
      </c>
      <c r="C723" s="464"/>
      <c r="D723" s="464"/>
      <c r="E723" s="464"/>
      <c r="F723" s="464"/>
      <c r="G723" s="12" t="str">
        <f>IF(H723="","",IF(H723&lt;0,"Can't be negative",IF(H723&gt;100,"Can't be over 100%","")))</f>
        <v/>
      </c>
      <c r="H723" s="345"/>
      <c r="I723" s="128" t="s">
        <v>86</v>
      </c>
      <c r="J723" s="151" t="s">
        <v>47</v>
      </c>
      <c r="K723" s="338" t="str">
        <f t="shared" si="542"/>
        <v>X</v>
      </c>
      <c r="L723" s="149" t="s">
        <v>46</v>
      </c>
      <c r="M723" s="149" t="str">
        <f t="shared" si="543"/>
        <v/>
      </c>
      <c r="N723" s="152" t="str">
        <f t="shared" si="544"/>
        <v/>
      </c>
      <c r="P723" s="350">
        <f t="shared" ca="1" si="534"/>
        <v>1</v>
      </c>
      <c r="Q723" s="350">
        <f t="shared" ca="1" si="534"/>
        <v>1</v>
      </c>
      <c r="R723" s="350">
        <f t="shared" ca="1" si="534"/>
        <v>1</v>
      </c>
      <c r="S723" s="350">
        <f t="shared" ca="1" si="534"/>
        <v>1</v>
      </c>
      <c r="T723" s="350">
        <f t="shared" ca="1" si="534"/>
        <v>1</v>
      </c>
      <c r="U723" s="350">
        <f t="shared" ca="1" si="534"/>
        <v>1</v>
      </c>
      <c r="V723" s="350">
        <f t="shared" ca="1" si="534"/>
        <v>1</v>
      </c>
      <c r="W723" s="350">
        <f t="shared" ca="1" si="534"/>
        <v>0</v>
      </c>
      <c r="X723" s="350">
        <f t="shared" ca="1" si="534"/>
        <v>1</v>
      </c>
      <c r="Y723" s="350">
        <f t="shared" ca="1" si="534"/>
        <v>1</v>
      </c>
      <c r="Z723" s="350">
        <f t="shared" ca="1" si="535"/>
        <v>1</v>
      </c>
      <c r="AA723" s="350" t="str">
        <f t="shared" ca="1" si="536"/>
        <v>F2</v>
      </c>
      <c r="AB723" s="350" t="str">
        <f t="shared" ca="1" si="537"/>
        <v>F2</v>
      </c>
    </row>
    <row r="724" spans="1:28" ht="14.25" customHeight="1">
      <c r="A724" s="22"/>
      <c r="B724" s="359"/>
      <c r="C724" s="359"/>
      <c r="D724" s="359"/>
      <c r="E724" s="359"/>
      <c r="F724" s="104"/>
      <c r="G724" s="331" t="str">
        <f>IF(H722+H723&gt;100,"Can't add to more than 100%","")</f>
        <v/>
      </c>
      <c r="H724" s="328" t="str">
        <f>IF(H722+H723&gt;0,H722+H723,"")</f>
        <v/>
      </c>
      <c r="I724" s="329" t="str">
        <f>IF(H724&lt;&gt;"","Total","")</f>
        <v/>
      </c>
      <c r="M724" s="149" t="str">
        <f t="shared" si="543"/>
        <v/>
      </c>
      <c r="N724" s="152" t="str">
        <f t="shared" si="544"/>
        <v/>
      </c>
      <c r="P724" s="350">
        <f t="shared" ca="1" si="534"/>
        <v>1</v>
      </c>
      <c r="Q724" s="350">
        <f t="shared" ca="1" si="534"/>
        <v>1</v>
      </c>
      <c r="R724" s="350">
        <f t="shared" ca="1" si="534"/>
        <v>1</v>
      </c>
      <c r="S724" s="350">
        <f t="shared" ca="1" si="534"/>
        <v>1</v>
      </c>
      <c r="T724" s="350">
        <f t="shared" ca="1" si="534"/>
        <v>1</v>
      </c>
      <c r="U724" s="350">
        <f t="shared" ca="1" si="534"/>
        <v>1</v>
      </c>
      <c r="V724" s="350">
        <f t="shared" ca="1" si="534"/>
        <v>1</v>
      </c>
      <c r="W724" s="350">
        <f t="shared" ca="1" si="534"/>
        <v>1</v>
      </c>
      <c r="X724" s="350">
        <f t="shared" ca="1" si="534"/>
        <v>1</v>
      </c>
      <c r="Y724" s="350">
        <f t="shared" ca="1" si="534"/>
        <v>1</v>
      </c>
      <c r="Z724" s="350">
        <f t="shared" ca="1" si="535"/>
        <v>1</v>
      </c>
      <c r="AA724" s="350" t="str">
        <f t="shared" ca="1" si="536"/>
        <v>F0</v>
      </c>
      <c r="AB724" s="350" t="str">
        <f t="shared" ca="1" si="537"/>
        <v>F0</v>
      </c>
    </row>
    <row r="725" spans="1:28">
      <c r="A725" s="22" t="s">
        <v>562</v>
      </c>
      <c r="B725" s="464" t="s">
        <v>821</v>
      </c>
      <c r="C725" s="464"/>
      <c r="D725" s="464"/>
      <c r="E725" s="464"/>
      <c r="F725" s="464"/>
      <c r="G725" s="366" t="str">
        <f>IF(H725&lt;0,"Can't be negative",IF(H725&gt;30,"Do you really mean "&amp;H725&amp;" DAYS (not hours)?",""))</f>
        <v/>
      </c>
      <c r="H725" s="355"/>
      <c r="I725" s="127"/>
      <c r="J725" s="151" t="s">
        <v>47</v>
      </c>
      <c r="K725" s="318" t="str">
        <f t="shared" ref="K725:K727" si="545">IF(ISNUMBER(H725),ROUND(H725,0),"X")</f>
        <v>X</v>
      </c>
      <c r="L725" s="149" t="s">
        <v>46</v>
      </c>
      <c r="M725" s="149" t="str">
        <f t="shared" si="543"/>
        <v/>
      </c>
      <c r="N725" s="152" t="str">
        <f t="shared" si="544"/>
        <v/>
      </c>
      <c r="P725" s="350">
        <f t="shared" ca="1" si="534"/>
        <v>1</v>
      </c>
      <c r="Q725" s="350">
        <f t="shared" ca="1" si="534"/>
        <v>1</v>
      </c>
      <c r="R725" s="350">
        <f t="shared" ca="1" si="534"/>
        <v>1</v>
      </c>
      <c r="S725" s="350">
        <f t="shared" ca="1" si="534"/>
        <v>1</v>
      </c>
      <c r="T725" s="350">
        <f t="shared" ca="1" si="534"/>
        <v>1</v>
      </c>
      <c r="U725" s="350">
        <f t="shared" ca="1" si="534"/>
        <v>1</v>
      </c>
      <c r="V725" s="350">
        <f t="shared" ca="1" si="534"/>
        <v>1</v>
      </c>
      <c r="W725" s="350">
        <f t="shared" ca="1" si="534"/>
        <v>0</v>
      </c>
      <c r="X725" s="350">
        <f t="shared" ca="1" si="534"/>
        <v>1</v>
      </c>
      <c r="Y725" s="350">
        <f t="shared" ca="1" si="534"/>
        <v>1</v>
      </c>
      <c r="Z725" s="350">
        <f t="shared" ca="1" si="535"/>
        <v>1</v>
      </c>
      <c r="AA725" s="350" t="str">
        <f t="shared" ca="1" si="536"/>
        <v>F0</v>
      </c>
      <c r="AB725" s="350" t="str">
        <f t="shared" ca="1" si="537"/>
        <v>F0</v>
      </c>
    </row>
    <row r="726" spans="1:28">
      <c r="A726" s="22" t="s">
        <v>563</v>
      </c>
      <c r="B726" s="464" t="s">
        <v>822</v>
      </c>
      <c r="C726" s="464"/>
      <c r="D726" s="464"/>
      <c r="E726" s="464"/>
      <c r="F726" s="464"/>
      <c r="G726" s="366" t="str">
        <f>IF((H725&gt;0)*AND(H726&gt;0),"Can't enter vacation if you entered PTO",IF(H726&lt;0,"Can't be negative",IF(H726&gt;30,"Do you really mean "&amp;H726&amp;" DAYS (not hours)?","")))</f>
        <v/>
      </c>
      <c r="H726" s="355"/>
      <c r="I726" s="127"/>
      <c r="J726" s="151" t="s">
        <v>47</v>
      </c>
      <c r="K726" s="318" t="str">
        <f t="shared" si="545"/>
        <v>X</v>
      </c>
      <c r="L726" s="149" t="s">
        <v>46</v>
      </c>
      <c r="M726" s="149" t="str">
        <f t="shared" si="543"/>
        <v/>
      </c>
      <c r="N726" s="152" t="str">
        <f t="shared" si="544"/>
        <v/>
      </c>
      <c r="P726" s="350">
        <f t="shared" ca="1" si="534"/>
        <v>1</v>
      </c>
      <c r="Q726" s="350">
        <f t="shared" ca="1" si="534"/>
        <v>1</v>
      </c>
      <c r="R726" s="350">
        <f t="shared" ca="1" si="534"/>
        <v>1</v>
      </c>
      <c r="S726" s="350">
        <f t="shared" ca="1" si="534"/>
        <v>1</v>
      </c>
      <c r="T726" s="350">
        <f t="shared" ca="1" si="534"/>
        <v>1</v>
      </c>
      <c r="U726" s="350">
        <f t="shared" ca="1" si="534"/>
        <v>1</v>
      </c>
      <c r="V726" s="350">
        <f t="shared" ca="1" si="534"/>
        <v>1</v>
      </c>
      <c r="W726" s="350">
        <f t="shared" ca="1" si="534"/>
        <v>0</v>
      </c>
      <c r="X726" s="350">
        <f t="shared" ca="1" si="534"/>
        <v>1</v>
      </c>
      <c r="Y726" s="350">
        <f t="shared" ca="1" si="534"/>
        <v>1</v>
      </c>
      <c r="Z726" s="350">
        <f t="shared" ca="1" si="535"/>
        <v>1</v>
      </c>
      <c r="AA726" s="350" t="str">
        <f t="shared" ca="1" si="536"/>
        <v>F0</v>
      </c>
      <c r="AB726" s="350" t="str">
        <f t="shared" ca="1" si="537"/>
        <v>F0</v>
      </c>
    </row>
    <row r="727" spans="1:28" ht="17.25" thickBot="1">
      <c r="A727" s="22" t="s">
        <v>564</v>
      </c>
      <c r="B727" s="464" t="s">
        <v>823</v>
      </c>
      <c r="C727" s="464"/>
      <c r="D727" s="464"/>
      <c r="E727" s="464"/>
      <c r="F727" s="464"/>
      <c r="G727" s="366" t="str">
        <f>IF((H725&gt;0)*AND(H727&gt;0),"Can't enter sick days if you entered PTO",IF(H727&lt;0,"Can't be negative",IF(H727&gt;30,"Do you really mean "&amp;H727&amp;" DAYS (not hours)?","")))</f>
        <v/>
      </c>
      <c r="H727" s="327"/>
      <c r="I727" s="127"/>
      <c r="J727" s="151" t="s">
        <v>47</v>
      </c>
      <c r="K727" s="318" t="str">
        <f t="shared" si="545"/>
        <v>X</v>
      </c>
      <c r="L727" s="149" t="s">
        <v>46</v>
      </c>
      <c r="M727" s="149" t="str">
        <f t="shared" si="543"/>
        <v/>
      </c>
      <c r="N727" s="152" t="str">
        <f t="shared" si="544"/>
        <v/>
      </c>
      <c r="P727" s="350">
        <f t="shared" ca="1" si="534"/>
        <v>1</v>
      </c>
      <c r="Q727" s="350">
        <f t="shared" ca="1" si="534"/>
        <v>1</v>
      </c>
      <c r="R727" s="350">
        <f t="shared" ca="1" si="534"/>
        <v>1</v>
      </c>
      <c r="S727" s="350">
        <f t="shared" ca="1" si="534"/>
        <v>1</v>
      </c>
      <c r="T727" s="350">
        <f t="shared" ca="1" si="534"/>
        <v>1</v>
      </c>
      <c r="U727" s="350">
        <f t="shared" ca="1" si="534"/>
        <v>1</v>
      </c>
      <c r="V727" s="350">
        <f t="shared" ca="1" si="534"/>
        <v>1</v>
      </c>
      <c r="W727" s="350">
        <f t="shared" ca="1" si="534"/>
        <v>0</v>
      </c>
      <c r="X727" s="350">
        <f t="shared" ca="1" si="534"/>
        <v>1</v>
      </c>
      <c r="Y727" s="350">
        <f t="shared" ca="1" si="534"/>
        <v>1</v>
      </c>
      <c r="Z727" s="350">
        <f t="shared" ca="1" si="535"/>
        <v>1</v>
      </c>
      <c r="AA727" s="350" t="str">
        <f t="shared" ca="1" si="536"/>
        <v>F0</v>
      </c>
      <c r="AB727" s="350" t="str">
        <f t="shared" ca="1" si="537"/>
        <v>F0</v>
      </c>
    </row>
    <row r="728" spans="1:28" ht="14.25" customHeight="1">
      <c r="A728" s="22"/>
      <c r="B728" s="359"/>
      <c r="C728" s="359"/>
      <c r="D728" s="359"/>
      <c r="E728" s="359"/>
      <c r="F728" s="359"/>
      <c r="G728" s="366" t="str">
        <f>IF(H728&lt;0,"Can't be negative",IF(H728&gt;30,"Do you really mean "&amp;H728&amp;" DAYS (not hours)?",""))</f>
        <v/>
      </c>
      <c r="H728" s="365">
        <f>SUM(H725:H727)</f>
        <v>0</v>
      </c>
      <c r="I728" s="329" t="str">
        <f>IF(H728&lt;&gt;"","Total","")</f>
        <v>Total</v>
      </c>
      <c r="P728" s="350">
        <f t="shared" ca="1" si="534"/>
        <v>1</v>
      </c>
      <c r="Q728" s="350">
        <f t="shared" ca="1" si="534"/>
        <v>1</v>
      </c>
      <c r="R728" s="350">
        <f t="shared" ca="1" si="534"/>
        <v>1</v>
      </c>
      <c r="S728" s="350">
        <f t="shared" ca="1" si="534"/>
        <v>1</v>
      </c>
      <c r="T728" s="350">
        <f t="shared" ca="1" si="534"/>
        <v>1</v>
      </c>
      <c r="U728" s="350">
        <f t="shared" ca="1" si="534"/>
        <v>1</v>
      </c>
      <c r="V728" s="350">
        <f t="shared" ca="1" si="534"/>
        <v>1</v>
      </c>
      <c r="W728" s="350">
        <f t="shared" ca="1" si="534"/>
        <v>1</v>
      </c>
      <c r="X728" s="350">
        <f t="shared" ca="1" si="534"/>
        <v>1</v>
      </c>
      <c r="Y728" s="350">
        <f t="shared" ca="1" si="534"/>
        <v>1</v>
      </c>
      <c r="Z728" s="350">
        <f t="shared" ca="1" si="535"/>
        <v>1</v>
      </c>
      <c r="AA728" s="350" t="str">
        <f t="shared" ca="1" si="536"/>
        <v>F0</v>
      </c>
      <c r="AB728" s="350" t="str">
        <f t="shared" ca="1" si="537"/>
        <v>F0</v>
      </c>
    </row>
    <row r="729" spans="1:28" ht="15.75" customHeight="1">
      <c r="A729" s="105" t="s">
        <v>565</v>
      </c>
      <c r="B729" s="464" t="s">
        <v>619</v>
      </c>
      <c r="C729" s="464"/>
      <c r="D729" s="464"/>
      <c r="E729" s="464"/>
      <c r="F729" s="464"/>
      <c r="G729" s="12" t="str">
        <f t="shared" ref="G729:G735" si="546">IF(H729="","",IF(H729="Y","",IF(H729="N","","Must be Y or N")))</f>
        <v/>
      </c>
      <c r="H729" s="355"/>
      <c r="I729" s="127" t="s">
        <v>127</v>
      </c>
      <c r="J729" s="151" t="s">
        <v>47</v>
      </c>
      <c r="K729" s="318" t="str">
        <f t="shared" ref="K729:K735" si="547">IF(H729="Y",1,IF(H729="N",0,"X"))</f>
        <v>X</v>
      </c>
      <c r="L729" s="149" t="s">
        <v>46</v>
      </c>
      <c r="M729" s="149" t="str">
        <f t="shared" ref="M729:M735" si="548">IF(G729="","",1)</f>
        <v/>
      </c>
      <c r="N729" s="152" t="str">
        <f t="shared" ref="N729:N735" si="549">IF(M729=1,"&lt;==========","")</f>
        <v/>
      </c>
      <c r="P729" s="360">
        <f t="shared" ca="1" si="534"/>
        <v>1</v>
      </c>
      <c r="Q729" s="360">
        <f t="shared" ca="1" si="534"/>
        <v>1</v>
      </c>
      <c r="R729" s="360">
        <f t="shared" ca="1" si="534"/>
        <v>1</v>
      </c>
      <c r="S729" s="360">
        <f t="shared" ca="1" si="534"/>
        <v>1</v>
      </c>
      <c r="T729" s="360">
        <f t="shared" ca="1" si="534"/>
        <v>1</v>
      </c>
      <c r="U729" s="360">
        <f t="shared" ca="1" si="534"/>
        <v>1</v>
      </c>
      <c r="V729" s="360">
        <f t="shared" ca="1" si="534"/>
        <v>1</v>
      </c>
      <c r="W729" s="360">
        <f t="shared" ca="1" si="534"/>
        <v>0</v>
      </c>
      <c r="X729" s="360">
        <f t="shared" ca="1" si="534"/>
        <v>1</v>
      </c>
      <c r="Y729" s="360">
        <f t="shared" ca="1" si="534"/>
        <v>1</v>
      </c>
      <c r="Z729" s="360">
        <f t="shared" ca="1" si="535"/>
        <v>1</v>
      </c>
      <c r="AA729" s="360" t="str">
        <f t="shared" ca="1" si="536"/>
        <v>F0</v>
      </c>
      <c r="AB729" s="360" t="str">
        <f t="shared" ca="1" si="537"/>
        <v>F0</v>
      </c>
    </row>
    <row r="730" spans="1:28" ht="15.75" customHeight="1">
      <c r="A730" s="105" t="s">
        <v>566</v>
      </c>
      <c r="B730" s="464" t="s">
        <v>620</v>
      </c>
      <c r="C730" s="464"/>
      <c r="D730" s="464"/>
      <c r="E730" s="464"/>
      <c r="F730" s="464"/>
      <c r="G730" s="12" t="str">
        <f t="shared" si="546"/>
        <v/>
      </c>
      <c r="H730" s="355"/>
      <c r="I730" s="127" t="s">
        <v>127</v>
      </c>
      <c r="J730" s="151" t="s">
        <v>47</v>
      </c>
      <c r="K730" s="318" t="str">
        <f t="shared" si="547"/>
        <v>X</v>
      </c>
      <c r="L730" s="149" t="s">
        <v>46</v>
      </c>
      <c r="M730" s="149" t="str">
        <f t="shared" si="548"/>
        <v/>
      </c>
      <c r="N730" s="152" t="str">
        <f t="shared" si="549"/>
        <v/>
      </c>
      <c r="P730" s="360">
        <f t="shared" ca="1" si="534"/>
        <v>1</v>
      </c>
      <c r="Q730" s="360">
        <f t="shared" ca="1" si="534"/>
        <v>1</v>
      </c>
      <c r="R730" s="360">
        <f t="shared" ca="1" si="534"/>
        <v>1</v>
      </c>
      <c r="S730" s="360">
        <f t="shared" ca="1" si="534"/>
        <v>1</v>
      </c>
      <c r="T730" s="360">
        <f t="shared" ca="1" si="534"/>
        <v>1</v>
      </c>
      <c r="U730" s="360">
        <f t="shared" ca="1" si="534"/>
        <v>1</v>
      </c>
      <c r="V730" s="360">
        <f t="shared" ca="1" si="534"/>
        <v>1</v>
      </c>
      <c r="W730" s="360">
        <f t="shared" ca="1" si="534"/>
        <v>0</v>
      </c>
      <c r="X730" s="360">
        <f t="shared" ca="1" si="534"/>
        <v>1</v>
      </c>
      <c r="Y730" s="360">
        <f t="shared" ca="1" si="534"/>
        <v>1</v>
      </c>
      <c r="Z730" s="360">
        <f t="shared" ca="1" si="535"/>
        <v>1</v>
      </c>
      <c r="AA730" s="360" t="str">
        <f t="shared" ca="1" si="536"/>
        <v>F0</v>
      </c>
      <c r="AB730" s="360" t="str">
        <f t="shared" ca="1" si="537"/>
        <v>F0</v>
      </c>
    </row>
    <row r="731" spans="1:28" ht="15.75" customHeight="1">
      <c r="A731" s="105" t="s">
        <v>567</v>
      </c>
      <c r="B731" s="464" t="s">
        <v>621</v>
      </c>
      <c r="C731" s="464"/>
      <c r="D731" s="464"/>
      <c r="E731" s="464"/>
      <c r="F731" s="464"/>
      <c r="G731" s="12" t="str">
        <f t="shared" si="546"/>
        <v/>
      </c>
      <c r="H731" s="355"/>
      <c r="I731" s="127" t="s">
        <v>127</v>
      </c>
      <c r="J731" s="151" t="s">
        <v>47</v>
      </c>
      <c r="K731" s="318" t="str">
        <f t="shared" si="547"/>
        <v>X</v>
      </c>
      <c r="L731" s="149" t="s">
        <v>46</v>
      </c>
      <c r="M731" s="149" t="str">
        <f t="shared" si="548"/>
        <v/>
      </c>
      <c r="N731" s="152" t="str">
        <f t="shared" si="549"/>
        <v/>
      </c>
      <c r="P731" s="350">
        <f t="shared" ca="1" si="534"/>
        <v>1</v>
      </c>
      <c r="Q731" s="350">
        <f t="shared" ca="1" si="534"/>
        <v>1</v>
      </c>
      <c r="R731" s="350">
        <f t="shared" ca="1" si="534"/>
        <v>1</v>
      </c>
      <c r="S731" s="350">
        <f t="shared" ca="1" si="534"/>
        <v>1</v>
      </c>
      <c r="T731" s="350">
        <f t="shared" ca="1" si="534"/>
        <v>1</v>
      </c>
      <c r="U731" s="350">
        <f t="shared" ca="1" si="534"/>
        <v>1</v>
      </c>
      <c r="V731" s="350">
        <f t="shared" ca="1" si="534"/>
        <v>1</v>
      </c>
      <c r="W731" s="350">
        <f t="shared" ca="1" si="534"/>
        <v>0</v>
      </c>
      <c r="X731" s="350">
        <f t="shared" ca="1" si="534"/>
        <v>1</v>
      </c>
      <c r="Y731" s="350">
        <f t="shared" ca="1" si="534"/>
        <v>1</v>
      </c>
      <c r="Z731" s="350">
        <f t="shared" ca="1" si="535"/>
        <v>1</v>
      </c>
      <c r="AA731" s="350" t="str">
        <f t="shared" ca="1" si="536"/>
        <v>F0</v>
      </c>
      <c r="AB731" s="350" t="str">
        <f t="shared" ca="1" si="537"/>
        <v>F0</v>
      </c>
    </row>
    <row r="732" spans="1:28" ht="15.75" customHeight="1">
      <c r="A732" s="105" t="s">
        <v>568</v>
      </c>
      <c r="B732" s="464" t="s">
        <v>622</v>
      </c>
      <c r="C732" s="464"/>
      <c r="D732" s="464"/>
      <c r="E732" s="464"/>
      <c r="F732" s="464"/>
      <c r="G732" s="12" t="str">
        <f t="shared" si="546"/>
        <v/>
      </c>
      <c r="H732" s="355"/>
      <c r="I732" s="127" t="s">
        <v>127</v>
      </c>
      <c r="J732" s="151" t="s">
        <v>47</v>
      </c>
      <c r="K732" s="318" t="str">
        <f t="shared" si="547"/>
        <v>X</v>
      </c>
      <c r="L732" s="149" t="s">
        <v>46</v>
      </c>
      <c r="M732" s="149" t="str">
        <f t="shared" si="548"/>
        <v/>
      </c>
      <c r="N732" s="152" t="str">
        <f t="shared" si="549"/>
        <v/>
      </c>
      <c r="P732" s="350">
        <f t="shared" ca="1" si="534"/>
        <v>1</v>
      </c>
      <c r="Q732" s="350">
        <f t="shared" ca="1" si="534"/>
        <v>1</v>
      </c>
      <c r="R732" s="350">
        <f t="shared" ca="1" si="534"/>
        <v>1</v>
      </c>
      <c r="S732" s="350">
        <f t="shared" ca="1" si="534"/>
        <v>1</v>
      </c>
      <c r="T732" s="350">
        <f t="shared" ca="1" si="534"/>
        <v>1</v>
      </c>
      <c r="U732" s="350">
        <f t="shared" ref="U732:U740" ca="1" si="550">CELL("protect",F732)</f>
        <v>1</v>
      </c>
      <c r="V732" s="350">
        <f t="shared" ref="V732:V740" ca="1" si="551">CELL("protect",G732)</f>
        <v>1</v>
      </c>
      <c r="W732" s="350">
        <f t="shared" ref="W732:W740" ca="1" si="552">CELL("protect",H732)</f>
        <v>0</v>
      </c>
      <c r="X732" s="350">
        <f t="shared" ref="X732:X740" ca="1" si="553">CELL("protect",I732)</f>
        <v>1</v>
      </c>
      <c r="Y732" s="350">
        <f t="shared" ref="Y732:Y740" ca="1" si="554">CELL("protect",J732)</f>
        <v>1</v>
      </c>
      <c r="Z732" s="350">
        <f t="shared" ca="1" si="535"/>
        <v>1</v>
      </c>
      <c r="AA732" s="350" t="str">
        <f t="shared" ca="1" si="536"/>
        <v>F0</v>
      </c>
      <c r="AB732" s="350" t="str">
        <f t="shared" ca="1" si="537"/>
        <v>F0</v>
      </c>
    </row>
    <row r="733" spans="1:28" ht="15.75" customHeight="1">
      <c r="A733" s="105" t="s">
        <v>569</v>
      </c>
      <c r="B733" s="464" t="s">
        <v>623</v>
      </c>
      <c r="C733" s="464"/>
      <c r="D733" s="464"/>
      <c r="E733" s="464"/>
      <c r="F733" s="464"/>
      <c r="G733" s="12" t="str">
        <f t="shared" si="546"/>
        <v/>
      </c>
      <c r="H733" s="355"/>
      <c r="I733" s="127" t="s">
        <v>127</v>
      </c>
      <c r="J733" s="151" t="s">
        <v>47</v>
      </c>
      <c r="K733" s="318" t="str">
        <f t="shared" si="547"/>
        <v>X</v>
      </c>
      <c r="L733" s="149" t="s">
        <v>46</v>
      </c>
      <c r="M733" s="149" t="str">
        <f t="shared" si="548"/>
        <v/>
      </c>
      <c r="N733" s="152" t="str">
        <f t="shared" si="549"/>
        <v/>
      </c>
      <c r="P733" s="350">
        <f t="shared" ref="P733:P740" ca="1" si="555">CELL("protect",A733)</f>
        <v>1</v>
      </c>
      <c r="Q733" s="350">
        <f t="shared" ref="Q733:Q740" ca="1" si="556">CELL("protect",B733)</f>
        <v>1</v>
      </c>
      <c r="R733" s="350">
        <f t="shared" ref="R733:R740" ca="1" si="557">CELL("protect",C733)</f>
        <v>1</v>
      </c>
      <c r="S733" s="350">
        <f t="shared" ref="S733:S740" ca="1" si="558">CELL("protect",D733)</f>
        <v>1</v>
      </c>
      <c r="T733" s="350">
        <f t="shared" ref="T733:T740" ca="1" si="559">CELL("protect",E733)</f>
        <v>1</v>
      </c>
      <c r="U733" s="350">
        <f t="shared" ca="1" si="550"/>
        <v>1</v>
      </c>
      <c r="V733" s="350">
        <f t="shared" ca="1" si="551"/>
        <v>1</v>
      </c>
      <c r="W733" s="350">
        <f t="shared" ca="1" si="552"/>
        <v>0</v>
      </c>
      <c r="X733" s="350">
        <f t="shared" ca="1" si="553"/>
        <v>1</v>
      </c>
      <c r="Y733" s="350">
        <f t="shared" ca="1" si="554"/>
        <v>1</v>
      </c>
      <c r="Z733" s="350">
        <f t="shared" ca="1" si="535"/>
        <v>1</v>
      </c>
      <c r="AA733" s="350" t="str">
        <f t="shared" ca="1" si="536"/>
        <v>F0</v>
      </c>
      <c r="AB733" s="350" t="str">
        <f t="shared" ca="1" si="537"/>
        <v>F0</v>
      </c>
    </row>
    <row r="734" spans="1:28" ht="15.75" customHeight="1">
      <c r="A734" s="105" t="s">
        <v>570</v>
      </c>
      <c r="B734" s="464" t="s">
        <v>624</v>
      </c>
      <c r="C734" s="464"/>
      <c r="D734" s="464"/>
      <c r="E734" s="464"/>
      <c r="F734" s="464"/>
      <c r="G734" s="12" t="str">
        <f t="shared" si="546"/>
        <v/>
      </c>
      <c r="H734" s="355"/>
      <c r="I734" s="127" t="s">
        <v>127</v>
      </c>
      <c r="J734" s="151" t="s">
        <v>47</v>
      </c>
      <c r="K734" s="318" t="str">
        <f t="shared" si="547"/>
        <v>X</v>
      </c>
      <c r="L734" s="149" t="s">
        <v>46</v>
      </c>
      <c r="M734" s="149" t="str">
        <f t="shared" si="548"/>
        <v/>
      </c>
      <c r="N734" s="152" t="str">
        <f t="shared" si="549"/>
        <v/>
      </c>
      <c r="P734" s="350">
        <f t="shared" ca="1" si="555"/>
        <v>1</v>
      </c>
      <c r="Q734" s="350">
        <f t="shared" ca="1" si="556"/>
        <v>1</v>
      </c>
      <c r="R734" s="350">
        <f t="shared" ca="1" si="557"/>
        <v>1</v>
      </c>
      <c r="S734" s="350">
        <f t="shared" ca="1" si="558"/>
        <v>1</v>
      </c>
      <c r="T734" s="350">
        <f t="shared" ca="1" si="559"/>
        <v>1</v>
      </c>
      <c r="U734" s="350">
        <f t="shared" ca="1" si="550"/>
        <v>1</v>
      </c>
      <c r="V734" s="350">
        <f t="shared" ca="1" si="551"/>
        <v>1</v>
      </c>
      <c r="W734" s="350">
        <f t="shared" ca="1" si="552"/>
        <v>0</v>
      </c>
      <c r="X734" s="350">
        <f t="shared" ca="1" si="553"/>
        <v>1</v>
      </c>
      <c r="Y734" s="350">
        <f t="shared" ca="1" si="554"/>
        <v>1</v>
      </c>
      <c r="Z734" s="350">
        <f t="shared" ca="1" si="535"/>
        <v>1</v>
      </c>
      <c r="AA734" s="350" t="str">
        <f t="shared" ca="1" si="536"/>
        <v>F0</v>
      </c>
      <c r="AB734" s="350" t="str">
        <f t="shared" ca="1" si="537"/>
        <v>F0</v>
      </c>
    </row>
    <row r="735" spans="1:28" ht="15.75" customHeight="1" thickBot="1">
      <c r="A735" s="105" t="s">
        <v>571</v>
      </c>
      <c r="B735" s="464" t="s">
        <v>625</v>
      </c>
      <c r="C735" s="464"/>
      <c r="D735" s="464"/>
      <c r="E735" s="464"/>
      <c r="F735" s="464"/>
      <c r="G735" s="12" t="str">
        <f t="shared" si="546"/>
        <v/>
      </c>
      <c r="H735" s="327"/>
      <c r="I735" s="127" t="s">
        <v>127</v>
      </c>
      <c r="J735" s="151" t="s">
        <v>47</v>
      </c>
      <c r="K735" s="318" t="str">
        <f t="shared" si="547"/>
        <v>X</v>
      </c>
      <c r="L735" s="149" t="s">
        <v>46</v>
      </c>
      <c r="M735" s="149" t="str">
        <f t="shared" si="548"/>
        <v/>
      </c>
      <c r="N735" s="152" t="str">
        <f t="shared" si="549"/>
        <v/>
      </c>
      <c r="P735" s="350">
        <f t="shared" ca="1" si="555"/>
        <v>1</v>
      </c>
      <c r="Q735" s="350">
        <f t="shared" ca="1" si="556"/>
        <v>1</v>
      </c>
      <c r="R735" s="350">
        <f t="shared" ca="1" si="557"/>
        <v>1</v>
      </c>
      <c r="S735" s="350">
        <f t="shared" ca="1" si="558"/>
        <v>1</v>
      </c>
      <c r="T735" s="350">
        <f t="shared" ca="1" si="559"/>
        <v>1</v>
      </c>
      <c r="U735" s="350">
        <f t="shared" ca="1" si="550"/>
        <v>1</v>
      </c>
      <c r="V735" s="350">
        <f t="shared" ca="1" si="551"/>
        <v>1</v>
      </c>
      <c r="W735" s="350">
        <f t="shared" ca="1" si="552"/>
        <v>0</v>
      </c>
      <c r="X735" s="350">
        <f t="shared" ca="1" si="553"/>
        <v>1</v>
      </c>
      <c r="Y735" s="350">
        <f t="shared" ca="1" si="554"/>
        <v>1</v>
      </c>
      <c r="Z735" s="350">
        <f t="shared" ca="1" si="535"/>
        <v>1</v>
      </c>
      <c r="AA735" s="350" t="str">
        <f t="shared" ca="1" si="536"/>
        <v>F0</v>
      </c>
      <c r="AB735" s="350" t="str">
        <f t="shared" ca="1" si="537"/>
        <v>F0</v>
      </c>
    </row>
    <row r="736" spans="1:28" ht="14.25" customHeight="1">
      <c r="A736" s="105"/>
      <c r="B736" s="359"/>
      <c r="C736" s="359"/>
      <c r="D736" s="359"/>
      <c r="E736" s="359"/>
      <c r="F736" s="359"/>
      <c r="G736" s="12"/>
      <c r="H736" s="117"/>
      <c r="I736" s="127"/>
      <c r="P736" s="350">
        <f t="shared" ca="1" si="555"/>
        <v>1</v>
      </c>
      <c r="Q736" s="350">
        <f t="shared" ca="1" si="556"/>
        <v>1</v>
      </c>
      <c r="R736" s="350">
        <f t="shared" ca="1" si="557"/>
        <v>1</v>
      </c>
      <c r="S736" s="350">
        <f t="shared" ca="1" si="558"/>
        <v>1</v>
      </c>
      <c r="T736" s="350">
        <f t="shared" ca="1" si="559"/>
        <v>1</v>
      </c>
      <c r="U736" s="350">
        <f t="shared" ca="1" si="550"/>
        <v>1</v>
      </c>
      <c r="V736" s="350">
        <f t="shared" ca="1" si="551"/>
        <v>1</v>
      </c>
      <c r="W736" s="350">
        <f t="shared" ca="1" si="552"/>
        <v>1</v>
      </c>
      <c r="X736" s="350">
        <f t="shared" ca="1" si="553"/>
        <v>1</v>
      </c>
      <c r="Y736" s="350">
        <f t="shared" ca="1" si="554"/>
        <v>1</v>
      </c>
      <c r="Z736" s="350">
        <f t="shared" ca="1" si="535"/>
        <v>1</v>
      </c>
      <c r="AA736" s="350" t="str">
        <f t="shared" ca="1" si="536"/>
        <v>G</v>
      </c>
      <c r="AB736" s="350" t="str">
        <f t="shared" ca="1" si="537"/>
        <v>F0</v>
      </c>
    </row>
    <row r="737" spans="1:28" ht="15.6" customHeight="1">
      <c r="A737" s="22" t="s">
        <v>572</v>
      </c>
      <c r="B737" s="464" t="s">
        <v>135</v>
      </c>
      <c r="C737" s="464"/>
      <c r="D737" s="464"/>
      <c r="E737" s="464"/>
      <c r="F737" s="464"/>
      <c r="G737" s="12" t="str">
        <f>IF(H737="","",IF(H737&lt;0,"Can't be negative",IF(H737&gt;300,"Can't be over 300%","")))</f>
        <v/>
      </c>
      <c r="H737" s="344"/>
      <c r="I737" s="128" t="s">
        <v>86</v>
      </c>
      <c r="J737" s="151" t="s">
        <v>47</v>
      </c>
      <c r="K737" s="338" t="str">
        <f>IF(ISNUMBER(H737),ROUND(H737,2),"X")</f>
        <v>X</v>
      </c>
      <c r="L737" s="149" t="s">
        <v>46</v>
      </c>
      <c r="M737" s="149" t="str">
        <f t="shared" ref="M737:M740" si="560">IF(G737="","",1)</f>
        <v/>
      </c>
      <c r="N737" s="152" t="str">
        <f>IF(M737=1,"&lt;==========","")</f>
        <v/>
      </c>
      <c r="P737" s="350">
        <f t="shared" ca="1" si="555"/>
        <v>1</v>
      </c>
      <c r="Q737" s="350">
        <f t="shared" ca="1" si="556"/>
        <v>1</v>
      </c>
      <c r="R737" s="350">
        <f t="shared" ca="1" si="557"/>
        <v>1</v>
      </c>
      <c r="S737" s="350">
        <f t="shared" ca="1" si="558"/>
        <v>1</v>
      </c>
      <c r="T737" s="350">
        <f t="shared" ca="1" si="559"/>
        <v>1</v>
      </c>
      <c r="U737" s="350">
        <f t="shared" ca="1" si="550"/>
        <v>1</v>
      </c>
      <c r="V737" s="350">
        <f t="shared" ca="1" si="551"/>
        <v>1</v>
      </c>
      <c r="W737" s="350">
        <f t="shared" ca="1" si="552"/>
        <v>0</v>
      </c>
      <c r="X737" s="350">
        <f t="shared" ca="1" si="553"/>
        <v>1</v>
      </c>
      <c r="Y737" s="350">
        <f t="shared" ca="1" si="554"/>
        <v>1</v>
      </c>
      <c r="Z737" s="350">
        <f t="shared" ca="1" si="535"/>
        <v>1</v>
      </c>
      <c r="AA737" s="350" t="str">
        <f t="shared" ca="1" si="536"/>
        <v>F2</v>
      </c>
      <c r="AB737" s="350" t="str">
        <f t="shared" ca="1" si="537"/>
        <v>F2</v>
      </c>
    </row>
    <row r="738" spans="1:28" ht="15.75" customHeight="1">
      <c r="A738" s="22" t="s">
        <v>573</v>
      </c>
      <c r="B738" s="464" t="s">
        <v>137</v>
      </c>
      <c r="C738" s="464"/>
      <c r="D738" s="464"/>
      <c r="E738" s="464"/>
      <c r="F738" s="464"/>
      <c r="G738" s="12" t="str">
        <f>IF(H738&gt;1000,"Can't exceed $1000 --&gt;","")</f>
        <v/>
      </c>
      <c r="H738" s="330"/>
      <c r="I738" s="128" t="s">
        <v>138</v>
      </c>
      <c r="J738" s="151" t="s">
        <v>47</v>
      </c>
      <c r="K738" s="318" t="str">
        <f t="shared" ref="K738:K740" si="561">IF(ISNUMBER(H738),ROUND(H738,0),"X")</f>
        <v>X</v>
      </c>
      <c r="L738" s="149" t="s">
        <v>46</v>
      </c>
      <c r="M738" s="149" t="str">
        <f t="shared" si="560"/>
        <v/>
      </c>
      <c r="N738" s="152" t="str">
        <f>IF(M738=1,"&lt;==========","")</f>
        <v/>
      </c>
      <c r="P738" s="350">
        <f t="shared" ca="1" si="555"/>
        <v>1</v>
      </c>
      <c r="Q738" s="350">
        <f t="shared" ca="1" si="556"/>
        <v>1</v>
      </c>
      <c r="R738" s="350">
        <f t="shared" ca="1" si="557"/>
        <v>1</v>
      </c>
      <c r="S738" s="350">
        <f t="shared" ca="1" si="558"/>
        <v>1</v>
      </c>
      <c r="T738" s="350">
        <f t="shared" ca="1" si="559"/>
        <v>1</v>
      </c>
      <c r="U738" s="350">
        <f t="shared" ca="1" si="550"/>
        <v>1</v>
      </c>
      <c r="V738" s="350">
        <f t="shared" ca="1" si="551"/>
        <v>1</v>
      </c>
      <c r="W738" s="350">
        <f t="shared" ca="1" si="552"/>
        <v>0</v>
      </c>
      <c r="X738" s="350">
        <f t="shared" ca="1" si="553"/>
        <v>1</v>
      </c>
      <c r="Y738" s="350">
        <f t="shared" ca="1" si="554"/>
        <v>1</v>
      </c>
      <c r="Z738" s="350">
        <f t="shared" ca="1" si="535"/>
        <v>1</v>
      </c>
      <c r="AA738" s="350" t="str">
        <f t="shared" ca="1" si="536"/>
        <v>C0</v>
      </c>
      <c r="AB738" s="350" t="str">
        <f t="shared" ca="1" si="537"/>
        <v>F0</v>
      </c>
    </row>
    <row r="739" spans="1:28" ht="15.75" customHeight="1">
      <c r="A739" s="22" t="s">
        <v>574</v>
      </c>
      <c r="B739" s="464" t="s">
        <v>761</v>
      </c>
      <c r="C739" s="464"/>
      <c r="D739" s="464"/>
      <c r="E739" s="464"/>
      <c r="F739" s="464"/>
      <c r="G739" s="12" t="str">
        <f>IF(H739&lt;0,"Can't be negative",IF(H739&gt;50000000,"Can't exceed $50,000,000",""))</f>
        <v/>
      </c>
      <c r="H739" s="330"/>
      <c r="I739" s="127" t="s">
        <v>790</v>
      </c>
      <c r="J739" s="151" t="s">
        <v>47</v>
      </c>
      <c r="K739" s="318" t="str">
        <f t="shared" si="561"/>
        <v>X</v>
      </c>
      <c r="L739" s="149" t="s">
        <v>46</v>
      </c>
      <c r="M739" s="149" t="str">
        <f t="shared" si="560"/>
        <v/>
      </c>
      <c r="N739" s="152" t="str">
        <f>IF(M739=1,"&lt;==========","")</f>
        <v/>
      </c>
      <c r="P739" s="350">
        <f t="shared" ca="1" si="555"/>
        <v>1</v>
      </c>
      <c r="Q739" s="350">
        <f t="shared" ca="1" si="556"/>
        <v>1</v>
      </c>
      <c r="R739" s="350">
        <f t="shared" ca="1" si="557"/>
        <v>1</v>
      </c>
      <c r="S739" s="350">
        <f t="shared" ca="1" si="558"/>
        <v>1</v>
      </c>
      <c r="T739" s="350">
        <f t="shared" ca="1" si="559"/>
        <v>1</v>
      </c>
      <c r="U739" s="350">
        <f t="shared" ca="1" si="550"/>
        <v>1</v>
      </c>
      <c r="V739" s="350">
        <f t="shared" ca="1" si="551"/>
        <v>1</v>
      </c>
      <c r="W739" s="350">
        <f t="shared" ca="1" si="552"/>
        <v>0</v>
      </c>
      <c r="X739" s="350">
        <f t="shared" ca="1" si="553"/>
        <v>1</v>
      </c>
      <c r="Y739" s="350">
        <f t="shared" ca="1" si="554"/>
        <v>1</v>
      </c>
      <c r="Z739" s="350">
        <f t="shared" ca="1" si="535"/>
        <v>1</v>
      </c>
      <c r="AA739" s="350" t="str">
        <f t="shared" ca="1" si="536"/>
        <v>C0</v>
      </c>
      <c r="AB739" s="350" t="str">
        <f t="shared" ca="1" si="537"/>
        <v>F0</v>
      </c>
    </row>
    <row r="740" spans="1:28" ht="15.75" customHeight="1">
      <c r="A740" s="22" t="s">
        <v>839</v>
      </c>
      <c r="B740" s="464" t="s">
        <v>760</v>
      </c>
      <c r="C740" s="464"/>
      <c r="D740" s="464"/>
      <c r="E740" s="464"/>
      <c r="F740" s="464"/>
      <c r="G740" s="12" t="str">
        <f>IF(H740&lt;0,"Can't be negative",IF(H740&gt;50000000,"Can't exceed $50,000,000",""))</f>
        <v/>
      </c>
      <c r="H740" s="330"/>
      <c r="I740" s="127" t="s">
        <v>790</v>
      </c>
      <c r="J740" s="151" t="s">
        <v>47</v>
      </c>
      <c r="K740" s="318" t="str">
        <f t="shared" si="561"/>
        <v>X</v>
      </c>
      <c r="L740" s="149" t="s">
        <v>46</v>
      </c>
      <c r="M740" s="149" t="str">
        <f t="shared" si="560"/>
        <v/>
      </c>
      <c r="N740" s="152" t="str">
        <f>IF(M740=1,"&lt;==========","")</f>
        <v/>
      </c>
      <c r="P740" s="350">
        <f t="shared" ca="1" si="555"/>
        <v>1</v>
      </c>
      <c r="Q740" s="350">
        <f t="shared" ca="1" si="556"/>
        <v>1</v>
      </c>
      <c r="R740" s="350">
        <f t="shared" ca="1" si="557"/>
        <v>1</v>
      </c>
      <c r="S740" s="350">
        <f t="shared" ca="1" si="558"/>
        <v>1</v>
      </c>
      <c r="T740" s="350">
        <f t="shared" ca="1" si="559"/>
        <v>1</v>
      </c>
      <c r="U740" s="350">
        <f t="shared" ca="1" si="550"/>
        <v>1</v>
      </c>
      <c r="V740" s="350">
        <f t="shared" ca="1" si="551"/>
        <v>1</v>
      </c>
      <c r="W740" s="350">
        <f t="shared" ca="1" si="552"/>
        <v>0</v>
      </c>
      <c r="X740" s="350">
        <f t="shared" ca="1" si="553"/>
        <v>1</v>
      </c>
      <c r="Y740" s="350">
        <f t="shared" ca="1" si="554"/>
        <v>1</v>
      </c>
      <c r="Z740" s="350">
        <f t="shared" ca="1" si="535"/>
        <v>1</v>
      </c>
      <c r="AA740" s="350" t="str">
        <f t="shared" ca="1" si="536"/>
        <v>C0</v>
      </c>
      <c r="AB740" s="350" t="str">
        <f t="shared" ca="1" si="537"/>
        <v>F0</v>
      </c>
    </row>
    <row r="741" spans="1:28" ht="21" customHeight="1">
      <c r="A741" s="22"/>
      <c r="B741" s="13"/>
      <c r="C741" s="13"/>
      <c r="D741" s="13"/>
      <c r="E741" s="13"/>
      <c r="F741" s="13"/>
      <c r="G741" s="12"/>
      <c r="H741" s="118"/>
      <c r="I741" s="128"/>
      <c r="N741" s="152"/>
      <c r="P741" s="350">
        <f t="shared" ca="1" si="529"/>
        <v>1</v>
      </c>
      <c r="Q741" s="350">
        <f t="shared" ca="1" si="529"/>
        <v>1</v>
      </c>
      <c r="R741" s="350">
        <f t="shared" ca="1" si="529"/>
        <v>1</v>
      </c>
      <c r="S741" s="350">
        <f t="shared" ca="1" si="529"/>
        <v>1</v>
      </c>
      <c r="T741" s="350">
        <f t="shared" ca="1" si="529"/>
        <v>1</v>
      </c>
      <c r="U741" s="350">
        <f t="shared" ca="1" si="530"/>
        <v>1</v>
      </c>
      <c r="V741" s="350">
        <f t="shared" ca="1" si="530"/>
        <v>1</v>
      </c>
      <c r="W741" s="350">
        <f t="shared" ca="1" si="530"/>
        <v>1</v>
      </c>
      <c r="X741" s="350">
        <f t="shared" ca="1" si="530"/>
        <v>1</v>
      </c>
      <c r="Y741" s="350">
        <f t="shared" ca="1" si="530"/>
        <v>1</v>
      </c>
      <c r="Z741" s="350">
        <f t="shared" ref="Z741:Z777" ca="1" si="562">CELL("protect",K741)</f>
        <v>1</v>
      </c>
      <c r="AA741" s="350" t="str">
        <f t="shared" ref="AA741:AA777" ca="1" si="563">CELL("format",H741)</f>
        <v>G</v>
      </c>
      <c r="AB741" s="350" t="str">
        <f t="shared" ref="AB741:AB777" ca="1" si="564">CELL("format",K741)</f>
        <v>F0</v>
      </c>
    </row>
    <row r="742" spans="1:28" ht="18">
      <c r="A742" s="467" t="s">
        <v>921</v>
      </c>
      <c r="B742" s="467"/>
      <c r="C742" s="467"/>
      <c r="D742" s="467"/>
      <c r="E742" s="467"/>
      <c r="F742" s="467"/>
      <c r="G742" s="467"/>
      <c r="H742" s="467"/>
      <c r="I742" s="467"/>
      <c r="J742" s="151" t="s">
        <v>44</v>
      </c>
      <c r="K742" s="318" t="str">
        <f>IF(SUM(H744:H763)=0,"X","20")</f>
        <v>X</v>
      </c>
      <c r="L742" s="149" t="s">
        <v>46</v>
      </c>
      <c r="P742" s="350">
        <f t="shared" ca="1" si="529"/>
        <v>1</v>
      </c>
      <c r="Q742" s="350">
        <f t="shared" ca="1" si="529"/>
        <v>1</v>
      </c>
      <c r="R742" s="350">
        <f t="shared" ca="1" si="529"/>
        <v>1</v>
      </c>
      <c r="S742" s="350">
        <f t="shared" ca="1" si="529"/>
        <v>1</v>
      </c>
      <c r="T742" s="350">
        <f t="shared" ca="1" si="529"/>
        <v>1</v>
      </c>
      <c r="U742" s="350">
        <f t="shared" ca="1" si="530"/>
        <v>1</v>
      </c>
      <c r="V742" s="350">
        <f t="shared" ca="1" si="530"/>
        <v>1</v>
      </c>
      <c r="W742" s="350">
        <f t="shared" ca="1" si="530"/>
        <v>1</v>
      </c>
      <c r="X742" s="350">
        <f t="shared" ca="1" si="530"/>
        <v>1</v>
      </c>
      <c r="Y742" s="350">
        <f t="shared" ca="1" si="530"/>
        <v>1</v>
      </c>
      <c r="Z742" s="350">
        <f t="shared" ca="1" si="562"/>
        <v>1</v>
      </c>
      <c r="AA742" s="350" t="str">
        <f t="shared" ca="1" si="563"/>
        <v>G</v>
      </c>
      <c r="AB742" s="350" t="str">
        <f t="shared" ca="1" si="564"/>
        <v>F0</v>
      </c>
    </row>
    <row r="743" spans="1:28" ht="15.75" thickBot="1">
      <c r="A743" s="465" t="s">
        <v>8</v>
      </c>
      <c r="B743" s="466"/>
      <c r="C743" s="466"/>
      <c r="D743" s="466"/>
      <c r="E743" s="466"/>
      <c r="F743" s="466"/>
      <c r="G743" s="466"/>
      <c r="H743" s="466"/>
      <c r="I743" s="88"/>
      <c r="P743" s="350">
        <f t="shared" ca="1" si="529"/>
        <v>1</v>
      </c>
      <c r="Q743" s="350">
        <f t="shared" ca="1" si="529"/>
        <v>1</v>
      </c>
      <c r="R743" s="350">
        <f t="shared" ca="1" si="529"/>
        <v>1</v>
      </c>
      <c r="S743" s="350">
        <f t="shared" ca="1" si="529"/>
        <v>1</v>
      </c>
      <c r="T743" s="350">
        <f t="shared" ca="1" si="529"/>
        <v>1</v>
      </c>
      <c r="U743" s="350">
        <f t="shared" ca="1" si="529"/>
        <v>1</v>
      </c>
      <c r="V743" s="350">
        <f t="shared" ca="1" si="529"/>
        <v>1</v>
      </c>
      <c r="W743" s="350">
        <f t="shared" ca="1" si="529"/>
        <v>1</v>
      </c>
      <c r="X743" s="350">
        <f t="shared" ca="1" si="529"/>
        <v>1</v>
      </c>
      <c r="Y743" s="350">
        <f t="shared" ca="1" si="529"/>
        <v>1</v>
      </c>
      <c r="Z743" s="350">
        <f t="shared" ca="1" si="562"/>
        <v>1</v>
      </c>
      <c r="AA743" s="350" t="str">
        <f t="shared" ca="1" si="563"/>
        <v>G</v>
      </c>
      <c r="AB743" s="350" t="str">
        <f t="shared" ca="1" si="564"/>
        <v>F0</v>
      </c>
    </row>
    <row r="744" spans="1:28" ht="18" customHeight="1">
      <c r="A744" s="103" t="s">
        <v>575</v>
      </c>
      <c r="B744" s="472" t="s">
        <v>754</v>
      </c>
      <c r="C744" s="472"/>
      <c r="D744" s="472"/>
      <c r="E744" s="472"/>
      <c r="F744" s="472"/>
      <c r="G744" s="12" t="str">
        <f>IF(H744&gt;2500000,"Can't exceed $25,000,000 --&gt;","")</f>
        <v/>
      </c>
      <c r="H744" s="326"/>
      <c r="I744" s="127" t="s">
        <v>107</v>
      </c>
      <c r="J744" s="151" t="s">
        <v>47</v>
      </c>
      <c r="K744" s="318" t="str">
        <f t="shared" ref="K744:K751" si="565">IF(ISNUMBER(H744),ROUND(H744,0),"X")</f>
        <v>X</v>
      </c>
      <c r="L744" s="149" t="s">
        <v>46</v>
      </c>
      <c r="M744" s="149" t="str">
        <f t="shared" ref="M744:M751" si="566">IF(G744="","",1)</f>
        <v/>
      </c>
      <c r="N744" s="152" t="str">
        <f t="shared" ref="N744:N751" si="567">IF(M744=1,"&lt;==========","")</f>
        <v/>
      </c>
      <c r="P744" s="350">
        <f t="shared" ca="1" si="529"/>
        <v>1</v>
      </c>
      <c r="Q744" s="350">
        <f t="shared" ca="1" si="529"/>
        <v>1</v>
      </c>
      <c r="R744" s="350">
        <f t="shared" ca="1" si="529"/>
        <v>1</v>
      </c>
      <c r="S744" s="350">
        <f t="shared" ca="1" si="529"/>
        <v>1</v>
      </c>
      <c r="T744" s="350">
        <f t="shared" ca="1" si="529"/>
        <v>1</v>
      </c>
      <c r="U744" s="350">
        <f t="shared" ca="1" si="529"/>
        <v>1</v>
      </c>
      <c r="V744" s="350">
        <f t="shared" ca="1" si="529"/>
        <v>1</v>
      </c>
      <c r="W744" s="350">
        <f t="shared" ca="1" si="529"/>
        <v>0</v>
      </c>
      <c r="X744" s="350">
        <f t="shared" ca="1" si="529"/>
        <v>1</v>
      </c>
      <c r="Y744" s="350">
        <f t="shared" ca="1" si="529"/>
        <v>1</v>
      </c>
      <c r="Z744" s="350">
        <f t="shared" ca="1" si="562"/>
        <v>1</v>
      </c>
      <c r="AA744" s="350" t="str">
        <f t="shared" ca="1" si="563"/>
        <v>C0</v>
      </c>
      <c r="AB744" s="350" t="str">
        <f t="shared" ca="1" si="564"/>
        <v>F0</v>
      </c>
    </row>
    <row r="745" spans="1:28" ht="18" customHeight="1">
      <c r="A745" s="22" t="s">
        <v>576</v>
      </c>
      <c r="B745" s="464" t="s">
        <v>753</v>
      </c>
      <c r="C745" s="464"/>
      <c r="D745" s="464"/>
      <c r="E745" s="464"/>
      <c r="F745" s="464"/>
      <c r="G745" s="12" t="str">
        <f>IF(H745&gt;2500000,"Can't exceed $25,000,000 --&gt;","")</f>
        <v/>
      </c>
      <c r="H745" s="326"/>
      <c r="I745" s="127" t="s">
        <v>107</v>
      </c>
      <c r="J745" s="151" t="s">
        <v>47</v>
      </c>
      <c r="K745" s="318" t="str">
        <f t="shared" si="565"/>
        <v>X</v>
      </c>
      <c r="L745" s="149" t="s">
        <v>46</v>
      </c>
      <c r="M745" s="149" t="str">
        <f t="shared" si="566"/>
        <v/>
      </c>
      <c r="N745" s="152" t="str">
        <f t="shared" si="567"/>
        <v/>
      </c>
      <c r="P745" s="350">
        <f t="shared" ca="1" si="529"/>
        <v>1</v>
      </c>
      <c r="Q745" s="350">
        <f t="shared" ca="1" si="529"/>
        <v>1</v>
      </c>
      <c r="R745" s="350">
        <f t="shared" ca="1" si="529"/>
        <v>1</v>
      </c>
      <c r="S745" s="350">
        <f t="shared" ca="1" si="529"/>
        <v>1</v>
      </c>
      <c r="T745" s="350">
        <f t="shared" ca="1" si="529"/>
        <v>1</v>
      </c>
      <c r="U745" s="350">
        <f t="shared" ca="1" si="529"/>
        <v>1</v>
      </c>
      <c r="V745" s="350">
        <f t="shared" ca="1" si="529"/>
        <v>1</v>
      </c>
      <c r="W745" s="350">
        <f t="shared" ca="1" si="529"/>
        <v>0</v>
      </c>
      <c r="X745" s="350">
        <f t="shared" ca="1" si="529"/>
        <v>1</v>
      </c>
      <c r="Y745" s="350">
        <f t="shared" ca="1" si="529"/>
        <v>1</v>
      </c>
      <c r="Z745" s="350">
        <f t="shared" ca="1" si="562"/>
        <v>1</v>
      </c>
      <c r="AA745" s="350" t="str">
        <f t="shared" ca="1" si="563"/>
        <v>C0</v>
      </c>
      <c r="AB745" s="350" t="str">
        <f t="shared" ca="1" si="564"/>
        <v>F0</v>
      </c>
    </row>
    <row r="746" spans="1:28" ht="18" customHeight="1">
      <c r="A746" s="22" t="s">
        <v>577</v>
      </c>
      <c r="B746" s="464" t="s">
        <v>752</v>
      </c>
      <c r="C746" s="464"/>
      <c r="D746" s="464"/>
      <c r="E746" s="464"/>
      <c r="F746" s="464"/>
      <c r="G746" s="12" t="str">
        <f>IF(H746&gt;2500000,"Can't exceed $25,000,000 --&gt;","")</f>
        <v/>
      </c>
      <c r="H746" s="326"/>
      <c r="I746" s="127" t="s">
        <v>107</v>
      </c>
      <c r="J746" s="151" t="s">
        <v>47</v>
      </c>
      <c r="K746" s="318" t="str">
        <f t="shared" si="565"/>
        <v>X</v>
      </c>
      <c r="L746" s="149" t="s">
        <v>46</v>
      </c>
      <c r="M746" s="149" t="str">
        <f t="shared" si="566"/>
        <v/>
      </c>
      <c r="N746" s="152" t="str">
        <f t="shared" si="567"/>
        <v/>
      </c>
      <c r="P746" s="350">
        <f t="shared" ref="P746:Y771" ca="1" si="568">CELL("protect",A746)</f>
        <v>1</v>
      </c>
      <c r="Q746" s="350">
        <f t="shared" ca="1" si="568"/>
        <v>1</v>
      </c>
      <c r="R746" s="350">
        <f t="shared" ca="1" si="568"/>
        <v>1</v>
      </c>
      <c r="S746" s="350">
        <f t="shared" ca="1" si="568"/>
        <v>1</v>
      </c>
      <c r="T746" s="350">
        <f t="shared" ca="1" si="568"/>
        <v>1</v>
      </c>
      <c r="U746" s="350">
        <f t="shared" ca="1" si="568"/>
        <v>1</v>
      </c>
      <c r="V746" s="350">
        <f t="shared" ca="1" si="568"/>
        <v>1</v>
      </c>
      <c r="W746" s="350">
        <f t="shared" ca="1" si="568"/>
        <v>0</v>
      </c>
      <c r="X746" s="350">
        <f t="shared" ca="1" si="568"/>
        <v>1</v>
      </c>
      <c r="Y746" s="350">
        <f t="shared" ca="1" si="568"/>
        <v>1</v>
      </c>
      <c r="Z746" s="350">
        <f t="shared" ca="1" si="562"/>
        <v>1</v>
      </c>
      <c r="AA746" s="350" t="str">
        <f t="shared" ca="1" si="563"/>
        <v>C0</v>
      </c>
      <c r="AB746" s="350" t="str">
        <f t="shared" ca="1" si="564"/>
        <v>F0</v>
      </c>
    </row>
    <row r="747" spans="1:28" ht="18" customHeight="1">
      <c r="A747" s="22" t="s">
        <v>578</v>
      </c>
      <c r="B747" s="464" t="s">
        <v>755</v>
      </c>
      <c r="C747" s="464"/>
      <c r="D747" s="464"/>
      <c r="E747" s="464"/>
      <c r="F747" s="464"/>
      <c r="G747" s="12" t="str">
        <f>IF(H747&gt;100000,"Can't exceed $100,000 --&gt;","")</f>
        <v/>
      </c>
      <c r="H747" s="326"/>
      <c r="I747" s="127" t="s">
        <v>107</v>
      </c>
      <c r="J747" s="151" t="s">
        <v>47</v>
      </c>
      <c r="K747" s="318" t="str">
        <f t="shared" si="565"/>
        <v>X</v>
      </c>
      <c r="L747" s="149" t="s">
        <v>46</v>
      </c>
      <c r="M747" s="149" t="str">
        <f t="shared" si="566"/>
        <v/>
      </c>
      <c r="N747" s="152" t="str">
        <f t="shared" si="567"/>
        <v/>
      </c>
      <c r="P747" s="350">
        <f t="shared" ca="1" si="568"/>
        <v>1</v>
      </c>
      <c r="Q747" s="350">
        <f t="shared" ca="1" si="568"/>
        <v>1</v>
      </c>
      <c r="R747" s="350">
        <f t="shared" ca="1" si="568"/>
        <v>1</v>
      </c>
      <c r="S747" s="350">
        <f t="shared" ca="1" si="568"/>
        <v>1</v>
      </c>
      <c r="T747" s="350">
        <f t="shared" ca="1" si="568"/>
        <v>1</v>
      </c>
      <c r="U747" s="350">
        <f t="shared" ca="1" si="568"/>
        <v>1</v>
      </c>
      <c r="V747" s="350">
        <f t="shared" ca="1" si="568"/>
        <v>1</v>
      </c>
      <c r="W747" s="350">
        <f t="shared" ca="1" si="568"/>
        <v>0</v>
      </c>
      <c r="X747" s="350">
        <f t="shared" ca="1" si="568"/>
        <v>1</v>
      </c>
      <c r="Y747" s="350">
        <f t="shared" ca="1" si="568"/>
        <v>1</v>
      </c>
      <c r="Z747" s="350">
        <f t="shared" ca="1" si="562"/>
        <v>1</v>
      </c>
      <c r="AA747" s="350" t="str">
        <f t="shared" ca="1" si="563"/>
        <v>C0</v>
      </c>
      <c r="AB747" s="350" t="str">
        <f t="shared" ca="1" si="564"/>
        <v>F0</v>
      </c>
    </row>
    <row r="748" spans="1:28" ht="18" customHeight="1">
      <c r="A748" s="22" t="s">
        <v>579</v>
      </c>
      <c r="B748" s="464" t="s">
        <v>756</v>
      </c>
      <c r="C748" s="464"/>
      <c r="D748" s="464"/>
      <c r="E748" s="464"/>
      <c r="F748" s="464"/>
      <c r="G748" s="12" t="str">
        <f t="shared" ref="G748:G751" si="569">IF(H748&gt;100000,"Can't exceed $100,000 --&gt;","")</f>
        <v/>
      </c>
      <c r="H748" s="326"/>
      <c r="I748" s="127" t="s">
        <v>107</v>
      </c>
      <c r="J748" s="151" t="s">
        <v>47</v>
      </c>
      <c r="K748" s="318" t="str">
        <f t="shared" si="565"/>
        <v>X</v>
      </c>
      <c r="L748" s="149" t="s">
        <v>46</v>
      </c>
      <c r="M748" s="149" t="str">
        <f t="shared" si="566"/>
        <v/>
      </c>
      <c r="N748" s="152" t="str">
        <f t="shared" si="567"/>
        <v/>
      </c>
      <c r="P748" s="350">
        <f t="shared" ca="1" si="568"/>
        <v>1</v>
      </c>
      <c r="Q748" s="350">
        <f t="shared" ca="1" si="568"/>
        <v>1</v>
      </c>
      <c r="R748" s="350">
        <f t="shared" ca="1" si="568"/>
        <v>1</v>
      </c>
      <c r="S748" s="350">
        <f t="shared" ca="1" si="568"/>
        <v>1</v>
      </c>
      <c r="T748" s="350">
        <f t="shared" ca="1" si="568"/>
        <v>1</v>
      </c>
      <c r="U748" s="350">
        <f t="shared" ca="1" si="568"/>
        <v>1</v>
      </c>
      <c r="V748" s="350">
        <f t="shared" ca="1" si="568"/>
        <v>1</v>
      </c>
      <c r="W748" s="350">
        <f t="shared" ca="1" si="568"/>
        <v>0</v>
      </c>
      <c r="X748" s="350">
        <f t="shared" ca="1" si="568"/>
        <v>1</v>
      </c>
      <c r="Y748" s="350">
        <f t="shared" ca="1" si="568"/>
        <v>1</v>
      </c>
      <c r="Z748" s="350">
        <f t="shared" ca="1" si="562"/>
        <v>1</v>
      </c>
      <c r="AA748" s="350" t="str">
        <f t="shared" ca="1" si="563"/>
        <v>C0</v>
      </c>
      <c r="AB748" s="350" t="str">
        <f t="shared" ca="1" si="564"/>
        <v>F0</v>
      </c>
    </row>
    <row r="749" spans="1:28" ht="18" customHeight="1">
      <c r="A749" s="22" t="s">
        <v>580</v>
      </c>
      <c r="B749" s="464" t="s">
        <v>757</v>
      </c>
      <c r="C749" s="464"/>
      <c r="D749" s="464"/>
      <c r="E749" s="464"/>
      <c r="F749" s="464"/>
      <c r="G749" s="12" t="str">
        <f t="shared" si="569"/>
        <v/>
      </c>
      <c r="H749" s="326"/>
      <c r="I749" s="127" t="s">
        <v>107</v>
      </c>
      <c r="J749" s="151" t="s">
        <v>47</v>
      </c>
      <c r="K749" s="318" t="str">
        <f t="shared" si="565"/>
        <v>X</v>
      </c>
      <c r="L749" s="149" t="s">
        <v>46</v>
      </c>
      <c r="M749" s="149" t="str">
        <f t="shared" si="566"/>
        <v/>
      </c>
      <c r="N749" s="152" t="str">
        <f t="shared" si="567"/>
        <v/>
      </c>
      <c r="P749" s="350">
        <f t="shared" ca="1" si="568"/>
        <v>1</v>
      </c>
      <c r="Q749" s="350">
        <f t="shared" ca="1" si="568"/>
        <v>1</v>
      </c>
      <c r="R749" s="350">
        <f t="shared" ca="1" si="568"/>
        <v>1</v>
      </c>
      <c r="S749" s="350">
        <f t="shared" ca="1" si="568"/>
        <v>1</v>
      </c>
      <c r="T749" s="350">
        <f t="shared" ca="1" si="568"/>
        <v>1</v>
      </c>
      <c r="U749" s="350">
        <f t="shared" ca="1" si="568"/>
        <v>1</v>
      </c>
      <c r="V749" s="350">
        <f t="shared" ca="1" si="568"/>
        <v>1</v>
      </c>
      <c r="W749" s="350">
        <f t="shared" ca="1" si="568"/>
        <v>0</v>
      </c>
      <c r="X749" s="350">
        <f t="shared" ca="1" si="568"/>
        <v>1</v>
      </c>
      <c r="Y749" s="350">
        <f t="shared" ca="1" si="568"/>
        <v>1</v>
      </c>
      <c r="Z749" s="350">
        <f t="shared" ca="1" si="562"/>
        <v>1</v>
      </c>
      <c r="AA749" s="350" t="str">
        <f t="shared" ca="1" si="563"/>
        <v>C0</v>
      </c>
      <c r="AB749" s="350" t="str">
        <f t="shared" ca="1" si="564"/>
        <v>F0</v>
      </c>
    </row>
    <row r="750" spans="1:28" ht="18" customHeight="1">
      <c r="A750" s="22" t="s">
        <v>582</v>
      </c>
      <c r="B750" s="464" t="s">
        <v>758</v>
      </c>
      <c r="C750" s="464"/>
      <c r="D750" s="464"/>
      <c r="E750" s="464"/>
      <c r="F750" s="464"/>
      <c r="G750" s="12" t="str">
        <f t="shared" si="569"/>
        <v/>
      </c>
      <c r="H750" s="326"/>
      <c r="I750" s="127" t="s">
        <v>107</v>
      </c>
      <c r="J750" s="151" t="s">
        <v>47</v>
      </c>
      <c r="K750" s="318" t="str">
        <f t="shared" si="565"/>
        <v>X</v>
      </c>
      <c r="L750" s="149" t="s">
        <v>46</v>
      </c>
      <c r="M750" s="149" t="str">
        <f t="shared" si="566"/>
        <v/>
      </c>
      <c r="N750" s="152" t="str">
        <f t="shared" si="567"/>
        <v/>
      </c>
      <c r="P750" s="360">
        <f t="shared" ca="1" si="568"/>
        <v>1</v>
      </c>
      <c r="Q750" s="360">
        <f t="shared" ca="1" si="568"/>
        <v>1</v>
      </c>
      <c r="R750" s="360">
        <f t="shared" ca="1" si="568"/>
        <v>1</v>
      </c>
      <c r="S750" s="360">
        <f t="shared" ca="1" si="568"/>
        <v>1</v>
      </c>
      <c r="T750" s="360">
        <f t="shared" ca="1" si="568"/>
        <v>1</v>
      </c>
      <c r="U750" s="360">
        <f t="shared" ca="1" si="568"/>
        <v>1</v>
      </c>
      <c r="V750" s="360">
        <f t="shared" ca="1" si="568"/>
        <v>1</v>
      </c>
      <c r="W750" s="360">
        <f t="shared" ca="1" si="568"/>
        <v>0</v>
      </c>
      <c r="X750" s="360">
        <f t="shared" ca="1" si="568"/>
        <v>1</v>
      </c>
      <c r="Y750" s="360">
        <f t="shared" ca="1" si="568"/>
        <v>1</v>
      </c>
      <c r="Z750" s="360">
        <f t="shared" ca="1" si="562"/>
        <v>1</v>
      </c>
      <c r="AA750" s="360" t="str">
        <f t="shared" ca="1" si="563"/>
        <v>C0</v>
      </c>
      <c r="AB750" s="360" t="str">
        <f t="shared" ca="1" si="564"/>
        <v>F0</v>
      </c>
    </row>
    <row r="751" spans="1:28" ht="18" customHeight="1">
      <c r="A751" s="22" t="s">
        <v>583</v>
      </c>
      <c r="B751" s="464" t="s">
        <v>759</v>
      </c>
      <c r="C751" s="464"/>
      <c r="D751" s="464"/>
      <c r="E751" s="464"/>
      <c r="F751" s="464"/>
      <c r="G751" s="12" t="str">
        <f t="shared" si="569"/>
        <v/>
      </c>
      <c r="H751" s="326"/>
      <c r="I751" s="127" t="s">
        <v>107</v>
      </c>
      <c r="J751" s="151" t="s">
        <v>47</v>
      </c>
      <c r="K751" s="318" t="str">
        <f t="shared" si="565"/>
        <v>X</v>
      </c>
      <c r="L751" s="149" t="s">
        <v>46</v>
      </c>
      <c r="M751" s="149" t="str">
        <f t="shared" si="566"/>
        <v/>
      </c>
      <c r="N751" s="152" t="str">
        <f t="shared" si="567"/>
        <v/>
      </c>
      <c r="P751" s="360">
        <f t="shared" ca="1" si="568"/>
        <v>1</v>
      </c>
      <c r="Q751" s="360">
        <f t="shared" ca="1" si="568"/>
        <v>1</v>
      </c>
      <c r="R751" s="360">
        <f t="shared" ca="1" si="568"/>
        <v>1</v>
      </c>
      <c r="S751" s="360">
        <f t="shared" ca="1" si="568"/>
        <v>1</v>
      </c>
      <c r="T751" s="360">
        <f t="shared" ca="1" si="568"/>
        <v>1</v>
      </c>
      <c r="U751" s="360">
        <f t="shared" ca="1" si="568"/>
        <v>1</v>
      </c>
      <c r="V751" s="360">
        <f t="shared" ca="1" si="568"/>
        <v>1</v>
      </c>
      <c r="W751" s="360">
        <f t="shared" ca="1" si="568"/>
        <v>0</v>
      </c>
      <c r="X751" s="360">
        <f t="shared" ca="1" si="568"/>
        <v>1</v>
      </c>
      <c r="Y751" s="360">
        <f t="shared" ca="1" si="568"/>
        <v>1</v>
      </c>
      <c r="Z751" s="360">
        <f t="shared" ca="1" si="562"/>
        <v>1</v>
      </c>
      <c r="AA751" s="360" t="str">
        <f t="shared" ca="1" si="563"/>
        <v>C0</v>
      </c>
      <c r="AB751" s="360" t="str">
        <f t="shared" ca="1" si="564"/>
        <v>F0</v>
      </c>
    </row>
    <row r="752" spans="1:28" ht="14.25" customHeight="1">
      <c r="A752" s="22"/>
      <c r="B752" s="359"/>
      <c r="C752" s="359"/>
      <c r="D752" s="359"/>
      <c r="E752" s="359"/>
      <c r="F752" s="359"/>
      <c r="G752" s="12"/>
      <c r="H752" s="116"/>
      <c r="I752" s="127"/>
      <c r="J752" s="151" t="s">
        <v>47</v>
      </c>
      <c r="K752" s="321" t="s">
        <v>115</v>
      </c>
      <c r="L752" s="149" t="s">
        <v>46</v>
      </c>
      <c r="P752" s="350">
        <f t="shared" ca="1" si="568"/>
        <v>1</v>
      </c>
      <c r="Q752" s="350">
        <f t="shared" ca="1" si="568"/>
        <v>1</v>
      </c>
      <c r="R752" s="350">
        <f t="shared" ca="1" si="568"/>
        <v>1</v>
      </c>
      <c r="S752" s="350">
        <f t="shared" ca="1" si="568"/>
        <v>1</v>
      </c>
      <c r="T752" s="350">
        <f t="shared" ca="1" si="568"/>
        <v>1</v>
      </c>
      <c r="U752" s="350">
        <f t="shared" ca="1" si="568"/>
        <v>1</v>
      </c>
      <c r="V752" s="350">
        <f t="shared" ca="1" si="568"/>
        <v>1</v>
      </c>
      <c r="W752" s="350">
        <f t="shared" ca="1" si="568"/>
        <v>1</v>
      </c>
      <c r="X752" s="350">
        <f t="shared" ca="1" si="568"/>
        <v>1</v>
      </c>
      <c r="Y752" s="350">
        <f t="shared" ca="1" si="568"/>
        <v>1</v>
      </c>
      <c r="Z752" s="350">
        <f t="shared" ca="1" si="562"/>
        <v>1</v>
      </c>
      <c r="AA752" s="350" t="str">
        <f t="shared" ca="1" si="563"/>
        <v>G</v>
      </c>
      <c r="AB752" s="350" t="str">
        <f t="shared" ca="1" si="564"/>
        <v>F0</v>
      </c>
    </row>
    <row r="753" spans="1:28" ht="16.5" customHeight="1" thickBot="1">
      <c r="A753" s="22" t="s">
        <v>584</v>
      </c>
      <c r="B753" s="464" t="s">
        <v>627</v>
      </c>
      <c r="C753" s="464"/>
      <c r="D753" s="464"/>
      <c r="E753" s="464"/>
      <c r="F753" s="464"/>
      <c r="G753" s="12" t="str">
        <f>IF(H753="","",IF(H753&lt;-99,"Can't be under -99%",IF(H753&gt;400,"Can't be over 400%","")))</f>
        <v/>
      </c>
      <c r="H753" s="346"/>
      <c r="I753" s="128" t="s">
        <v>86</v>
      </c>
      <c r="J753" s="151" t="s">
        <v>44</v>
      </c>
      <c r="K753" s="338" t="str">
        <f>IF(ISNUMBER(H753),ROUND(H753,2),"X")</f>
        <v>X</v>
      </c>
      <c r="L753" s="149" t="s">
        <v>46</v>
      </c>
      <c r="M753" s="149" t="str">
        <f t="shared" ref="M753" si="570">IF(G753="","",1)</f>
        <v/>
      </c>
      <c r="N753" s="152" t="str">
        <f>IF(M753=1,"&lt;==========","")</f>
        <v/>
      </c>
      <c r="P753" s="350">
        <f t="shared" ca="1" si="568"/>
        <v>1</v>
      </c>
      <c r="Q753" s="350">
        <f t="shared" ca="1" si="568"/>
        <v>1</v>
      </c>
      <c r="R753" s="350">
        <f t="shared" ca="1" si="568"/>
        <v>1</v>
      </c>
      <c r="S753" s="350">
        <f t="shared" ca="1" si="568"/>
        <v>1</v>
      </c>
      <c r="T753" s="350">
        <f t="shared" ca="1" si="568"/>
        <v>1</v>
      </c>
      <c r="U753" s="350">
        <f t="shared" ca="1" si="568"/>
        <v>1</v>
      </c>
      <c r="V753" s="350">
        <f t="shared" ca="1" si="568"/>
        <v>1</v>
      </c>
      <c r="W753" s="350">
        <f t="shared" ca="1" si="568"/>
        <v>0</v>
      </c>
      <c r="X753" s="350">
        <f t="shared" ca="1" si="568"/>
        <v>1</v>
      </c>
      <c r="Y753" s="350">
        <f t="shared" ca="1" si="568"/>
        <v>1</v>
      </c>
      <c r="Z753" s="350">
        <f t="shared" ca="1" si="562"/>
        <v>1</v>
      </c>
      <c r="AA753" s="350" t="str">
        <f t="shared" ca="1" si="563"/>
        <v>F2</v>
      </c>
      <c r="AB753" s="350" t="str">
        <f t="shared" ca="1" si="564"/>
        <v>F2</v>
      </c>
    </row>
    <row r="754" spans="1:28" ht="14.25" customHeight="1">
      <c r="A754" s="22"/>
      <c r="B754" s="359"/>
      <c r="C754" s="359"/>
      <c r="D754" s="359"/>
      <c r="E754" s="359"/>
      <c r="F754" s="359"/>
      <c r="G754" s="12"/>
      <c r="H754" s="116"/>
      <c r="I754" s="127"/>
      <c r="P754" s="350">
        <f t="shared" ca="1" si="568"/>
        <v>1</v>
      </c>
      <c r="Q754" s="350">
        <f t="shared" ca="1" si="568"/>
        <v>1</v>
      </c>
      <c r="R754" s="350">
        <f t="shared" ca="1" si="568"/>
        <v>1</v>
      </c>
      <c r="S754" s="350">
        <f t="shared" ca="1" si="568"/>
        <v>1</v>
      </c>
      <c r="T754" s="350">
        <f t="shared" ca="1" si="568"/>
        <v>1</v>
      </c>
      <c r="U754" s="350">
        <f t="shared" ca="1" si="568"/>
        <v>1</v>
      </c>
      <c r="V754" s="350">
        <f t="shared" ca="1" si="568"/>
        <v>1</v>
      </c>
      <c r="W754" s="350">
        <f t="shared" ca="1" si="568"/>
        <v>1</v>
      </c>
      <c r="X754" s="350">
        <f t="shared" ca="1" si="568"/>
        <v>1</v>
      </c>
      <c r="Y754" s="350">
        <f t="shared" ca="1" si="568"/>
        <v>1</v>
      </c>
      <c r="Z754" s="350">
        <f t="shared" ca="1" si="562"/>
        <v>1</v>
      </c>
      <c r="AA754" s="350" t="str">
        <f t="shared" ca="1" si="563"/>
        <v>G</v>
      </c>
      <c r="AB754" s="350" t="str">
        <f t="shared" ca="1" si="564"/>
        <v>F0</v>
      </c>
    </row>
    <row r="755" spans="1:28" ht="15.75" customHeight="1">
      <c r="A755" s="22" t="s">
        <v>585</v>
      </c>
      <c r="B755" s="464" t="s">
        <v>118</v>
      </c>
      <c r="C755" s="464"/>
      <c r="D755" s="464"/>
      <c r="E755" s="464"/>
      <c r="F755" s="464"/>
      <c r="G755" s="12" t="str">
        <f>IF(H755="","",IF(H755&lt;1,"Must be at least 1",IF(H755&gt;H$10,"Can't be over total staff in firm, which is "&amp;H$10,"")))</f>
        <v/>
      </c>
      <c r="H755" s="115"/>
      <c r="I755" s="127"/>
      <c r="J755" s="151" t="s">
        <v>47</v>
      </c>
      <c r="K755" s="318" t="str">
        <f t="shared" ref="K755:K756" si="571">IF(ISNUMBER(H755),ROUND(H755,0),"X")</f>
        <v>X</v>
      </c>
      <c r="L755" s="149" t="s">
        <v>46</v>
      </c>
      <c r="M755" s="149" t="str">
        <f t="shared" ref="M755:M757" si="572">IF(G755="","",1)</f>
        <v/>
      </c>
      <c r="N755" s="152" t="str">
        <f>IF(M755=1,"&lt;==========","")</f>
        <v/>
      </c>
      <c r="P755" s="350">
        <f t="shared" ca="1" si="568"/>
        <v>1</v>
      </c>
      <c r="Q755" s="350">
        <f t="shared" ca="1" si="568"/>
        <v>1</v>
      </c>
      <c r="R755" s="350">
        <f t="shared" ca="1" si="568"/>
        <v>1</v>
      </c>
      <c r="S755" s="350">
        <f t="shared" ca="1" si="568"/>
        <v>1</v>
      </c>
      <c r="T755" s="350">
        <f t="shared" ca="1" si="568"/>
        <v>1</v>
      </c>
      <c r="U755" s="350">
        <f t="shared" ca="1" si="568"/>
        <v>1</v>
      </c>
      <c r="V755" s="350">
        <f t="shared" ca="1" si="568"/>
        <v>1</v>
      </c>
      <c r="W755" s="350">
        <f t="shared" ca="1" si="568"/>
        <v>0</v>
      </c>
      <c r="X755" s="350">
        <f t="shared" ca="1" si="568"/>
        <v>1</v>
      </c>
      <c r="Y755" s="350">
        <f t="shared" ca="1" si="568"/>
        <v>1</v>
      </c>
      <c r="Z755" s="350">
        <f t="shared" ca="1" si="562"/>
        <v>1</v>
      </c>
      <c r="AA755" s="350" t="str">
        <f t="shared" ca="1" si="563"/>
        <v>,0</v>
      </c>
      <c r="AB755" s="350" t="str">
        <f t="shared" ca="1" si="564"/>
        <v>F0</v>
      </c>
    </row>
    <row r="756" spans="1:28">
      <c r="A756" s="22" t="s">
        <v>586</v>
      </c>
      <c r="B756" s="464" t="s">
        <v>703</v>
      </c>
      <c r="C756" s="464"/>
      <c r="D756" s="464"/>
      <c r="E756" s="464"/>
      <c r="F756" s="464"/>
      <c r="G756" s="12" t="str">
        <f>IF(H756="","",IF(H756&lt;0,"Must be positive number",IF(H756&gt;H755,"Can't be over # people with title, which is "&amp;H755,"")))</f>
        <v/>
      </c>
      <c r="H756" s="115"/>
      <c r="I756" s="127"/>
      <c r="J756" s="151" t="s">
        <v>47</v>
      </c>
      <c r="K756" s="318" t="str">
        <f t="shared" si="571"/>
        <v>X</v>
      </c>
      <c r="L756" s="149" t="s">
        <v>46</v>
      </c>
      <c r="M756" s="149" t="str">
        <f t="shared" si="572"/>
        <v/>
      </c>
      <c r="N756" s="152" t="str">
        <f>IF(M756=1,"&lt;==========","")</f>
        <v/>
      </c>
      <c r="P756" s="350">
        <f t="shared" ca="1" si="568"/>
        <v>1</v>
      </c>
      <c r="Q756" s="350">
        <f t="shared" ca="1" si="568"/>
        <v>1</v>
      </c>
      <c r="R756" s="350">
        <f t="shared" ca="1" si="568"/>
        <v>1</v>
      </c>
      <c r="S756" s="350">
        <f t="shared" ca="1" si="568"/>
        <v>1</v>
      </c>
      <c r="T756" s="350">
        <f t="shared" ca="1" si="568"/>
        <v>1</v>
      </c>
      <c r="U756" s="350">
        <f t="shared" ca="1" si="568"/>
        <v>1</v>
      </c>
      <c r="V756" s="350">
        <f t="shared" ca="1" si="568"/>
        <v>1</v>
      </c>
      <c r="W756" s="350">
        <f t="shared" ca="1" si="568"/>
        <v>0</v>
      </c>
      <c r="X756" s="350">
        <f t="shared" ca="1" si="568"/>
        <v>1</v>
      </c>
      <c r="Y756" s="350">
        <f t="shared" ca="1" si="568"/>
        <v>1</v>
      </c>
      <c r="Z756" s="350">
        <f t="shared" ca="1" si="562"/>
        <v>1</v>
      </c>
      <c r="AA756" s="350" t="str">
        <f t="shared" ca="1" si="563"/>
        <v>,0</v>
      </c>
      <c r="AB756" s="350" t="str">
        <f t="shared" ca="1" si="564"/>
        <v>F0</v>
      </c>
    </row>
    <row r="757" spans="1:28" ht="17.25" thickBot="1">
      <c r="A757" s="22" t="s">
        <v>587</v>
      </c>
      <c r="B757" s="464" t="s">
        <v>121</v>
      </c>
      <c r="C757" s="464"/>
      <c r="D757" s="464"/>
      <c r="E757" s="464"/>
      <c r="F757" s="464"/>
      <c r="G757" s="12" t="str">
        <f>IF(H757="","",IF(H757&lt;0,"Can't be negative",IF(H757&gt;100,"Can't be over 100%","")))</f>
        <v/>
      </c>
      <c r="H757" s="345"/>
      <c r="I757" s="128" t="s">
        <v>86</v>
      </c>
      <c r="J757" s="151" t="s">
        <v>47</v>
      </c>
      <c r="K757" s="338" t="str">
        <f>IF(ISNUMBER(H757),ROUND(H757,2),"X")</f>
        <v>X</v>
      </c>
      <c r="L757" s="149" t="s">
        <v>46</v>
      </c>
      <c r="M757" s="149" t="str">
        <f t="shared" si="572"/>
        <v/>
      </c>
      <c r="N757" s="152" t="str">
        <f>IF(M757=1,"&lt;==========","")</f>
        <v/>
      </c>
      <c r="P757" s="350">
        <f t="shared" ca="1" si="568"/>
        <v>1</v>
      </c>
      <c r="Q757" s="350">
        <f t="shared" ca="1" si="568"/>
        <v>1</v>
      </c>
      <c r="R757" s="350">
        <f t="shared" ca="1" si="568"/>
        <v>1</v>
      </c>
      <c r="S757" s="350">
        <f t="shared" ca="1" si="568"/>
        <v>1</v>
      </c>
      <c r="T757" s="350">
        <f t="shared" ca="1" si="568"/>
        <v>1</v>
      </c>
      <c r="U757" s="350">
        <f t="shared" ca="1" si="568"/>
        <v>1</v>
      </c>
      <c r="V757" s="350">
        <f t="shared" ca="1" si="568"/>
        <v>1</v>
      </c>
      <c r="W757" s="350">
        <f t="shared" ca="1" si="568"/>
        <v>0</v>
      </c>
      <c r="X757" s="350">
        <f t="shared" ca="1" si="568"/>
        <v>1</v>
      </c>
      <c r="Y757" s="350">
        <f t="shared" ca="1" si="568"/>
        <v>1</v>
      </c>
      <c r="Z757" s="350">
        <f t="shared" ca="1" si="562"/>
        <v>1</v>
      </c>
      <c r="AA757" s="350" t="str">
        <f t="shared" ca="1" si="563"/>
        <v>F2</v>
      </c>
      <c r="AB757" s="350" t="str">
        <f t="shared" ca="1" si="564"/>
        <v>F2</v>
      </c>
    </row>
    <row r="758" spans="1:28" ht="14.25" customHeight="1">
      <c r="A758" s="22"/>
      <c r="B758" s="359"/>
      <c r="C758" s="359"/>
      <c r="D758" s="359"/>
      <c r="E758" s="359"/>
      <c r="F758" s="359"/>
      <c r="G758" s="12"/>
      <c r="H758" s="116"/>
      <c r="I758" s="127"/>
      <c r="P758" s="350">
        <f t="shared" ca="1" si="568"/>
        <v>1</v>
      </c>
      <c r="Q758" s="350">
        <f t="shared" ca="1" si="568"/>
        <v>1</v>
      </c>
      <c r="R758" s="350">
        <f t="shared" ca="1" si="568"/>
        <v>1</v>
      </c>
      <c r="S758" s="350">
        <f t="shared" ca="1" si="568"/>
        <v>1</v>
      </c>
      <c r="T758" s="350">
        <f t="shared" ca="1" si="568"/>
        <v>1</v>
      </c>
      <c r="U758" s="350">
        <f t="shared" ca="1" si="568"/>
        <v>1</v>
      </c>
      <c r="V758" s="350">
        <f t="shared" ca="1" si="568"/>
        <v>1</v>
      </c>
      <c r="W758" s="350">
        <f t="shared" ca="1" si="568"/>
        <v>1</v>
      </c>
      <c r="X758" s="350">
        <f t="shared" ca="1" si="568"/>
        <v>1</v>
      </c>
      <c r="Y758" s="350">
        <f t="shared" ca="1" si="568"/>
        <v>1</v>
      </c>
      <c r="Z758" s="350">
        <f t="shared" ca="1" si="562"/>
        <v>1</v>
      </c>
      <c r="AA758" s="350" t="str">
        <f t="shared" ca="1" si="563"/>
        <v>G</v>
      </c>
      <c r="AB758" s="350" t="str">
        <f t="shared" ca="1" si="564"/>
        <v>F0</v>
      </c>
    </row>
    <row r="759" spans="1:28">
      <c r="A759" s="22" t="s">
        <v>588</v>
      </c>
      <c r="B759" s="464" t="s">
        <v>29</v>
      </c>
      <c r="C759" s="464"/>
      <c r="D759" s="464"/>
      <c r="E759" s="464"/>
      <c r="F759" s="464"/>
      <c r="G759" s="12" t="str">
        <f>IF(H759="","",IF(H759&lt;0,"Can't be negative",IF(H759&gt;100,"Can't be over 100%","")))</f>
        <v/>
      </c>
      <c r="H759" s="344"/>
      <c r="I759" s="128" t="s">
        <v>86</v>
      </c>
      <c r="J759" s="151" t="s">
        <v>47</v>
      </c>
      <c r="K759" s="338" t="str">
        <f t="shared" ref="K759:K760" si="573">IF(ISNUMBER(H759),ROUND(H759,2),"X")</f>
        <v>X</v>
      </c>
      <c r="L759" s="149" t="s">
        <v>46</v>
      </c>
      <c r="M759" s="149" t="str">
        <f t="shared" ref="M759:M764" si="574">IF(G759="","",1)</f>
        <v/>
      </c>
      <c r="N759" s="152" t="str">
        <f t="shared" ref="N759:N764" si="575">IF(M759=1,"&lt;==========","")</f>
        <v/>
      </c>
      <c r="P759" s="350">
        <f t="shared" ca="1" si="568"/>
        <v>1</v>
      </c>
      <c r="Q759" s="350">
        <f t="shared" ca="1" si="568"/>
        <v>1</v>
      </c>
      <c r="R759" s="350">
        <f t="shared" ca="1" si="568"/>
        <v>1</v>
      </c>
      <c r="S759" s="350">
        <f t="shared" ca="1" si="568"/>
        <v>1</v>
      </c>
      <c r="T759" s="350">
        <f t="shared" ca="1" si="568"/>
        <v>1</v>
      </c>
      <c r="U759" s="350">
        <f t="shared" ca="1" si="568"/>
        <v>1</v>
      </c>
      <c r="V759" s="350">
        <f t="shared" ca="1" si="568"/>
        <v>1</v>
      </c>
      <c r="W759" s="350">
        <f t="shared" ca="1" si="568"/>
        <v>0</v>
      </c>
      <c r="X759" s="350">
        <f t="shared" ca="1" si="568"/>
        <v>1</v>
      </c>
      <c r="Y759" s="350">
        <f t="shared" ca="1" si="568"/>
        <v>1</v>
      </c>
      <c r="Z759" s="350">
        <f t="shared" ca="1" si="562"/>
        <v>1</v>
      </c>
      <c r="AA759" s="350" t="str">
        <f t="shared" ca="1" si="563"/>
        <v>F2</v>
      </c>
      <c r="AB759" s="350" t="str">
        <f t="shared" ca="1" si="564"/>
        <v>F2</v>
      </c>
    </row>
    <row r="760" spans="1:28" ht="17.25" thickBot="1">
      <c r="A760" s="22" t="s">
        <v>589</v>
      </c>
      <c r="B760" s="464" t="s">
        <v>647</v>
      </c>
      <c r="C760" s="464"/>
      <c r="D760" s="464"/>
      <c r="E760" s="464"/>
      <c r="F760" s="464"/>
      <c r="G760" s="12" t="str">
        <f>IF(H760="","",IF(H760&lt;0,"Can't be negative",IF(H760&gt;100,"Can't be over 100%","")))</f>
        <v/>
      </c>
      <c r="H760" s="345"/>
      <c r="I760" s="128" t="s">
        <v>86</v>
      </c>
      <c r="J760" s="151" t="s">
        <v>47</v>
      </c>
      <c r="K760" s="338" t="str">
        <f t="shared" si="573"/>
        <v>X</v>
      </c>
      <c r="L760" s="149" t="s">
        <v>46</v>
      </c>
      <c r="M760" s="149" t="str">
        <f t="shared" si="574"/>
        <v/>
      </c>
      <c r="N760" s="152" t="str">
        <f t="shared" si="575"/>
        <v/>
      </c>
      <c r="P760" s="350">
        <f t="shared" ca="1" si="568"/>
        <v>1</v>
      </c>
      <c r="Q760" s="350">
        <f t="shared" ca="1" si="568"/>
        <v>1</v>
      </c>
      <c r="R760" s="350">
        <f t="shared" ca="1" si="568"/>
        <v>1</v>
      </c>
      <c r="S760" s="350">
        <f t="shared" ca="1" si="568"/>
        <v>1</v>
      </c>
      <c r="T760" s="350">
        <f t="shared" ca="1" si="568"/>
        <v>1</v>
      </c>
      <c r="U760" s="350">
        <f t="shared" ca="1" si="568"/>
        <v>1</v>
      </c>
      <c r="V760" s="350">
        <f t="shared" ca="1" si="568"/>
        <v>1</v>
      </c>
      <c r="W760" s="350">
        <f t="shared" ca="1" si="568"/>
        <v>0</v>
      </c>
      <c r="X760" s="350">
        <f t="shared" ca="1" si="568"/>
        <v>1</v>
      </c>
      <c r="Y760" s="350">
        <f t="shared" ca="1" si="568"/>
        <v>1</v>
      </c>
      <c r="Z760" s="350">
        <f t="shared" ca="1" si="562"/>
        <v>1</v>
      </c>
      <c r="AA760" s="350" t="str">
        <f t="shared" ca="1" si="563"/>
        <v>F2</v>
      </c>
      <c r="AB760" s="350" t="str">
        <f t="shared" ca="1" si="564"/>
        <v>F2</v>
      </c>
    </row>
    <row r="761" spans="1:28" ht="14.25" customHeight="1">
      <c r="A761" s="22"/>
      <c r="B761" s="359"/>
      <c r="C761" s="359"/>
      <c r="D761" s="359"/>
      <c r="E761" s="359"/>
      <c r="F761" s="104"/>
      <c r="G761" s="331" t="str">
        <f>IF(H759+H760&gt;100,"Can't add to more than 100%","")</f>
        <v/>
      </c>
      <c r="H761" s="328" t="str">
        <f>IF(H759+H760&gt;0,H759+H760,"")</f>
        <v/>
      </c>
      <c r="I761" s="329" t="str">
        <f>IF(H761&lt;&gt;"","Total","")</f>
        <v/>
      </c>
      <c r="M761" s="149" t="str">
        <f t="shared" si="574"/>
        <v/>
      </c>
      <c r="N761" s="152" t="str">
        <f t="shared" si="575"/>
        <v/>
      </c>
      <c r="P761" s="350">
        <f t="shared" ca="1" si="568"/>
        <v>1</v>
      </c>
      <c r="Q761" s="350">
        <f t="shared" ca="1" si="568"/>
        <v>1</v>
      </c>
      <c r="R761" s="350">
        <f t="shared" ca="1" si="568"/>
        <v>1</v>
      </c>
      <c r="S761" s="350">
        <f t="shared" ca="1" si="568"/>
        <v>1</v>
      </c>
      <c r="T761" s="350">
        <f t="shared" ca="1" si="568"/>
        <v>1</v>
      </c>
      <c r="U761" s="350">
        <f t="shared" ca="1" si="568"/>
        <v>1</v>
      </c>
      <c r="V761" s="350">
        <f t="shared" ca="1" si="568"/>
        <v>1</v>
      </c>
      <c r="W761" s="350">
        <f t="shared" ca="1" si="568"/>
        <v>1</v>
      </c>
      <c r="X761" s="350">
        <f t="shared" ca="1" si="568"/>
        <v>1</v>
      </c>
      <c r="Y761" s="350">
        <f t="shared" ca="1" si="568"/>
        <v>1</v>
      </c>
      <c r="Z761" s="350">
        <f t="shared" ca="1" si="562"/>
        <v>1</v>
      </c>
      <c r="AA761" s="350" t="str">
        <f t="shared" ca="1" si="563"/>
        <v>F0</v>
      </c>
      <c r="AB761" s="350" t="str">
        <f t="shared" ca="1" si="564"/>
        <v>F0</v>
      </c>
    </row>
    <row r="762" spans="1:28">
      <c r="A762" s="22" t="s">
        <v>590</v>
      </c>
      <c r="B762" s="464" t="s">
        <v>821</v>
      </c>
      <c r="C762" s="464"/>
      <c r="D762" s="464"/>
      <c r="E762" s="464"/>
      <c r="F762" s="464"/>
      <c r="G762" s="366" t="str">
        <f>IF(H762&lt;0,"Can't be negative",IF(H762&gt;30,"Do you really mean "&amp;H762&amp;" DAYS (not hours)?",""))</f>
        <v/>
      </c>
      <c r="H762" s="355"/>
      <c r="I762" s="127"/>
      <c r="J762" s="151" t="s">
        <v>47</v>
      </c>
      <c r="K762" s="318" t="str">
        <f t="shared" ref="K762:K764" si="576">IF(ISNUMBER(H762),ROUND(H762,0),"X")</f>
        <v>X</v>
      </c>
      <c r="L762" s="149" t="s">
        <v>46</v>
      </c>
      <c r="M762" s="149" t="str">
        <f t="shared" si="574"/>
        <v/>
      </c>
      <c r="N762" s="152" t="str">
        <f t="shared" si="575"/>
        <v/>
      </c>
      <c r="P762" s="350">
        <f t="shared" ca="1" si="568"/>
        <v>1</v>
      </c>
      <c r="Q762" s="350">
        <f t="shared" ca="1" si="568"/>
        <v>1</v>
      </c>
      <c r="R762" s="350">
        <f t="shared" ca="1" si="568"/>
        <v>1</v>
      </c>
      <c r="S762" s="350">
        <f t="shared" ca="1" si="568"/>
        <v>1</v>
      </c>
      <c r="T762" s="350">
        <f t="shared" ca="1" si="568"/>
        <v>1</v>
      </c>
      <c r="U762" s="350">
        <f t="shared" ca="1" si="568"/>
        <v>1</v>
      </c>
      <c r="V762" s="350">
        <f t="shared" ca="1" si="568"/>
        <v>1</v>
      </c>
      <c r="W762" s="350">
        <f t="shared" ca="1" si="568"/>
        <v>0</v>
      </c>
      <c r="X762" s="350">
        <f t="shared" ca="1" si="568"/>
        <v>1</v>
      </c>
      <c r="Y762" s="350">
        <f t="shared" ca="1" si="568"/>
        <v>1</v>
      </c>
      <c r="Z762" s="350">
        <f t="shared" ca="1" si="562"/>
        <v>1</v>
      </c>
      <c r="AA762" s="350" t="str">
        <f t="shared" ca="1" si="563"/>
        <v>F0</v>
      </c>
      <c r="AB762" s="350" t="str">
        <f t="shared" ca="1" si="564"/>
        <v>F0</v>
      </c>
    </row>
    <row r="763" spans="1:28">
      <c r="A763" s="22" t="s">
        <v>591</v>
      </c>
      <c r="B763" s="464" t="s">
        <v>822</v>
      </c>
      <c r="C763" s="464"/>
      <c r="D763" s="464"/>
      <c r="E763" s="464"/>
      <c r="F763" s="464"/>
      <c r="G763" s="366" t="str">
        <f>IF((H762&gt;0)*AND(H763&gt;0),"Can't enter vacation if you entered PTO",IF(H763&lt;0,"Can't be negative",IF(H763&gt;30,"Do you really mean "&amp;H763&amp;" DAYS (not hours)?","")))</f>
        <v/>
      </c>
      <c r="H763" s="355"/>
      <c r="I763" s="127"/>
      <c r="J763" s="151" t="s">
        <v>47</v>
      </c>
      <c r="K763" s="318" t="str">
        <f t="shared" si="576"/>
        <v>X</v>
      </c>
      <c r="L763" s="149" t="s">
        <v>46</v>
      </c>
      <c r="M763" s="149" t="str">
        <f t="shared" si="574"/>
        <v/>
      </c>
      <c r="N763" s="152" t="str">
        <f t="shared" si="575"/>
        <v/>
      </c>
      <c r="P763" s="350">
        <f t="shared" ca="1" si="568"/>
        <v>1</v>
      </c>
      <c r="Q763" s="350">
        <f t="shared" ca="1" si="568"/>
        <v>1</v>
      </c>
      <c r="R763" s="350">
        <f t="shared" ca="1" si="568"/>
        <v>1</v>
      </c>
      <c r="S763" s="350">
        <f t="shared" ca="1" si="568"/>
        <v>1</v>
      </c>
      <c r="T763" s="350">
        <f t="shared" ca="1" si="568"/>
        <v>1</v>
      </c>
      <c r="U763" s="350">
        <f t="shared" ca="1" si="568"/>
        <v>1</v>
      </c>
      <c r="V763" s="350">
        <f t="shared" ca="1" si="568"/>
        <v>1</v>
      </c>
      <c r="W763" s="350">
        <f t="shared" ca="1" si="568"/>
        <v>0</v>
      </c>
      <c r="X763" s="350">
        <f t="shared" ca="1" si="568"/>
        <v>1</v>
      </c>
      <c r="Y763" s="350">
        <f t="shared" ca="1" si="568"/>
        <v>1</v>
      </c>
      <c r="Z763" s="350">
        <f t="shared" ca="1" si="562"/>
        <v>1</v>
      </c>
      <c r="AA763" s="350" t="str">
        <f t="shared" ca="1" si="563"/>
        <v>F0</v>
      </c>
      <c r="AB763" s="350" t="str">
        <f t="shared" ca="1" si="564"/>
        <v>F0</v>
      </c>
    </row>
    <row r="764" spans="1:28" ht="17.25" thickBot="1">
      <c r="A764" s="22" t="s">
        <v>592</v>
      </c>
      <c r="B764" s="464" t="s">
        <v>823</v>
      </c>
      <c r="C764" s="464"/>
      <c r="D764" s="464"/>
      <c r="E764" s="464"/>
      <c r="F764" s="464"/>
      <c r="G764" s="366" t="str">
        <f>IF((H762&gt;0)*AND(H764&gt;0),"Can't enter sick days if you entered PTO",IF(H764&lt;0,"Can't be negative",IF(H764&gt;30,"Do you really mean "&amp;H764&amp;" DAYS (not hours)?","")))</f>
        <v/>
      </c>
      <c r="H764" s="327"/>
      <c r="I764" s="127"/>
      <c r="J764" s="151" t="s">
        <v>47</v>
      </c>
      <c r="K764" s="318" t="str">
        <f t="shared" si="576"/>
        <v>X</v>
      </c>
      <c r="L764" s="149" t="s">
        <v>46</v>
      </c>
      <c r="M764" s="149" t="str">
        <f t="shared" si="574"/>
        <v/>
      </c>
      <c r="N764" s="152" t="str">
        <f t="shared" si="575"/>
        <v/>
      </c>
      <c r="P764" s="350">
        <f t="shared" ca="1" si="568"/>
        <v>1</v>
      </c>
      <c r="Q764" s="350">
        <f t="shared" ca="1" si="568"/>
        <v>1</v>
      </c>
      <c r="R764" s="350">
        <f t="shared" ca="1" si="568"/>
        <v>1</v>
      </c>
      <c r="S764" s="350">
        <f t="shared" ca="1" si="568"/>
        <v>1</v>
      </c>
      <c r="T764" s="350">
        <f t="shared" ca="1" si="568"/>
        <v>1</v>
      </c>
      <c r="U764" s="350">
        <f t="shared" ca="1" si="568"/>
        <v>1</v>
      </c>
      <c r="V764" s="350">
        <f t="shared" ca="1" si="568"/>
        <v>1</v>
      </c>
      <c r="W764" s="350">
        <f t="shared" ca="1" si="568"/>
        <v>0</v>
      </c>
      <c r="X764" s="350">
        <f t="shared" ca="1" si="568"/>
        <v>1</v>
      </c>
      <c r="Y764" s="350">
        <f t="shared" ca="1" si="568"/>
        <v>1</v>
      </c>
      <c r="Z764" s="350">
        <f t="shared" ca="1" si="562"/>
        <v>1</v>
      </c>
      <c r="AA764" s="350" t="str">
        <f t="shared" ca="1" si="563"/>
        <v>F0</v>
      </c>
      <c r="AB764" s="350" t="str">
        <f t="shared" ca="1" si="564"/>
        <v>F0</v>
      </c>
    </row>
    <row r="765" spans="1:28" ht="14.25" customHeight="1">
      <c r="A765" s="22"/>
      <c r="B765" s="359"/>
      <c r="C765" s="359"/>
      <c r="D765" s="359"/>
      <c r="E765" s="359"/>
      <c r="F765" s="359"/>
      <c r="G765" s="366" t="str">
        <f>IF(H765&lt;0,"Can't be negative",IF(H765&gt;30,"Do you really mean "&amp;H765&amp;" DAYS (not hours)?",""))</f>
        <v/>
      </c>
      <c r="H765" s="365">
        <f>SUM(H762:H764)</f>
        <v>0</v>
      </c>
      <c r="I765" s="329" t="str">
        <f>IF(H765&lt;&gt;"","Total","")</f>
        <v>Total</v>
      </c>
      <c r="P765" s="350">
        <f t="shared" ca="1" si="568"/>
        <v>1</v>
      </c>
      <c r="Q765" s="350">
        <f t="shared" ca="1" si="568"/>
        <v>1</v>
      </c>
      <c r="R765" s="350">
        <f t="shared" ca="1" si="568"/>
        <v>1</v>
      </c>
      <c r="S765" s="350">
        <f t="shared" ca="1" si="568"/>
        <v>1</v>
      </c>
      <c r="T765" s="350">
        <f t="shared" ca="1" si="568"/>
        <v>1</v>
      </c>
      <c r="U765" s="350">
        <f t="shared" ca="1" si="568"/>
        <v>1</v>
      </c>
      <c r="V765" s="350">
        <f t="shared" ca="1" si="568"/>
        <v>1</v>
      </c>
      <c r="W765" s="350">
        <f t="shared" ca="1" si="568"/>
        <v>1</v>
      </c>
      <c r="X765" s="350">
        <f t="shared" ca="1" si="568"/>
        <v>1</v>
      </c>
      <c r="Y765" s="350">
        <f t="shared" ca="1" si="568"/>
        <v>1</v>
      </c>
      <c r="Z765" s="350">
        <f t="shared" ca="1" si="562"/>
        <v>1</v>
      </c>
      <c r="AA765" s="350" t="str">
        <f t="shared" ca="1" si="563"/>
        <v>F0</v>
      </c>
      <c r="AB765" s="350" t="str">
        <f t="shared" ca="1" si="564"/>
        <v>F0</v>
      </c>
    </row>
    <row r="766" spans="1:28" ht="15.75" customHeight="1">
      <c r="A766" s="105" t="s">
        <v>593</v>
      </c>
      <c r="B766" s="464" t="s">
        <v>619</v>
      </c>
      <c r="C766" s="464"/>
      <c r="D766" s="464"/>
      <c r="E766" s="464"/>
      <c r="F766" s="464"/>
      <c r="G766" s="12" t="str">
        <f t="shared" ref="G766:G772" si="577">IF(H766="","",IF(H766="Y","",IF(H766="N","","Must be Y or N")))</f>
        <v/>
      </c>
      <c r="H766" s="355"/>
      <c r="I766" s="127" t="s">
        <v>127</v>
      </c>
      <c r="J766" s="151" t="s">
        <v>47</v>
      </c>
      <c r="K766" s="318" t="str">
        <f t="shared" ref="K766:K772" si="578">IF(H766="Y",1,IF(H766="N",0,"X"))</f>
        <v>X</v>
      </c>
      <c r="L766" s="149" t="s">
        <v>46</v>
      </c>
      <c r="M766" s="149" t="str">
        <f t="shared" ref="M766:M772" si="579">IF(G766="","",1)</f>
        <v/>
      </c>
      <c r="N766" s="152" t="str">
        <f t="shared" ref="N766:N772" si="580">IF(M766=1,"&lt;==========","")</f>
        <v/>
      </c>
      <c r="P766" s="360">
        <f t="shared" ca="1" si="568"/>
        <v>1</v>
      </c>
      <c r="Q766" s="360">
        <f t="shared" ca="1" si="568"/>
        <v>1</v>
      </c>
      <c r="R766" s="360">
        <f t="shared" ca="1" si="568"/>
        <v>1</v>
      </c>
      <c r="S766" s="360">
        <f t="shared" ca="1" si="568"/>
        <v>1</v>
      </c>
      <c r="T766" s="360">
        <f t="shared" ca="1" si="568"/>
        <v>1</v>
      </c>
      <c r="U766" s="360">
        <f t="shared" ca="1" si="568"/>
        <v>1</v>
      </c>
      <c r="V766" s="360">
        <f t="shared" ca="1" si="568"/>
        <v>1</v>
      </c>
      <c r="W766" s="360">
        <f t="shared" ca="1" si="568"/>
        <v>0</v>
      </c>
      <c r="X766" s="360">
        <f t="shared" ca="1" si="568"/>
        <v>1</v>
      </c>
      <c r="Y766" s="360">
        <f t="shared" ca="1" si="568"/>
        <v>1</v>
      </c>
      <c r="Z766" s="360">
        <f t="shared" ca="1" si="562"/>
        <v>1</v>
      </c>
      <c r="AA766" s="360" t="str">
        <f t="shared" ca="1" si="563"/>
        <v>F0</v>
      </c>
      <c r="AB766" s="360" t="str">
        <f t="shared" ca="1" si="564"/>
        <v>F0</v>
      </c>
    </row>
    <row r="767" spans="1:28" ht="15.75" customHeight="1">
      <c r="A767" s="105" t="s">
        <v>594</v>
      </c>
      <c r="B767" s="464" t="s">
        <v>620</v>
      </c>
      <c r="C767" s="464"/>
      <c r="D767" s="464"/>
      <c r="E767" s="464"/>
      <c r="F767" s="464"/>
      <c r="G767" s="12" t="str">
        <f t="shared" si="577"/>
        <v/>
      </c>
      <c r="H767" s="355"/>
      <c r="I767" s="127" t="s">
        <v>127</v>
      </c>
      <c r="J767" s="151" t="s">
        <v>47</v>
      </c>
      <c r="K767" s="318" t="str">
        <f t="shared" si="578"/>
        <v>X</v>
      </c>
      <c r="L767" s="149" t="s">
        <v>46</v>
      </c>
      <c r="M767" s="149" t="str">
        <f t="shared" si="579"/>
        <v/>
      </c>
      <c r="N767" s="152" t="str">
        <f t="shared" si="580"/>
        <v/>
      </c>
      <c r="P767" s="360">
        <f t="shared" ca="1" si="568"/>
        <v>1</v>
      </c>
      <c r="Q767" s="360">
        <f t="shared" ca="1" si="568"/>
        <v>1</v>
      </c>
      <c r="R767" s="360">
        <f t="shared" ca="1" si="568"/>
        <v>1</v>
      </c>
      <c r="S767" s="360">
        <f t="shared" ca="1" si="568"/>
        <v>1</v>
      </c>
      <c r="T767" s="360">
        <f t="shared" ca="1" si="568"/>
        <v>1</v>
      </c>
      <c r="U767" s="360">
        <f t="shared" ca="1" si="568"/>
        <v>1</v>
      </c>
      <c r="V767" s="360">
        <f t="shared" ca="1" si="568"/>
        <v>1</v>
      </c>
      <c r="W767" s="360">
        <f t="shared" ca="1" si="568"/>
        <v>0</v>
      </c>
      <c r="X767" s="360">
        <f t="shared" ca="1" si="568"/>
        <v>1</v>
      </c>
      <c r="Y767" s="360">
        <f t="shared" ca="1" si="568"/>
        <v>1</v>
      </c>
      <c r="Z767" s="360">
        <f t="shared" ca="1" si="562"/>
        <v>1</v>
      </c>
      <c r="AA767" s="360" t="str">
        <f t="shared" ca="1" si="563"/>
        <v>F0</v>
      </c>
      <c r="AB767" s="360" t="str">
        <f t="shared" ca="1" si="564"/>
        <v>F0</v>
      </c>
    </row>
    <row r="768" spans="1:28" ht="15.75" customHeight="1">
      <c r="A768" s="105" t="s">
        <v>595</v>
      </c>
      <c r="B768" s="464" t="s">
        <v>621</v>
      </c>
      <c r="C768" s="464"/>
      <c r="D768" s="464"/>
      <c r="E768" s="464"/>
      <c r="F768" s="464"/>
      <c r="G768" s="12" t="str">
        <f t="shared" si="577"/>
        <v/>
      </c>
      <c r="H768" s="355"/>
      <c r="I768" s="127" t="s">
        <v>127</v>
      </c>
      <c r="J768" s="151" t="s">
        <v>47</v>
      </c>
      <c r="K768" s="318" t="str">
        <f t="shared" si="578"/>
        <v>X</v>
      </c>
      <c r="L768" s="149" t="s">
        <v>46</v>
      </c>
      <c r="M768" s="149" t="str">
        <f t="shared" si="579"/>
        <v/>
      </c>
      <c r="N768" s="152" t="str">
        <f t="shared" si="580"/>
        <v/>
      </c>
      <c r="P768" s="350">
        <f t="shared" ca="1" si="568"/>
        <v>1</v>
      </c>
      <c r="Q768" s="350">
        <f t="shared" ca="1" si="568"/>
        <v>1</v>
      </c>
      <c r="R768" s="350">
        <f t="shared" ca="1" si="568"/>
        <v>1</v>
      </c>
      <c r="S768" s="350">
        <f t="shared" ca="1" si="568"/>
        <v>1</v>
      </c>
      <c r="T768" s="350">
        <f t="shared" ca="1" si="568"/>
        <v>1</v>
      </c>
      <c r="U768" s="350">
        <f t="shared" ca="1" si="568"/>
        <v>1</v>
      </c>
      <c r="V768" s="350">
        <f t="shared" ca="1" si="568"/>
        <v>1</v>
      </c>
      <c r="W768" s="350">
        <f t="shared" ca="1" si="568"/>
        <v>0</v>
      </c>
      <c r="X768" s="350">
        <f t="shared" ca="1" si="568"/>
        <v>1</v>
      </c>
      <c r="Y768" s="350">
        <f t="shared" ca="1" si="568"/>
        <v>1</v>
      </c>
      <c r="Z768" s="350">
        <f t="shared" ca="1" si="562"/>
        <v>1</v>
      </c>
      <c r="AA768" s="350" t="str">
        <f t="shared" ca="1" si="563"/>
        <v>F0</v>
      </c>
      <c r="AB768" s="350" t="str">
        <f t="shared" ca="1" si="564"/>
        <v>F0</v>
      </c>
    </row>
    <row r="769" spans="1:35" ht="15.75" customHeight="1">
      <c r="A769" s="105" t="s">
        <v>596</v>
      </c>
      <c r="B769" s="464" t="s">
        <v>622</v>
      </c>
      <c r="C769" s="464"/>
      <c r="D769" s="464"/>
      <c r="E769" s="464"/>
      <c r="F769" s="464"/>
      <c r="G769" s="12" t="str">
        <f t="shared" si="577"/>
        <v/>
      </c>
      <c r="H769" s="355"/>
      <c r="I769" s="127" t="s">
        <v>127</v>
      </c>
      <c r="J769" s="151" t="s">
        <v>47</v>
      </c>
      <c r="K769" s="318" t="str">
        <f t="shared" si="578"/>
        <v>X</v>
      </c>
      <c r="L769" s="149" t="s">
        <v>46</v>
      </c>
      <c r="M769" s="149" t="str">
        <f t="shared" si="579"/>
        <v/>
      </c>
      <c r="N769" s="152" t="str">
        <f t="shared" si="580"/>
        <v/>
      </c>
      <c r="P769" s="350">
        <f t="shared" ca="1" si="568"/>
        <v>1</v>
      </c>
      <c r="Q769" s="350">
        <f t="shared" ca="1" si="568"/>
        <v>1</v>
      </c>
      <c r="R769" s="350">
        <f t="shared" ca="1" si="568"/>
        <v>1</v>
      </c>
      <c r="S769" s="350">
        <f t="shared" ca="1" si="568"/>
        <v>1</v>
      </c>
      <c r="T769" s="350">
        <f t="shared" ca="1" si="568"/>
        <v>1</v>
      </c>
      <c r="U769" s="350">
        <f t="shared" ca="1" si="568"/>
        <v>1</v>
      </c>
      <c r="V769" s="350">
        <f t="shared" ca="1" si="568"/>
        <v>1</v>
      </c>
      <c r="W769" s="350">
        <f t="shared" ca="1" si="568"/>
        <v>0</v>
      </c>
      <c r="X769" s="350">
        <f t="shared" ca="1" si="568"/>
        <v>1</v>
      </c>
      <c r="Y769" s="350">
        <f t="shared" ca="1" si="568"/>
        <v>1</v>
      </c>
      <c r="Z769" s="350">
        <f t="shared" ca="1" si="562"/>
        <v>1</v>
      </c>
      <c r="AA769" s="350" t="str">
        <f t="shared" ca="1" si="563"/>
        <v>F0</v>
      </c>
      <c r="AB769" s="350" t="str">
        <f t="shared" ca="1" si="564"/>
        <v>F0</v>
      </c>
    </row>
    <row r="770" spans="1:35" ht="15.75" customHeight="1">
      <c r="A770" s="105" t="s">
        <v>597</v>
      </c>
      <c r="B770" s="464" t="s">
        <v>623</v>
      </c>
      <c r="C770" s="464"/>
      <c r="D770" s="464"/>
      <c r="E770" s="464"/>
      <c r="F770" s="464"/>
      <c r="G770" s="12" t="str">
        <f t="shared" si="577"/>
        <v/>
      </c>
      <c r="H770" s="355"/>
      <c r="I770" s="127" t="s">
        <v>127</v>
      </c>
      <c r="J770" s="151" t="s">
        <v>47</v>
      </c>
      <c r="K770" s="318" t="str">
        <f t="shared" si="578"/>
        <v>X</v>
      </c>
      <c r="L770" s="149" t="s">
        <v>46</v>
      </c>
      <c r="M770" s="149" t="str">
        <f t="shared" si="579"/>
        <v/>
      </c>
      <c r="N770" s="152" t="str">
        <f t="shared" si="580"/>
        <v/>
      </c>
      <c r="P770" s="350">
        <f t="shared" ca="1" si="568"/>
        <v>1</v>
      </c>
      <c r="Q770" s="350">
        <f t="shared" ca="1" si="568"/>
        <v>1</v>
      </c>
      <c r="R770" s="350">
        <f t="shared" ca="1" si="568"/>
        <v>1</v>
      </c>
      <c r="S770" s="350">
        <f t="shared" ca="1" si="568"/>
        <v>1</v>
      </c>
      <c r="T770" s="350">
        <f t="shared" ca="1" si="568"/>
        <v>1</v>
      </c>
      <c r="U770" s="350">
        <f t="shared" ca="1" si="568"/>
        <v>1</v>
      </c>
      <c r="V770" s="350">
        <f t="shared" ca="1" si="568"/>
        <v>1</v>
      </c>
      <c r="W770" s="350">
        <f t="shared" ca="1" si="568"/>
        <v>0</v>
      </c>
      <c r="X770" s="350">
        <f t="shared" ca="1" si="568"/>
        <v>1</v>
      </c>
      <c r="Y770" s="350">
        <f t="shared" ca="1" si="568"/>
        <v>1</v>
      </c>
      <c r="Z770" s="350">
        <f t="shared" ca="1" si="562"/>
        <v>1</v>
      </c>
      <c r="AA770" s="350" t="str">
        <f t="shared" ca="1" si="563"/>
        <v>F0</v>
      </c>
      <c r="AB770" s="350" t="str">
        <f t="shared" ca="1" si="564"/>
        <v>F0</v>
      </c>
    </row>
    <row r="771" spans="1:35" ht="15.75" customHeight="1">
      <c r="A771" s="105" t="s">
        <v>598</v>
      </c>
      <c r="B771" s="464" t="s">
        <v>624</v>
      </c>
      <c r="C771" s="464"/>
      <c r="D771" s="464"/>
      <c r="E771" s="464"/>
      <c r="F771" s="464"/>
      <c r="G771" s="12" t="str">
        <f t="shared" si="577"/>
        <v/>
      </c>
      <c r="H771" s="355"/>
      <c r="I771" s="127" t="s">
        <v>127</v>
      </c>
      <c r="J771" s="151" t="s">
        <v>47</v>
      </c>
      <c r="K771" s="318" t="str">
        <f t="shared" si="578"/>
        <v>X</v>
      </c>
      <c r="L771" s="149" t="s">
        <v>46</v>
      </c>
      <c r="M771" s="149" t="str">
        <f t="shared" si="579"/>
        <v/>
      </c>
      <c r="N771" s="152" t="str">
        <f t="shared" si="580"/>
        <v/>
      </c>
      <c r="P771" s="350">
        <f t="shared" ca="1" si="568"/>
        <v>1</v>
      </c>
      <c r="Q771" s="350">
        <f t="shared" ca="1" si="568"/>
        <v>1</v>
      </c>
      <c r="R771" s="350">
        <f t="shared" ca="1" si="568"/>
        <v>1</v>
      </c>
      <c r="S771" s="350">
        <f t="shared" ca="1" si="568"/>
        <v>1</v>
      </c>
      <c r="T771" s="350">
        <f t="shared" ca="1" si="568"/>
        <v>1</v>
      </c>
      <c r="U771" s="350">
        <f t="shared" ref="U771:U777" ca="1" si="581">CELL("protect",F771)</f>
        <v>1</v>
      </c>
      <c r="V771" s="350">
        <f t="shared" ref="V771:V777" ca="1" si="582">CELL("protect",G771)</f>
        <v>1</v>
      </c>
      <c r="W771" s="350">
        <f t="shared" ref="W771:W777" ca="1" si="583">CELL("protect",H771)</f>
        <v>0</v>
      </c>
      <c r="X771" s="350">
        <f t="shared" ref="X771:X777" ca="1" si="584">CELL("protect",I771)</f>
        <v>1</v>
      </c>
      <c r="Y771" s="350">
        <f t="shared" ref="Y771:Y777" ca="1" si="585">CELL("protect",J771)</f>
        <v>1</v>
      </c>
      <c r="Z771" s="350">
        <f t="shared" ca="1" si="562"/>
        <v>1</v>
      </c>
      <c r="AA771" s="350" t="str">
        <f t="shared" ca="1" si="563"/>
        <v>F0</v>
      </c>
      <c r="AB771" s="350" t="str">
        <f t="shared" ca="1" si="564"/>
        <v>F0</v>
      </c>
    </row>
    <row r="772" spans="1:35" ht="15.75" customHeight="1" thickBot="1">
      <c r="A772" s="105" t="s">
        <v>599</v>
      </c>
      <c r="B772" s="464" t="s">
        <v>625</v>
      </c>
      <c r="C772" s="464"/>
      <c r="D772" s="464"/>
      <c r="E772" s="464"/>
      <c r="F772" s="464"/>
      <c r="G772" s="12" t="str">
        <f t="shared" si="577"/>
        <v/>
      </c>
      <c r="H772" s="327"/>
      <c r="I772" s="127" t="s">
        <v>127</v>
      </c>
      <c r="J772" s="151" t="s">
        <v>47</v>
      </c>
      <c r="K772" s="318" t="str">
        <f t="shared" si="578"/>
        <v>X</v>
      </c>
      <c r="L772" s="149" t="s">
        <v>46</v>
      </c>
      <c r="M772" s="149" t="str">
        <f t="shared" si="579"/>
        <v/>
      </c>
      <c r="N772" s="152" t="str">
        <f t="shared" si="580"/>
        <v/>
      </c>
      <c r="P772" s="350">
        <f t="shared" ref="P772:P777" ca="1" si="586">CELL("protect",A772)</f>
        <v>1</v>
      </c>
      <c r="Q772" s="350">
        <f t="shared" ref="Q772:Q777" ca="1" si="587">CELL("protect",B772)</f>
        <v>1</v>
      </c>
      <c r="R772" s="350">
        <f t="shared" ref="R772:R777" ca="1" si="588">CELL("protect",C772)</f>
        <v>1</v>
      </c>
      <c r="S772" s="350">
        <f t="shared" ref="S772:S777" ca="1" si="589">CELL("protect",D772)</f>
        <v>1</v>
      </c>
      <c r="T772" s="350">
        <f t="shared" ref="T772:T777" ca="1" si="590">CELL("protect",E772)</f>
        <v>1</v>
      </c>
      <c r="U772" s="350">
        <f t="shared" ca="1" si="581"/>
        <v>1</v>
      </c>
      <c r="V772" s="350">
        <f t="shared" ca="1" si="582"/>
        <v>1</v>
      </c>
      <c r="W772" s="350">
        <f t="shared" ca="1" si="583"/>
        <v>0</v>
      </c>
      <c r="X772" s="350">
        <f t="shared" ca="1" si="584"/>
        <v>1</v>
      </c>
      <c r="Y772" s="350">
        <f t="shared" ca="1" si="585"/>
        <v>1</v>
      </c>
      <c r="Z772" s="350">
        <f t="shared" ca="1" si="562"/>
        <v>1</v>
      </c>
      <c r="AA772" s="350" t="str">
        <f t="shared" ca="1" si="563"/>
        <v>F0</v>
      </c>
      <c r="AB772" s="350" t="str">
        <f t="shared" ca="1" si="564"/>
        <v>F0</v>
      </c>
    </row>
    <row r="773" spans="1:35" ht="14.25" customHeight="1">
      <c r="A773" s="105"/>
      <c r="B773" s="359"/>
      <c r="C773" s="359"/>
      <c r="D773" s="359"/>
      <c r="E773" s="359"/>
      <c r="F773" s="359"/>
      <c r="G773" s="12"/>
      <c r="H773" s="117"/>
      <c r="I773" s="127"/>
      <c r="P773" s="350">
        <f t="shared" ca="1" si="586"/>
        <v>1</v>
      </c>
      <c r="Q773" s="350">
        <f t="shared" ca="1" si="587"/>
        <v>1</v>
      </c>
      <c r="R773" s="350">
        <f t="shared" ca="1" si="588"/>
        <v>1</v>
      </c>
      <c r="S773" s="350">
        <f t="shared" ca="1" si="589"/>
        <v>1</v>
      </c>
      <c r="T773" s="350">
        <f t="shared" ca="1" si="590"/>
        <v>1</v>
      </c>
      <c r="U773" s="350">
        <f t="shared" ca="1" si="581"/>
        <v>1</v>
      </c>
      <c r="V773" s="350">
        <f t="shared" ca="1" si="582"/>
        <v>1</v>
      </c>
      <c r="W773" s="350">
        <f t="shared" ca="1" si="583"/>
        <v>1</v>
      </c>
      <c r="X773" s="350">
        <f t="shared" ca="1" si="584"/>
        <v>1</v>
      </c>
      <c r="Y773" s="350">
        <f t="shared" ca="1" si="585"/>
        <v>1</v>
      </c>
      <c r="Z773" s="350">
        <f t="shared" ca="1" si="562"/>
        <v>1</v>
      </c>
      <c r="AA773" s="350" t="str">
        <f t="shared" ca="1" si="563"/>
        <v>G</v>
      </c>
      <c r="AB773" s="350" t="str">
        <f t="shared" ca="1" si="564"/>
        <v>F0</v>
      </c>
    </row>
    <row r="774" spans="1:35" ht="15.6" customHeight="1">
      <c r="A774" s="22" t="s">
        <v>600</v>
      </c>
      <c r="B774" s="464" t="s">
        <v>135</v>
      </c>
      <c r="C774" s="464"/>
      <c r="D774" s="464"/>
      <c r="E774" s="464"/>
      <c r="F774" s="464"/>
      <c r="G774" s="12" t="str">
        <f>IF(H774="","",IF(H774&lt;0,"Can't be negative",IF(H774&gt;300,"Can't be over 300%","")))</f>
        <v/>
      </c>
      <c r="H774" s="344"/>
      <c r="I774" s="128" t="s">
        <v>86</v>
      </c>
      <c r="J774" s="151" t="s">
        <v>47</v>
      </c>
      <c r="K774" s="338" t="str">
        <f>IF(ISNUMBER(H774),ROUND(H774,2),"X")</f>
        <v>X</v>
      </c>
      <c r="L774" s="149" t="s">
        <v>46</v>
      </c>
      <c r="M774" s="149" t="str">
        <f t="shared" ref="M774:M777" si="591">IF(G774="","",1)</f>
        <v/>
      </c>
      <c r="N774" s="152" t="str">
        <f>IF(M774=1,"&lt;==========","")</f>
        <v/>
      </c>
      <c r="P774" s="350">
        <f t="shared" ca="1" si="586"/>
        <v>1</v>
      </c>
      <c r="Q774" s="350">
        <f t="shared" ca="1" si="587"/>
        <v>1</v>
      </c>
      <c r="R774" s="350">
        <f t="shared" ca="1" si="588"/>
        <v>1</v>
      </c>
      <c r="S774" s="350">
        <f t="shared" ca="1" si="589"/>
        <v>1</v>
      </c>
      <c r="T774" s="350">
        <f t="shared" ca="1" si="590"/>
        <v>1</v>
      </c>
      <c r="U774" s="350">
        <f t="shared" ca="1" si="581"/>
        <v>1</v>
      </c>
      <c r="V774" s="350">
        <f t="shared" ca="1" si="582"/>
        <v>1</v>
      </c>
      <c r="W774" s="350">
        <f t="shared" ca="1" si="583"/>
        <v>0</v>
      </c>
      <c r="X774" s="350">
        <f t="shared" ca="1" si="584"/>
        <v>1</v>
      </c>
      <c r="Y774" s="350">
        <f t="shared" ca="1" si="585"/>
        <v>1</v>
      </c>
      <c r="Z774" s="350">
        <f t="shared" ca="1" si="562"/>
        <v>1</v>
      </c>
      <c r="AA774" s="350" t="str">
        <f t="shared" ca="1" si="563"/>
        <v>F2</v>
      </c>
      <c r="AB774" s="350" t="str">
        <f t="shared" ca="1" si="564"/>
        <v>F2</v>
      </c>
    </row>
    <row r="775" spans="1:35" ht="15.75" customHeight="1">
      <c r="A775" s="22" t="s">
        <v>601</v>
      </c>
      <c r="B775" s="464" t="s">
        <v>137</v>
      </c>
      <c r="C775" s="464"/>
      <c r="D775" s="464"/>
      <c r="E775" s="464"/>
      <c r="F775" s="464"/>
      <c r="G775" s="12" t="str">
        <f>IF(H775&gt;1000,"Can't exceed $1000 --&gt;","")</f>
        <v/>
      </c>
      <c r="H775" s="330"/>
      <c r="I775" s="128" t="s">
        <v>138</v>
      </c>
      <c r="J775" s="151" t="s">
        <v>47</v>
      </c>
      <c r="K775" s="318" t="str">
        <f t="shared" ref="K775:K777" si="592">IF(ISNUMBER(H775),ROUND(H775,0),"X")</f>
        <v>X</v>
      </c>
      <c r="L775" s="149" t="s">
        <v>46</v>
      </c>
      <c r="M775" s="149" t="str">
        <f t="shared" si="591"/>
        <v/>
      </c>
      <c r="N775" s="152" t="str">
        <f>IF(M775=1,"&lt;==========","")</f>
        <v/>
      </c>
      <c r="P775" s="350">
        <f t="shared" ca="1" si="586"/>
        <v>1</v>
      </c>
      <c r="Q775" s="350">
        <f t="shared" ca="1" si="587"/>
        <v>1</v>
      </c>
      <c r="R775" s="350">
        <f t="shared" ca="1" si="588"/>
        <v>1</v>
      </c>
      <c r="S775" s="350">
        <f t="shared" ca="1" si="589"/>
        <v>1</v>
      </c>
      <c r="T775" s="350">
        <f t="shared" ca="1" si="590"/>
        <v>1</v>
      </c>
      <c r="U775" s="350">
        <f t="shared" ca="1" si="581"/>
        <v>1</v>
      </c>
      <c r="V775" s="350">
        <f t="shared" ca="1" si="582"/>
        <v>1</v>
      </c>
      <c r="W775" s="350">
        <f t="shared" ca="1" si="583"/>
        <v>0</v>
      </c>
      <c r="X775" s="350">
        <f t="shared" ca="1" si="584"/>
        <v>1</v>
      </c>
      <c r="Y775" s="350">
        <f t="shared" ca="1" si="585"/>
        <v>1</v>
      </c>
      <c r="Z775" s="350">
        <f t="shared" ca="1" si="562"/>
        <v>1</v>
      </c>
      <c r="AA775" s="350" t="str">
        <f t="shared" ca="1" si="563"/>
        <v>C0</v>
      </c>
      <c r="AB775" s="350" t="str">
        <f t="shared" ca="1" si="564"/>
        <v>F0</v>
      </c>
    </row>
    <row r="776" spans="1:35" ht="15.75" customHeight="1">
      <c r="A776" s="22" t="s">
        <v>602</v>
      </c>
      <c r="B776" s="464" t="s">
        <v>761</v>
      </c>
      <c r="C776" s="464"/>
      <c r="D776" s="464"/>
      <c r="E776" s="464"/>
      <c r="F776" s="464"/>
      <c r="G776" s="12" t="str">
        <f>IF(H776&lt;0,"Can't be negative",IF(H776&gt;50000000,"Can't exceed $50,000,000",""))</f>
        <v/>
      </c>
      <c r="H776" s="330"/>
      <c r="I776" s="127" t="s">
        <v>790</v>
      </c>
      <c r="J776" s="151" t="s">
        <v>47</v>
      </c>
      <c r="K776" s="318" t="str">
        <f t="shared" si="592"/>
        <v>X</v>
      </c>
      <c r="L776" s="149" t="s">
        <v>46</v>
      </c>
      <c r="M776" s="149" t="str">
        <f t="shared" si="591"/>
        <v/>
      </c>
      <c r="N776" s="152" t="str">
        <f>IF(M776=1,"&lt;==========","")</f>
        <v/>
      </c>
      <c r="P776" s="350">
        <f t="shared" ca="1" si="586"/>
        <v>1</v>
      </c>
      <c r="Q776" s="350">
        <f t="shared" ca="1" si="587"/>
        <v>1</v>
      </c>
      <c r="R776" s="350">
        <f t="shared" ca="1" si="588"/>
        <v>1</v>
      </c>
      <c r="S776" s="350">
        <f t="shared" ca="1" si="589"/>
        <v>1</v>
      </c>
      <c r="T776" s="350">
        <f t="shared" ca="1" si="590"/>
        <v>1</v>
      </c>
      <c r="U776" s="350">
        <f t="shared" ca="1" si="581"/>
        <v>1</v>
      </c>
      <c r="V776" s="350">
        <f t="shared" ca="1" si="582"/>
        <v>1</v>
      </c>
      <c r="W776" s="350">
        <f t="shared" ca="1" si="583"/>
        <v>0</v>
      </c>
      <c r="X776" s="350">
        <f t="shared" ca="1" si="584"/>
        <v>1</v>
      </c>
      <c r="Y776" s="350">
        <f t="shared" ca="1" si="585"/>
        <v>1</v>
      </c>
      <c r="Z776" s="350">
        <f t="shared" ca="1" si="562"/>
        <v>1</v>
      </c>
      <c r="AA776" s="350" t="str">
        <f t="shared" ca="1" si="563"/>
        <v>C0</v>
      </c>
      <c r="AB776" s="350" t="str">
        <f t="shared" ca="1" si="564"/>
        <v>F0</v>
      </c>
    </row>
    <row r="777" spans="1:35" ht="15.75" customHeight="1">
      <c r="A777" s="22" t="s">
        <v>840</v>
      </c>
      <c r="B777" s="464" t="s">
        <v>760</v>
      </c>
      <c r="C777" s="464"/>
      <c r="D777" s="464"/>
      <c r="E777" s="464"/>
      <c r="F777" s="464"/>
      <c r="G777" s="12" t="str">
        <f>IF(H777&lt;0,"Can't be negative",IF(H777&gt;50000000,"Can't exceed $50,000,000",""))</f>
        <v/>
      </c>
      <c r="H777" s="330"/>
      <c r="I777" s="127" t="s">
        <v>790</v>
      </c>
      <c r="J777" s="151" t="s">
        <v>47</v>
      </c>
      <c r="K777" s="318" t="str">
        <f t="shared" si="592"/>
        <v>X</v>
      </c>
      <c r="L777" s="149" t="s">
        <v>46</v>
      </c>
      <c r="M777" s="149" t="str">
        <f t="shared" si="591"/>
        <v/>
      </c>
      <c r="N777" s="152" t="str">
        <f>IF(M777=1,"&lt;==========","")</f>
        <v/>
      </c>
      <c r="P777" s="350">
        <f t="shared" ca="1" si="586"/>
        <v>1</v>
      </c>
      <c r="Q777" s="350">
        <f t="shared" ca="1" si="587"/>
        <v>1</v>
      </c>
      <c r="R777" s="350">
        <f t="shared" ca="1" si="588"/>
        <v>1</v>
      </c>
      <c r="S777" s="350">
        <f t="shared" ca="1" si="589"/>
        <v>1</v>
      </c>
      <c r="T777" s="350">
        <f t="shared" ca="1" si="590"/>
        <v>1</v>
      </c>
      <c r="U777" s="350">
        <f t="shared" ca="1" si="581"/>
        <v>1</v>
      </c>
      <c r="V777" s="350">
        <f t="shared" ca="1" si="582"/>
        <v>1</v>
      </c>
      <c r="W777" s="350">
        <f t="shared" ca="1" si="583"/>
        <v>0</v>
      </c>
      <c r="X777" s="350">
        <f t="shared" ca="1" si="584"/>
        <v>1</v>
      </c>
      <c r="Y777" s="350">
        <f t="shared" ca="1" si="585"/>
        <v>1</v>
      </c>
      <c r="Z777" s="350">
        <f t="shared" ca="1" si="562"/>
        <v>1</v>
      </c>
      <c r="AA777" s="350" t="str">
        <f t="shared" ca="1" si="563"/>
        <v>C0</v>
      </c>
      <c r="AB777" s="350" t="str">
        <f t="shared" ca="1" si="564"/>
        <v>F0</v>
      </c>
    </row>
    <row r="778" spans="1:35" s="260" customFormat="1" ht="15" customHeight="1">
      <c r="A778" s="22"/>
      <c r="B778" s="361"/>
      <c r="C778" s="361"/>
      <c r="D778" s="361"/>
      <c r="E778" s="361"/>
      <c r="F778" s="361"/>
      <c r="G778" s="12"/>
      <c r="H778" s="362"/>
      <c r="I778" s="127"/>
      <c r="J778" s="257"/>
      <c r="K778" s="324"/>
      <c r="L778" s="258"/>
      <c r="M778" s="259"/>
      <c r="P778"/>
      <c r="Q778"/>
      <c r="R778"/>
      <c r="S778"/>
      <c r="T778"/>
      <c r="U778"/>
      <c r="V778"/>
      <c r="W778"/>
      <c r="X778"/>
      <c r="Y778"/>
      <c r="Z778"/>
      <c r="AA778"/>
      <c r="AB778"/>
      <c r="AD778" s="261"/>
      <c r="AE778" s="262"/>
      <c r="AF778" s="262"/>
      <c r="AG778" s="262"/>
      <c r="AH778" s="262"/>
      <c r="AI778" s="262"/>
    </row>
    <row r="779" spans="1:35" s="68" customFormat="1" ht="81" customHeight="1">
      <c r="A779" s="468" t="s">
        <v>736</v>
      </c>
      <c r="B779" s="469"/>
      <c r="C779" s="469"/>
      <c r="D779" s="469"/>
      <c r="E779" s="469"/>
      <c r="F779" s="469"/>
      <c r="G779" s="469"/>
      <c r="H779" s="469"/>
      <c r="I779" s="470"/>
      <c r="J779" s="251"/>
      <c r="K779" s="325"/>
      <c r="L779" s="252"/>
      <c r="M779" s="253"/>
      <c r="N779" s="254"/>
      <c r="O779" s="254"/>
      <c r="P779"/>
      <c r="Q779"/>
      <c r="R779"/>
      <c r="S779"/>
      <c r="T779"/>
      <c r="U779"/>
      <c r="V779"/>
      <c r="W779"/>
      <c r="X779"/>
      <c r="Y779"/>
      <c r="Z779"/>
      <c r="AA779"/>
      <c r="AB779"/>
      <c r="AC779" s="254"/>
      <c r="AD779" s="254"/>
      <c r="AE779" s="255"/>
      <c r="AF779" s="256"/>
      <c r="AG779" s="256"/>
      <c r="AH779" s="256"/>
      <c r="AI779" s="255"/>
    </row>
    <row r="780" spans="1:35" ht="90" customHeight="1">
      <c r="A780" s="461" t="s">
        <v>914</v>
      </c>
      <c r="B780" s="462"/>
      <c r="C780" s="462"/>
      <c r="D780" s="462"/>
      <c r="E780" s="462"/>
      <c r="F780" s="462"/>
      <c r="G780" s="462"/>
      <c r="H780" s="462"/>
      <c r="I780" s="463"/>
      <c r="P780"/>
      <c r="Q780"/>
      <c r="R780"/>
      <c r="S780"/>
      <c r="T780"/>
      <c r="U780"/>
      <c r="V780"/>
      <c r="W780"/>
      <c r="X780"/>
      <c r="Y780"/>
      <c r="Z780"/>
      <c r="AA780"/>
      <c r="AB780"/>
    </row>
    <row r="781" spans="1:35">
      <c r="P781"/>
      <c r="Q781"/>
      <c r="R781"/>
      <c r="S781"/>
      <c r="T781"/>
      <c r="U781"/>
      <c r="V781"/>
      <c r="W781"/>
      <c r="X781"/>
      <c r="Y781"/>
      <c r="Z781"/>
      <c r="AA781"/>
      <c r="AB781"/>
    </row>
    <row r="782" spans="1:35">
      <c r="P782"/>
      <c r="Q782"/>
      <c r="R782"/>
      <c r="S782"/>
      <c r="T782"/>
      <c r="U782"/>
      <c r="V782"/>
      <c r="W782"/>
      <c r="X782"/>
      <c r="Y782"/>
      <c r="Z782"/>
      <c r="AA782"/>
      <c r="AB782"/>
    </row>
    <row r="783" spans="1:35">
      <c r="P783"/>
      <c r="Q783"/>
      <c r="R783"/>
      <c r="S783"/>
      <c r="T783"/>
      <c r="U783"/>
      <c r="V783"/>
      <c r="W783"/>
      <c r="X783"/>
      <c r="Y783"/>
      <c r="Z783"/>
      <c r="AA783"/>
      <c r="AB783"/>
    </row>
    <row r="784" spans="1:35">
      <c r="P784"/>
      <c r="Q784"/>
      <c r="R784"/>
      <c r="S784"/>
      <c r="T784"/>
      <c r="U784"/>
      <c r="V784"/>
      <c r="W784"/>
      <c r="X784"/>
      <c r="Y784"/>
      <c r="Z784"/>
      <c r="AA784"/>
      <c r="AB784"/>
    </row>
    <row r="785" spans="16:28">
      <c r="P785"/>
      <c r="Q785"/>
      <c r="R785"/>
      <c r="S785"/>
      <c r="T785"/>
      <c r="U785"/>
      <c r="V785"/>
      <c r="W785"/>
      <c r="X785"/>
      <c r="Y785"/>
      <c r="Z785"/>
      <c r="AA785"/>
      <c r="AB785"/>
    </row>
    <row r="786" spans="16:28">
      <c r="P786"/>
      <c r="Q786"/>
      <c r="R786"/>
      <c r="S786"/>
      <c r="T786"/>
      <c r="U786"/>
      <c r="V786"/>
      <c r="W786"/>
      <c r="X786"/>
      <c r="Y786"/>
      <c r="Z786"/>
      <c r="AA786"/>
      <c r="AB786"/>
    </row>
    <row r="787" spans="16:28">
      <c r="P787"/>
      <c r="Q787"/>
      <c r="R787"/>
      <c r="S787"/>
      <c r="T787"/>
      <c r="U787"/>
      <c r="V787"/>
      <c r="W787"/>
      <c r="X787"/>
      <c r="Y787"/>
      <c r="Z787"/>
      <c r="AA787"/>
      <c r="AB787"/>
    </row>
    <row r="788" spans="16:28">
      <c r="P788"/>
      <c r="Q788"/>
      <c r="R788"/>
      <c r="S788"/>
      <c r="T788"/>
      <c r="U788"/>
      <c r="V788"/>
      <c r="W788"/>
      <c r="X788"/>
      <c r="Y788"/>
      <c r="Z788"/>
      <c r="AA788"/>
      <c r="AB788"/>
    </row>
    <row r="789" spans="16:28">
      <c r="P789"/>
      <c r="Q789"/>
      <c r="R789"/>
      <c r="S789"/>
      <c r="T789"/>
      <c r="U789"/>
      <c r="V789"/>
      <c r="W789"/>
      <c r="X789"/>
      <c r="Y789"/>
      <c r="Z789"/>
      <c r="AA789"/>
      <c r="AB789"/>
    </row>
    <row r="790" spans="16:28">
      <c r="P790"/>
      <c r="Q790"/>
      <c r="R790"/>
      <c r="S790"/>
      <c r="T790"/>
      <c r="U790"/>
      <c r="V790"/>
      <c r="W790"/>
      <c r="X790"/>
      <c r="Y790"/>
      <c r="Z790"/>
      <c r="AA790"/>
      <c r="AB790"/>
    </row>
    <row r="791" spans="16:28">
      <c r="P791"/>
      <c r="Q791"/>
      <c r="R791"/>
      <c r="S791"/>
      <c r="T791"/>
      <c r="U791"/>
      <c r="V791"/>
      <c r="W791"/>
      <c r="X791"/>
      <c r="Y791"/>
      <c r="Z791"/>
      <c r="AA791"/>
      <c r="AB791"/>
    </row>
    <row r="792" spans="16:28">
      <c r="P792"/>
      <c r="Q792"/>
      <c r="R792"/>
      <c r="S792"/>
      <c r="T792"/>
      <c r="U792"/>
      <c r="V792"/>
      <c r="W792"/>
      <c r="X792"/>
      <c r="Y792"/>
      <c r="Z792"/>
      <c r="AA792"/>
      <c r="AB792"/>
    </row>
    <row r="793" spans="16:28">
      <c r="P793"/>
      <c r="Q793"/>
      <c r="R793"/>
      <c r="S793"/>
      <c r="T793"/>
      <c r="U793"/>
      <c r="V793"/>
      <c r="W793"/>
      <c r="X793"/>
      <c r="Y793"/>
      <c r="Z793"/>
      <c r="AA793"/>
      <c r="AB793"/>
    </row>
    <row r="794" spans="16:28">
      <c r="P794"/>
      <c r="Q794"/>
      <c r="R794"/>
      <c r="S794"/>
      <c r="T794"/>
      <c r="U794"/>
      <c r="V794"/>
      <c r="W794"/>
      <c r="X794"/>
      <c r="Y794"/>
      <c r="Z794"/>
      <c r="AA794"/>
      <c r="AB794"/>
    </row>
    <row r="795" spans="16:28">
      <c r="P795"/>
      <c r="Q795"/>
      <c r="R795"/>
      <c r="S795"/>
      <c r="T795"/>
      <c r="U795"/>
      <c r="V795"/>
      <c r="W795"/>
      <c r="X795"/>
      <c r="Y795"/>
      <c r="Z795"/>
      <c r="AA795"/>
      <c r="AB795"/>
    </row>
    <row r="796" spans="16:28">
      <c r="P796"/>
      <c r="Q796"/>
      <c r="R796"/>
      <c r="S796"/>
      <c r="T796"/>
      <c r="U796"/>
      <c r="V796"/>
      <c r="W796"/>
      <c r="X796"/>
      <c r="Y796"/>
      <c r="Z796"/>
      <c r="AA796"/>
      <c r="AB796"/>
    </row>
    <row r="797" spans="16:28">
      <c r="P797"/>
      <c r="Q797"/>
      <c r="R797"/>
      <c r="S797"/>
      <c r="T797"/>
      <c r="U797"/>
      <c r="V797"/>
      <c r="W797"/>
      <c r="X797"/>
      <c r="Y797"/>
      <c r="Z797"/>
      <c r="AA797"/>
      <c r="AB797"/>
    </row>
    <row r="798" spans="16:28">
      <c r="AA798" s="347"/>
      <c r="AB798" s="347"/>
    </row>
    <row r="799" spans="16:28">
      <c r="AA799" s="347"/>
      <c r="AB799" s="347"/>
    </row>
    <row r="800" spans="16:28">
      <c r="AA800" s="347"/>
      <c r="AB800" s="347"/>
    </row>
    <row r="801" spans="27:28">
      <c r="AA801" s="347"/>
      <c r="AB801" s="347"/>
    </row>
    <row r="802" spans="27:28">
      <c r="AA802" s="347"/>
      <c r="AB802" s="347"/>
    </row>
    <row r="803" spans="27:28">
      <c r="AA803" s="347"/>
      <c r="AB803" s="347"/>
    </row>
    <row r="804" spans="27:28">
      <c r="AA804" s="347"/>
      <c r="AB804" s="347"/>
    </row>
    <row r="805" spans="27:28">
      <c r="AA805" s="347"/>
      <c r="AB805" s="347"/>
    </row>
    <row r="806" spans="27:28">
      <c r="AA806" s="347"/>
      <c r="AB806" s="347"/>
    </row>
    <row r="807" spans="27:28">
      <c r="AA807" s="347"/>
      <c r="AB807" s="347"/>
    </row>
    <row r="808" spans="27:28">
      <c r="AA808" s="347"/>
      <c r="AB808" s="347"/>
    </row>
    <row r="809" spans="27:28">
      <c r="AA809" s="347"/>
      <c r="AB809" s="347"/>
    </row>
    <row r="810" spans="27:28">
      <c r="AA810" s="347"/>
      <c r="AB810" s="347"/>
    </row>
    <row r="811" spans="27:28">
      <c r="AA811" s="347"/>
      <c r="AB811" s="347"/>
    </row>
    <row r="812" spans="27:28">
      <c r="AA812" s="347"/>
      <c r="AB812" s="347"/>
    </row>
    <row r="813" spans="27:28">
      <c r="AA813" s="347"/>
      <c r="AB813" s="347"/>
    </row>
    <row r="814" spans="27:28">
      <c r="AA814" s="347"/>
      <c r="AB814" s="347"/>
    </row>
    <row r="815" spans="27:28">
      <c r="AA815" s="347"/>
      <c r="AB815" s="347"/>
    </row>
    <row r="816" spans="27:28">
      <c r="AA816" s="347"/>
      <c r="AB816" s="347"/>
    </row>
    <row r="817" spans="27:28">
      <c r="AA817" s="347"/>
      <c r="AB817" s="347"/>
    </row>
    <row r="818" spans="27:28">
      <c r="AA818" s="347"/>
      <c r="AB818" s="347"/>
    </row>
    <row r="819" spans="27:28">
      <c r="AA819" s="347"/>
      <c r="AB819" s="347"/>
    </row>
    <row r="820" spans="27:28">
      <c r="AA820" s="347"/>
      <c r="AB820" s="347"/>
    </row>
    <row r="821" spans="27:28">
      <c r="AA821" s="347"/>
      <c r="AB821" s="347"/>
    </row>
    <row r="822" spans="27:28">
      <c r="AA822" s="347"/>
      <c r="AB822" s="347"/>
    </row>
    <row r="823" spans="27:28">
      <c r="AA823" s="347"/>
      <c r="AB823" s="347"/>
    </row>
    <row r="824" spans="27:28">
      <c r="AA824" s="347"/>
      <c r="AB824" s="347"/>
    </row>
    <row r="825" spans="27:28">
      <c r="AA825" s="347"/>
      <c r="AB825" s="347"/>
    </row>
    <row r="826" spans="27:28">
      <c r="AA826" s="347"/>
      <c r="AB826" s="347"/>
    </row>
    <row r="827" spans="27:28">
      <c r="AA827" s="347"/>
      <c r="AB827" s="347"/>
    </row>
    <row r="828" spans="27:28">
      <c r="AA828" s="347"/>
      <c r="AB828" s="347"/>
    </row>
    <row r="829" spans="27:28">
      <c r="AA829" s="347"/>
      <c r="AB829" s="347"/>
    </row>
    <row r="830" spans="27:28">
      <c r="AA830" s="347"/>
      <c r="AB830" s="347"/>
    </row>
    <row r="831" spans="27:28">
      <c r="AA831" s="347"/>
      <c r="AB831" s="347"/>
    </row>
    <row r="832" spans="27:28">
      <c r="AA832" s="347"/>
      <c r="AB832" s="347"/>
    </row>
    <row r="833" spans="27:28">
      <c r="AA833" s="347"/>
      <c r="AB833" s="347"/>
    </row>
    <row r="834" spans="27:28">
      <c r="AA834" s="347"/>
      <c r="AB834" s="347"/>
    </row>
    <row r="835" spans="27:28">
      <c r="AA835" s="347"/>
      <c r="AB835" s="347"/>
    </row>
    <row r="836" spans="27:28">
      <c r="AA836" s="347"/>
      <c r="AB836" s="347"/>
    </row>
    <row r="837" spans="27:28">
      <c r="AA837" s="347"/>
      <c r="AB837" s="347"/>
    </row>
    <row r="838" spans="27:28">
      <c r="AA838" s="347"/>
      <c r="AB838" s="347"/>
    </row>
    <row r="839" spans="27:28">
      <c r="AA839" s="347"/>
      <c r="AB839" s="347"/>
    </row>
    <row r="840" spans="27:28">
      <c r="AA840" s="347"/>
      <c r="AB840" s="347"/>
    </row>
    <row r="841" spans="27:28">
      <c r="AA841" s="347"/>
      <c r="AB841" s="347"/>
    </row>
    <row r="842" spans="27:28">
      <c r="AA842" s="347"/>
      <c r="AB842" s="347"/>
    </row>
    <row r="843" spans="27:28">
      <c r="AA843" s="347"/>
      <c r="AB843" s="347"/>
    </row>
    <row r="844" spans="27:28">
      <c r="AA844" s="347"/>
      <c r="AB844" s="347"/>
    </row>
    <row r="845" spans="27:28">
      <c r="AA845" s="347"/>
      <c r="AB845" s="347"/>
    </row>
    <row r="846" spans="27:28">
      <c r="AA846" s="347"/>
      <c r="AB846" s="347"/>
    </row>
    <row r="847" spans="27:28">
      <c r="AA847" s="347"/>
      <c r="AB847" s="347"/>
    </row>
    <row r="848" spans="27:28">
      <c r="AA848" s="347"/>
      <c r="AB848" s="347"/>
    </row>
    <row r="849" spans="27:28">
      <c r="AA849" s="347"/>
      <c r="AB849" s="347"/>
    </row>
    <row r="850" spans="27:28">
      <c r="AA850" s="347"/>
      <c r="AB850" s="347"/>
    </row>
    <row r="851" spans="27:28">
      <c r="AA851" s="347"/>
      <c r="AB851" s="347"/>
    </row>
    <row r="852" spans="27:28">
      <c r="AA852" s="347"/>
      <c r="AB852" s="347"/>
    </row>
    <row r="853" spans="27:28">
      <c r="AA853" s="347"/>
      <c r="AB853" s="347"/>
    </row>
    <row r="854" spans="27:28">
      <c r="AA854" s="347"/>
      <c r="AB854" s="347"/>
    </row>
    <row r="855" spans="27:28">
      <c r="AA855" s="347"/>
      <c r="AB855" s="347"/>
    </row>
    <row r="856" spans="27:28">
      <c r="AA856" s="347"/>
      <c r="AB856" s="347"/>
    </row>
    <row r="857" spans="27:28">
      <c r="AA857" s="347"/>
      <c r="AB857" s="347"/>
    </row>
    <row r="858" spans="27:28">
      <c r="AA858" s="347"/>
      <c r="AB858" s="347"/>
    </row>
    <row r="859" spans="27:28">
      <c r="AA859" s="347"/>
      <c r="AB859" s="347"/>
    </row>
    <row r="860" spans="27:28">
      <c r="AA860" s="347"/>
      <c r="AB860" s="347"/>
    </row>
    <row r="861" spans="27:28">
      <c r="AA861" s="347"/>
      <c r="AB861" s="347"/>
    </row>
    <row r="862" spans="27:28">
      <c r="AA862" s="347"/>
      <c r="AB862" s="347"/>
    </row>
    <row r="863" spans="27:28">
      <c r="AA863" s="347"/>
      <c r="AB863" s="347"/>
    </row>
    <row r="864" spans="27:28">
      <c r="AA864" s="347"/>
      <c r="AB864" s="347"/>
    </row>
    <row r="865" spans="27:28">
      <c r="AA865" s="347"/>
      <c r="AB865" s="347"/>
    </row>
    <row r="866" spans="27:28">
      <c r="AA866" s="347"/>
      <c r="AB866" s="347"/>
    </row>
    <row r="867" spans="27:28">
      <c r="AA867" s="347"/>
      <c r="AB867" s="347"/>
    </row>
    <row r="868" spans="27:28">
      <c r="AA868" s="347"/>
      <c r="AB868" s="347"/>
    </row>
    <row r="869" spans="27:28">
      <c r="AA869" s="347"/>
      <c r="AB869" s="347"/>
    </row>
    <row r="870" spans="27:28">
      <c r="AA870" s="347"/>
      <c r="AB870" s="347"/>
    </row>
    <row r="871" spans="27:28">
      <c r="AA871" s="347"/>
      <c r="AB871" s="347"/>
    </row>
    <row r="872" spans="27:28">
      <c r="AA872" s="347"/>
      <c r="AB872" s="347"/>
    </row>
    <row r="873" spans="27:28">
      <c r="AA873" s="347"/>
      <c r="AB873" s="347"/>
    </row>
    <row r="874" spans="27:28">
      <c r="AA874" s="347"/>
      <c r="AB874" s="347"/>
    </row>
    <row r="875" spans="27:28">
      <c r="AA875" s="347"/>
      <c r="AB875" s="347"/>
    </row>
    <row r="876" spans="27:28">
      <c r="AA876" s="347"/>
      <c r="AB876" s="347"/>
    </row>
    <row r="877" spans="27:28">
      <c r="AA877" s="347"/>
      <c r="AB877" s="347"/>
    </row>
    <row r="878" spans="27:28">
      <c r="AA878" s="347"/>
      <c r="AB878" s="347"/>
    </row>
    <row r="879" spans="27:28">
      <c r="AA879" s="347"/>
      <c r="AB879" s="347"/>
    </row>
    <row r="880" spans="27:28">
      <c r="AA880" s="347"/>
      <c r="AB880" s="347"/>
    </row>
    <row r="881" spans="27:28">
      <c r="AA881" s="347"/>
      <c r="AB881" s="347"/>
    </row>
    <row r="882" spans="27:28">
      <c r="AA882" s="347"/>
      <c r="AB882" s="347"/>
    </row>
    <row r="883" spans="27:28">
      <c r="AA883" s="347"/>
      <c r="AB883" s="347"/>
    </row>
    <row r="884" spans="27:28">
      <c r="AA884" s="347"/>
      <c r="AB884" s="347"/>
    </row>
    <row r="885" spans="27:28">
      <c r="AA885" s="347"/>
      <c r="AB885" s="347"/>
    </row>
    <row r="886" spans="27:28">
      <c r="AA886" s="347"/>
      <c r="AB886" s="347"/>
    </row>
    <row r="887" spans="27:28">
      <c r="AA887" s="347"/>
      <c r="AB887" s="347"/>
    </row>
    <row r="888" spans="27:28">
      <c r="AA888" s="347"/>
      <c r="AB888" s="347"/>
    </row>
    <row r="889" spans="27:28">
      <c r="AA889" s="347"/>
      <c r="AB889" s="347"/>
    </row>
    <row r="890" spans="27:28">
      <c r="AA890" s="347"/>
      <c r="AB890" s="347"/>
    </row>
    <row r="891" spans="27:28">
      <c r="AA891" s="347"/>
      <c r="AB891" s="347"/>
    </row>
    <row r="892" spans="27:28">
      <c r="AA892" s="347"/>
      <c r="AB892" s="347"/>
    </row>
    <row r="893" spans="27:28">
      <c r="AA893" s="347"/>
      <c r="AB893" s="347"/>
    </row>
    <row r="894" spans="27:28">
      <c r="AA894" s="347"/>
      <c r="AB894" s="347"/>
    </row>
    <row r="895" spans="27:28">
      <c r="AA895" s="347"/>
      <c r="AB895" s="347"/>
    </row>
    <row r="896" spans="27:28">
      <c r="AA896" s="347"/>
      <c r="AB896" s="347"/>
    </row>
    <row r="897" spans="27:28">
      <c r="AA897" s="347"/>
      <c r="AB897" s="347"/>
    </row>
    <row r="898" spans="27:28">
      <c r="AA898" s="347"/>
      <c r="AB898" s="347"/>
    </row>
    <row r="899" spans="27:28">
      <c r="AA899" s="347"/>
      <c r="AB899" s="347"/>
    </row>
    <row r="900" spans="27:28">
      <c r="AA900" s="347"/>
      <c r="AB900" s="347"/>
    </row>
    <row r="901" spans="27:28">
      <c r="AA901" s="347"/>
      <c r="AB901" s="347"/>
    </row>
    <row r="902" spans="27:28">
      <c r="AA902" s="347"/>
      <c r="AB902" s="347"/>
    </row>
    <row r="903" spans="27:28">
      <c r="AA903" s="347"/>
      <c r="AB903" s="347"/>
    </row>
    <row r="904" spans="27:28">
      <c r="AA904" s="347"/>
      <c r="AB904" s="347"/>
    </row>
    <row r="905" spans="27:28">
      <c r="AA905" s="347"/>
      <c r="AB905" s="347"/>
    </row>
    <row r="906" spans="27:28">
      <c r="AA906" s="347"/>
      <c r="AB906" s="347"/>
    </row>
    <row r="907" spans="27:28">
      <c r="AA907" s="347"/>
      <c r="AB907" s="347"/>
    </row>
    <row r="908" spans="27:28">
      <c r="AA908" s="347"/>
      <c r="AB908" s="347"/>
    </row>
    <row r="909" spans="27:28">
      <c r="AA909" s="347"/>
      <c r="AB909" s="347"/>
    </row>
    <row r="910" spans="27:28">
      <c r="AA910" s="347"/>
      <c r="AB910" s="347"/>
    </row>
    <row r="911" spans="27:28">
      <c r="AA911" s="347"/>
      <c r="AB911" s="347"/>
    </row>
    <row r="912" spans="27:28">
      <c r="AA912" s="347"/>
      <c r="AB912" s="347"/>
    </row>
    <row r="913" spans="27:28">
      <c r="AA913" s="347"/>
      <c r="AB913" s="347"/>
    </row>
    <row r="914" spans="27:28">
      <c r="AA914" s="347"/>
      <c r="AB914" s="347"/>
    </row>
    <row r="915" spans="27:28">
      <c r="AA915" s="347"/>
      <c r="AB915" s="347"/>
    </row>
    <row r="916" spans="27:28">
      <c r="AA916" s="347"/>
      <c r="AB916" s="347"/>
    </row>
    <row r="917" spans="27:28">
      <c r="AA917" s="347"/>
      <c r="AB917" s="347"/>
    </row>
    <row r="918" spans="27:28">
      <c r="AA918" s="347"/>
      <c r="AB918" s="347"/>
    </row>
    <row r="919" spans="27:28">
      <c r="AA919" s="347"/>
      <c r="AB919" s="347"/>
    </row>
    <row r="920" spans="27:28">
      <c r="AA920" s="347"/>
      <c r="AB920" s="347"/>
    </row>
    <row r="921" spans="27:28">
      <c r="AA921" s="347"/>
      <c r="AB921" s="347"/>
    </row>
    <row r="922" spans="27:28">
      <c r="AA922" s="347"/>
      <c r="AB922" s="347"/>
    </row>
    <row r="923" spans="27:28">
      <c r="AA923" s="347"/>
      <c r="AB923" s="347"/>
    </row>
    <row r="924" spans="27:28">
      <c r="AA924" s="347"/>
      <c r="AB924" s="347"/>
    </row>
    <row r="925" spans="27:28">
      <c r="AA925" s="347"/>
      <c r="AB925" s="347"/>
    </row>
    <row r="926" spans="27:28">
      <c r="AA926" s="347"/>
      <c r="AB926" s="347"/>
    </row>
    <row r="927" spans="27:28">
      <c r="AA927" s="347"/>
      <c r="AB927" s="347"/>
    </row>
    <row r="928" spans="27:28">
      <c r="AA928" s="347"/>
      <c r="AB928" s="347"/>
    </row>
    <row r="929" spans="27:28">
      <c r="AA929" s="347"/>
      <c r="AB929" s="347"/>
    </row>
    <row r="930" spans="27:28">
      <c r="AA930" s="347"/>
      <c r="AB930" s="347"/>
    </row>
    <row r="931" spans="27:28">
      <c r="AA931" s="347"/>
      <c r="AB931" s="347"/>
    </row>
    <row r="932" spans="27:28">
      <c r="AA932" s="347"/>
      <c r="AB932" s="347"/>
    </row>
    <row r="933" spans="27:28">
      <c r="AA933" s="347"/>
      <c r="AB933" s="347"/>
    </row>
    <row r="934" spans="27:28">
      <c r="AA934" s="347"/>
      <c r="AB934" s="347"/>
    </row>
    <row r="935" spans="27:28">
      <c r="AA935" s="347"/>
      <c r="AB935" s="347"/>
    </row>
    <row r="936" spans="27:28">
      <c r="AA936" s="347"/>
      <c r="AB936" s="347"/>
    </row>
    <row r="937" spans="27:28">
      <c r="AA937" s="347"/>
      <c r="AB937" s="347"/>
    </row>
    <row r="938" spans="27:28">
      <c r="AA938" s="347"/>
      <c r="AB938" s="347"/>
    </row>
    <row r="939" spans="27:28">
      <c r="AA939" s="347"/>
      <c r="AB939" s="347"/>
    </row>
    <row r="940" spans="27:28">
      <c r="AA940" s="347"/>
      <c r="AB940" s="347"/>
    </row>
    <row r="941" spans="27:28">
      <c r="AA941" s="347"/>
      <c r="AB941" s="347"/>
    </row>
    <row r="942" spans="27:28">
      <c r="AA942" s="347"/>
      <c r="AB942" s="347"/>
    </row>
    <row r="943" spans="27:28">
      <c r="AA943" s="347"/>
      <c r="AB943" s="347"/>
    </row>
    <row r="944" spans="27:28">
      <c r="AA944" s="347"/>
      <c r="AB944" s="347"/>
    </row>
    <row r="945" spans="27:28">
      <c r="AA945" s="347"/>
      <c r="AB945" s="347"/>
    </row>
    <row r="946" spans="27:28">
      <c r="AA946" s="347"/>
      <c r="AB946" s="347"/>
    </row>
    <row r="947" spans="27:28">
      <c r="AA947" s="347"/>
      <c r="AB947" s="347"/>
    </row>
    <row r="948" spans="27:28">
      <c r="AA948" s="347"/>
      <c r="AB948" s="347"/>
    </row>
    <row r="949" spans="27:28">
      <c r="AA949" s="347"/>
      <c r="AB949" s="347"/>
    </row>
    <row r="950" spans="27:28">
      <c r="AA950" s="347"/>
      <c r="AB950" s="347"/>
    </row>
    <row r="951" spans="27:28">
      <c r="AA951" s="347"/>
      <c r="AB951" s="347"/>
    </row>
    <row r="952" spans="27:28">
      <c r="AA952" s="347"/>
      <c r="AB952" s="347"/>
    </row>
    <row r="953" spans="27:28">
      <c r="AA953" s="347"/>
      <c r="AB953" s="347"/>
    </row>
    <row r="954" spans="27:28">
      <c r="AA954" s="347"/>
      <c r="AB954" s="347"/>
    </row>
    <row r="955" spans="27:28">
      <c r="AA955" s="347"/>
      <c r="AB955" s="347"/>
    </row>
    <row r="956" spans="27:28">
      <c r="AA956" s="347"/>
      <c r="AB956" s="347"/>
    </row>
    <row r="957" spans="27:28">
      <c r="AA957" s="347"/>
      <c r="AB957" s="347"/>
    </row>
    <row r="958" spans="27:28">
      <c r="AA958" s="347"/>
      <c r="AB958" s="347"/>
    </row>
    <row r="959" spans="27:28">
      <c r="AA959" s="347"/>
      <c r="AB959" s="347"/>
    </row>
    <row r="960" spans="27:28">
      <c r="AA960" s="347"/>
      <c r="AB960" s="347"/>
    </row>
    <row r="961" spans="27:28">
      <c r="AA961" s="347"/>
      <c r="AB961" s="347"/>
    </row>
    <row r="962" spans="27:28">
      <c r="AA962" s="347"/>
      <c r="AB962" s="347"/>
    </row>
    <row r="963" spans="27:28">
      <c r="AA963" s="347"/>
      <c r="AB963" s="347"/>
    </row>
    <row r="964" spans="27:28">
      <c r="AA964" s="347"/>
      <c r="AB964" s="347"/>
    </row>
    <row r="965" spans="27:28">
      <c r="AA965" s="347"/>
      <c r="AB965" s="347"/>
    </row>
    <row r="966" spans="27:28">
      <c r="AA966" s="347"/>
      <c r="AB966" s="347"/>
    </row>
    <row r="967" spans="27:28">
      <c r="AA967" s="347"/>
      <c r="AB967" s="347"/>
    </row>
    <row r="968" spans="27:28">
      <c r="AA968" s="347"/>
      <c r="AB968" s="347"/>
    </row>
    <row r="969" spans="27:28">
      <c r="AA969" s="347"/>
      <c r="AB969" s="347"/>
    </row>
    <row r="970" spans="27:28">
      <c r="AA970" s="347"/>
      <c r="AB970" s="347"/>
    </row>
    <row r="971" spans="27:28">
      <c r="AA971" s="347"/>
      <c r="AB971" s="347"/>
    </row>
    <row r="972" spans="27:28">
      <c r="AA972" s="347"/>
      <c r="AB972" s="347"/>
    </row>
    <row r="973" spans="27:28">
      <c r="AA973" s="347"/>
      <c r="AB973" s="347"/>
    </row>
    <row r="974" spans="27:28">
      <c r="AA974" s="347"/>
      <c r="AB974" s="347"/>
    </row>
    <row r="975" spans="27:28">
      <c r="AA975" s="347"/>
      <c r="AB975" s="347"/>
    </row>
    <row r="976" spans="27:28">
      <c r="AA976" s="347"/>
      <c r="AB976" s="347"/>
    </row>
    <row r="977" spans="27:28">
      <c r="AA977" s="347"/>
      <c r="AB977" s="347"/>
    </row>
    <row r="978" spans="27:28">
      <c r="AA978" s="347"/>
      <c r="AB978" s="347"/>
    </row>
    <row r="979" spans="27:28">
      <c r="AA979" s="347"/>
      <c r="AB979" s="347"/>
    </row>
    <row r="980" spans="27:28">
      <c r="AA980" s="347"/>
      <c r="AB980" s="347"/>
    </row>
    <row r="981" spans="27:28">
      <c r="AA981" s="347"/>
      <c r="AB981" s="347"/>
    </row>
    <row r="982" spans="27:28">
      <c r="AA982" s="347"/>
      <c r="AB982" s="347"/>
    </row>
    <row r="983" spans="27:28">
      <c r="AA983" s="347"/>
      <c r="AB983" s="347"/>
    </row>
    <row r="984" spans="27:28">
      <c r="AA984" s="347"/>
      <c r="AB984" s="347"/>
    </row>
    <row r="985" spans="27:28">
      <c r="AA985" s="347"/>
      <c r="AB985" s="347"/>
    </row>
    <row r="986" spans="27:28">
      <c r="AA986" s="347"/>
      <c r="AB986" s="347"/>
    </row>
    <row r="987" spans="27:28">
      <c r="AA987" s="347"/>
      <c r="AB987" s="347"/>
    </row>
    <row r="988" spans="27:28">
      <c r="AA988" s="347"/>
      <c r="AB988" s="347"/>
    </row>
    <row r="989" spans="27:28">
      <c r="AA989" s="347"/>
      <c r="AB989" s="347"/>
    </row>
    <row r="990" spans="27:28">
      <c r="AA990" s="347"/>
      <c r="AB990" s="347"/>
    </row>
    <row r="991" spans="27:28">
      <c r="AA991" s="347"/>
      <c r="AB991" s="347"/>
    </row>
    <row r="992" spans="27:28">
      <c r="AA992" s="347"/>
      <c r="AB992" s="347"/>
    </row>
    <row r="993" spans="27:28">
      <c r="AA993" s="347"/>
      <c r="AB993" s="347"/>
    </row>
    <row r="994" spans="27:28">
      <c r="AA994" s="347"/>
      <c r="AB994" s="347"/>
    </row>
    <row r="995" spans="27:28">
      <c r="AA995" s="347"/>
      <c r="AB995" s="347"/>
    </row>
    <row r="996" spans="27:28">
      <c r="AA996" s="347"/>
      <c r="AB996" s="347"/>
    </row>
    <row r="997" spans="27:28">
      <c r="AA997" s="347"/>
      <c r="AB997" s="347"/>
    </row>
    <row r="998" spans="27:28">
      <c r="AA998" s="347"/>
      <c r="AB998" s="347"/>
    </row>
    <row r="999" spans="27:28">
      <c r="AA999" s="347"/>
      <c r="AB999" s="347"/>
    </row>
    <row r="1000" spans="27:28">
      <c r="AA1000" s="347"/>
      <c r="AB1000" s="347"/>
    </row>
    <row r="1001" spans="27:28">
      <c r="AA1001" s="347"/>
      <c r="AB1001" s="347"/>
    </row>
    <row r="1002" spans="27:28">
      <c r="AA1002" s="347"/>
      <c r="AB1002" s="347"/>
    </row>
    <row r="1003" spans="27:28">
      <c r="AA1003" s="347"/>
      <c r="AB1003" s="347"/>
    </row>
    <row r="1004" spans="27:28">
      <c r="AA1004" s="347"/>
      <c r="AB1004" s="347"/>
    </row>
    <row r="1005" spans="27:28">
      <c r="AA1005" s="347"/>
      <c r="AB1005" s="347"/>
    </row>
    <row r="1006" spans="27:28">
      <c r="AA1006" s="347"/>
      <c r="AB1006" s="347"/>
    </row>
    <row r="1007" spans="27:28">
      <c r="AA1007" s="347"/>
      <c r="AB1007" s="347"/>
    </row>
    <row r="1008" spans="27:28">
      <c r="AA1008" s="347"/>
      <c r="AB1008" s="347"/>
    </row>
    <row r="1009" spans="27:28">
      <c r="AA1009" s="347"/>
      <c r="AB1009" s="347"/>
    </row>
    <row r="1010" spans="27:28">
      <c r="AA1010" s="347"/>
      <c r="AB1010" s="347"/>
    </row>
    <row r="1011" spans="27:28">
      <c r="AA1011" s="347"/>
      <c r="AB1011" s="347"/>
    </row>
    <row r="1012" spans="27:28">
      <c r="AA1012" s="347"/>
      <c r="AB1012" s="347"/>
    </row>
    <row r="1013" spans="27:28">
      <c r="AA1013" s="347"/>
      <c r="AB1013" s="347"/>
    </row>
    <row r="1014" spans="27:28">
      <c r="AA1014" s="347"/>
      <c r="AB1014" s="347"/>
    </row>
    <row r="1015" spans="27:28">
      <c r="AA1015" s="347"/>
      <c r="AB1015" s="347"/>
    </row>
    <row r="1016" spans="27:28">
      <c r="AA1016" s="347"/>
      <c r="AB1016" s="347"/>
    </row>
    <row r="1017" spans="27:28">
      <c r="AA1017" s="347"/>
      <c r="AB1017" s="347"/>
    </row>
    <row r="1018" spans="27:28">
      <c r="AA1018" s="347"/>
      <c r="AB1018" s="347"/>
    </row>
    <row r="1019" spans="27:28">
      <c r="AA1019" s="347"/>
      <c r="AB1019" s="347"/>
    </row>
    <row r="1020" spans="27:28">
      <c r="AA1020" s="347"/>
      <c r="AB1020" s="347"/>
    </row>
    <row r="1021" spans="27:28">
      <c r="AA1021" s="347"/>
      <c r="AB1021" s="347"/>
    </row>
    <row r="1022" spans="27:28">
      <c r="AA1022" s="347"/>
      <c r="AB1022" s="347"/>
    </row>
    <row r="1023" spans="27:28">
      <c r="AA1023" s="347"/>
      <c r="AB1023" s="347"/>
    </row>
    <row r="1024" spans="27:28">
      <c r="AA1024" s="347"/>
      <c r="AB1024" s="347"/>
    </row>
    <row r="1025" spans="27:28">
      <c r="AA1025" s="347"/>
      <c r="AB1025" s="347"/>
    </row>
    <row r="1026" spans="27:28">
      <c r="AA1026" s="347"/>
      <c r="AB1026" s="347"/>
    </row>
    <row r="1027" spans="27:28">
      <c r="AA1027" s="347"/>
      <c r="AB1027" s="347"/>
    </row>
    <row r="1028" spans="27:28">
      <c r="AA1028" s="347"/>
      <c r="AB1028" s="347"/>
    </row>
    <row r="1029" spans="27:28">
      <c r="AA1029" s="347"/>
      <c r="AB1029" s="347"/>
    </row>
    <row r="1030" spans="27:28">
      <c r="AA1030" s="347"/>
      <c r="AB1030" s="347"/>
    </row>
    <row r="1031" spans="27:28">
      <c r="AA1031" s="347"/>
      <c r="AB1031" s="347"/>
    </row>
    <row r="1032" spans="27:28">
      <c r="AA1032" s="347"/>
      <c r="AB1032" s="347"/>
    </row>
    <row r="1033" spans="27:28">
      <c r="AA1033" s="347"/>
      <c r="AB1033" s="347"/>
    </row>
    <row r="1034" spans="27:28">
      <c r="AA1034" s="347"/>
      <c r="AB1034" s="347"/>
    </row>
    <row r="1035" spans="27:28">
      <c r="AA1035" s="347"/>
      <c r="AB1035" s="347"/>
    </row>
    <row r="1036" spans="27:28">
      <c r="AA1036" s="347"/>
      <c r="AB1036" s="347"/>
    </row>
    <row r="1037" spans="27:28">
      <c r="AA1037" s="347"/>
      <c r="AB1037" s="347"/>
    </row>
    <row r="1038" spans="27:28">
      <c r="AA1038" s="347"/>
      <c r="AB1038" s="347"/>
    </row>
    <row r="1039" spans="27:28">
      <c r="AA1039" s="347"/>
      <c r="AB1039" s="347"/>
    </row>
    <row r="1040" spans="27:28">
      <c r="AA1040" s="347"/>
      <c r="AB1040" s="347"/>
    </row>
    <row r="1041" spans="27:28">
      <c r="AA1041" s="347"/>
      <c r="AB1041" s="347"/>
    </row>
    <row r="1042" spans="27:28">
      <c r="AA1042" s="347"/>
      <c r="AB1042" s="347"/>
    </row>
    <row r="1043" spans="27:28">
      <c r="AA1043" s="347"/>
      <c r="AB1043" s="347"/>
    </row>
    <row r="1044" spans="27:28">
      <c r="AA1044" s="347"/>
      <c r="AB1044" s="347"/>
    </row>
    <row r="1045" spans="27:28">
      <c r="AA1045" s="347"/>
      <c r="AB1045" s="347"/>
    </row>
    <row r="1046" spans="27:28">
      <c r="AA1046" s="347"/>
      <c r="AB1046" s="347"/>
    </row>
    <row r="1047" spans="27:28">
      <c r="AA1047" s="347"/>
      <c r="AB1047" s="347"/>
    </row>
    <row r="1048" spans="27:28">
      <c r="AA1048" s="347"/>
      <c r="AB1048" s="347"/>
    </row>
    <row r="1049" spans="27:28">
      <c r="AA1049" s="347"/>
      <c r="AB1049" s="347"/>
    </row>
    <row r="1050" spans="27:28">
      <c r="AA1050" s="347"/>
      <c r="AB1050" s="347"/>
    </row>
    <row r="1051" spans="27:28">
      <c r="AA1051" s="347"/>
      <c r="AB1051" s="347"/>
    </row>
    <row r="1052" spans="27:28">
      <c r="AA1052" s="347"/>
      <c r="AB1052" s="347"/>
    </row>
    <row r="1053" spans="27:28">
      <c r="AA1053" s="347"/>
      <c r="AB1053" s="347"/>
    </row>
    <row r="1054" spans="27:28">
      <c r="AA1054" s="347"/>
      <c r="AB1054" s="347"/>
    </row>
    <row r="1055" spans="27:28">
      <c r="AA1055" s="347"/>
      <c r="AB1055" s="347"/>
    </row>
    <row r="1056" spans="27:28">
      <c r="AA1056" s="347"/>
      <c r="AB1056" s="347"/>
    </row>
    <row r="1057" spans="27:28">
      <c r="AA1057" s="347"/>
      <c r="AB1057" s="347"/>
    </row>
    <row r="1058" spans="27:28">
      <c r="AA1058" s="347"/>
      <c r="AB1058" s="347"/>
    </row>
    <row r="1059" spans="27:28">
      <c r="AA1059" s="347"/>
      <c r="AB1059" s="347"/>
    </row>
    <row r="1060" spans="27:28">
      <c r="AA1060" s="347"/>
      <c r="AB1060" s="347"/>
    </row>
    <row r="1061" spans="27:28">
      <c r="AA1061" s="347"/>
      <c r="AB1061" s="347"/>
    </row>
    <row r="1062" spans="27:28">
      <c r="AA1062" s="347"/>
      <c r="AB1062" s="347"/>
    </row>
    <row r="1063" spans="27:28">
      <c r="AA1063" s="347"/>
      <c r="AB1063" s="347"/>
    </row>
    <row r="1064" spans="27:28">
      <c r="AA1064" s="347"/>
      <c r="AB1064" s="347"/>
    </row>
    <row r="1065" spans="27:28">
      <c r="AA1065" s="347"/>
      <c r="AB1065" s="347"/>
    </row>
    <row r="1066" spans="27:28">
      <c r="AA1066" s="347"/>
      <c r="AB1066" s="347"/>
    </row>
    <row r="1067" spans="27:28">
      <c r="AA1067" s="347"/>
      <c r="AB1067" s="347"/>
    </row>
    <row r="1068" spans="27:28">
      <c r="AA1068" s="347"/>
      <c r="AB1068" s="347"/>
    </row>
    <row r="1069" spans="27:28">
      <c r="AA1069" s="347"/>
      <c r="AB1069" s="347"/>
    </row>
    <row r="1070" spans="27:28">
      <c r="AA1070" s="347"/>
      <c r="AB1070" s="347"/>
    </row>
    <row r="1071" spans="27:28">
      <c r="AA1071" s="347"/>
      <c r="AB1071" s="347"/>
    </row>
    <row r="1072" spans="27:28">
      <c r="AA1072" s="347"/>
      <c r="AB1072" s="347"/>
    </row>
    <row r="1073" spans="27:28">
      <c r="AA1073" s="347"/>
      <c r="AB1073" s="347"/>
    </row>
    <row r="1074" spans="27:28">
      <c r="AA1074" s="347"/>
      <c r="AB1074" s="347"/>
    </row>
    <row r="1075" spans="27:28">
      <c r="AA1075" s="347"/>
      <c r="AB1075" s="347"/>
    </row>
    <row r="1076" spans="27:28">
      <c r="AA1076" s="347"/>
      <c r="AB1076" s="347"/>
    </row>
    <row r="1077" spans="27:28">
      <c r="AA1077" s="347"/>
      <c r="AB1077" s="347"/>
    </row>
    <row r="1078" spans="27:28">
      <c r="AA1078" s="347"/>
      <c r="AB1078" s="347"/>
    </row>
    <row r="1079" spans="27:28">
      <c r="AA1079" s="347"/>
      <c r="AB1079" s="347"/>
    </row>
    <row r="1080" spans="27:28">
      <c r="AA1080" s="347"/>
      <c r="AB1080" s="347"/>
    </row>
    <row r="1081" spans="27:28">
      <c r="AA1081" s="347"/>
      <c r="AB1081" s="347"/>
    </row>
    <row r="1082" spans="27:28">
      <c r="AA1082" s="347"/>
      <c r="AB1082" s="347"/>
    </row>
    <row r="1083" spans="27:28">
      <c r="AA1083" s="347"/>
      <c r="AB1083" s="347"/>
    </row>
    <row r="1084" spans="27:28">
      <c r="AA1084" s="347"/>
      <c r="AB1084" s="347"/>
    </row>
    <row r="1085" spans="27:28">
      <c r="AA1085" s="347"/>
      <c r="AB1085" s="347"/>
    </row>
    <row r="1086" spans="27:28">
      <c r="AA1086" s="347"/>
      <c r="AB1086" s="347"/>
    </row>
    <row r="1087" spans="27:28">
      <c r="AA1087" s="347"/>
      <c r="AB1087" s="347"/>
    </row>
    <row r="1088" spans="27:28">
      <c r="AA1088" s="347"/>
      <c r="AB1088" s="347"/>
    </row>
    <row r="1089" spans="27:28">
      <c r="AA1089" s="347"/>
      <c r="AB1089" s="347"/>
    </row>
    <row r="1090" spans="27:28">
      <c r="AA1090" s="347"/>
      <c r="AB1090" s="347"/>
    </row>
    <row r="1091" spans="27:28">
      <c r="AA1091" s="347"/>
      <c r="AB1091" s="347"/>
    </row>
    <row r="1092" spans="27:28">
      <c r="AA1092" s="347"/>
      <c r="AB1092" s="347"/>
    </row>
    <row r="1093" spans="27:28">
      <c r="AA1093" s="347"/>
      <c r="AB1093" s="347"/>
    </row>
    <row r="1094" spans="27:28">
      <c r="AA1094" s="347"/>
      <c r="AB1094" s="347"/>
    </row>
    <row r="1095" spans="27:28">
      <c r="AA1095" s="347"/>
      <c r="AB1095" s="347"/>
    </row>
    <row r="1096" spans="27:28">
      <c r="AA1096" s="347"/>
      <c r="AB1096" s="347"/>
    </row>
    <row r="1097" spans="27:28">
      <c r="AA1097" s="347"/>
      <c r="AB1097" s="347"/>
    </row>
    <row r="1098" spans="27:28">
      <c r="AA1098" s="347"/>
      <c r="AB1098" s="347"/>
    </row>
    <row r="1099" spans="27:28">
      <c r="AA1099" s="347"/>
      <c r="AB1099" s="347"/>
    </row>
    <row r="1100" spans="27:28">
      <c r="AA1100" s="347"/>
      <c r="AB1100" s="347"/>
    </row>
    <row r="1101" spans="27:28">
      <c r="AA1101" s="347"/>
      <c r="AB1101" s="347"/>
    </row>
    <row r="1102" spans="27:28">
      <c r="AA1102" s="347"/>
      <c r="AB1102" s="347"/>
    </row>
    <row r="1103" spans="27:28">
      <c r="AA1103" s="347"/>
      <c r="AB1103" s="347"/>
    </row>
    <row r="1104" spans="27:28">
      <c r="AA1104" s="347"/>
      <c r="AB1104" s="347"/>
    </row>
    <row r="1105" spans="27:28">
      <c r="AA1105" s="347"/>
      <c r="AB1105" s="347"/>
    </row>
    <row r="1106" spans="27:28">
      <c r="AA1106" s="347"/>
      <c r="AB1106" s="347"/>
    </row>
    <row r="1107" spans="27:28">
      <c r="AA1107" s="347"/>
      <c r="AB1107" s="347"/>
    </row>
    <row r="1108" spans="27:28">
      <c r="AA1108" s="347"/>
      <c r="AB1108" s="347"/>
    </row>
    <row r="1109" spans="27:28">
      <c r="AA1109" s="347"/>
      <c r="AB1109" s="347"/>
    </row>
    <row r="1110" spans="27:28">
      <c r="AA1110" s="347"/>
      <c r="AB1110" s="347"/>
    </row>
    <row r="1111" spans="27:28">
      <c r="AA1111" s="347"/>
      <c r="AB1111" s="347"/>
    </row>
    <row r="1112" spans="27:28">
      <c r="AA1112" s="347"/>
      <c r="AB1112" s="347"/>
    </row>
    <row r="1113" spans="27:28">
      <c r="AA1113" s="347"/>
      <c r="AB1113" s="347"/>
    </row>
    <row r="1114" spans="27:28">
      <c r="AA1114" s="347"/>
      <c r="AB1114" s="347"/>
    </row>
    <row r="1115" spans="27:28">
      <c r="AA1115" s="347"/>
      <c r="AB1115" s="347"/>
    </row>
    <row r="1116" spans="27:28">
      <c r="AA1116" s="347"/>
      <c r="AB1116" s="347"/>
    </row>
    <row r="1117" spans="27:28">
      <c r="AA1117" s="347"/>
      <c r="AB1117" s="347"/>
    </row>
    <row r="1118" spans="27:28">
      <c r="AA1118" s="347"/>
      <c r="AB1118" s="347"/>
    </row>
    <row r="1119" spans="27:28">
      <c r="AA1119" s="347"/>
      <c r="AB1119" s="347"/>
    </row>
    <row r="1120" spans="27:28">
      <c r="AA1120" s="347"/>
      <c r="AB1120" s="347"/>
    </row>
    <row r="1121" spans="27:28">
      <c r="AA1121" s="347"/>
      <c r="AB1121" s="347"/>
    </row>
    <row r="1122" spans="27:28">
      <c r="AA1122" s="347"/>
      <c r="AB1122" s="347"/>
    </row>
    <row r="1123" spans="27:28">
      <c r="AA1123" s="347"/>
      <c r="AB1123" s="347"/>
    </row>
    <row r="1124" spans="27:28">
      <c r="AA1124" s="347"/>
      <c r="AB1124" s="347"/>
    </row>
    <row r="1125" spans="27:28">
      <c r="AA1125" s="347"/>
      <c r="AB1125" s="347"/>
    </row>
    <row r="1126" spans="27:28">
      <c r="AA1126" s="347"/>
      <c r="AB1126" s="347"/>
    </row>
    <row r="1127" spans="27:28">
      <c r="AA1127" s="347"/>
      <c r="AB1127" s="347"/>
    </row>
    <row r="1128" spans="27:28">
      <c r="AA1128" s="347"/>
      <c r="AB1128" s="347"/>
    </row>
    <row r="1129" spans="27:28">
      <c r="AA1129" s="347"/>
      <c r="AB1129" s="347"/>
    </row>
    <row r="1130" spans="27:28">
      <c r="AA1130" s="347"/>
      <c r="AB1130" s="347"/>
    </row>
    <row r="1131" spans="27:28">
      <c r="AA1131" s="347"/>
      <c r="AB1131" s="347"/>
    </row>
    <row r="1132" spans="27:28">
      <c r="AA1132" s="347"/>
      <c r="AB1132" s="347"/>
    </row>
    <row r="1133" spans="27:28">
      <c r="AA1133" s="347"/>
      <c r="AB1133" s="347"/>
    </row>
    <row r="1134" spans="27:28">
      <c r="AA1134" s="347"/>
      <c r="AB1134" s="347"/>
    </row>
    <row r="1135" spans="27:28">
      <c r="AA1135" s="347"/>
      <c r="AB1135" s="347"/>
    </row>
    <row r="1136" spans="27:28">
      <c r="AA1136" s="347"/>
      <c r="AB1136" s="347"/>
    </row>
    <row r="1137" spans="27:28">
      <c r="AA1137" s="347"/>
      <c r="AB1137" s="347"/>
    </row>
    <row r="1138" spans="27:28">
      <c r="AA1138" s="347"/>
      <c r="AB1138" s="347"/>
    </row>
    <row r="1139" spans="27:28">
      <c r="AA1139" s="347"/>
      <c r="AB1139" s="347"/>
    </row>
    <row r="1140" spans="27:28">
      <c r="AA1140" s="347"/>
      <c r="AB1140" s="347"/>
    </row>
    <row r="1141" spans="27:28">
      <c r="AA1141" s="347"/>
      <c r="AB1141" s="347"/>
    </row>
    <row r="1142" spans="27:28">
      <c r="AA1142" s="347"/>
      <c r="AB1142" s="347"/>
    </row>
    <row r="1143" spans="27:28">
      <c r="AA1143" s="347"/>
      <c r="AB1143" s="347"/>
    </row>
    <row r="1144" spans="27:28">
      <c r="AA1144" s="347"/>
      <c r="AB1144" s="347"/>
    </row>
    <row r="1145" spans="27:28">
      <c r="AA1145" s="347"/>
      <c r="AB1145" s="347"/>
    </row>
    <row r="1146" spans="27:28">
      <c r="AA1146" s="347"/>
      <c r="AB1146" s="347"/>
    </row>
    <row r="1147" spans="27:28">
      <c r="AA1147" s="347"/>
      <c r="AB1147" s="347"/>
    </row>
    <row r="1148" spans="27:28">
      <c r="AA1148" s="347"/>
      <c r="AB1148" s="347"/>
    </row>
    <row r="1149" spans="27:28">
      <c r="AA1149" s="347"/>
      <c r="AB1149" s="347"/>
    </row>
    <row r="1150" spans="27:28">
      <c r="AA1150" s="347"/>
      <c r="AB1150" s="347"/>
    </row>
    <row r="1151" spans="27:28">
      <c r="AA1151" s="347"/>
      <c r="AB1151" s="347"/>
    </row>
    <row r="1152" spans="27:28">
      <c r="AA1152" s="347"/>
      <c r="AB1152" s="347"/>
    </row>
    <row r="1153" spans="27:28">
      <c r="AA1153" s="347"/>
      <c r="AB1153" s="347"/>
    </row>
    <row r="1154" spans="27:28">
      <c r="AA1154" s="347"/>
      <c r="AB1154" s="347"/>
    </row>
    <row r="1155" spans="27:28">
      <c r="AA1155" s="347"/>
      <c r="AB1155" s="347"/>
    </row>
    <row r="1156" spans="27:28">
      <c r="AA1156" s="347"/>
      <c r="AB1156" s="347"/>
    </row>
    <row r="1157" spans="27:28">
      <c r="AA1157" s="347"/>
      <c r="AB1157" s="347"/>
    </row>
    <row r="1158" spans="27:28">
      <c r="AA1158" s="347"/>
      <c r="AB1158" s="347"/>
    </row>
    <row r="1159" spans="27:28">
      <c r="AA1159" s="347"/>
      <c r="AB1159" s="347"/>
    </row>
    <row r="1160" spans="27:28">
      <c r="AA1160" s="347"/>
      <c r="AB1160" s="347"/>
    </row>
    <row r="1161" spans="27:28">
      <c r="AA1161" s="347"/>
      <c r="AB1161" s="347"/>
    </row>
    <row r="1162" spans="27:28">
      <c r="AA1162" s="347"/>
      <c r="AB1162" s="347"/>
    </row>
    <row r="1163" spans="27:28">
      <c r="AA1163" s="347"/>
      <c r="AB1163" s="347"/>
    </row>
    <row r="1164" spans="27:28">
      <c r="AA1164" s="347"/>
      <c r="AB1164" s="347"/>
    </row>
    <row r="1165" spans="27:28">
      <c r="AA1165" s="347"/>
      <c r="AB1165" s="347"/>
    </row>
    <row r="1166" spans="27:28">
      <c r="AA1166" s="347"/>
      <c r="AB1166" s="347"/>
    </row>
    <row r="1167" spans="27:28">
      <c r="AA1167" s="347"/>
      <c r="AB1167" s="347"/>
    </row>
    <row r="1168" spans="27:28">
      <c r="AA1168" s="347"/>
      <c r="AB1168" s="347"/>
    </row>
    <row r="1169" spans="27:28">
      <c r="AA1169" s="347"/>
      <c r="AB1169" s="347"/>
    </row>
    <row r="1170" spans="27:28">
      <c r="AA1170" s="347"/>
      <c r="AB1170" s="347"/>
    </row>
    <row r="1171" spans="27:28">
      <c r="AA1171" s="347"/>
      <c r="AB1171" s="347"/>
    </row>
    <row r="1172" spans="27:28">
      <c r="AA1172" s="347"/>
      <c r="AB1172" s="347"/>
    </row>
    <row r="1173" spans="27:28">
      <c r="AA1173" s="347"/>
      <c r="AB1173" s="347"/>
    </row>
    <row r="1174" spans="27:28">
      <c r="AA1174" s="347"/>
      <c r="AB1174" s="347"/>
    </row>
    <row r="1175" spans="27:28">
      <c r="AA1175" s="347"/>
      <c r="AB1175" s="347"/>
    </row>
    <row r="1176" spans="27:28">
      <c r="AA1176" s="347"/>
      <c r="AB1176" s="347"/>
    </row>
    <row r="1177" spans="27:28">
      <c r="AA1177" s="347"/>
      <c r="AB1177" s="347"/>
    </row>
    <row r="1178" spans="27:28">
      <c r="AA1178" s="347"/>
      <c r="AB1178" s="347"/>
    </row>
    <row r="1179" spans="27:28">
      <c r="AA1179" s="347"/>
      <c r="AB1179" s="347"/>
    </row>
    <row r="1180" spans="27:28">
      <c r="AA1180" s="347"/>
      <c r="AB1180" s="347"/>
    </row>
    <row r="1181" spans="27:28">
      <c r="AA1181" s="347"/>
      <c r="AB1181" s="347"/>
    </row>
    <row r="1182" spans="27:28">
      <c r="AA1182" s="347"/>
      <c r="AB1182" s="347"/>
    </row>
    <row r="1183" spans="27:28">
      <c r="AA1183" s="347"/>
      <c r="AB1183" s="347"/>
    </row>
    <row r="1184" spans="27:28">
      <c r="AA1184" s="347"/>
      <c r="AB1184" s="347"/>
    </row>
    <row r="1185" spans="27:28">
      <c r="AA1185" s="347"/>
      <c r="AB1185" s="347"/>
    </row>
    <row r="1186" spans="27:28">
      <c r="AA1186" s="347"/>
      <c r="AB1186" s="347"/>
    </row>
    <row r="1187" spans="27:28">
      <c r="AA1187" s="347"/>
      <c r="AB1187" s="347"/>
    </row>
    <row r="1188" spans="27:28">
      <c r="AA1188" s="347"/>
      <c r="AB1188" s="347"/>
    </row>
    <row r="1189" spans="27:28">
      <c r="AA1189" s="347"/>
      <c r="AB1189" s="347"/>
    </row>
    <row r="1190" spans="27:28">
      <c r="AA1190" s="347"/>
      <c r="AB1190" s="347"/>
    </row>
    <row r="1191" spans="27:28">
      <c r="AA1191" s="347"/>
      <c r="AB1191" s="347"/>
    </row>
    <row r="1192" spans="27:28">
      <c r="AA1192" s="347"/>
      <c r="AB1192" s="347"/>
    </row>
    <row r="1193" spans="27:28">
      <c r="AA1193" s="347"/>
      <c r="AB1193" s="347"/>
    </row>
    <row r="1194" spans="27:28">
      <c r="AA1194" s="347"/>
      <c r="AB1194" s="347"/>
    </row>
    <row r="1195" spans="27:28">
      <c r="AA1195" s="347"/>
      <c r="AB1195" s="347"/>
    </row>
    <row r="1196" spans="27:28">
      <c r="AA1196" s="347"/>
      <c r="AB1196" s="347"/>
    </row>
    <row r="1197" spans="27:28">
      <c r="AA1197" s="347"/>
      <c r="AB1197" s="347"/>
    </row>
    <row r="1198" spans="27:28">
      <c r="AA1198" s="347"/>
      <c r="AB1198" s="347"/>
    </row>
    <row r="1199" spans="27:28">
      <c r="AA1199" s="347"/>
      <c r="AB1199" s="347"/>
    </row>
    <row r="1200" spans="27:28">
      <c r="AA1200" s="347"/>
      <c r="AB1200" s="347"/>
    </row>
    <row r="1201" spans="27:28">
      <c r="AA1201" s="347"/>
      <c r="AB1201" s="347"/>
    </row>
    <row r="1202" spans="27:28">
      <c r="AA1202" s="347"/>
      <c r="AB1202" s="347"/>
    </row>
    <row r="1203" spans="27:28">
      <c r="AA1203" s="347"/>
      <c r="AB1203" s="347"/>
    </row>
    <row r="1204" spans="27:28">
      <c r="AA1204" s="347"/>
      <c r="AB1204" s="347"/>
    </row>
    <row r="1205" spans="27:28">
      <c r="AA1205" s="347"/>
      <c r="AB1205" s="347"/>
    </row>
    <row r="1206" spans="27:28">
      <c r="AA1206" s="347"/>
      <c r="AB1206" s="347"/>
    </row>
    <row r="1207" spans="27:28">
      <c r="AA1207" s="347"/>
      <c r="AB1207" s="347"/>
    </row>
    <row r="1208" spans="27:28">
      <c r="AA1208" s="347"/>
      <c r="AB1208" s="347"/>
    </row>
    <row r="1209" spans="27:28">
      <c r="AA1209" s="347"/>
      <c r="AB1209" s="347"/>
    </row>
    <row r="1210" spans="27:28">
      <c r="AA1210" s="347"/>
      <c r="AB1210" s="347"/>
    </row>
    <row r="1211" spans="27:28">
      <c r="AA1211" s="347"/>
      <c r="AB1211" s="347"/>
    </row>
    <row r="1212" spans="27:28">
      <c r="AA1212" s="347"/>
      <c r="AB1212" s="347"/>
    </row>
    <row r="1213" spans="27:28">
      <c r="AA1213" s="347"/>
      <c r="AB1213" s="347"/>
    </row>
    <row r="1214" spans="27:28">
      <c r="AA1214" s="347"/>
      <c r="AB1214" s="347"/>
    </row>
    <row r="1215" spans="27:28">
      <c r="AA1215" s="347"/>
      <c r="AB1215" s="347"/>
    </row>
    <row r="1216" spans="27:28">
      <c r="AA1216" s="347"/>
      <c r="AB1216" s="347"/>
    </row>
    <row r="1217" spans="27:28">
      <c r="AA1217" s="347"/>
      <c r="AB1217" s="347"/>
    </row>
    <row r="1218" spans="27:28">
      <c r="AA1218" s="347"/>
      <c r="AB1218" s="347"/>
    </row>
    <row r="1219" spans="27:28">
      <c r="AA1219" s="347"/>
      <c r="AB1219" s="347"/>
    </row>
    <row r="1220" spans="27:28">
      <c r="AA1220" s="347"/>
      <c r="AB1220" s="347"/>
    </row>
    <row r="1221" spans="27:28">
      <c r="AA1221" s="347"/>
      <c r="AB1221" s="347"/>
    </row>
    <row r="1222" spans="27:28">
      <c r="AA1222" s="347"/>
      <c r="AB1222" s="347"/>
    </row>
    <row r="1223" spans="27:28">
      <c r="AA1223" s="347"/>
      <c r="AB1223" s="347"/>
    </row>
    <row r="1224" spans="27:28">
      <c r="AA1224" s="347"/>
      <c r="AB1224" s="347"/>
    </row>
    <row r="1225" spans="27:28">
      <c r="AA1225" s="347"/>
      <c r="AB1225" s="347"/>
    </row>
    <row r="1226" spans="27:28">
      <c r="AA1226" s="347"/>
      <c r="AB1226" s="347"/>
    </row>
    <row r="1227" spans="27:28">
      <c r="AA1227" s="347"/>
      <c r="AB1227" s="347"/>
    </row>
    <row r="1228" spans="27:28">
      <c r="AA1228" s="347"/>
      <c r="AB1228" s="347"/>
    </row>
    <row r="1229" spans="27:28">
      <c r="AA1229" s="347"/>
      <c r="AB1229" s="347"/>
    </row>
    <row r="1230" spans="27:28">
      <c r="AA1230" s="347"/>
      <c r="AB1230" s="347"/>
    </row>
    <row r="1231" spans="27:28">
      <c r="AA1231" s="347"/>
      <c r="AB1231" s="347"/>
    </row>
    <row r="1232" spans="27:28">
      <c r="AA1232" s="347"/>
      <c r="AB1232" s="347"/>
    </row>
    <row r="1233" spans="27:28">
      <c r="AA1233" s="347"/>
      <c r="AB1233" s="347"/>
    </row>
    <row r="1234" spans="27:28">
      <c r="AA1234" s="347"/>
      <c r="AB1234" s="347"/>
    </row>
    <row r="1235" spans="27:28">
      <c r="AA1235" s="347"/>
      <c r="AB1235" s="347"/>
    </row>
    <row r="1236" spans="27:28">
      <c r="AA1236" s="347"/>
      <c r="AB1236" s="347"/>
    </row>
    <row r="1237" spans="27:28">
      <c r="AA1237" s="347"/>
      <c r="AB1237" s="347"/>
    </row>
    <row r="1238" spans="27:28">
      <c r="AA1238" s="347"/>
      <c r="AB1238" s="347"/>
    </row>
    <row r="1239" spans="27:28">
      <c r="AA1239" s="347"/>
      <c r="AB1239" s="347"/>
    </row>
    <row r="1240" spans="27:28">
      <c r="AA1240" s="347"/>
      <c r="AB1240" s="347"/>
    </row>
    <row r="1241" spans="27:28">
      <c r="AA1241" s="347"/>
      <c r="AB1241" s="347"/>
    </row>
    <row r="1242" spans="27:28">
      <c r="AA1242" s="347"/>
      <c r="AB1242" s="347"/>
    </row>
    <row r="1243" spans="27:28">
      <c r="AA1243" s="347"/>
      <c r="AB1243" s="347"/>
    </row>
    <row r="1244" spans="27:28">
      <c r="AA1244" s="347"/>
      <c r="AB1244" s="347"/>
    </row>
    <row r="1245" spans="27:28">
      <c r="AA1245" s="347"/>
      <c r="AB1245" s="347"/>
    </row>
    <row r="1246" spans="27:28">
      <c r="AA1246" s="347"/>
      <c r="AB1246" s="347"/>
    </row>
    <row r="1247" spans="27:28">
      <c r="AA1247" s="347"/>
      <c r="AB1247" s="347"/>
    </row>
    <row r="1248" spans="27:28">
      <c r="AA1248" s="347"/>
      <c r="AB1248" s="347"/>
    </row>
    <row r="1249" spans="27:28">
      <c r="AA1249" s="347"/>
      <c r="AB1249" s="347"/>
    </row>
    <row r="1250" spans="27:28">
      <c r="AA1250" s="347"/>
      <c r="AB1250" s="347"/>
    </row>
    <row r="1251" spans="27:28">
      <c r="AA1251" s="347"/>
      <c r="AB1251" s="347"/>
    </row>
    <row r="1252" spans="27:28">
      <c r="AA1252" s="347"/>
      <c r="AB1252" s="347"/>
    </row>
    <row r="1253" spans="27:28">
      <c r="AA1253" s="347"/>
      <c r="AB1253" s="347"/>
    </row>
    <row r="1254" spans="27:28">
      <c r="AA1254" s="347"/>
      <c r="AB1254" s="347"/>
    </row>
    <row r="1255" spans="27:28">
      <c r="AA1255" s="347"/>
      <c r="AB1255" s="347"/>
    </row>
    <row r="1256" spans="27:28">
      <c r="AA1256" s="347"/>
      <c r="AB1256" s="347"/>
    </row>
    <row r="1257" spans="27:28">
      <c r="AA1257" s="347"/>
      <c r="AB1257" s="347"/>
    </row>
    <row r="1258" spans="27:28">
      <c r="AA1258" s="347"/>
      <c r="AB1258" s="347"/>
    </row>
    <row r="1259" spans="27:28">
      <c r="AA1259" s="347"/>
      <c r="AB1259" s="347"/>
    </row>
    <row r="1260" spans="27:28">
      <c r="AA1260" s="347"/>
      <c r="AB1260" s="347"/>
    </row>
    <row r="1261" spans="27:28">
      <c r="AA1261" s="347"/>
      <c r="AB1261" s="347"/>
    </row>
    <row r="1262" spans="27:28">
      <c r="AA1262" s="347"/>
      <c r="AB1262" s="347"/>
    </row>
    <row r="1263" spans="27:28">
      <c r="AA1263" s="347"/>
      <c r="AB1263" s="347"/>
    </row>
    <row r="1264" spans="27:28">
      <c r="AA1264" s="347"/>
      <c r="AB1264" s="347"/>
    </row>
    <row r="1265" spans="27:28">
      <c r="AA1265" s="347"/>
      <c r="AB1265" s="347"/>
    </row>
    <row r="1266" spans="27:28">
      <c r="AA1266" s="347"/>
      <c r="AB1266" s="347"/>
    </row>
    <row r="1267" spans="27:28">
      <c r="AA1267" s="347"/>
      <c r="AB1267" s="347"/>
    </row>
    <row r="1268" spans="27:28">
      <c r="AA1268" s="347"/>
      <c r="AB1268" s="347"/>
    </row>
    <row r="1269" spans="27:28">
      <c r="AA1269" s="347"/>
      <c r="AB1269" s="347"/>
    </row>
    <row r="1270" spans="27:28">
      <c r="AA1270" s="347"/>
      <c r="AB1270" s="347"/>
    </row>
    <row r="1271" spans="27:28">
      <c r="AA1271" s="347"/>
      <c r="AB1271" s="347"/>
    </row>
    <row r="1272" spans="27:28">
      <c r="AA1272" s="347"/>
      <c r="AB1272" s="347"/>
    </row>
    <row r="1273" spans="27:28">
      <c r="AA1273" s="347"/>
      <c r="AB1273" s="347"/>
    </row>
    <row r="1274" spans="27:28">
      <c r="AA1274" s="347"/>
      <c r="AB1274" s="347"/>
    </row>
    <row r="1275" spans="27:28">
      <c r="AA1275" s="347"/>
      <c r="AB1275" s="347"/>
    </row>
    <row r="1276" spans="27:28">
      <c r="AA1276" s="347"/>
      <c r="AB1276" s="347"/>
    </row>
    <row r="1277" spans="27:28">
      <c r="AA1277" s="347"/>
      <c r="AB1277" s="347"/>
    </row>
    <row r="1278" spans="27:28">
      <c r="AA1278" s="347"/>
      <c r="AB1278" s="347"/>
    </row>
    <row r="1279" spans="27:28">
      <c r="AA1279" s="347"/>
      <c r="AB1279" s="347"/>
    </row>
    <row r="1280" spans="27:28">
      <c r="AA1280" s="347"/>
      <c r="AB1280" s="347"/>
    </row>
    <row r="1281" spans="27:28">
      <c r="AA1281" s="347"/>
      <c r="AB1281" s="347"/>
    </row>
    <row r="1282" spans="27:28">
      <c r="AA1282" s="347"/>
      <c r="AB1282" s="347"/>
    </row>
    <row r="1283" spans="27:28">
      <c r="AA1283" s="347"/>
      <c r="AB1283" s="347"/>
    </row>
    <row r="1284" spans="27:28">
      <c r="AA1284" s="347"/>
      <c r="AB1284" s="347"/>
    </row>
    <row r="1285" spans="27:28">
      <c r="AA1285" s="347"/>
      <c r="AB1285" s="347"/>
    </row>
    <row r="1286" spans="27:28">
      <c r="AA1286" s="347"/>
      <c r="AB1286" s="347"/>
    </row>
    <row r="1287" spans="27:28">
      <c r="AA1287" s="347"/>
      <c r="AB1287" s="347"/>
    </row>
    <row r="1288" spans="27:28">
      <c r="AA1288" s="347"/>
      <c r="AB1288" s="347"/>
    </row>
    <row r="1289" spans="27:28">
      <c r="AA1289" s="347"/>
      <c r="AB1289" s="347"/>
    </row>
    <row r="1290" spans="27:28">
      <c r="AA1290" s="347"/>
      <c r="AB1290" s="347"/>
    </row>
    <row r="1291" spans="27:28">
      <c r="AA1291" s="347"/>
      <c r="AB1291" s="347"/>
    </row>
    <row r="1292" spans="27:28">
      <c r="AA1292" s="347"/>
      <c r="AB1292" s="347"/>
    </row>
    <row r="1293" spans="27:28">
      <c r="AA1293" s="347"/>
      <c r="AB1293" s="347"/>
    </row>
    <row r="1294" spans="27:28">
      <c r="AA1294" s="347"/>
      <c r="AB1294" s="347"/>
    </row>
    <row r="1295" spans="27:28">
      <c r="AA1295" s="347"/>
      <c r="AB1295" s="347"/>
    </row>
    <row r="1296" spans="27:28">
      <c r="AA1296" s="347"/>
      <c r="AB1296" s="347"/>
    </row>
    <row r="1297" spans="27:28">
      <c r="AA1297" s="347"/>
      <c r="AB1297" s="347"/>
    </row>
    <row r="1298" spans="27:28">
      <c r="AA1298" s="347"/>
      <c r="AB1298" s="347"/>
    </row>
    <row r="1299" spans="27:28">
      <c r="AA1299" s="347"/>
      <c r="AB1299" s="347"/>
    </row>
    <row r="1300" spans="27:28">
      <c r="AA1300" s="347"/>
      <c r="AB1300" s="347"/>
    </row>
    <row r="1301" spans="27:28">
      <c r="AA1301" s="347"/>
      <c r="AB1301" s="347"/>
    </row>
    <row r="1302" spans="27:28">
      <c r="AA1302" s="347"/>
      <c r="AB1302" s="347"/>
    </row>
    <row r="1303" spans="27:28">
      <c r="AA1303" s="347"/>
      <c r="AB1303" s="347"/>
    </row>
    <row r="1304" spans="27:28">
      <c r="AA1304" s="347"/>
      <c r="AB1304" s="347"/>
    </row>
    <row r="1305" spans="27:28">
      <c r="AA1305" s="347"/>
      <c r="AB1305" s="347"/>
    </row>
    <row r="1306" spans="27:28">
      <c r="AA1306" s="347"/>
      <c r="AB1306" s="347"/>
    </row>
    <row r="1307" spans="27:28">
      <c r="AA1307" s="347"/>
      <c r="AB1307" s="347"/>
    </row>
    <row r="1308" spans="27:28">
      <c r="AA1308" s="347"/>
      <c r="AB1308" s="347"/>
    </row>
    <row r="1309" spans="27:28">
      <c r="AA1309" s="347"/>
      <c r="AB1309" s="347"/>
    </row>
    <row r="1310" spans="27:28">
      <c r="AA1310" s="347"/>
      <c r="AB1310" s="347"/>
    </row>
    <row r="1311" spans="27:28">
      <c r="AA1311" s="347"/>
      <c r="AB1311" s="347"/>
    </row>
    <row r="1312" spans="27:28">
      <c r="AA1312" s="347"/>
      <c r="AB1312" s="347"/>
    </row>
    <row r="1313" spans="27:28">
      <c r="AA1313" s="347"/>
      <c r="AB1313" s="347"/>
    </row>
    <row r="1314" spans="27:28">
      <c r="AA1314" s="347"/>
      <c r="AB1314" s="347"/>
    </row>
    <row r="1315" spans="27:28">
      <c r="AA1315" s="347"/>
      <c r="AB1315" s="347"/>
    </row>
    <row r="1316" spans="27:28">
      <c r="AA1316" s="347"/>
      <c r="AB1316" s="347"/>
    </row>
    <row r="1317" spans="27:28">
      <c r="AA1317" s="347"/>
      <c r="AB1317" s="347"/>
    </row>
    <row r="1318" spans="27:28">
      <c r="AA1318" s="347"/>
      <c r="AB1318" s="347"/>
    </row>
    <row r="1319" spans="27:28">
      <c r="AA1319" s="347"/>
      <c r="AB1319" s="347"/>
    </row>
    <row r="1320" spans="27:28">
      <c r="AA1320" s="347"/>
      <c r="AB1320" s="347"/>
    </row>
    <row r="1321" spans="27:28">
      <c r="AA1321" s="347"/>
      <c r="AB1321" s="347"/>
    </row>
    <row r="1322" spans="27:28">
      <c r="AA1322" s="347"/>
      <c r="AB1322" s="347"/>
    </row>
    <row r="1323" spans="27:28">
      <c r="AA1323" s="347"/>
      <c r="AB1323" s="347"/>
    </row>
    <row r="1324" spans="27:28">
      <c r="AA1324" s="347"/>
      <c r="AB1324" s="347"/>
    </row>
    <row r="1325" spans="27:28">
      <c r="AA1325" s="347"/>
      <c r="AB1325" s="347"/>
    </row>
    <row r="1326" spans="27:28">
      <c r="AA1326" s="347"/>
      <c r="AB1326" s="347"/>
    </row>
    <row r="1327" spans="27:28">
      <c r="AA1327" s="347"/>
      <c r="AB1327" s="347"/>
    </row>
    <row r="1328" spans="27:28">
      <c r="AA1328" s="347"/>
      <c r="AB1328" s="347"/>
    </row>
    <row r="1329" spans="27:28">
      <c r="AA1329" s="347"/>
      <c r="AB1329" s="347"/>
    </row>
    <row r="1330" spans="27:28">
      <c r="AA1330" s="347"/>
      <c r="AB1330" s="347"/>
    </row>
    <row r="1331" spans="27:28">
      <c r="AA1331" s="347"/>
      <c r="AB1331" s="347"/>
    </row>
    <row r="1332" spans="27:28">
      <c r="AA1332" s="347"/>
      <c r="AB1332" s="347"/>
    </row>
    <row r="1333" spans="27:28">
      <c r="AA1333" s="347"/>
      <c r="AB1333" s="347"/>
    </row>
    <row r="1334" spans="27:28">
      <c r="AA1334" s="347"/>
      <c r="AB1334" s="347"/>
    </row>
    <row r="1335" spans="27:28">
      <c r="AA1335" s="347"/>
      <c r="AB1335" s="347"/>
    </row>
    <row r="1336" spans="27:28">
      <c r="AA1336" s="347"/>
      <c r="AB1336" s="347"/>
    </row>
    <row r="1337" spans="27:28">
      <c r="AA1337" s="347"/>
      <c r="AB1337" s="347"/>
    </row>
    <row r="1338" spans="27:28">
      <c r="AA1338" s="347"/>
      <c r="AB1338" s="347"/>
    </row>
    <row r="1339" spans="27:28">
      <c r="AA1339" s="347"/>
      <c r="AB1339" s="347"/>
    </row>
    <row r="1340" spans="27:28">
      <c r="AA1340" s="347"/>
      <c r="AB1340" s="347"/>
    </row>
    <row r="1341" spans="27:28">
      <c r="AA1341" s="347"/>
      <c r="AB1341" s="347"/>
    </row>
    <row r="1342" spans="27:28">
      <c r="AA1342" s="347"/>
      <c r="AB1342" s="347"/>
    </row>
    <row r="1343" spans="27:28">
      <c r="AA1343" s="347"/>
      <c r="AB1343" s="347"/>
    </row>
    <row r="1344" spans="27:28">
      <c r="AA1344" s="347"/>
      <c r="AB1344" s="347"/>
    </row>
    <row r="1345" spans="27:28">
      <c r="AA1345" s="347"/>
      <c r="AB1345" s="347"/>
    </row>
    <row r="1346" spans="27:28">
      <c r="AA1346" s="347"/>
      <c r="AB1346" s="347"/>
    </row>
    <row r="1347" spans="27:28">
      <c r="AA1347" s="347"/>
      <c r="AB1347" s="347"/>
    </row>
    <row r="1348" spans="27:28">
      <c r="AA1348" s="347"/>
      <c r="AB1348" s="347"/>
    </row>
    <row r="1349" spans="27:28">
      <c r="AA1349" s="347"/>
      <c r="AB1349" s="347"/>
    </row>
    <row r="1350" spans="27:28">
      <c r="AA1350" s="347"/>
      <c r="AB1350" s="347"/>
    </row>
    <row r="1351" spans="27:28">
      <c r="AA1351" s="347"/>
      <c r="AB1351" s="347"/>
    </row>
    <row r="1352" spans="27:28">
      <c r="AA1352" s="347"/>
      <c r="AB1352" s="347"/>
    </row>
    <row r="1353" spans="27:28">
      <c r="AA1353" s="347"/>
      <c r="AB1353" s="347"/>
    </row>
    <row r="1354" spans="27:28">
      <c r="AA1354" s="347"/>
      <c r="AB1354" s="347"/>
    </row>
    <row r="1355" spans="27:28">
      <c r="AA1355" s="347"/>
      <c r="AB1355" s="347"/>
    </row>
    <row r="1356" spans="27:28">
      <c r="AA1356" s="347"/>
      <c r="AB1356" s="347"/>
    </row>
    <row r="1357" spans="27:28">
      <c r="AA1357" s="347"/>
      <c r="AB1357" s="347"/>
    </row>
    <row r="1358" spans="27:28">
      <c r="AA1358" s="347"/>
      <c r="AB1358" s="347"/>
    </row>
    <row r="1359" spans="27:28">
      <c r="AA1359" s="347"/>
      <c r="AB1359" s="347"/>
    </row>
    <row r="1360" spans="27:28">
      <c r="AA1360" s="347"/>
      <c r="AB1360" s="347"/>
    </row>
    <row r="1361" spans="27:28">
      <c r="AA1361" s="347"/>
      <c r="AB1361" s="347"/>
    </row>
    <row r="1362" spans="27:28">
      <c r="AA1362" s="347"/>
      <c r="AB1362" s="347"/>
    </row>
    <row r="1363" spans="27:28">
      <c r="AA1363" s="347"/>
      <c r="AB1363" s="347"/>
    </row>
    <row r="1364" spans="27:28">
      <c r="AA1364" s="347"/>
      <c r="AB1364" s="347"/>
    </row>
    <row r="1365" spans="27:28">
      <c r="AA1365" s="347"/>
      <c r="AB1365" s="347"/>
    </row>
    <row r="1366" spans="27:28">
      <c r="AA1366" s="347"/>
      <c r="AB1366" s="347"/>
    </row>
    <row r="1367" spans="27:28">
      <c r="AA1367" s="347"/>
      <c r="AB1367" s="347"/>
    </row>
    <row r="1368" spans="27:28">
      <c r="AA1368" s="347"/>
      <c r="AB1368" s="347"/>
    </row>
    <row r="1369" spans="27:28">
      <c r="AA1369" s="347"/>
      <c r="AB1369" s="347"/>
    </row>
    <row r="1370" spans="27:28">
      <c r="AA1370" s="347"/>
      <c r="AB1370" s="347"/>
    </row>
    <row r="1371" spans="27:28">
      <c r="AA1371" s="347"/>
      <c r="AB1371" s="347"/>
    </row>
    <row r="1372" spans="27:28">
      <c r="AA1372" s="347"/>
      <c r="AB1372" s="347"/>
    </row>
    <row r="1373" spans="27:28">
      <c r="AA1373" s="347"/>
      <c r="AB1373" s="347"/>
    </row>
    <row r="1374" spans="27:28">
      <c r="AA1374" s="347"/>
      <c r="AB1374" s="347"/>
    </row>
    <row r="1375" spans="27:28">
      <c r="AA1375" s="347"/>
      <c r="AB1375" s="347"/>
    </row>
    <row r="1376" spans="27:28">
      <c r="AA1376" s="347"/>
      <c r="AB1376" s="347"/>
    </row>
    <row r="1377" spans="27:28">
      <c r="AA1377" s="347"/>
      <c r="AB1377" s="347"/>
    </row>
    <row r="1378" spans="27:28">
      <c r="AA1378" s="347"/>
      <c r="AB1378" s="347"/>
    </row>
    <row r="1379" spans="27:28">
      <c r="AA1379" s="347"/>
      <c r="AB1379" s="347"/>
    </row>
    <row r="1380" spans="27:28">
      <c r="AA1380" s="347"/>
      <c r="AB1380" s="347"/>
    </row>
    <row r="1381" spans="27:28">
      <c r="AA1381" s="347"/>
      <c r="AB1381" s="347"/>
    </row>
    <row r="1382" spans="27:28">
      <c r="AA1382" s="347"/>
      <c r="AB1382" s="347"/>
    </row>
    <row r="1383" spans="27:28">
      <c r="AA1383" s="347"/>
      <c r="AB1383" s="347"/>
    </row>
    <row r="1384" spans="27:28">
      <c r="AA1384" s="347"/>
      <c r="AB1384" s="347"/>
    </row>
    <row r="1385" spans="27:28">
      <c r="AA1385" s="347"/>
      <c r="AB1385" s="347"/>
    </row>
    <row r="1386" spans="27:28">
      <c r="AA1386" s="347"/>
      <c r="AB1386" s="347"/>
    </row>
    <row r="1387" spans="27:28">
      <c r="AA1387" s="347"/>
      <c r="AB1387" s="347"/>
    </row>
    <row r="1388" spans="27:28">
      <c r="AA1388" s="347"/>
      <c r="AB1388" s="347"/>
    </row>
    <row r="1389" spans="27:28">
      <c r="AA1389" s="347"/>
      <c r="AB1389" s="347"/>
    </row>
    <row r="1390" spans="27:28">
      <c r="AA1390" s="347"/>
      <c r="AB1390" s="347"/>
    </row>
    <row r="1391" spans="27:28">
      <c r="AA1391" s="347"/>
      <c r="AB1391" s="347"/>
    </row>
    <row r="1392" spans="27:28">
      <c r="AA1392" s="347"/>
      <c r="AB1392" s="347"/>
    </row>
    <row r="1393" spans="27:28">
      <c r="AA1393" s="347"/>
      <c r="AB1393" s="347"/>
    </row>
    <row r="1394" spans="27:28">
      <c r="AA1394" s="347"/>
      <c r="AB1394" s="347"/>
    </row>
    <row r="1395" spans="27:28">
      <c r="AA1395" s="347"/>
      <c r="AB1395" s="347"/>
    </row>
    <row r="1396" spans="27:28">
      <c r="AA1396" s="347"/>
      <c r="AB1396" s="347"/>
    </row>
    <row r="1397" spans="27:28">
      <c r="AA1397" s="347"/>
      <c r="AB1397" s="347"/>
    </row>
    <row r="1398" spans="27:28">
      <c r="AA1398" s="347"/>
      <c r="AB1398" s="347"/>
    </row>
    <row r="1399" spans="27:28">
      <c r="AA1399" s="347"/>
      <c r="AB1399" s="347"/>
    </row>
    <row r="1400" spans="27:28">
      <c r="AA1400" s="347"/>
      <c r="AB1400" s="347"/>
    </row>
    <row r="1401" spans="27:28">
      <c r="AA1401" s="347"/>
      <c r="AB1401" s="347"/>
    </row>
    <row r="1402" spans="27:28">
      <c r="AA1402" s="347"/>
      <c r="AB1402" s="347"/>
    </row>
    <row r="1403" spans="27:28">
      <c r="AA1403" s="347"/>
      <c r="AB1403" s="347"/>
    </row>
    <row r="1404" spans="27:28">
      <c r="AA1404" s="347"/>
      <c r="AB1404" s="347"/>
    </row>
    <row r="1405" spans="27:28">
      <c r="AA1405" s="347"/>
      <c r="AB1405" s="347"/>
    </row>
    <row r="1406" spans="27:28">
      <c r="AA1406" s="347"/>
      <c r="AB1406" s="347"/>
    </row>
    <row r="1407" spans="27:28">
      <c r="AA1407" s="347"/>
      <c r="AB1407" s="347"/>
    </row>
    <row r="1408" spans="27:28">
      <c r="AA1408" s="347"/>
      <c r="AB1408" s="347"/>
    </row>
    <row r="1409" spans="27:28">
      <c r="AA1409" s="347"/>
      <c r="AB1409" s="347"/>
    </row>
    <row r="1410" spans="27:28">
      <c r="AA1410" s="347"/>
      <c r="AB1410" s="347"/>
    </row>
    <row r="1411" spans="27:28">
      <c r="AA1411" s="347"/>
      <c r="AB1411" s="347"/>
    </row>
    <row r="1412" spans="27:28">
      <c r="AA1412" s="347"/>
      <c r="AB1412" s="347"/>
    </row>
    <row r="1413" spans="27:28">
      <c r="AA1413" s="347"/>
      <c r="AB1413" s="347"/>
    </row>
    <row r="1414" spans="27:28">
      <c r="AA1414" s="347"/>
      <c r="AB1414" s="347"/>
    </row>
    <row r="1415" spans="27:28">
      <c r="AA1415" s="347"/>
      <c r="AB1415" s="347"/>
    </row>
    <row r="1416" spans="27:28">
      <c r="AA1416" s="347"/>
      <c r="AB1416" s="347"/>
    </row>
    <row r="1417" spans="27:28">
      <c r="AA1417" s="347"/>
      <c r="AB1417" s="347"/>
    </row>
    <row r="1418" spans="27:28">
      <c r="AA1418" s="347"/>
      <c r="AB1418" s="347"/>
    </row>
    <row r="1419" spans="27:28">
      <c r="AA1419" s="347"/>
      <c r="AB1419" s="347"/>
    </row>
    <row r="1420" spans="27:28">
      <c r="AA1420" s="347"/>
      <c r="AB1420" s="347"/>
    </row>
    <row r="1421" spans="27:28">
      <c r="AA1421" s="347"/>
      <c r="AB1421" s="347"/>
    </row>
    <row r="1422" spans="27:28">
      <c r="AA1422" s="347"/>
      <c r="AB1422" s="347"/>
    </row>
    <row r="1423" spans="27:28">
      <c r="AA1423" s="347"/>
      <c r="AB1423" s="347"/>
    </row>
    <row r="1424" spans="27:28">
      <c r="AA1424" s="347"/>
      <c r="AB1424" s="347"/>
    </row>
    <row r="1425" spans="27:28">
      <c r="AA1425" s="347"/>
      <c r="AB1425" s="347"/>
    </row>
    <row r="1426" spans="27:28">
      <c r="AA1426" s="347"/>
      <c r="AB1426" s="347"/>
    </row>
    <row r="1427" spans="27:28">
      <c r="AA1427" s="347"/>
      <c r="AB1427" s="347"/>
    </row>
    <row r="1428" spans="27:28">
      <c r="AA1428" s="347"/>
      <c r="AB1428" s="347"/>
    </row>
    <row r="1429" spans="27:28">
      <c r="AA1429" s="347"/>
      <c r="AB1429" s="347"/>
    </row>
    <row r="1430" spans="27:28">
      <c r="AA1430" s="347"/>
      <c r="AB1430" s="347"/>
    </row>
    <row r="1431" spans="27:28">
      <c r="AA1431" s="347"/>
      <c r="AB1431" s="347"/>
    </row>
    <row r="1432" spans="27:28">
      <c r="AA1432" s="347"/>
      <c r="AB1432" s="347"/>
    </row>
    <row r="1433" spans="27:28">
      <c r="AA1433" s="347"/>
      <c r="AB1433" s="347"/>
    </row>
    <row r="1434" spans="27:28">
      <c r="AA1434" s="347"/>
      <c r="AB1434" s="347"/>
    </row>
    <row r="1435" spans="27:28">
      <c r="AA1435" s="347"/>
      <c r="AB1435" s="347"/>
    </row>
    <row r="1436" spans="27:28">
      <c r="AA1436" s="347"/>
      <c r="AB1436" s="347"/>
    </row>
    <row r="1437" spans="27:28">
      <c r="AA1437" s="347"/>
      <c r="AB1437" s="347"/>
    </row>
    <row r="1438" spans="27:28">
      <c r="AA1438" s="347"/>
      <c r="AB1438" s="347"/>
    </row>
    <row r="1439" spans="27:28">
      <c r="AA1439" s="347"/>
      <c r="AB1439" s="347"/>
    </row>
    <row r="1440" spans="27:28">
      <c r="AA1440" s="347"/>
      <c r="AB1440" s="347"/>
    </row>
    <row r="1441" spans="27:28">
      <c r="AA1441" s="347"/>
      <c r="AB1441" s="347"/>
    </row>
    <row r="1442" spans="27:28">
      <c r="AA1442" s="347"/>
      <c r="AB1442" s="347"/>
    </row>
    <row r="1443" spans="27:28">
      <c r="AA1443" s="347"/>
      <c r="AB1443" s="347"/>
    </row>
    <row r="1444" spans="27:28">
      <c r="AA1444" s="347"/>
      <c r="AB1444" s="347"/>
    </row>
    <row r="1445" spans="27:28">
      <c r="AA1445" s="347"/>
      <c r="AB1445" s="347"/>
    </row>
    <row r="1446" spans="27:28">
      <c r="AA1446" s="347"/>
      <c r="AB1446" s="347"/>
    </row>
    <row r="1447" spans="27:28">
      <c r="AA1447" s="347"/>
      <c r="AB1447" s="347"/>
    </row>
    <row r="1448" spans="27:28">
      <c r="AA1448" s="347"/>
      <c r="AB1448" s="347"/>
    </row>
    <row r="1449" spans="27:28">
      <c r="AA1449" s="347"/>
      <c r="AB1449" s="347"/>
    </row>
    <row r="1450" spans="27:28">
      <c r="AA1450" s="347"/>
      <c r="AB1450" s="347"/>
    </row>
    <row r="1451" spans="27:28">
      <c r="AA1451" s="347"/>
      <c r="AB1451" s="347"/>
    </row>
    <row r="1452" spans="27:28">
      <c r="AA1452" s="347"/>
      <c r="AB1452" s="347"/>
    </row>
    <row r="1453" spans="27:28">
      <c r="AA1453" s="347"/>
      <c r="AB1453" s="347"/>
    </row>
    <row r="1454" spans="27:28">
      <c r="AA1454" s="347"/>
      <c r="AB1454" s="347"/>
    </row>
    <row r="1455" spans="27:28">
      <c r="AA1455" s="347"/>
      <c r="AB1455" s="347"/>
    </row>
    <row r="1456" spans="27:28">
      <c r="AA1456" s="347"/>
      <c r="AB1456" s="347"/>
    </row>
    <row r="1457" spans="27:28">
      <c r="AA1457" s="347"/>
      <c r="AB1457" s="347"/>
    </row>
    <row r="1458" spans="27:28">
      <c r="AA1458" s="347"/>
      <c r="AB1458" s="347"/>
    </row>
    <row r="1459" spans="27:28">
      <c r="AA1459" s="347"/>
      <c r="AB1459" s="347"/>
    </row>
    <row r="1460" spans="27:28">
      <c r="AA1460" s="347"/>
      <c r="AB1460" s="347"/>
    </row>
    <row r="1461" spans="27:28">
      <c r="AA1461" s="347"/>
      <c r="AB1461" s="347"/>
    </row>
    <row r="1462" spans="27:28">
      <c r="AA1462" s="347"/>
      <c r="AB1462" s="347"/>
    </row>
    <row r="1463" spans="27:28">
      <c r="AA1463" s="347"/>
      <c r="AB1463" s="347"/>
    </row>
    <row r="1464" spans="27:28">
      <c r="AA1464" s="347"/>
      <c r="AB1464" s="347"/>
    </row>
    <row r="1465" spans="27:28">
      <c r="AA1465" s="347"/>
      <c r="AB1465" s="347"/>
    </row>
    <row r="1466" spans="27:28">
      <c r="AA1466" s="347"/>
      <c r="AB1466" s="347"/>
    </row>
    <row r="1467" spans="27:28">
      <c r="AA1467" s="347"/>
      <c r="AB1467" s="347"/>
    </row>
    <row r="1468" spans="27:28">
      <c r="AA1468" s="347"/>
      <c r="AB1468" s="347"/>
    </row>
    <row r="1469" spans="27:28">
      <c r="AA1469" s="347"/>
      <c r="AB1469" s="347"/>
    </row>
    <row r="1470" spans="27:28">
      <c r="AA1470" s="347"/>
      <c r="AB1470" s="347"/>
    </row>
    <row r="1471" spans="27:28">
      <c r="AA1471" s="347"/>
      <c r="AB1471" s="347"/>
    </row>
    <row r="1472" spans="27:28">
      <c r="AA1472" s="347"/>
      <c r="AB1472" s="347"/>
    </row>
    <row r="1473" spans="27:28">
      <c r="AA1473" s="347"/>
      <c r="AB1473" s="347"/>
    </row>
    <row r="1474" spans="27:28">
      <c r="AA1474" s="347"/>
      <c r="AB1474" s="347"/>
    </row>
    <row r="1475" spans="27:28">
      <c r="AA1475" s="347"/>
      <c r="AB1475" s="347"/>
    </row>
    <row r="1476" spans="27:28">
      <c r="AA1476" s="347"/>
      <c r="AB1476" s="347"/>
    </row>
    <row r="1477" spans="27:28">
      <c r="AA1477" s="347"/>
      <c r="AB1477" s="347"/>
    </row>
    <row r="1478" spans="27:28">
      <c r="AA1478" s="347"/>
      <c r="AB1478" s="347"/>
    </row>
    <row r="1479" spans="27:28">
      <c r="AA1479" s="347"/>
      <c r="AB1479" s="347"/>
    </row>
    <row r="1480" spans="27:28">
      <c r="AA1480" s="347"/>
      <c r="AB1480" s="347"/>
    </row>
    <row r="1481" spans="27:28">
      <c r="AA1481" s="347"/>
      <c r="AB1481" s="347"/>
    </row>
    <row r="1482" spans="27:28">
      <c r="AA1482" s="347"/>
      <c r="AB1482" s="347"/>
    </row>
    <row r="1483" spans="27:28">
      <c r="AA1483" s="347"/>
      <c r="AB1483" s="347"/>
    </row>
    <row r="1484" spans="27:28">
      <c r="AA1484" s="347"/>
      <c r="AB1484" s="347"/>
    </row>
    <row r="1485" spans="27:28">
      <c r="AA1485" s="347"/>
      <c r="AB1485" s="347"/>
    </row>
    <row r="1486" spans="27:28">
      <c r="AA1486" s="347"/>
      <c r="AB1486" s="347"/>
    </row>
    <row r="1487" spans="27:28">
      <c r="AA1487" s="347"/>
      <c r="AB1487" s="347"/>
    </row>
    <row r="1488" spans="27:28">
      <c r="AA1488" s="347"/>
      <c r="AB1488" s="347"/>
    </row>
    <row r="1489" spans="27:28">
      <c r="AA1489" s="347"/>
      <c r="AB1489" s="347"/>
    </row>
    <row r="1490" spans="27:28">
      <c r="AA1490" s="347"/>
      <c r="AB1490" s="347"/>
    </row>
    <row r="1491" spans="27:28">
      <c r="AA1491" s="347"/>
      <c r="AB1491" s="347"/>
    </row>
    <row r="1492" spans="27:28">
      <c r="AA1492" s="347"/>
      <c r="AB1492" s="347"/>
    </row>
    <row r="1493" spans="27:28">
      <c r="AA1493" s="347"/>
      <c r="AB1493" s="347"/>
    </row>
    <row r="1494" spans="27:28">
      <c r="AA1494" s="347"/>
      <c r="AB1494" s="347"/>
    </row>
    <row r="1495" spans="27:28">
      <c r="AA1495" s="347"/>
      <c r="AB1495" s="347"/>
    </row>
    <row r="1496" spans="27:28">
      <c r="AA1496" s="347"/>
      <c r="AB1496" s="347"/>
    </row>
    <row r="1497" spans="27:28">
      <c r="AA1497" s="347"/>
      <c r="AB1497" s="347"/>
    </row>
    <row r="1498" spans="27:28">
      <c r="AA1498" s="347"/>
      <c r="AB1498" s="347"/>
    </row>
    <row r="1499" spans="27:28">
      <c r="AA1499" s="347"/>
      <c r="AB1499" s="347"/>
    </row>
    <row r="1500" spans="27:28">
      <c r="AA1500" s="347"/>
      <c r="AB1500" s="347"/>
    </row>
    <row r="1501" spans="27:28">
      <c r="AA1501" s="347"/>
      <c r="AB1501" s="347"/>
    </row>
    <row r="1502" spans="27:28">
      <c r="AA1502" s="347"/>
      <c r="AB1502" s="347"/>
    </row>
    <row r="1503" spans="27:28">
      <c r="AA1503" s="347"/>
      <c r="AB1503" s="347"/>
    </row>
    <row r="1504" spans="27:28">
      <c r="AA1504" s="347"/>
      <c r="AB1504" s="347"/>
    </row>
    <row r="1505" spans="27:28">
      <c r="AA1505" s="347"/>
      <c r="AB1505" s="347"/>
    </row>
    <row r="1506" spans="27:28">
      <c r="AA1506" s="347"/>
      <c r="AB1506" s="347"/>
    </row>
    <row r="1507" spans="27:28">
      <c r="AA1507" s="347"/>
      <c r="AB1507" s="347"/>
    </row>
    <row r="1508" spans="27:28">
      <c r="AA1508" s="347"/>
      <c r="AB1508" s="347"/>
    </row>
    <row r="1509" spans="27:28">
      <c r="AA1509" s="347"/>
      <c r="AB1509" s="347"/>
    </row>
    <row r="1510" spans="27:28">
      <c r="AA1510" s="347"/>
      <c r="AB1510" s="347"/>
    </row>
    <row r="1511" spans="27:28">
      <c r="AA1511" s="347"/>
      <c r="AB1511" s="347"/>
    </row>
    <row r="1512" spans="27:28">
      <c r="AA1512" s="347"/>
      <c r="AB1512" s="347"/>
    </row>
    <row r="1513" spans="27:28">
      <c r="AA1513" s="347"/>
      <c r="AB1513" s="347"/>
    </row>
    <row r="1514" spans="27:28">
      <c r="AA1514" s="347"/>
      <c r="AB1514" s="347"/>
    </row>
    <row r="1515" spans="27:28">
      <c r="AA1515" s="347"/>
      <c r="AB1515" s="347"/>
    </row>
    <row r="1516" spans="27:28">
      <c r="AA1516" s="347"/>
      <c r="AB1516" s="347"/>
    </row>
    <row r="1517" spans="27:28">
      <c r="AA1517" s="347"/>
      <c r="AB1517" s="347"/>
    </row>
    <row r="1518" spans="27:28">
      <c r="AA1518" s="347"/>
      <c r="AB1518" s="347"/>
    </row>
    <row r="1519" spans="27:28">
      <c r="AA1519" s="347"/>
      <c r="AB1519" s="347"/>
    </row>
    <row r="1520" spans="27:28">
      <c r="AA1520" s="347"/>
      <c r="AB1520" s="347"/>
    </row>
    <row r="1521" spans="27:28">
      <c r="AA1521" s="347"/>
      <c r="AB1521" s="347"/>
    </row>
    <row r="1522" spans="27:28">
      <c r="AA1522" s="347"/>
      <c r="AB1522" s="347"/>
    </row>
    <row r="1523" spans="27:28">
      <c r="AA1523" s="347"/>
      <c r="AB1523" s="347"/>
    </row>
    <row r="1524" spans="27:28">
      <c r="AA1524" s="347"/>
      <c r="AB1524" s="347"/>
    </row>
    <row r="1525" spans="27:28">
      <c r="AA1525" s="347"/>
      <c r="AB1525" s="347"/>
    </row>
    <row r="1526" spans="27:28">
      <c r="AA1526" s="347"/>
      <c r="AB1526" s="347"/>
    </row>
    <row r="1527" spans="27:28">
      <c r="AA1527" s="347"/>
      <c r="AB1527" s="347"/>
    </row>
    <row r="1528" spans="27:28">
      <c r="AA1528" s="347"/>
      <c r="AB1528" s="347"/>
    </row>
    <row r="1529" spans="27:28">
      <c r="AA1529" s="347"/>
      <c r="AB1529" s="347"/>
    </row>
    <row r="1530" spans="27:28">
      <c r="AA1530" s="347"/>
      <c r="AB1530" s="347"/>
    </row>
    <row r="1531" spans="27:28">
      <c r="AA1531" s="347"/>
      <c r="AB1531" s="347"/>
    </row>
    <row r="1532" spans="27:28">
      <c r="AA1532" s="347"/>
      <c r="AB1532" s="347"/>
    </row>
    <row r="1533" spans="27:28">
      <c r="AA1533" s="347"/>
      <c r="AB1533" s="347"/>
    </row>
    <row r="1534" spans="27:28">
      <c r="AA1534" s="347"/>
      <c r="AB1534" s="347"/>
    </row>
    <row r="1535" spans="27:28">
      <c r="AA1535" s="347"/>
      <c r="AB1535" s="347"/>
    </row>
    <row r="1536" spans="27:28">
      <c r="AA1536" s="347"/>
      <c r="AB1536" s="347"/>
    </row>
    <row r="1537" spans="27:28">
      <c r="AA1537" s="347"/>
      <c r="AB1537" s="347"/>
    </row>
    <row r="1538" spans="27:28">
      <c r="AA1538" s="347"/>
      <c r="AB1538" s="347"/>
    </row>
    <row r="1539" spans="27:28">
      <c r="AA1539" s="347"/>
      <c r="AB1539" s="347"/>
    </row>
    <row r="1540" spans="27:28">
      <c r="AA1540" s="347"/>
      <c r="AB1540" s="347"/>
    </row>
    <row r="1541" spans="27:28">
      <c r="AA1541" s="347"/>
      <c r="AB1541" s="347"/>
    </row>
    <row r="1542" spans="27:28">
      <c r="AA1542" s="347"/>
      <c r="AB1542" s="347"/>
    </row>
    <row r="1543" spans="27:28">
      <c r="AA1543" s="347"/>
      <c r="AB1543" s="347"/>
    </row>
    <row r="1544" spans="27:28">
      <c r="AA1544" s="347"/>
      <c r="AB1544" s="347"/>
    </row>
    <row r="1545" spans="27:28">
      <c r="AA1545" s="347"/>
      <c r="AB1545" s="347"/>
    </row>
    <row r="1546" spans="27:28">
      <c r="AA1546" s="347"/>
      <c r="AB1546" s="347"/>
    </row>
    <row r="1547" spans="27:28">
      <c r="AA1547" s="347"/>
      <c r="AB1547" s="347"/>
    </row>
    <row r="1548" spans="27:28">
      <c r="AA1548" s="347"/>
      <c r="AB1548" s="347"/>
    </row>
    <row r="1549" spans="27:28">
      <c r="AA1549" s="347"/>
      <c r="AB1549" s="347"/>
    </row>
    <row r="1550" spans="27:28">
      <c r="AA1550" s="347"/>
      <c r="AB1550" s="347"/>
    </row>
    <row r="1551" spans="27:28">
      <c r="AA1551" s="347"/>
      <c r="AB1551" s="347"/>
    </row>
    <row r="1552" spans="27:28">
      <c r="AA1552" s="347"/>
      <c r="AB1552" s="347"/>
    </row>
    <row r="1553" spans="27:28">
      <c r="AA1553" s="347"/>
      <c r="AB1553" s="347"/>
    </row>
    <row r="1554" spans="27:28">
      <c r="AA1554" s="347"/>
      <c r="AB1554" s="347"/>
    </row>
    <row r="1555" spans="27:28">
      <c r="AA1555" s="347"/>
      <c r="AB1555" s="347"/>
    </row>
    <row r="1556" spans="27:28">
      <c r="AA1556" s="347"/>
      <c r="AB1556" s="347"/>
    </row>
    <row r="1557" spans="27:28">
      <c r="AA1557" s="347"/>
      <c r="AB1557" s="347"/>
    </row>
    <row r="1558" spans="27:28">
      <c r="AA1558" s="347"/>
      <c r="AB1558" s="347"/>
    </row>
    <row r="1559" spans="27:28">
      <c r="AA1559" s="347"/>
      <c r="AB1559" s="347"/>
    </row>
    <row r="1560" spans="27:28">
      <c r="AA1560" s="347"/>
      <c r="AB1560" s="347"/>
    </row>
    <row r="1561" spans="27:28">
      <c r="AA1561" s="347"/>
      <c r="AB1561" s="347"/>
    </row>
    <row r="1562" spans="27:28">
      <c r="AA1562" s="347"/>
      <c r="AB1562" s="347"/>
    </row>
    <row r="1563" spans="27:28">
      <c r="AA1563" s="347"/>
      <c r="AB1563" s="347"/>
    </row>
    <row r="1564" spans="27:28">
      <c r="AA1564" s="347"/>
      <c r="AB1564" s="347"/>
    </row>
    <row r="1565" spans="27:28">
      <c r="AA1565" s="347"/>
      <c r="AB1565" s="347"/>
    </row>
    <row r="1566" spans="27:28">
      <c r="AA1566" s="347"/>
      <c r="AB1566" s="347"/>
    </row>
    <row r="1567" spans="27:28">
      <c r="AA1567" s="347"/>
      <c r="AB1567" s="347"/>
    </row>
    <row r="1568" spans="27:28">
      <c r="AA1568" s="347"/>
      <c r="AB1568" s="347"/>
    </row>
    <row r="1569" spans="27:28">
      <c r="AA1569" s="347"/>
      <c r="AB1569" s="347"/>
    </row>
    <row r="1570" spans="27:28">
      <c r="AA1570" s="347"/>
      <c r="AB1570" s="347"/>
    </row>
    <row r="1571" spans="27:28">
      <c r="AA1571" s="347"/>
      <c r="AB1571" s="347"/>
    </row>
    <row r="1572" spans="27:28">
      <c r="AA1572" s="347"/>
      <c r="AB1572" s="347"/>
    </row>
    <row r="1573" spans="27:28">
      <c r="AA1573" s="347"/>
      <c r="AB1573" s="347"/>
    </row>
    <row r="1574" spans="27:28">
      <c r="AA1574" s="347"/>
      <c r="AB1574" s="347"/>
    </row>
    <row r="1575" spans="27:28">
      <c r="AA1575" s="347"/>
      <c r="AB1575" s="347"/>
    </row>
    <row r="1576" spans="27:28">
      <c r="AA1576" s="347"/>
      <c r="AB1576" s="347"/>
    </row>
    <row r="1577" spans="27:28">
      <c r="AA1577" s="347"/>
      <c r="AB1577" s="347"/>
    </row>
    <row r="1578" spans="27:28">
      <c r="AA1578" s="347"/>
      <c r="AB1578" s="347"/>
    </row>
    <row r="1579" spans="27:28">
      <c r="AA1579" s="347"/>
      <c r="AB1579" s="347"/>
    </row>
    <row r="1580" spans="27:28">
      <c r="AA1580" s="347"/>
      <c r="AB1580" s="347"/>
    </row>
    <row r="1581" spans="27:28">
      <c r="AA1581" s="347"/>
      <c r="AB1581" s="347"/>
    </row>
    <row r="1582" spans="27:28">
      <c r="AA1582" s="347"/>
      <c r="AB1582" s="347"/>
    </row>
    <row r="1583" spans="27:28">
      <c r="AA1583" s="347"/>
      <c r="AB1583" s="347"/>
    </row>
    <row r="1584" spans="27:28">
      <c r="AA1584" s="347"/>
      <c r="AB1584" s="347"/>
    </row>
    <row r="1585" spans="27:28">
      <c r="AA1585" s="347"/>
      <c r="AB1585" s="347"/>
    </row>
    <row r="1586" spans="27:28">
      <c r="AA1586" s="347"/>
      <c r="AB1586" s="347"/>
    </row>
    <row r="1587" spans="27:28">
      <c r="AA1587" s="347"/>
      <c r="AB1587" s="347"/>
    </row>
    <row r="1588" spans="27:28">
      <c r="AA1588" s="347"/>
      <c r="AB1588" s="347"/>
    </row>
    <row r="1589" spans="27:28">
      <c r="AA1589" s="347"/>
      <c r="AB1589" s="347"/>
    </row>
    <row r="1590" spans="27:28">
      <c r="AA1590" s="347"/>
      <c r="AB1590" s="347"/>
    </row>
    <row r="1591" spans="27:28">
      <c r="AA1591" s="347"/>
      <c r="AB1591" s="347"/>
    </row>
    <row r="1592" spans="27:28">
      <c r="AA1592" s="347"/>
      <c r="AB1592" s="347"/>
    </row>
    <row r="1593" spans="27:28">
      <c r="AA1593" s="347"/>
      <c r="AB1593" s="347"/>
    </row>
    <row r="1594" spans="27:28">
      <c r="AA1594" s="347"/>
      <c r="AB1594" s="347"/>
    </row>
    <row r="1595" spans="27:28">
      <c r="AA1595" s="347"/>
      <c r="AB1595" s="347"/>
    </row>
    <row r="1596" spans="27:28">
      <c r="AA1596" s="347"/>
      <c r="AB1596" s="347"/>
    </row>
    <row r="1597" spans="27:28">
      <c r="AA1597" s="347"/>
      <c r="AB1597" s="347"/>
    </row>
    <row r="1598" spans="27:28">
      <c r="AA1598" s="347"/>
      <c r="AB1598" s="347"/>
    </row>
    <row r="1599" spans="27:28">
      <c r="AA1599" s="347"/>
      <c r="AB1599" s="347"/>
    </row>
    <row r="1600" spans="27:28">
      <c r="AA1600" s="347"/>
      <c r="AB1600" s="347"/>
    </row>
    <row r="1601" spans="27:28">
      <c r="AA1601" s="347"/>
      <c r="AB1601" s="347"/>
    </row>
    <row r="1602" spans="27:28">
      <c r="AA1602" s="347"/>
      <c r="AB1602" s="347"/>
    </row>
    <row r="1603" spans="27:28">
      <c r="AA1603" s="347"/>
      <c r="AB1603" s="347"/>
    </row>
    <row r="1604" spans="27:28">
      <c r="AA1604" s="347"/>
      <c r="AB1604" s="347"/>
    </row>
    <row r="1605" spans="27:28">
      <c r="AA1605" s="347"/>
      <c r="AB1605" s="347"/>
    </row>
    <row r="1606" spans="27:28">
      <c r="AA1606" s="347"/>
      <c r="AB1606" s="347"/>
    </row>
    <row r="1607" spans="27:28">
      <c r="AA1607" s="347"/>
      <c r="AB1607" s="347"/>
    </row>
    <row r="1608" spans="27:28">
      <c r="AA1608" s="347"/>
      <c r="AB1608" s="347"/>
    </row>
    <row r="1609" spans="27:28">
      <c r="AA1609" s="347"/>
      <c r="AB1609" s="347"/>
    </row>
    <row r="1610" spans="27:28">
      <c r="AA1610" s="347"/>
      <c r="AB1610" s="347"/>
    </row>
    <row r="1611" spans="27:28">
      <c r="AA1611" s="347"/>
      <c r="AB1611" s="347"/>
    </row>
    <row r="1612" spans="27:28">
      <c r="AA1612" s="347"/>
      <c r="AB1612" s="347"/>
    </row>
    <row r="1613" spans="27:28">
      <c r="AA1613" s="347"/>
      <c r="AB1613" s="347"/>
    </row>
    <row r="1614" spans="27:28">
      <c r="AA1614" s="347"/>
      <c r="AB1614" s="347"/>
    </row>
    <row r="1615" spans="27:28">
      <c r="AA1615" s="347"/>
      <c r="AB1615" s="347"/>
    </row>
    <row r="1616" spans="27:28">
      <c r="AA1616" s="347"/>
      <c r="AB1616" s="347"/>
    </row>
    <row r="1617" spans="27:28">
      <c r="AA1617" s="347"/>
      <c r="AB1617" s="347"/>
    </row>
    <row r="1618" spans="27:28">
      <c r="AA1618" s="347"/>
      <c r="AB1618" s="347"/>
    </row>
    <row r="1619" spans="27:28">
      <c r="AA1619" s="347"/>
      <c r="AB1619" s="347"/>
    </row>
    <row r="1620" spans="27:28">
      <c r="AA1620" s="347"/>
      <c r="AB1620" s="347"/>
    </row>
    <row r="1621" spans="27:28">
      <c r="AA1621" s="347"/>
      <c r="AB1621" s="347"/>
    </row>
    <row r="1622" spans="27:28">
      <c r="AA1622" s="347"/>
      <c r="AB1622" s="347"/>
    </row>
    <row r="1623" spans="27:28">
      <c r="AA1623" s="347"/>
      <c r="AB1623" s="347"/>
    </row>
    <row r="1624" spans="27:28">
      <c r="AA1624" s="347"/>
      <c r="AB1624" s="347"/>
    </row>
    <row r="1625" spans="27:28">
      <c r="AA1625" s="347"/>
      <c r="AB1625" s="347"/>
    </row>
    <row r="1626" spans="27:28">
      <c r="AA1626" s="347"/>
      <c r="AB1626" s="347"/>
    </row>
    <row r="1627" spans="27:28">
      <c r="AA1627" s="347"/>
      <c r="AB1627" s="347"/>
    </row>
    <row r="1628" spans="27:28">
      <c r="AA1628" s="347"/>
      <c r="AB1628" s="347"/>
    </row>
    <row r="1629" spans="27:28">
      <c r="AA1629" s="347"/>
      <c r="AB1629" s="347"/>
    </row>
    <row r="1630" spans="27:28">
      <c r="AA1630" s="347"/>
      <c r="AB1630" s="347"/>
    </row>
    <row r="1631" spans="27:28">
      <c r="AA1631" s="347"/>
      <c r="AB1631" s="347"/>
    </row>
    <row r="1632" spans="27:28">
      <c r="AA1632" s="347"/>
      <c r="AB1632" s="347"/>
    </row>
    <row r="1633" spans="27:28">
      <c r="AA1633" s="347"/>
      <c r="AB1633" s="347"/>
    </row>
    <row r="1634" spans="27:28">
      <c r="AA1634" s="347"/>
      <c r="AB1634" s="347"/>
    </row>
    <row r="1635" spans="27:28">
      <c r="AA1635" s="347"/>
      <c r="AB1635" s="347"/>
    </row>
    <row r="1636" spans="27:28">
      <c r="AA1636" s="347"/>
      <c r="AB1636" s="347"/>
    </row>
    <row r="1637" spans="27:28">
      <c r="AA1637" s="347"/>
      <c r="AB1637" s="347"/>
    </row>
    <row r="1638" spans="27:28">
      <c r="AA1638" s="347"/>
      <c r="AB1638" s="347"/>
    </row>
    <row r="1639" spans="27:28">
      <c r="AA1639" s="347"/>
      <c r="AB1639" s="347"/>
    </row>
    <row r="1640" spans="27:28">
      <c r="AA1640" s="347"/>
      <c r="AB1640" s="347"/>
    </row>
    <row r="1641" spans="27:28">
      <c r="AA1641" s="347"/>
      <c r="AB1641" s="347"/>
    </row>
    <row r="1642" spans="27:28">
      <c r="AA1642" s="347"/>
      <c r="AB1642" s="347"/>
    </row>
    <row r="1643" spans="27:28">
      <c r="AA1643" s="347"/>
      <c r="AB1643" s="347"/>
    </row>
    <row r="1644" spans="27:28">
      <c r="AA1644" s="347"/>
      <c r="AB1644" s="347"/>
    </row>
    <row r="1645" spans="27:28">
      <c r="AA1645" s="347"/>
      <c r="AB1645" s="347"/>
    </row>
    <row r="1646" spans="27:28">
      <c r="AA1646" s="347"/>
      <c r="AB1646" s="347"/>
    </row>
    <row r="1647" spans="27:28">
      <c r="AA1647" s="347"/>
      <c r="AB1647" s="347"/>
    </row>
    <row r="1648" spans="27:28">
      <c r="AA1648" s="347"/>
      <c r="AB1648" s="347"/>
    </row>
    <row r="1649" spans="27:28">
      <c r="AA1649" s="347"/>
      <c r="AB1649" s="347"/>
    </row>
    <row r="1650" spans="27:28">
      <c r="AA1650" s="347"/>
      <c r="AB1650" s="347"/>
    </row>
    <row r="1651" spans="27:28">
      <c r="AA1651" s="347"/>
      <c r="AB1651" s="347"/>
    </row>
    <row r="1652" spans="27:28">
      <c r="AA1652" s="347"/>
      <c r="AB1652" s="347"/>
    </row>
    <row r="1653" spans="27:28">
      <c r="AA1653" s="347"/>
      <c r="AB1653" s="347"/>
    </row>
    <row r="1654" spans="27:28">
      <c r="AA1654" s="347"/>
      <c r="AB1654" s="347"/>
    </row>
    <row r="1655" spans="27:28">
      <c r="AA1655" s="347"/>
      <c r="AB1655" s="347"/>
    </row>
    <row r="1656" spans="27:28">
      <c r="AA1656" s="347"/>
      <c r="AB1656" s="347"/>
    </row>
    <row r="1657" spans="27:28">
      <c r="AA1657" s="347"/>
      <c r="AB1657" s="347"/>
    </row>
    <row r="1658" spans="27:28">
      <c r="AA1658" s="347"/>
      <c r="AB1658" s="347"/>
    </row>
    <row r="1659" spans="27:28">
      <c r="AA1659" s="347"/>
      <c r="AB1659" s="347"/>
    </row>
    <row r="1660" spans="27:28">
      <c r="AA1660" s="347"/>
      <c r="AB1660" s="347"/>
    </row>
    <row r="1661" spans="27:28">
      <c r="AA1661" s="347"/>
      <c r="AB1661" s="347"/>
    </row>
    <row r="1662" spans="27:28">
      <c r="AA1662" s="347"/>
      <c r="AB1662" s="347"/>
    </row>
    <row r="1663" spans="27:28">
      <c r="AA1663" s="347"/>
      <c r="AB1663" s="347"/>
    </row>
    <row r="1664" spans="27:28">
      <c r="AA1664" s="347"/>
      <c r="AB1664" s="347"/>
    </row>
    <row r="1665" spans="27:28">
      <c r="AA1665" s="347"/>
      <c r="AB1665" s="347"/>
    </row>
    <row r="1666" spans="27:28">
      <c r="AA1666" s="347"/>
      <c r="AB1666" s="347"/>
    </row>
    <row r="1667" spans="27:28">
      <c r="AA1667" s="347"/>
      <c r="AB1667" s="347"/>
    </row>
    <row r="1668" spans="27:28">
      <c r="AA1668" s="347"/>
      <c r="AB1668" s="347"/>
    </row>
    <row r="1669" spans="27:28">
      <c r="AA1669" s="347"/>
      <c r="AB1669" s="347"/>
    </row>
    <row r="1670" spans="27:28">
      <c r="AA1670" s="347"/>
      <c r="AB1670" s="347"/>
    </row>
    <row r="1671" spans="27:28">
      <c r="AA1671" s="347"/>
      <c r="AB1671" s="347"/>
    </row>
    <row r="1672" spans="27:28">
      <c r="AA1672" s="347"/>
      <c r="AB1672" s="347"/>
    </row>
    <row r="1673" spans="27:28">
      <c r="AA1673" s="347"/>
      <c r="AB1673" s="347"/>
    </row>
    <row r="1674" spans="27:28">
      <c r="AA1674" s="347"/>
      <c r="AB1674" s="347"/>
    </row>
    <row r="1675" spans="27:28">
      <c r="AA1675" s="347"/>
      <c r="AB1675" s="347"/>
    </row>
    <row r="1676" spans="27:28">
      <c r="AA1676" s="347"/>
      <c r="AB1676" s="347"/>
    </row>
    <row r="1677" spans="27:28">
      <c r="AA1677" s="347"/>
      <c r="AB1677" s="347"/>
    </row>
    <row r="1678" spans="27:28">
      <c r="AA1678" s="347"/>
      <c r="AB1678" s="347"/>
    </row>
    <row r="1679" spans="27:28">
      <c r="AA1679" s="347"/>
      <c r="AB1679" s="347"/>
    </row>
    <row r="1680" spans="27:28">
      <c r="AA1680" s="347"/>
      <c r="AB1680" s="347"/>
    </row>
    <row r="1681" spans="27:28">
      <c r="AA1681" s="347"/>
      <c r="AB1681" s="347"/>
    </row>
    <row r="1682" spans="27:28">
      <c r="AA1682" s="347"/>
      <c r="AB1682" s="347"/>
    </row>
    <row r="1683" spans="27:28">
      <c r="AA1683" s="347"/>
      <c r="AB1683" s="347"/>
    </row>
    <row r="1684" spans="27:28">
      <c r="AA1684" s="347"/>
      <c r="AB1684" s="347"/>
    </row>
    <row r="1685" spans="27:28">
      <c r="AA1685" s="347"/>
      <c r="AB1685" s="347"/>
    </row>
    <row r="1686" spans="27:28">
      <c r="AA1686" s="347"/>
      <c r="AB1686" s="347"/>
    </row>
    <row r="1687" spans="27:28">
      <c r="AA1687" s="347"/>
      <c r="AB1687" s="347"/>
    </row>
    <row r="1688" spans="27:28">
      <c r="AA1688" s="347"/>
      <c r="AB1688" s="347"/>
    </row>
    <row r="1689" spans="27:28">
      <c r="AA1689" s="347"/>
      <c r="AB1689" s="347"/>
    </row>
    <row r="1690" spans="27:28">
      <c r="AA1690" s="347"/>
      <c r="AB1690" s="347"/>
    </row>
    <row r="1691" spans="27:28">
      <c r="AA1691" s="347"/>
      <c r="AB1691" s="347"/>
    </row>
    <row r="1692" spans="27:28">
      <c r="AA1692" s="347"/>
      <c r="AB1692" s="347"/>
    </row>
    <row r="1693" spans="27:28">
      <c r="AA1693" s="347"/>
      <c r="AB1693" s="347"/>
    </row>
    <row r="1694" spans="27:28">
      <c r="AA1694" s="347"/>
      <c r="AB1694" s="347"/>
    </row>
    <row r="1695" spans="27:28">
      <c r="AA1695" s="347"/>
      <c r="AB1695" s="347"/>
    </row>
    <row r="1696" spans="27:28">
      <c r="AA1696" s="347"/>
      <c r="AB1696" s="347"/>
    </row>
    <row r="1697" spans="27:28">
      <c r="AA1697" s="347"/>
      <c r="AB1697" s="347"/>
    </row>
    <row r="1698" spans="27:28">
      <c r="AA1698" s="347"/>
      <c r="AB1698" s="347"/>
    </row>
    <row r="1699" spans="27:28">
      <c r="AA1699" s="347"/>
      <c r="AB1699" s="347"/>
    </row>
    <row r="1700" spans="27:28">
      <c r="AA1700" s="347"/>
      <c r="AB1700" s="347"/>
    </row>
    <row r="1701" spans="27:28">
      <c r="AA1701" s="347"/>
      <c r="AB1701" s="347"/>
    </row>
    <row r="1702" spans="27:28">
      <c r="AA1702" s="347"/>
      <c r="AB1702" s="347"/>
    </row>
    <row r="1703" spans="27:28">
      <c r="AA1703" s="347"/>
      <c r="AB1703" s="347"/>
    </row>
    <row r="1704" spans="27:28">
      <c r="AA1704" s="347"/>
      <c r="AB1704" s="347"/>
    </row>
    <row r="1705" spans="27:28">
      <c r="AA1705" s="347"/>
      <c r="AB1705" s="347"/>
    </row>
    <row r="1706" spans="27:28">
      <c r="AA1706" s="347"/>
      <c r="AB1706" s="347"/>
    </row>
    <row r="1707" spans="27:28">
      <c r="AA1707" s="347"/>
      <c r="AB1707" s="347"/>
    </row>
    <row r="1708" spans="27:28">
      <c r="AA1708" s="347"/>
      <c r="AB1708" s="347"/>
    </row>
    <row r="1709" spans="27:28">
      <c r="AA1709" s="347"/>
      <c r="AB1709" s="347"/>
    </row>
    <row r="1710" spans="27:28">
      <c r="AA1710" s="347"/>
      <c r="AB1710" s="347"/>
    </row>
    <row r="1711" spans="27:28">
      <c r="AA1711" s="347"/>
      <c r="AB1711" s="347"/>
    </row>
    <row r="1712" spans="27:28">
      <c r="AA1712" s="347"/>
      <c r="AB1712" s="347"/>
    </row>
    <row r="1713" spans="27:28">
      <c r="AA1713" s="347"/>
      <c r="AB1713" s="347"/>
    </row>
    <row r="1714" spans="27:28">
      <c r="AA1714" s="347"/>
      <c r="AB1714" s="347"/>
    </row>
    <row r="1715" spans="27:28">
      <c r="AA1715" s="347"/>
      <c r="AB1715" s="347"/>
    </row>
    <row r="1716" spans="27:28">
      <c r="AA1716" s="347"/>
      <c r="AB1716" s="347"/>
    </row>
    <row r="1717" spans="27:28">
      <c r="AA1717" s="347"/>
      <c r="AB1717" s="347"/>
    </row>
    <row r="1718" spans="27:28">
      <c r="AA1718" s="347"/>
      <c r="AB1718" s="347"/>
    </row>
    <row r="1719" spans="27:28">
      <c r="AA1719" s="347"/>
      <c r="AB1719" s="347"/>
    </row>
    <row r="1720" spans="27:28">
      <c r="AA1720" s="347"/>
      <c r="AB1720" s="347"/>
    </row>
    <row r="1721" spans="27:28">
      <c r="AA1721" s="347"/>
      <c r="AB1721" s="347"/>
    </row>
    <row r="1722" spans="27:28">
      <c r="AA1722" s="347"/>
      <c r="AB1722" s="347"/>
    </row>
    <row r="1723" spans="27:28">
      <c r="AA1723" s="347"/>
      <c r="AB1723" s="347"/>
    </row>
    <row r="1724" spans="27:28">
      <c r="AA1724" s="347"/>
      <c r="AB1724" s="347"/>
    </row>
    <row r="1725" spans="27:28">
      <c r="AA1725" s="347"/>
      <c r="AB1725" s="347"/>
    </row>
    <row r="1726" spans="27:28">
      <c r="AA1726" s="347"/>
      <c r="AB1726" s="347"/>
    </row>
    <row r="1727" spans="27:28">
      <c r="AA1727" s="347"/>
      <c r="AB1727" s="347"/>
    </row>
    <row r="1728" spans="27:28">
      <c r="AA1728" s="347"/>
      <c r="AB1728" s="347"/>
    </row>
    <row r="1729" spans="27:28">
      <c r="AA1729" s="347"/>
      <c r="AB1729" s="347"/>
    </row>
    <row r="1730" spans="27:28">
      <c r="AA1730" s="347"/>
      <c r="AB1730" s="347"/>
    </row>
    <row r="1731" spans="27:28">
      <c r="AA1731" s="347"/>
      <c r="AB1731" s="347"/>
    </row>
    <row r="1732" spans="27:28">
      <c r="AA1732" s="347"/>
      <c r="AB1732" s="347"/>
    </row>
    <row r="1733" spans="27:28">
      <c r="AA1733" s="347"/>
      <c r="AB1733" s="347"/>
    </row>
    <row r="1734" spans="27:28">
      <c r="AA1734" s="347"/>
      <c r="AB1734" s="347"/>
    </row>
    <row r="1735" spans="27:28">
      <c r="AA1735" s="347"/>
      <c r="AB1735" s="347"/>
    </row>
    <row r="1736" spans="27:28">
      <c r="AA1736" s="347"/>
      <c r="AB1736" s="347"/>
    </row>
    <row r="1737" spans="27:28">
      <c r="AA1737" s="347"/>
      <c r="AB1737" s="347"/>
    </row>
    <row r="1738" spans="27:28">
      <c r="AA1738" s="347"/>
      <c r="AB1738" s="347"/>
    </row>
    <row r="1739" spans="27:28">
      <c r="AA1739" s="347"/>
      <c r="AB1739" s="347"/>
    </row>
    <row r="1740" spans="27:28">
      <c r="AA1740" s="347"/>
      <c r="AB1740" s="347"/>
    </row>
    <row r="1741" spans="27:28">
      <c r="AA1741" s="347"/>
      <c r="AB1741" s="347"/>
    </row>
    <row r="1742" spans="27:28">
      <c r="AA1742" s="347"/>
      <c r="AB1742" s="347"/>
    </row>
    <row r="1743" spans="27:28">
      <c r="AA1743" s="347"/>
      <c r="AB1743" s="347"/>
    </row>
    <row r="1744" spans="27:28">
      <c r="AA1744" s="347"/>
      <c r="AB1744" s="347"/>
    </row>
    <row r="1745" spans="27:28">
      <c r="AA1745" s="347"/>
      <c r="AB1745" s="347"/>
    </row>
    <row r="1746" spans="27:28">
      <c r="AA1746" s="347"/>
      <c r="AB1746" s="347"/>
    </row>
    <row r="1747" spans="27:28">
      <c r="AA1747" s="347"/>
      <c r="AB1747" s="347"/>
    </row>
    <row r="1748" spans="27:28">
      <c r="AA1748" s="347"/>
      <c r="AB1748" s="347"/>
    </row>
    <row r="1749" spans="27:28">
      <c r="AA1749" s="347"/>
      <c r="AB1749" s="347"/>
    </row>
    <row r="1750" spans="27:28">
      <c r="AA1750" s="347"/>
      <c r="AB1750" s="347"/>
    </row>
    <row r="1751" spans="27:28">
      <c r="AA1751" s="347"/>
      <c r="AB1751" s="347"/>
    </row>
    <row r="1752" spans="27:28">
      <c r="AA1752" s="347"/>
      <c r="AB1752" s="347"/>
    </row>
    <row r="1753" spans="27:28">
      <c r="AA1753" s="347"/>
      <c r="AB1753" s="347"/>
    </row>
    <row r="1754" spans="27:28">
      <c r="AA1754" s="347"/>
      <c r="AB1754" s="347"/>
    </row>
    <row r="1755" spans="27:28">
      <c r="AA1755" s="347"/>
      <c r="AB1755" s="347"/>
    </row>
    <row r="1756" spans="27:28">
      <c r="AA1756" s="347"/>
      <c r="AB1756" s="347"/>
    </row>
    <row r="1757" spans="27:28">
      <c r="AA1757" s="347"/>
      <c r="AB1757" s="347"/>
    </row>
    <row r="1758" spans="27:28">
      <c r="AA1758" s="347"/>
      <c r="AB1758" s="347"/>
    </row>
    <row r="1759" spans="27:28">
      <c r="AA1759" s="347"/>
      <c r="AB1759" s="347"/>
    </row>
    <row r="1760" spans="27:28">
      <c r="AA1760" s="347"/>
      <c r="AB1760" s="347"/>
    </row>
    <row r="1761" spans="27:28">
      <c r="AA1761" s="347"/>
      <c r="AB1761" s="347"/>
    </row>
    <row r="1762" spans="27:28">
      <c r="AA1762" s="347"/>
      <c r="AB1762" s="347"/>
    </row>
    <row r="1763" spans="27:28">
      <c r="AA1763" s="347"/>
      <c r="AB1763" s="347"/>
    </row>
    <row r="1764" spans="27:28">
      <c r="AA1764" s="347"/>
      <c r="AB1764" s="347"/>
    </row>
    <row r="1765" spans="27:28">
      <c r="AA1765" s="347"/>
      <c r="AB1765" s="347"/>
    </row>
    <row r="1766" spans="27:28">
      <c r="AA1766" s="347"/>
      <c r="AB1766" s="347"/>
    </row>
    <row r="1767" spans="27:28">
      <c r="AA1767" s="347"/>
      <c r="AB1767" s="347"/>
    </row>
    <row r="1768" spans="27:28">
      <c r="AA1768" s="347"/>
      <c r="AB1768" s="347"/>
    </row>
    <row r="1769" spans="27:28">
      <c r="AA1769" s="347"/>
      <c r="AB1769" s="347"/>
    </row>
    <row r="1770" spans="27:28">
      <c r="AA1770" s="347"/>
      <c r="AB1770" s="347"/>
    </row>
    <row r="1771" spans="27:28">
      <c r="AA1771" s="347"/>
      <c r="AB1771" s="347"/>
    </row>
    <row r="1772" spans="27:28">
      <c r="AA1772" s="347"/>
      <c r="AB1772" s="347"/>
    </row>
    <row r="1773" spans="27:28">
      <c r="AA1773" s="347"/>
      <c r="AB1773" s="347"/>
    </row>
    <row r="1774" spans="27:28">
      <c r="AA1774" s="347"/>
      <c r="AB1774" s="347"/>
    </row>
    <row r="1775" spans="27:28">
      <c r="AA1775" s="347"/>
      <c r="AB1775" s="347"/>
    </row>
    <row r="1776" spans="27:28">
      <c r="AA1776" s="347"/>
      <c r="AB1776" s="347"/>
    </row>
    <row r="1777" spans="27:28">
      <c r="AA1777" s="347"/>
      <c r="AB1777" s="347"/>
    </row>
    <row r="1778" spans="27:28">
      <c r="AA1778" s="347"/>
      <c r="AB1778" s="347"/>
    </row>
    <row r="1779" spans="27:28">
      <c r="AA1779" s="347"/>
      <c r="AB1779" s="347"/>
    </row>
    <row r="1780" spans="27:28">
      <c r="AA1780" s="347"/>
      <c r="AB1780" s="347"/>
    </row>
    <row r="1781" spans="27:28">
      <c r="AA1781" s="347"/>
      <c r="AB1781" s="347"/>
    </row>
    <row r="1782" spans="27:28">
      <c r="AA1782" s="347"/>
      <c r="AB1782" s="347"/>
    </row>
    <row r="1783" spans="27:28">
      <c r="AA1783" s="347"/>
      <c r="AB1783" s="347"/>
    </row>
    <row r="1784" spans="27:28">
      <c r="AA1784" s="347"/>
      <c r="AB1784" s="347"/>
    </row>
    <row r="1785" spans="27:28">
      <c r="AA1785" s="347"/>
      <c r="AB1785" s="347"/>
    </row>
    <row r="1786" spans="27:28">
      <c r="AA1786" s="347"/>
      <c r="AB1786" s="347"/>
    </row>
    <row r="1787" spans="27:28">
      <c r="AA1787" s="347"/>
      <c r="AB1787" s="347"/>
    </row>
    <row r="1788" spans="27:28">
      <c r="AA1788" s="347"/>
      <c r="AB1788" s="347"/>
    </row>
    <row r="1789" spans="27:28">
      <c r="AA1789" s="347"/>
      <c r="AB1789" s="347"/>
    </row>
    <row r="1790" spans="27:28">
      <c r="AA1790" s="347"/>
      <c r="AB1790" s="347"/>
    </row>
    <row r="1791" spans="27:28">
      <c r="AA1791" s="347"/>
      <c r="AB1791" s="347"/>
    </row>
    <row r="1792" spans="27:28">
      <c r="AA1792" s="347"/>
      <c r="AB1792" s="347"/>
    </row>
    <row r="1793" spans="27:28">
      <c r="AA1793" s="347"/>
      <c r="AB1793" s="347"/>
    </row>
    <row r="1794" spans="27:28">
      <c r="AA1794" s="347"/>
      <c r="AB1794" s="347"/>
    </row>
    <row r="1795" spans="27:28">
      <c r="AA1795" s="347"/>
      <c r="AB1795" s="347"/>
    </row>
    <row r="1796" spans="27:28">
      <c r="AA1796" s="347"/>
      <c r="AB1796" s="347"/>
    </row>
    <row r="1797" spans="27:28">
      <c r="AA1797" s="347"/>
      <c r="AB1797" s="347"/>
    </row>
    <row r="1798" spans="27:28">
      <c r="AA1798" s="347"/>
      <c r="AB1798" s="347"/>
    </row>
    <row r="1799" spans="27:28">
      <c r="AA1799" s="347"/>
      <c r="AB1799" s="347"/>
    </row>
    <row r="1800" spans="27:28">
      <c r="AA1800" s="347"/>
      <c r="AB1800" s="347"/>
    </row>
    <row r="1801" spans="27:28">
      <c r="AA1801" s="347"/>
      <c r="AB1801" s="347"/>
    </row>
    <row r="1802" spans="27:28">
      <c r="AA1802" s="347"/>
      <c r="AB1802" s="347"/>
    </row>
    <row r="1803" spans="27:28">
      <c r="AA1803" s="347"/>
      <c r="AB1803" s="347"/>
    </row>
    <row r="1804" spans="27:28">
      <c r="AA1804" s="347"/>
      <c r="AB1804" s="347"/>
    </row>
    <row r="1805" spans="27:28">
      <c r="AA1805" s="347"/>
      <c r="AB1805" s="347"/>
    </row>
    <row r="1806" spans="27:28">
      <c r="AA1806" s="347"/>
      <c r="AB1806" s="347"/>
    </row>
    <row r="1807" spans="27:28">
      <c r="AA1807" s="347"/>
      <c r="AB1807" s="347"/>
    </row>
    <row r="1808" spans="27:28">
      <c r="AA1808" s="347"/>
      <c r="AB1808" s="347"/>
    </row>
    <row r="1809" spans="27:28">
      <c r="AA1809" s="347"/>
      <c r="AB1809" s="347"/>
    </row>
    <row r="1810" spans="27:28">
      <c r="AA1810" s="347"/>
      <c r="AB1810" s="347"/>
    </row>
    <row r="1811" spans="27:28">
      <c r="AA1811" s="347"/>
      <c r="AB1811" s="347"/>
    </row>
    <row r="1812" spans="27:28">
      <c r="AA1812" s="347"/>
      <c r="AB1812" s="347"/>
    </row>
    <row r="1813" spans="27:28">
      <c r="AA1813" s="347"/>
      <c r="AB1813" s="347"/>
    </row>
    <row r="1814" spans="27:28">
      <c r="AA1814" s="347"/>
      <c r="AB1814" s="347"/>
    </row>
    <row r="1815" spans="27:28">
      <c r="AA1815" s="347"/>
      <c r="AB1815" s="347"/>
    </row>
    <row r="1816" spans="27:28">
      <c r="AA1816" s="347"/>
      <c r="AB1816" s="347"/>
    </row>
    <row r="1817" spans="27:28">
      <c r="AA1817" s="347"/>
      <c r="AB1817" s="347"/>
    </row>
    <row r="1818" spans="27:28">
      <c r="AA1818" s="347"/>
      <c r="AB1818" s="347"/>
    </row>
    <row r="1819" spans="27:28">
      <c r="AA1819" s="347"/>
      <c r="AB1819" s="347"/>
    </row>
    <row r="1820" spans="27:28">
      <c r="AA1820" s="347"/>
      <c r="AB1820" s="347"/>
    </row>
    <row r="1821" spans="27:28">
      <c r="AA1821" s="347"/>
      <c r="AB1821" s="347"/>
    </row>
    <row r="1822" spans="27:28">
      <c r="AA1822" s="347"/>
      <c r="AB1822" s="347"/>
    </row>
    <row r="1823" spans="27:28">
      <c r="AA1823" s="347"/>
      <c r="AB1823" s="347"/>
    </row>
    <row r="1824" spans="27:28">
      <c r="AA1824" s="347"/>
      <c r="AB1824" s="347"/>
    </row>
    <row r="1825" spans="27:28">
      <c r="AA1825" s="347"/>
      <c r="AB1825" s="347"/>
    </row>
    <row r="1826" spans="27:28">
      <c r="AA1826" s="347"/>
      <c r="AB1826" s="347"/>
    </row>
    <row r="1827" spans="27:28">
      <c r="AA1827" s="347"/>
      <c r="AB1827" s="347"/>
    </row>
    <row r="1828" spans="27:28">
      <c r="AA1828" s="347"/>
      <c r="AB1828" s="347"/>
    </row>
    <row r="1829" spans="27:28">
      <c r="AA1829" s="347"/>
      <c r="AB1829" s="347"/>
    </row>
    <row r="1830" spans="27:28">
      <c r="AA1830" s="347"/>
      <c r="AB1830" s="347"/>
    </row>
    <row r="1831" spans="27:28">
      <c r="AA1831" s="347"/>
      <c r="AB1831" s="347"/>
    </row>
    <row r="1832" spans="27:28">
      <c r="AA1832" s="347"/>
      <c r="AB1832" s="347"/>
    </row>
    <row r="1833" spans="27:28">
      <c r="AA1833" s="347"/>
      <c r="AB1833" s="347"/>
    </row>
    <row r="1834" spans="27:28">
      <c r="AA1834" s="347"/>
      <c r="AB1834" s="347"/>
    </row>
    <row r="1835" spans="27:28">
      <c r="AA1835" s="347"/>
      <c r="AB1835" s="347"/>
    </row>
    <row r="1836" spans="27:28">
      <c r="AA1836" s="347"/>
      <c r="AB1836" s="347"/>
    </row>
    <row r="1837" spans="27:28">
      <c r="AA1837" s="347"/>
      <c r="AB1837" s="347"/>
    </row>
    <row r="1838" spans="27:28">
      <c r="AA1838" s="347"/>
      <c r="AB1838" s="347"/>
    </row>
    <row r="1839" spans="27:28">
      <c r="AA1839" s="347"/>
      <c r="AB1839" s="347"/>
    </row>
    <row r="1840" spans="27:28">
      <c r="AA1840" s="347"/>
      <c r="AB1840" s="347"/>
    </row>
    <row r="1841" spans="27:28">
      <c r="AA1841" s="347"/>
      <c r="AB1841" s="347"/>
    </row>
    <row r="1842" spans="27:28">
      <c r="AA1842" s="347"/>
      <c r="AB1842" s="347"/>
    </row>
    <row r="1843" spans="27:28">
      <c r="AA1843" s="347"/>
      <c r="AB1843" s="347"/>
    </row>
    <row r="1844" spans="27:28">
      <c r="AA1844" s="347"/>
      <c r="AB1844" s="347"/>
    </row>
    <row r="1845" spans="27:28">
      <c r="AA1845" s="347"/>
      <c r="AB1845" s="347"/>
    </row>
    <row r="1846" spans="27:28">
      <c r="AA1846" s="347"/>
      <c r="AB1846" s="347"/>
    </row>
    <row r="1847" spans="27:28">
      <c r="AA1847" s="347"/>
      <c r="AB1847" s="347"/>
    </row>
    <row r="1848" spans="27:28">
      <c r="AA1848" s="347"/>
      <c r="AB1848" s="347"/>
    </row>
    <row r="1849" spans="27:28">
      <c r="AA1849" s="347"/>
      <c r="AB1849" s="347"/>
    </row>
    <row r="1850" spans="27:28">
      <c r="AA1850" s="347"/>
      <c r="AB1850" s="347"/>
    </row>
    <row r="1851" spans="27:28">
      <c r="AA1851" s="347"/>
      <c r="AB1851" s="347"/>
    </row>
    <row r="1852" spans="27:28">
      <c r="AA1852" s="347"/>
      <c r="AB1852" s="347"/>
    </row>
    <row r="1853" spans="27:28">
      <c r="AA1853" s="347"/>
      <c r="AB1853" s="347"/>
    </row>
    <row r="1854" spans="27:28">
      <c r="AA1854" s="347"/>
      <c r="AB1854" s="347"/>
    </row>
    <row r="1855" spans="27:28">
      <c r="AA1855" s="347"/>
      <c r="AB1855" s="347"/>
    </row>
    <row r="1856" spans="27:28">
      <c r="AA1856" s="347"/>
      <c r="AB1856" s="347"/>
    </row>
    <row r="1857" spans="27:28">
      <c r="AA1857" s="347"/>
      <c r="AB1857" s="347"/>
    </row>
    <row r="1858" spans="27:28">
      <c r="AA1858" s="347"/>
      <c r="AB1858" s="347"/>
    </row>
    <row r="1859" spans="27:28">
      <c r="AA1859" s="347"/>
      <c r="AB1859" s="347"/>
    </row>
    <row r="1860" spans="27:28">
      <c r="AA1860" s="347"/>
      <c r="AB1860" s="347"/>
    </row>
    <row r="1861" spans="27:28">
      <c r="AA1861" s="347"/>
      <c r="AB1861" s="347"/>
    </row>
    <row r="1862" spans="27:28">
      <c r="AA1862" s="347"/>
      <c r="AB1862" s="347"/>
    </row>
    <row r="1863" spans="27:28">
      <c r="AA1863" s="347"/>
      <c r="AB1863" s="347"/>
    </row>
    <row r="1864" spans="27:28">
      <c r="AA1864" s="347"/>
      <c r="AB1864" s="347"/>
    </row>
    <row r="1865" spans="27:28">
      <c r="AA1865" s="347"/>
      <c r="AB1865" s="347"/>
    </row>
    <row r="1866" spans="27:28">
      <c r="AA1866" s="347"/>
      <c r="AB1866" s="347"/>
    </row>
    <row r="1867" spans="27:28">
      <c r="AA1867" s="347"/>
      <c r="AB1867" s="347"/>
    </row>
    <row r="1868" spans="27:28">
      <c r="AA1868" s="347"/>
      <c r="AB1868" s="347"/>
    </row>
    <row r="1869" spans="27:28">
      <c r="AA1869" s="347"/>
      <c r="AB1869" s="347"/>
    </row>
    <row r="1870" spans="27:28">
      <c r="AA1870" s="347"/>
      <c r="AB1870" s="347"/>
    </row>
    <row r="1871" spans="27:28">
      <c r="AA1871" s="347"/>
      <c r="AB1871" s="347"/>
    </row>
    <row r="1872" spans="27:28">
      <c r="AA1872" s="347"/>
      <c r="AB1872" s="347"/>
    </row>
    <row r="1873" spans="27:28">
      <c r="AA1873" s="347"/>
      <c r="AB1873" s="347"/>
    </row>
    <row r="1874" spans="27:28">
      <c r="AA1874" s="347"/>
      <c r="AB1874" s="347"/>
    </row>
    <row r="1875" spans="27:28">
      <c r="AA1875" s="347"/>
      <c r="AB1875" s="347"/>
    </row>
    <row r="1876" spans="27:28">
      <c r="AA1876" s="347"/>
      <c r="AB1876" s="347"/>
    </row>
    <row r="1877" spans="27:28">
      <c r="AA1877" s="347"/>
      <c r="AB1877" s="347"/>
    </row>
    <row r="1878" spans="27:28">
      <c r="AA1878" s="347"/>
      <c r="AB1878" s="347"/>
    </row>
    <row r="1879" spans="27:28">
      <c r="AA1879" s="347"/>
      <c r="AB1879" s="347"/>
    </row>
    <row r="1880" spans="27:28">
      <c r="AA1880" s="347"/>
      <c r="AB1880" s="347"/>
    </row>
    <row r="1881" spans="27:28">
      <c r="AA1881" s="347"/>
      <c r="AB1881" s="347"/>
    </row>
    <row r="1882" spans="27:28">
      <c r="AA1882" s="347"/>
      <c r="AB1882" s="347"/>
    </row>
    <row r="1883" spans="27:28">
      <c r="AA1883" s="347"/>
      <c r="AB1883" s="347"/>
    </row>
    <row r="1884" spans="27:28">
      <c r="AA1884" s="347"/>
      <c r="AB1884" s="347"/>
    </row>
    <row r="1885" spans="27:28">
      <c r="AA1885" s="347"/>
      <c r="AB1885" s="347"/>
    </row>
    <row r="1886" spans="27:28">
      <c r="AA1886" s="347"/>
      <c r="AB1886" s="347"/>
    </row>
    <row r="1887" spans="27:28">
      <c r="AA1887" s="347"/>
      <c r="AB1887" s="347"/>
    </row>
    <row r="1888" spans="27:28">
      <c r="AA1888" s="347"/>
      <c r="AB1888" s="347"/>
    </row>
    <row r="1889" spans="27:28">
      <c r="AA1889" s="347"/>
      <c r="AB1889" s="347"/>
    </row>
    <row r="1890" spans="27:28">
      <c r="AA1890" s="347"/>
      <c r="AB1890" s="347"/>
    </row>
    <row r="1891" spans="27:28">
      <c r="AA1891" s="347"/>
      <c r="AB1891" s="347"/>
    </row>
    <row r="1892" spans="27:28">
      <c r="AA1892" s="347"/>
      <c r="AB1892" s="347"/>
    </row>
    <row r="1893" spans="27:28">
      <c r="AA1893" s="347"/>
      <c r="AB1893" s="347"/>
    </row>
    <row r="1894" spans="27:28">
      <c r="AA1894" s="347"/>
      <c r="AB1894" s="347"/>
    </row>
    <row r="1895" spans="27:28">
      <c r="AA1895" s="347"/>
      <c r="AB1895" s="347"/>
    </row>
    <row r="1896" spans="27:28">
      <c r="AA1896" s="347"/>
      <c r="AB1896" s="347"/>
    </row>
    <row r="1897" spans="27:28">
      <c r="AA1897" s="347"/>
      <c r="AB1897" s="347"/>
    </row>
    <row r="1898" spans="27:28">
      <c r="AA1898" s="347"/>
      <c r="AB1898" s="347"/>
    </row>
    <row r="1899" spans="27:28">
      <c r="AA1899" s="347"/>
      <c r="AB1899" s="347"/>
    </row>
    <row r="1900" spans="27:28">
      <c r="AA1900" s="347"/>
      <c r="AB1900" s="347"/>
    </row>
    <row r="1901" spans="27:28">
      <c r="AA1901" s="347"/>
      <c r="AB1901" s="347"/>
    </row>
    <row r="1902" spans="27:28">
      <c r="AA1902" s="347"/>
      <c r="AB1902" s="347"/>
    </row>
    <row r="1903" spans="27:28">
      <c r="AA1903" s="347"/>
      <c r="AB1903" s="347"/>
    </row>
    <row r="1904" spans="27:28">
      <c r="AA1904" s="347"/>
      <c r="AB1904" s="347"/>
    </row>
    <row r="1905" spans="27:28">
      <c r="AA1905" s="347"/>
      <c r="AB1905" s="347"/>
    </row>
    <row r="1906" spans="27:28">
      <c r="AA1906" s="347"/>
      <c r="AB1906" s="347"/>
    </row>
    <row r="1907" spans="27:28">
      <c r="AA1907" s="347"/>
      <c r="AB1907" s="347"/>
    </row>
    <row r="1908" spans="27:28">
      <c r="AA1908" s="347"/>
      <c r="AB1908" s="347"/>
    </row>
    <row r="1909" spans="27:28">
      <c r="AA1909" s="347"/>
      <c r="AB1909" s="347"/>
    </row>
    <row r="1910" spans="27:28">
      <c r="AA1910" s="347"/>
      <c r="AB1910" s="347"/>
    </row>
    <row r="1911" spans="27:28">
      <c r="AA1911" s="347"/>
      <c r="AB1911" s="347"/>
    </row>
    <row r="1912" spans="27:28">
      <c r="AA1912" s="347"/>
      <c r="AB1912" s="347"/>
    </row>
    <row r="1913" spans="27:28">
      <c r="AA1913" s="347"/>
      <c r="AB1913" s="347"/>
    </row>
    <row r="1914" spans="27:28">
      <c r="AA1914" s="347"/>
      <c r="AB1914" s="347"/>
    </row>
    <row r="1915" spans="27:28">
      <c r="AA1915" s="347"/>
      <c r="AB1915" s="347"/>
    </row>
    <row r="1916" spans="27:28">
      <c r="AA1916" s="347"/>
      <c r="AB1916" s="347"/>
    </row>
    <row r="1917" spans="27:28">
      <c r="AA1917" s="347"/>
      <c r="AB1917" s="347"/>
    </row>
    <row r="1918" spans="27:28">
      <c r="AA1918" s="347"/>
      <c r="AB1918" s="347"/>
    </row>
    <row r="1919" spans="27:28">
      <c r="AA1919" s="347"/>
      <c r="AB1919" s="347"/>
    </row>
    <row r="1920" spans="27:28">
      <c r="AA1920" s="347"/>
      <c r="AB1920" s="347"/>
    </row>
    <row r="1921" spans="27:28">
      <c r="AA1921" s="347"/>
      <c r="AB1921" s="347"/>
    </row>
    <row r="1922" spans="27:28">
      <c r="AA1922" s="347"/>
      <c r="AB1922" s="347"/>
    </row>
    <row r="1923" spans="27:28">
      <c r="AA1923" s="347"/>
      <c r="AB1923" s="347"/>
    </row>
    <row r="1924" spans="27:28">
      <c r="AA1924" s="347"/>
      <c r="AB1924" s="347"/>
    </row>
    <row r="1925" spans="27:28">
      <c r="AA1925" s="347"/>
      <c r="AB1925" s="347"/>
    </row>
    <row r="1926" spans="27:28">
      <c r="AA1926" s="347"/>
      <c r="AB1926" s="347"/>
    </row>
    <row r="1927" spans="27:28">
      <c r="AA1927" s="347"/>
      <c r="AB1927" s="347"/>
    </row>
    <row r="1928" spans="27:28">
      <c r="AA1928" s="347"/>
      <c r="AB1928" s="347"/>
    </row>
    <row r="1929" spans="27:28">
      <c r="AA1929" s="347"/>
      <c r="AB1929" s="347"/>
    </row>
    <row r="1930" spans="27:28">
      <c r="AA1930" s="347"/>
      <c r="AB1930" s="347"/>
    </row>
    <row r="1931" spans="27:28">
      <c r="AA1931" s="347"/>
      <c r="AB1931" s="347"/>
    </row>
    <row r="1932" spans="27:28">
      <c r="AA1932" s="347"/>
      <c r="AB1932" s="347"/>
    </row>
    <row r="1933" spans="27:28">
      <c r="AA1933" s="347"/>
      <c r="AB1933" s="347"/>
    </row>
    <row r="1934" spans="27:28">
      <c r="AA1934" s="347"/>
      <c r="AB1934" s="347"/>
    </row>
    <row r="1935" spans="27:28">
      <c r="AA1935" s="347"/>
      <c r="AB1935" s="347"/>
    </row>
    <row r="1936" spans="27:28">
      <c r="AA1936" s="347"/>
      <c r="AB1936" s="347"/>
    </row>
    <row r="1937" spans="27:28">
      <c r="AA1937" s="347"/>
      <c r="AB1937" s="347"/>
    </row>
    <row r="1938" spans="27:28">
      <c r="AA1938" s="347"/>
      <c r="AB1938" s="347"/>
    </row>
    <row r="1939" spans="27:28">
      <c r="AA1939" s="347"/>
      <c r="AB1939" s="347"/>
    </row>
    <row r="1940" spans="27:28">
      <c r="AA1940" s="347"/>
      <c r="AB1940" s="347"/>
    </row>
    <row r="1941" spans="27:28">
      <c r="AA1941" s="347"/>
      <c r="AB1941" s="347"/>
    </row>
    <row r="1942" spans="27:28">
      <c r="AA1942" s="347"/>
      <c r="AB1942" s="347"/>
    </row>
    <row r="1943" spans="27:28">
      <c r="AA1943" s="347"/>
      <c r="AB1943" s="347"/>
    </row>
    <row r="1944" spans="27:28">
      <c r="AA1944" s="347"/>
      <c r="AB1944" s="347"/>
    </row>
    <row r="1945" spans="27:28">
      <c r="AA1945" s="347"/>
      <c r="AB1945" s="347"/>
    </row>
    <row r="1946" spans="27:28">
      <c r="AA1946" s="347"/>
      <c r="AB1946" s="347"/>
    </row>
    <row r="1947" spans="27:28">
      <c r="AA1947" s="347"/>
      <c r="AB1947" s="347"/>
    </row>
    <row r="1948" spans="27:28">
      <c r="AA1948" s="347"/>
      <c r="AB1948" s="347"/>
    </row>
    <row r="1949" spans="27:28">
      <c r="AA1949" s="347"/>
      <c r="AB1949" s="347"/>
    </row>
    <row r="1950" spans="27:28">
      <c r="AA1950" s="347"/>
      <c r="AB1950" s="347"/>
    </row>
    <row r="1951" spans="27:28">
      <c r="AA1951" s="347"/>
      <c r="AB1951" s="347"/>
    </row>
    <row r="1952" spans="27:28">
      <c r="AA1952" s="347"/>
      <c r="AB1952" s="347"/>
    </row>
    <row r="1953" spans="27:28">
      <c r="AA1953" s="347"/>
      <c r="AB1953" s="347"/>
    </row>
    <row r="1954" spans="27:28">
      <c r="AA1954" s="347"/>
      <c r="AB1954" s="347"/>
    </row>
    <row r="1955" spans="27:28">
      <c r="AA1955" s="347"/>
      <c r="AB1955" s="347"/>
    </row>
    <row r="1956" spans="27:28">
      <c r="AA1956" s="347"/>
      <c r="AB1956" s="347"/>
    </row>
    <row r="1957" spans="27:28">
      <c r="AA1957" s="347"/>
      <c r="AB1957" s="347"/>
    </row>
    <row r="1958" spans="27:28">
      <c r="AA1958" s="347"/>
      <c r="AB1958" s="347"/>
    </row>
    <row r="1959" spans="27:28">
      <c r="AA1959" s="347"/>
      <c r="AB1959" s="347"/>
    </row>
    <row r="1960" spans="27:28">
      <c r="AA1960" s="347"/>
      <c r="AB1960" s="347"/>
    </row>
    <row r="1961" spans="27:28">
      <c r="AA1961" s="347"/>
      <c r="AB1961" s="347"/>
    </row>
    <row r="1962" spans="27:28">
      <c r="AA1962" s="347"/>
      <c r="AB1962" s="347"/>
    </row>
    <row r="1963" spans="27:28">
      <c r="AA1963" s="347"/>
      <c r="AB1963" s="347"/>
    </row>
    <row r="1964" spans="27:28">
      <c r="AA1964" s="347"/>
      <c r="AB1964" s="347"/>
    </row>
    <row r="1965" spans="27:28">
      <c r="AA1965" s="347"/>
      <c r="AB1965" s="347"/>
    </row>
    <row r="1966" spans="27:28">
      <c r="AA1966" s="347"/>
      <c r="AB1966" s="347"/>
    </row>
    <row r="1967" spans="27:28">
      <c r="AA1967" s="347"/>
      <c r="AB1967" s="347"/>
    </row>
    <row r="1968" spans="27:28">
      <c r="AA1968" s="347"/>
      <c r="AB1968" s="347"/>
    </row>
    <row r="1969" spans="27:28">
      <c r="AA1969" s="347"/>
      <c r="AB1969" s="347"/>
    </row>
    <row r="1970" spans="27:28">
      <c r="AA1970" s="347"/>
      <c r="AB1970" s="347"/>
    </row>
    <row r="1971" spans="27:28">
      <c r="AA1971" s="347"/>
      <c r="AB1971" s="347"/>
    </row>
    <row r="1972" spans="27:28">
      <c r="AA1972" s="347"/>
      <c r="AB1972" s="347"/>
    </row>
    <row r="1973" spans="27:28">
      <c r="AA1973" s="347"/>
      <c r="AB1973" s="347"/>
    </row>
    <row r="1974" spans="27:28">
      <c r="AA1974" s="347"/>
      <c r="AB1974" s="347"/>
    </row>
    <row r="1975" spans="27:28">
      <c r="AA1975" s="347"/>
      <c r="AB1975" s="347"/>
    </row>
    <row r="1976" spans="27:28">
      <c r="AA1976" s="347"/>
      <c r="AB1976" s="347"/>
    </row>
    <row r="1977" spans="27:28">
      <c r="AA1977" s="347"/>
      <c r="AB1977" s="347"/>
    </row>
    <row r="1978" spans="27:28">
      <c r="AA1978" s="347"/>
      <c r="AB1978" s="347"/>
    </row>
    <row r="1979" spans="27:28">
      <c r="AA1979" s="347"/>
      <c r="AB1979" s="347"/>
    </row>
    <row r="1980" spans="27:28">
      <c r="AA1980" s="347"/>
      <c r="AB1980" s="347"/>
    </row>
    <row r="1981" spans="27:28">
      <c r="AA1981" s="347"/>
      <c r="AB1981" s="347"/>
    </row>
    <row r="1982" spans="27:28">
      <c r="AA1982" s="347"/>
      <c r="AB1982" s="347"/>
    </row>
    <row r="1983" spans="27:28">
      <c r="AA1983" s="347"/>
      <c r="AB1983" s="347"/>
    </row>
    <row r="1984" spans="27:28">
      <c r="AA1984" s="347"/>
      <c r="AB1984" s="347"/>
    </row>
    <row r="1985" spans="27:28">
      <c r="AA1985" s="347"/>
      <c r="AB1985" s="347"/>
    </row>
    <row r="1986" spans="27:28">
      <c r="AA1986" s="347"/>
      <c r="AB1986" s="347"/>
    </row>
    <row r="1987" spans="27:28">
      <c r="AA1987" s="347"/>
      <c r="AB1987" s="347"/>
    </row>
    <row r="1988" spans="27:28">
      <c r="AA1988" s="347"/>
      <c r="AB1988" s="347"/>
    </row>
    <row r="1989" spans="27:28">
      <c r="AA1989" s="347"/>
      <c r="AB1989" s="347"/>
    </row>
    <row r="1990" spans="27:28">
      <c r="AA1990" s="347"/>
      <c r="AB1990" s="347"/>
    </row>
    <row r="1991" spans="27:28">
      <c r="AA1991" s="347"/>
      <c r="AB1991" s="347"/>
    </row>
    <row r="1992" spans="27:28">
      <c r="AA1992" s="347"/>
      <c r="AB1992" s="347"/>
    </row>
    <row r="1993" spans="27:28">
      <c r="AA1993" s="347"/>
      <c r="AB1993" s="347"/>
    </row>
    <row r="1994" spans="27:28">
      <c r="AA1994" s="347"/>
      <c r="AB1994" s="347"/>
    </row>
    <row r="1995" spans="27:28">
      <c r="AA1995" s="347"/>
      <c r="AB1995" s="347"/>
    </row>
    <row r="1996" spans="27:28">
      <c r="AA1996" s="347"/>
      <c r="AB1996" s="347"/>
    </row>
    <row r="1997" spans="27:28">
      <c r="AA1997" s="347"/>
      <c r="AB1997" s="347"/>
    </row>
    <row r="1998" spans="27:28">
      <c r="AA1998" s="347"/>
      <c r="AB1998" s="347"/>
    </row>
    <row r="1999" spans="27:28">
      <c r="AA1999" s="347"/>
      <c r="AB1999" s="347"/>
    </row>
    <row r="2000" spans="27:28">
      <c r="AA2000" s="347"/>
      <c r="AB2000" s="347"/>
    </row>
    <row r="2001" spans="27:28">
      <c r="AA2001" s="347"/>
      <c r="AB2001" s="347"/>
    </row>
    <row r="2002" spans="27:28">
      <c r="AA2002" s="347"/>
      <c r="AB2002" s="347"/>
    </row>
    <row r="2003" spans="27:28">
      <c r="AA2003" s="347"/>
      <c r="AB2003" s="347"/>
    </row>
    <row r="2004" spans="27:28">
      <c r="AA2004" s="347"/>
      <c r="AB2004" s="347"/>
    </row>
    <row r="2005" spans="27:28">
      <c r="AA2005" s="347"/>
      <c r="AB2005" s="347"/>
    </row>
    <row r="2006" spans="27:28">
      <c r="AA2006" s="347"/>
      <c r="AB2006" s="347"/>
    </row>
    <row r="2007" spans="27:28">
      <c r="AA2007" s="347"/>
      <c r="AB2007" s="347"/>
    </row>
    <row r="2008" spans="27:28">
      <c r="AA2008" s="347"/>
      <c r="AB2008" s="347"/>
    </row>
    <row r="2009" spans="27:28">
      <c r="AA2009" s="347"/>
      <c r="AB2009" s="347"/>
    </row>
    <row r="2010" spans="27:28">
      <c r="AA2010" s="347"/>
      <c r="AB2010" s="347"/>
    </row>
    <row r="2011" spans="27:28">
      <c r="AA2011" s="347"/>
      <c r="AB2011" s="347"/>
    </row>
    <row r="2012" spans="27:28">
      <c r="AA2012" s="347"/>
      <c r="AB2012" s="347"/>
    </row>
    <row r="2013" spans="27:28">
      <c r="AA2013" s="347"/>
      <c r="AB2013" s="347"/>
    </row>
    <row r="2014" spans="27:28">
      <c r="AA2014" s="347"/>
      <c r="AB2014" s="347"/>
    </row>
    <row r="2015" spans="27:28">
      <c r="AA2015" s="347"/>
      <c r="AB2015" s="347"/>
    </row>
    <row r="2016" spans="27:28">
      <c r="AA2016" s="347"/>
      <c r="AB2016" s="347"/>
    </row>
    <row r="2017" spans="27:28">
      <c r="AA2017" s="347"/>
      <c r="AB2017" s="347"/>
    </row>
    <row r="2018" spans="27:28">
      <c r="AA2018" s="347"/>
      <c r="AB2018" s="347"/>
    </row>
    <row r="2019" spans="27:28">
      <c r="AA2019" s="347"/>
      <c r="AB2019" s="347"/>
    </row>
    <row r="2020" spans="27:28">
      <c r="AA2020" s="347"/>
      <c r="AB2020" s="347"/>
    </row>
    <row r="2021" spans="27:28">
      <c r="AA2021" s="347"/>
      <c r="AB2021" s="347"/>
    </row>
    <row r="2022" spans="27:28">
      <c r="AA2022" s="347"/>
      <c r="AB2022" s="347"/>
    </row>
    <row r="2023" spans="27:28">
      <c r="AA2023" s="347"/>
      <c r="AB2023" s="347"/>
    </row>
    <row r="2024" spans="27:28">
      <c r="AA2024" s="347"/>
      <c r="AB2024" s="347"/>
    </row>
    <row r="2025" spans="27:28">
      <c r="AA2025" s="347"/>
      <c r="AB2025" s="347"/>
    </row>
    <row r="2026" spans="27:28">
      <c r="AA2026" s="347"/>
      <c r="AB2026" s="347"/>
    </row>
    <row r="2027" spans="27:28">
      <c r="AA2027" s="347"/>
      <c r="AB2027" s="347"/>
    </row>
    <row r="2028" spans="27:28">
      <c r="AA2028" s="347"/>
      <c r="AB2028" s="347"/>
    </row>
    <row r="2029" spans="27:28">
      <c r="AA2029" s="347"/>
      <c r="AB2029" s="347"/>
    </row>
    <row r="2030" spans="27:28">
      <c r="AA2030" s="347"/>
      <c r="AB2030" s="347"/>
    </row>
    <row r="2031" spans="27:28">
      <c r="AA2031" s="347"/>
      <c r="AB2031" s="347"/>
    </row>
    <row r="2032" spans="27:28">
      <c r="AA2032" s="347"/>
      <c r="AB2032" s="347"/>
    </row>
    <row r="2033" spans="27:28">
      <c r="AA2033" s="347"/>
      <c r="AB2033" s="347"/>
    </row>
    <row r="2034" spans="27:28">
      <c r="AA2034" s="347"/>
      <c r="AB2034" s="347"/>
    </row>
    <row r="2035" spans="27:28">
      <c r="AA2035" s="347"/>
      <c r="AB2035" s="347"/>
    </row>
    <row r="2036" spans="27:28">
      <c r="AA2036" s="347"/>
      <c r="AB2036" s="347"/>
    </row>
    <row r="2037" spans="27:28">
      <c r="AA2037" s="347"/>
      <c r="AB2037" s="347"/>
    </row>
    <row r="2038" spans="27:28">
      <c r="AA2038" s="347"/>
      <c r="AB2038" s="347"/>
    </row>
    <row r="2039" spans="27:28">
      <c r="AA2039" s="347"/>
      <c r="AB2039" s="347"/>
    </row>
    <row r="2040" spans="27:28">
      <c r="AA2040" s="347"/>
      <c r="AB2040" s="347"/>
    </row>
    <row r="2041" spans="27:28">
      <c r="AA2041" s="347"/>
      <c r="AB2041" s="347"/>
    </row>
    <row r="2042" spans="27:28">
      <c r="AA2042" s="347"/>
      <c r="AB2042" s="347"/>
    </row>
    <row r="2043" spans="27:28">
      <c r="AA2043" s="347"/>
      <c r="AB2043" s="347"/>
    </row>
    <row r="2044" spans="27:28">
      <c r="AA2044" s="347"/>
      <c r="AB2044" s="347"/>
    </row>
    <row r="2045" spans="27:28">
      <c r="AA2045" s="347"/>
      <c r="AB2045" s="347"/>
    </row>
    <row r="2046" spans="27:28">
      <c r="AA2046" s="347"/>
      <c r="AB2046" s="347"/>
    </row>
    <row r="2047" spans="27:28">
      <c r="AA2047" s="347"/>
      <c r="AB2047" s="347"/>
    </row>
    <row r="2048" spans="27:28">
      <c r="AA2048" s="347"/>
      <c r="AB2048" s="347"/>
    </row>
    <row r="2049" spans="27:28">
      <c r="AA2049" s="347"/>
      <c r="AB2049" s="347"/>
    </row>
    <row r="2050" spans="27:28">
      <c r="AA2050" s="347"/>
      <c r="AB2050" s="347"/>
    </row>
    <row r="2051" spans="27:28">
      <c r="AA2051" s="347"/>
      <c r="AB2051" s="347"/>
    </row>
    <row r="2052" spans="27:28">
      <c r="AA2052" s="347"/>
      <c r="AB2052" s="347"/>
    </row>
    <row r="2053" spans="27:28">
      <c r="AA2053" s="347"/>
      <c r="AB2053" s="347"/>
    </row>
    <row r="2054" spans="27:28">
      <c r="AA2054" s="347"/>
      <c r="AB2054" s="347"/>
    </row>
    <row r="2055" spans="27:28">
      <c r="AA2055" s="347"/>
      <c r="AB2055" s="347"/>
    </row>
    <row r="2056" spans="27:28">
      <c r="AA2056" s="347"/>
      <c r="AB2056" s="347"/>
    </row>
    <row r="2057" spans="27:28">
      <c r="AA2057" s="347"/>
      <c r="AB2057" s="347"/>
    </row>
    <row r="2058" spans="27:28">
      <c r="AA2058" s="347"/>
      <c r="AB2058" s="347"/>
    </row>
    <row r="2059" spans="27:28">
      <c r="AA2059" s="347"/>
      <c r="AB2059" s="347"/>
    </row>
    <row r="2060" spans="27:28">
      <c r="AA2060" s="347"/>
      <c r="AB2060" s="347"/>
    </row>
    <row r="2061" spans="27:28">
      <c r="AA2061" s="347"/>
      <c r="AB2061" s="347"/>
    </row>
    <row r="2062" spans="27:28">
      <c r="AA2062" s="347"/>
      <c r="AB2062" s="347"/>
    </row>
    <row r="2063" spans="27:28">
      <c r="AA2063" s="347"/>
      <c r="AB2063" s="347"/>
    </row>
    <row r="2064" spans="27:28">
      <c r="AA2064" s="347"/>
      <c r="AB2064" s="347"/>
    </row>
    <row r="2065" spans="27:28">
      <c r="AA2065" s="347"/>
      <c r="AB2065" s="347"/>
    </row>
    <row r="2066" spans="27:28">
      <c r="AA2066" s="347"/>
      <c r="AB2066" s="347"/>
    </row>
    <row r="2067" spans="27:28">
      <c r="AA2067" s="347"/>
      <c r="AB2067" s="347"/>
    </row>
    <row r="2068" spans="27:28">
      <c r="AA2068" s="347"/>
      <c r="AB2068" s="347"/>
    </row>
    <row r="2069" spans="27:28">
      <c r="AA2069" s="347"/>
      <c r="AB2069" s="347"/>
    </row>
    <row r="2070" spans="27:28">
      <c r="AA2070" s="347"/>
      <c r="AB2070" s="347"/>
    </row>
    <row r="2071" spans="27:28">
      <c r="AA2071" s="347"/>
      <c r="AB2071" s="347"/>
    </row>
    <row r="2072" spans="27:28">
      <c r="AA2072" s="347"/>
      <c r="AB2072" s="347"/>
    </row>
    <row r="2073" spans="27:28">
      <c r="AA2073" s="347"/>
      <c r="AB2073" s="347"/>
    </row>
    <row r="2074" spans="27:28">
      <c r="AA2074" s="347"/>
      <c r="AB2074" s="347"/>
    </row>
    <row r="2075" spans="27:28">
      <c r="AA2075" s="347"/>
      <c r="AB2075" s="347"/>
    </row>
    <row r="2076" spans="27:28">
      <c r="AA2076" s="347"/>
      <c r="AB2076" s="347"/>
    </row>
    <row r="2077" spans="27:28">
      <c r="AA2077" s="347"/>
      <c r="AB2077" s="347"/>
    </row>
    <row r="2078" spans="27:28">
      <c r="AA2078" s="347"/>
      <c r="AB2078" s="347"/>
    </row>
    <row r="2079" spans="27:28">
      <c r="AA2079" s="347"/>
      <c r="AB2079" s="347"/>
    </row>
    <row r="2080" spans="27:28">
      <c r="AA2080" s="347"/>
      <c r="AB2080" s="347"/>
    </row>
    <row r="2081" spans="27:28">
      <c r="AA2081" s="347"/>
      <c r="AB2081" s="347"/>
    </row>
    <row r="2082" spans="27:28">
      <c r="AA2082" s="347"/>
      <c r="AB2082" s="347"/>
    </row>
    <row r="2083" spans="27:28">
      <c r="AA2083" s="347"/>
      <c r="AB2083" s="347"/>
    </row>
    <row r="2084" spans="27:28">
      <c r="AA2084" s="347"/>
      <c r="AB2084" s="347"/>
    </row>
    <row r="2085" spans="27:28">
      <c r="AA2085" s="347"/>
      <c r="AB2085" s="347"/>
    </row>
    <row r="2086" spans="27:28">
      <c r="AA2086" s="347"/>
      <c r="AB2086" s="347"/>
    </row>
    <row r="2087" spans="27:28">
      <c r="AA2087" s="347"/>
      <c r="AB2087" s="347"/>
    </row>
    <row r="2088" spans="27:28">
      <c r="AA2088" s="347"/>
      <c r="AB2088" s="347"/>
    </row>
    <row r="2089" spans="27:28">
      <c r="AA2089" s="347"/>
      <c r="AB2089" s="347"/>
    </row>
    <row r="2090" spans="27:28">
      <c r="AA2090" s="347"/>
      <c r="AB2090" s="347"/>
    </row>
    <row r="2091" spans="27:28">
      <c r="AA2091" s="347"/>
      <c r="AB2091" s="347"/>
    </row>
    <row r="2092" spans="27:28">
      <c r="AA2092" s="347"/>
      <c r="AB2092" s="347"/>
    </row>
    <row r="2093" spans="27:28">
      <c r="AA2093" s="347"/>
      <c r="AB2093" s="347"/>
    </row>
    <row r="2094" spans="27:28">
      <c r="AA2094" s="347"/>
      <c r="AB2094" s="347"/>
    </row>
    <row r="2095" spans="27:28">
      <c r="AA2095" s="347"/>
      <c r="AB2095" s="347"/>
    </row>
    <row r="2096" spans="27:28">
      <c r="AA2096" s="347"/>
      <c r="AB2096" s="347"/>
    </row>
    <row r="2097" spans="27:28">
      <c r="AA2097" s="347"/>
      <c r="AB2097" s="347"/>
    </row>
    <row r="2098" spans="27:28">
      <c r="AA2098" s="347"/>
      <c r="AB2098" s="347"/>
    </row>
    <row r="2099" spans="27:28">
      <c r="AA2099" s="347"/>
      <c r="AB2099" s="347"/>
    </row>
    <row r="2100" spans="27:28">
      <c r="AA2100" s="347"/>
      <c r="AB2100" s="347"/>
    </row>
    <row r="2101" spans="27:28">
      <c r="AA2101" s="347"/>
      <c r="AB2101" s="347"/>
    </row>
    <row r="2102" spans="27:28">
      <c r="AA2102" s="347"/>
      <c r="AB2102" s="347"/>
    </row>
    <row r="2103" spans="27:28">
      <c r="AA2103" s="347"/>
      <c r="AB2103" s="347"/>
    </row>
    <row r="2104" spans="27:28">
      <c r="AA2104" s="347"/>
      <c r="AB2104" s="347"/>
    </row>
    <row r="2105" spans="27:28">
      <c r="AA2105" s="347"/>
      <c r="AB2105" s="347"/>
    </row>
    <row r="2106" spans="27:28">
      <c r="AA2106" s="347"/>
      <c r="AB2106" s="347"/>
    </row>
    <row r="2107" spans="27:28">
      <c r="AA2107" s="347"/>
      <c r="AB2107" s="347"/>
    </row>
    <row r="2108" spans="27:28">
      <c r="AA2108" s="347"/>
      <c r="AB2108" s="347"/>
    </row>
    <row r="2109" spans="27:28">
      <c r="AA2109" s="347"/>
      <c r="AB2109" s="347"/>
    </row>
    <row r="2110" spans="27:28">
      <c r="AA2110" s="347"/>
      <c r="AB2110" s="347"/>
    </row>
    <row r="2111" spans="27:28">
      <c r="AA2111" s="347"/>
      <c r="AB2111" s="347"/>
    </row>
    <row r="2112" spans="27:28">
      <c r="AA2112" s="347"/>
      <c r="AB2112" s="347"/>
    </row>
    <row r="2113" spans="27:28">
      <c r="AA2113" s="347"/>
      <c r="AB2113" s="347"/>
    </row>
    <row r="2114" spans="27:28">
      <c r="AA2114" s="347"/>
      <c r="AB2114" s="347"/>
    </row>
    <row r="2115" spans="27:28">
      <c r="AA2115" s="347"/>
      <c r="AB2115" s="347"/>
    </row>
    <row r="2116" spans="27:28">
      <c r="AA2116" s="347"/>
      <c r="AB2116" s="347"/>
    </row>
    <row r="2117" spans="27:28">
      <c r="AA2117" s="347"/>
      <c r="AB2117" s="347"/>
    </row>
    <row r="2118" spans="27:28">
      <c r="AA2118" s="347"/>
      <c r="AB2118" s="347"/>
    </row>
    <row r="2119" spans="27:28">
      <c r="AA2119" s="347"/>
      <c r="AB2119" s="347"/>
    </row>
    <row r="2120" spans="27:28">
      <c r="AA2120" s="347"/>
      <c r="AB2120" s="347"/>
    </row>
    <row r="2121" spans="27:28">
      <c r="AA2121" s="347"/>
      <c r="AB2121" s="347"/>
    </row>
    <row r="2122" spans="27:28">
      <c r="AA2122" s="347"/>
      <c r="AB2122" s="347"/>
    </row>
    <row r="2123" spans="27:28">
      <c r="AA2123" s="347"/>
      <c r="AB2123" s="347"/>
    </row>
    <row r="2124" spans="27:28">
      <c r="AA2124" s="347"/>
      <c r="AB2124" s="347"/>
    </row>
    <row r="2125" spans="27:28">
      <c r="AA2125" s="347"/>
      <c r="AB2125" s="347"/>
    </row>
    <row r="2126" spans="27:28">
      <c r="AA2126" s="347"/>
      <c r="AB2126" s="347"/>
    </row>
    <row r="2127" spans="27:28">
      <c r="AA2127" s="347"/>
      <c r="AB2127" s="347"/>
    </row>
    <row r="2128" spans="27:28">
      <c r="AA2128" s="347"/>
      <c r="AB2128" s="347"/>
    </row>
    <row r="2129" spans="27:28">
      <c r="AA2129" s="347"/>
      <c r="AB2129" s="347"/>
    </row>
    <row r="2130" spans="27:28">
      <c r="AA2130" s="347"/>
      <c r="AB2130" s="347"/>
    </row>
    <row r="2131" spans="27:28">
      <c r="AA2131" s="347"/>
      <c r="AB2131" s="347"/>
    </row>
    <row r="2132" spans="27:28">
      <c r="AA2132" s="347"/>
      <c r="AB2132" s="347"/>
    </row>
    <row r="2133" spans="27:28">
      <c r="AA2133" s="347"/>
      <c r="AB2133" s="347"/>
    </row>
    <row r="2134" spans="27:28">
      <c r="AA2134" s="347"/>
      <c r="AB2134" s="347"/>
    </row>
    <row r="2135" spans="27:28">
      <c r="AA2135" s="347"/>
      <c r="AB2135" s="347"/>
    </row>
    <row r="2136" spans="27:28">
      <c r="AA2136" s="347"/>
      <c r="AB2136" s="347"/>
    </row>
    <row r="2137" spans="27:28">
      <c r="AA2137" s="347"/>
      <c r="AB2137" s="347"/>
    </row>
    <row r="2138" spans="27:28">
      <c r="AA2138" s="347"/>
      <c r="AB2138" s="347"/>
    </row>
    <row r="2139" spans="27:28">
      <c r="AA2139" s="347"/>
      <c r="AB2139" s="347"/>
    </row>
    <row r="2140" spans="27:28">
      <c r="AA2140" s="347"/>
      <c r="AB2140" s="347"/>
    </row>
    <row r="2141" spans="27:28">
      <c r="AA2141" s="347"/>
      <c r="AB2141" s="347"/>
    </row>
    <row r="2142" spans="27:28">
      <c r="AA2142" s="347"/>
      <c r="AB2142" s="347"/>
    </row>
    <row r="2143" spans="27:28">
      <c r="AA2143" s="347"/>
      <c r="AB2143" s="347"/>
    </row>
    <row r="2144" spans="27:28">
      <c r="AA2144" s="347"/>
      <c r="AB2144" s="347"/>
    </row>
    <row r="2145" spans="27:28">
      <c r="AA2145" s="347"/>
      <c r="AB2145" s="347"/>
    </row>
    <row r="2146" spans="27:28">
      <c r="AA2146" s="347"/>
      <c r="AB2146" s="347"/>
    </row>
    <row r="2147" spans="27:28">
      <c r="AA2147" s="347"/>
      <c r="AB2147" s="347"/>
    </row>
    <row r="2148" spans="27:28">
      <c r="AA2148" s="347"/>
      <c r="AB2148" s="347"/>
    </row>
    <row r="2149" spans="27:28">
      <c r="AA2149" s="347"/>
      <c r="AB2149" s="347"/>
    </row>
    <row r="2150" spans="27:28">
      <c r="AA2150" s="347"/>
      <c r="AB2150" s="347"/>
    </row>
    <row r="2151" spans="27:28">
      <c r="AA2151" s="347"/>
      <c r="AB2151" s="347"/>
    </row>
    <row r="2152" spans="27:28">
      <c r="AA2152" s="347"/>
      <c r="AB2152" s="347"/>
    </row>
    <row r="2153" spans="27:28">
      <c r="AA2153" s="347"/>
      <c r="AB2153" s="347"/>
    </row>
    <row r="2154" spans="27:28">
      <c r="AA2154" s="347"/>
      <c r="AB2154" s="347"/>
    </row>
    <row r="2155" spans="27:28">
      <c r="AA2155" s="347"/>
      <c r="AB2155" s="347"/>
    </row>
    <row r="2156" spans="27:28">
      <c r="AA2156" s="347"/>
      <c r="AB2156" s="347"/>
    </row>
    <row r="2157" spans="27:28">
      <c r="AA2157" s="347"/>
      <c r="AB2157" s="347"/>
    </row>
    <row r="2158" spans="27:28">
      <c r="AA2158" s="347"/>
      <c r="AB2158" s="347"/>
    </row>
    <row r="2159" spans="27:28">
      <c r="AA2159" s="347"/>
      <c r="AB2159" s="347"/>
    </row>
    <row r="2160" spans="27:28">
      <c r="AA2160" s="347"/>
      <c r="AB2160" s="347"/>
    </row>
    <row r="2161" spans="27:28">
      <c r="AA2161" s="347"/>
      <c r="AB2161" s="347"/>
    </row>
    <row r="2162" spans="27:28">
      <c r="AA2162" s="347"/>
      <c r="AB2162" s="347"/>
    </row>
    <row r="2163" spans="27:28">
      <c r="AA2163" s="347"/>
      <c r="AB2163" s="347"/>
    </row>
    <row r="2164" spans="27:28">
      <c r="AA2164" s="347"/>
      <c r="AB2164" s="347"/>
    </row>
    <row r="2165" spans="27:28">
      <c r="AA2165" s="347"/>
      <c r="AB2165" s="347"/>
    </row>
    <row r="2166" spans="27:28">
      <c r="AA2166" s="347"/>
      <c r="AB2166" s="347"/>
    </row>
    <row r="2167" spans="27:28">
      <c r="AA2167" s="347"/>
      <c r="AB2167" s="347"/>
    </row>
    <row r="2168" spans="27:28">
      <c r="AA2168" s="347"/>
      <c r="AB2168" s="347"/>
    </row>
    <row r="2169" spans="27:28">
      <c r="AA2169" s="347"/>
      <c r="AB2169" s="347"/>
    </row>
    <row r="2170" spans="27:28">
      <c r="AA2170" s="347"/>
      <c r="AB2170" s="347"/>
    </row>
    <row r="2171" spans="27:28">
      <c r="AA2171" s="347"/>
      <c r="AB2171" s="347"/>
    </row>
    <row r="2172" spans="27:28">
      <c r="AA2172" s="347"/>
      <c r="AB2172" s="347"/>
    </row>
    <row r="2173" spans="27:28">
      <c r="AA2173" s="347"/>
      <c r="AB2173" s="347"/>
    </row>
    <row r="2174" spans="27:28">
      <c r="AA2174" s="347"/>
      <c r="AB2174" s="347"/>
    </row>
    <row r="2175" spans="27:28">
      <c r="AA2175" s="347"/>
      <c r="AB2175" s="347"/>
    </row>
    <row r="2176" spans="27:28">
      <c r="AA2176" s="347"/>
      <c r="AB2176" s="347"/>
    </row>
    <row r="2177" spans="27:28">
      <c r="AA2177" s="347"/>
      <c r="AB2177" s="347"/>
    </row>
    <row r="2178" spans="27:28">
      <c r="AA2178" s="347"/>
      <c r="AB2178" s="347"/>
    </row>
    <row r="2179" spans="27:28">
      <c r="AA2179" s="347"/>
      <c r="AB2179" s="347"/>
    </row>
    <row r="2180" spans="27:28">
      <c r="AA2180" s="347"/>
      <c r="AB2180" s="347"/>
    </row>
    <row r="2181" spans="27:28">
      <c r="AA2181" s="347"/>
      <c r="AB2181" s="347"/>
    </row>
    <row r="2182" spans="27:28">
      <c r="AA2182" s="347"/>
      <c r="AB2182" s="347"/>
    </row>
    <row r="2183" spans="27:28">
      <c r="AA2183" s="347"/>
      <c r="AB2183" s="347"/>
    </row>
    <row r="2184" spans="27:28">
      <c r="AA2184" s="347"/>
      <c r="AB2184" s="347"/>
    </row>
    <row r="2185" spans="27:28">
      <c r="AA2185" s="347"/>
      <c r="AB2185" s="347"/>
    </row>
    <row r="2186" spans="27:28">
      <c r="AA2186" s="347"/>
      <c r="AB2186" s="347"/>
    </row>
    <row r="2187" spans="27:28">
      <c r="AA2187" s="347"/>
      <c r="AB2187" s="347"/>
    </row>
    <row r="2188" spans="27:28">
      <c r="AA2188" s="347"/>
      <c r="AB2188" s="347"/>
    </row>
    <row r="2189" spans="27:28">
      <c r="AA2189" s="347"/>
      <c r="AB2189" s="347"/>
    </row>
    <row r="2190" spans="27:28">
      <c r="AA2190" s="347"/>
      <c r="AB2190" s="347"/>
    </row>
    <row r="2191" spans="27:28">
      <c r="AA2191" s="347"/>
      <c r="AB2191" s="347"/>
    </row>
    <row r="2192" spans="27:28">
      <c r="AA2192" s="347"/>
      <c r="AB2192" s="347"/>
    </row>
    <row r="2193" spans="27:28">
      <c r="AA2193" s="347"/>
      <c r="AB2193" s="347"/>
    </row>
    <row r="2194" spans="27:28">
      <c r="AA2194" s="347"/>
      <c r="AB2194" s="347"/>
    </row>
    <row r="2195" spans="27:28">
      <c r="AA2195" s="347"/>
      <c r="AB2195" s="347"/>
    </row>
    <row r="2196" spans="27:28">
      <c r="AA2196" s="347"/>
      <c r="AB2196" s="347"/>
    </row>
    <row r="2197" spans="27:28">
      <c r="AA2197" s="347"/>
      <c r="AB2197" s="347"/>
    </row>
    <row r="2198" spans="27:28">
      <c r="AA2198" s="347"/>
      <c r="AB2198" s="347"/>
    </row>
    <row r="2199" spans="27:28">
      <c r="AA2199" s="347"/>
      <c r="AB2199" s="347"/>
    </row>
    <row r="2200" spans="27:28">
      <c r="AA2200" s="347"/>
      <c r="AB2200" s="347"/>
    </row>
    <row r="2201" spans="27:28">
      <c r="AA2201" s="347"/>
      <c r="AB2201" s="347"/>
    </row>
    <row r="2202" spans="27:28">
      <c r="AA2202" s="347"/>
      <c r="AB2202" s="347"/>
    </row>
    <row r="2203" spans="27:28">
      <c r="AA2203" s="347"/>
      <c r="AB2203" s="347"/>
    </row>
    <row r="2204" spans="27:28">
      <c r="AA2204" s="347"/>
      <c r="AB2204" s="347"/>
    </row>
    <row r="2205" spans="27:28">
      <c r="AA2205" s="347"/>
      <c r="AB2205" s="347"/>
    </row>
    <row r="2206" spans="27:28">
      <c r="AA2206" s="347"/>
      <c r="AB2206" s="347"/>
    </row>
    <row r="2207" spans="27:28">
      <c r="AA2207" s="347"/>
      <c r="AB2207" s="347"/>
    </row>
    <row r="2208" spans="27:28">
      <c r="AA2208" s="347"/>
      <c r="AB2208" s="347"/>
    </row>
    <row r="2209" spans="27:28">
      <c r="AA2209" s="347"/>
      <c r="AB2209" s="347"/>
    </row>
    <row r="2210" spans="27:28">
      <c r="AA2210" s="347"/>
      <c r="AB2210" s="347"/>
    </row>
    <row r="2211" spans="27:28">
      <c r="AA2211" s="347"/>
      <c r="AB2211" s="347"/>
    </row>
    <row r="2212" spans="27:28">
      <c r="AA2212" s="347"/>
      <c r="AB2212" s="347"/>
    </row>
    <row r="2213" spans="27:28">
      <c r="AA2213" s="347"/>
      <c r="AB2213" s="347"/>
    </row>
    <row r="2214" spans="27:28">
      <c r="AA2214" s="347"/>
      <c r="AB2214" s="347"/>
    </row>
    <row r="2215" spans="27:28">
      <c r="AA2215" s="347"/>
      <c r="AB2215" s="347"/>
    </row>
    <row r="2216" spans="27:28">
      <c r="AA2216" s="347"/>
      <c r="AB2216" s="347"/>
    </row>
    <row r="2217" spans="27:28">
      <c r="AA2217" s="347"/>
      <c r="AB2217" s="347"/>
    </row>
    <row r="2218" spans="27:28">
      <c r="AA2218" s="347"/>
      <c r="AB2218" s="347"/>
    </row>
    <row r="2219" spans="27:28">
      <c r="AA2219" s="347"/>
      <c r="AB2219" s="347"/>
    </row>
    <row r="2220" spans="27:28">
      <c r="AA2220" s="347"/>
      <c r="AB2220" s="347"/>
    </row>
    <row r="2221" spans="27:28">
      <c r="AA2221" s="347"/>
      <c r="AB2221" s="347"/>
    </row>
    <row r="2222" spans="27:28">
      <c r="AA2222" s="347"/>
      <c r="AB2222" s="347"/>
    </row>
    <row r="2223" spans="27:28">
      <c r="AA2223" s="347"/>
      <c r="AB2223" s="347"/>
    </row>
    <row r="2224" spans="27:28">
      <c r="AA2224" s="347"/>
      <c r="AB2224" s="347"/>
    </row>
    <row r="2225" spans="27:28">
      <c r="AA2225" s="347"/>
      <c r="AB2225" s="347"/>
    </row>
    <row r="2226" spans="27:28">
      <c r="AA2226" s="347"/>
      <c r="AB2226" s="347"/>
    </row>
    <row r="2227" spans="27:28">
      <c r="AA2227" s="347"/>
      <c r="AB2227" s="347"/>
    </row>
    <row r="2228" spans="27:28">
      <c r="AA2228" s="347"/>
      <c r="AB2228" s="347"/>
    </row>
    <row r="2229" spans="27:28">
      <c r="AA2229" s="347"/>
      <c r="AB2229" s="347"/>
    </row>
    <row r="2230" spans="27:28">
      <c r="AA2230" s="347"/>
      <c r="AB2230" s="347"/>
    </row>
    <row r="2231" spans="27:28">
      <c r="AA2231" s="347"/>
      <c r="AB2231" s="347"/>
    </row>
    <row r="2232" spans="27:28">
      <c r="AA2232" s="347"/>
      <c r="AB2232" s="347"/>
    </row>
    <row r="2233" spans="27:28">
      <c r="AA2233" s="347"/>
      <c r="AB2233" s="347"/>
    </row>
    <row r="2234" spans="27:28">
      <c r="AA2234" s="347"/>
      <c r="AB2234" s="347"/>
    </row>
    <row r="2235" spans="27:28">
      <c r="AA2235" s="347"/>
      <c r="AB2235" s="347"/>
    </row>
    <row r="2236" spans="27:28">
      <c r="AA2236" s="347"/>
      <c r="AB2236" s="347"/>
    </row>
    <row r="2237" spans="27:28">
      <c r="AA2237" s="347"/>
      <c r="AB2237" s="347"/>
    </row>
    <row r="2238" spans="27:28">
      <c r="AA2238" s="347"/>
      <c r="AB2238" s="347"/>
    </row>
    <row r="2239" spans="27:28">
      <c r="AA2239" s="347"/>
      <c r="AB2239" s="347"/>
    </row>
    <row r="2240" spans="27:28">
      <c r="AA2240" s="347"/>
      <c r="AB2240" s="347"/>
    </row>
    <row r="2241" spans="27:28">
      <c r="AA2241" s="347"/>
      <c r="AB2241" s="347"/>
    </row>
    <row r="2242" spans="27:28">
      <c r="AA2242" s="347"/>
      <c r="AB2242" s="347"/>
    </row>
    <row r="2243" spans="27:28">
      <c r="AA2243" s="347"/>
      <c r="AB2243" s="347"/>
    </row>
    <row r="2244" spans="27:28">
      <c r="AA2244" s="347"/>
      <c r="AB2244" s="347"/>
    </row>
    <row r="2245" spans="27:28">
      <c r="AA2245" s="347"/>
      <c r="AB2245" s="347"/>
    </row>
    <row r="2246" spans="27:28">
      <c r="AA2246" s="347"/>
      <c r="AB2246" s="347"/>
    </row>
    <row r="2247" spans="27:28">
      <c r="AA2247" s="347"/>
      <c r="AB2247" s="347"/>
    </row>
    <row r="2248" spans="27:28">
      <c r="AA2248" s="347"/>
      <c r="AB2248" s="347"/>
    </row>
    <row r="2249" spans="27:28">
      <c r="AA2249" s="347"/>
      <c r="AB2249" s="347"/>
    </row>
    <row r="2250" spans="27:28">
      <c r="AA2250" s="347"/>
      <c r="AB2250" s="347"/>
    </row>
    <row r="2251" spans="27:28">
      <c r="AA2251" s="347"/>
      <c r="AB2251" s="347"/>
    </row>
    <row r="2252" spans="27:28">
      <c r="AA2252" s="347"/>
      <c r="AB2252" s="347"/>
    </row>
    <row r="2253" spans="27:28">
      <c r="AA2253" s="347"/>
      <c r="AB2253" s="347"/>
    </row>
    <row r="2254" spans="27:28">
      <c r="AA2254" s="347"/>
      <c r="AB2254" s="347"/>
    </row>
    <row r="2255" spans="27:28">
      <c r="AA2255" s="347"/>
      <c r="AB2255" s="347"/>
    </row>
    <row r="2256" spans="27:28">
      <c r="AA2256" s="347"/>
      <c r="AB2256" s="347"/>
    </row>
    <row r="2257" spans="27:28">
      <c r="AA2257" s="347"/>
      <c r="AB2257" s="347"/>
    </row>
    <row r="2258" spans="27:28">
      <c r="AA2258" s="347"/>
      <c r="AB2258" s="347"/>
    </row>
    <row r="2259" spans="27:28">
      <c r="AA2259" s="347"/>
      <c r="AB2259" s="347"/>
    </row>
    <row r="2260" spans="27:28">
      <c r="AA2260" s="347"/>
      <c r="AB2260" s="347"/>
    </row>
    <row r="2261" spans="27:28">
      <c r="AA2261" s="347"/>
      <c r="AB2261" s="347"/>
    </row>
    <row r="2262" spans="27:28">
      <c r="AA2262" s="347"/>
      <c r="AB2262" s="347"/>
    </row>
    <row r="2263" spans="27:28">
      <c r="AA2263" s="347"/>
      <c r="AB2263" s="347"/>
    </row>
    <row r="2264" spans="27:28">
      <c r="AA2264" s="347"/>
      <c r="AB2264" s="347"/>
    </row>
    <row r="2265" spans="27:28">
      <c r="AA2265" s="347"/>
      <c r="AB2265" s="347"/>
    </row>
    <row r="2266" spans="27:28">
      <c r="AA2266" s="347"/>
      <c r="AB2266" s="347"/>
    </row>
    <row r="2267" spans="27:28">
      <c r="AA2267" s="347"/>
      <c r="AB2267" s="347"/>
    </row>
    <row r="2268" spans="27:28">
      <c r="AA2268" s="347"/>
      <c r="AB2268" s="347"/>
    </row>
    <row r="2269" spans="27:28">
      <c r="AA2269" s="347"/>
      <c r="AB2269" s="347"/>
    </row>
    <row r="2270" spans="27:28">
      <c r="AA2270" s="347"/>
      <c r="AB2270" s="347"/>
    </row>
    <row r="2271" spans="27:28">
      <c r="AA2271" s="347"/>
      <c r="AB2271" s="347"/>
    </row>
    <row r="2272" spans="27:28">
      <c r="AA2272" s="347"/>
      <c r="AB2272" s="347"/>
    </row>
    <row r="2273" spans="27:28">
      <c r="AA2273" s="347"/>
      <c r="AB2273" s="347"/>
    </row>
    <row r="2274" spans="27:28">
      <c r="AA2274" s="347"/>
      <c r="AB2274" s="347"/>
    </row>
    <row r="2275" spans="27:28">
      <c r="AA2275" s="347"/>
      <c r="AB2275" s="347"/>
    </row>
    <row r="2276" spans="27:28">
      <c r="AA2276" s="347"/>
      <c r="AB2276" s="347"/>
    </row>
    <row r="2277" spans="27:28">
      <c r="AA2277" s="347"/>
      <c r="AB2277" s="347"/>
    </row>
    <row r="2278" spans="27:28">
      <c r="AA2278" s="347"/>
      <c r="AB2278" s="347"/>
    </row>
    <row r="2279" spans="27:28">
      <c r="AA2279" s="347"/>
      <c r="AB2279" s="347"/>
    </row>
    <row r="2280" spans="27:28">
      <c r="AA2280" s="347"/>
      <c r="AB2280" s="347"/>
    </row>
    <row r="2281" spans="27:28">
      <c r="AA2281" s="347"/>
      <c r="AB2281" s="347"/>
    </row>
    <row r="2282" spans="27:28">
      <c r="AA2282" s="347"/>
      <c r="AB2282" s="347"/>
    </row>
    <row r="2283" spans="27:28">
      <c r="AA2283" s="347"/>
      <c r="AB2283" s="347"/>
    </row>
    <row r="2284" spans="27:28">
      <c r="AA2284" s="347"/>
      <c r="AB2284" s="347"/>
    </row>
    <row r="2285" spans="27:28">
      <c r="AA2285" s="347"/>
      <c r="AB2285" s="347"/>
    </row>
    <row r="2286" spans="27:28">
      <c r="AA2286" s="347"/>
      <c r="AB2286" s="347"/>
    </row>
    <row r="2287" spans="27:28">
      <c r="AA2287" s="347"/>
      <c r="AB2287" s="347"/>
    </row>
    <row r="2288" spans="27:28">
      <c r="AA2288" s="347"/>
      <c r="AB2288" s="347"/>
    </row>
    <row r="2289" spans="27:28">
      <c r="AA2289" s="347"/>
      <c r="AB2289" s="347"/>
    </row>
    <row r="2290" spans="27:28">
      <c r="AA2290" s="347"/>
      <c r="AB2290" s="347"/>
    </row>
    <row r="2291" spans="27:28">
      <c r="AA2291" s="347"/>
      <c r="AB2291" s="347"/>
    </row>
    <row r="2292" spans="27:28">
      <c r="AA2292" s="347"/>
      <c r="AB2292" s="347"/>
    </row>
    <row r="2293" spans="27:28">
      <c r="AA2293" s="347"/>
      <c r="AB2293" s="347"/>
    </row>
    <row r="2294" spans="27:28">
      <c r="AA2294" s="347"/>
      <c r="AB2294" s="347"/>
    </row>
    <row r="2295" spans="27:28">
      <c r="AA2295" s="347"/>
      <c r="AB2295" s="347"/>
    </row>
    <row r="2296" spans="27:28">
      <c r="AA2296" s="347"/>
      <c r="AB2296" s="347"/>
    </row>
    <row r="2297" spans="27:28">
      <c r="AA2297" s="347"/>
      <c r="AB2297" s="347"/>
    </row>
    <row r="2298" spans="27:28">
      <c r="AA2298" s="347"/>
      <c r="AB2298" s="347"/>
    </row>
    <row r="2299" spans="27:28">
      <c r="AA2299" s="347"/>
      <c r="AB2299" s="347"/>
    </row>
    <row r="2300" spans="27:28">
      <c r="AA2300" s="347"/>
      <c r="AB2300" s="347"/>
    </row>
    <row r="2301" spans="27:28">
      <c r="AA2301" s="347"/>
      <c r="AB2301" s="347"/>
    </row>
    <row r="2302" spans="27:28">
      <c r="AA2302" s="347"/>
      <c r="AB2302" s="347"/>
    </row>
    <row r="2303" spans="27:28">
      <c r="AA2303" s="347"/>
      <c r="AB2303" s="347"/>
    </row>
    <row r="2304" spans="27:28">
      <c r="AA2304" s="347"/>
      <c r="AB2304" s="347"/>
    </row>
    <row r="2305" spans="27:28">
      <c r="AA2305" s="347"/>
      <c r="AB2305" s="347"/>
    </row>
    <row r="2306" spans="27:28">
      <c r="AA2306" s="347"/>
      <c r="AB2306" s="347"/>
    </row>
    <row r="2307" spans="27:28">
      <c r="AA2307" s="347"/>
      <c r="AB2307" s="347"/>
    </row>
    <row r="2308" spans="27:28">
      <c r="AA2308" s="347"/>
      <c r="AB2308" s="347"/>
    </row>
    <row r="2309" spans="27:28">
      <c r="AA2309" s="347"/>
      <c r="AB2309" s="347"/>
    </row>
    <row r="2310" spans="27:28">
      <c r="AA2310" s="347"/>
      <c r="AB2310" s="347"/>
    </row>
    <row r="2311" spans="27:28">
      <c r="AA2311" s="347"/>
      <c r="AB2311" s="347"/>
    </row>
    <row r="2312" spans="27:28">
      <c r="AA2312" s="347"/>
      <c r="AB2312" s="347"/>
    </row>
    <row r="2313" spans="27:28">
      <c r="AA2313" s="347"/>
      <c r="AB2313" s="347"/>
    </row>
    <row r="2314" spans="27:28">
      <c r="AA2314" s="347"/>
      <c r="AB2314" s="347"/>
    </row>
    <row r="2315" spans="27:28">
      <c r="AA2315" s="347"/>
      <c r="AB2315" s="347"/>
    </row>
    <row r="2316" spans="27:28">
      <c r="AA2316" s="347"/>
      <c r="AB2316" s="347"/>
    </row>
    <row r="2317" spans="27:28">
      <c r="AA2317" s="347"/>
      <c r="AB2317" s="347"/>
    </row>
    <row r="2318" spans="27:28">
      <c r="AA2318" s="347"/>
      <c r="AB2318" s="347"/>
    </row>
    <row r="2319" spans="27:28">
      <c r="AA2319" s="347"/>
      <c r="AB2319" s="347"/>
    </row>
    <row r="2320" spans="27:28">
      <c r="AA2320" s="347"/>
      <c r="AB2320" s="347"/>
    </row>
    <row r="2321" spans="27:28">
      <c r="AA2321" s="347"/>
      <c r="AB2321" s="347"/>
    </row>
    <row r="2322" spans="27:28">
      <c r="AA2322" s="347"/>
      <c r="AB2322" s="347"/>
    </row>
    <row r="2323" spans="27:28">
      <c r="AA2323" s="347"/>
      <c r="AB2323" s="347"/>
    </row>
    <row r="2324" spans="27:28">
      <c r="AA2324" s="347"/>
      <c r="AB2324" s="347"/>
    </row>
    <row r="2325" spans="27:28">
      <c r="AA2325" s="347"/>
      <c r="AB2325" s="347"/>
    </row>
    <row r="2326" spans="27:28">
      <c r="AA2326" s="347"/>
      <c r="AB2326" s="347"/>
    </row>
    <row r="2327" spans="27:28">
      <c r="AA2327" s="347"/>
      <c r="AB2327" s="347"/>
    </row>
    <row r="2328" spans="27:28">
      <c r="AA2328" s="347"/>
      <c r="AB2328" s="347"/>
    </row>
    <row r="2329" spans="27:28">
      <c r="AA2329" s="347"/>
      <c r="AB2329" s="347"/>
    </row>
    <row r="2330" spans="27:28">
      <c r="AA2330" s="347"/>
      <c r="AB2330" s="347"/>
    </row>
    <row r="2331" spans="27:28">
      <c r="AA2331" s="347"/>
      <c r="AB2331" s="347"/>
    </row>
    <row r="2332" spans="27:28">
      <c r="AA2332" s="347"/>
      <c r="AB2332" s="347"/>
    </row>
    <row r="2333" spans="27:28">
      <c r="AA2333" s="347"/>
      <c r="AB2333" s="347"/>
    </row>
    <row r="2334" spans="27:28">
      <c r="AA2334" s="347"/>
      <c r="AB2334" s="347"/>
    </row>
    <row r="2335" spans="27:28">
      <c r="AA2335" s="347"/>
      <c r="AB2335" s="347"/>
    </row>
    <row r="2336" spans="27:28">
      <c r="AA2336" s="347"/>
      <c r="AB2336" s="347"/>
    </row>
    <row r="2337" spans="27:28">
      <c r="AA2337" s="347"/>
      <c r="AB2337" s="347"/>
    </row>
    <row r="2338" spans="27:28">
      <c r="AA2338" s="347"/>
      <c r="AB2338" s="347"/>
    </row>
    <row r="2339" spans="27:28">
      <c r="AA2339" s="347"/>
      <c r="AB2339" s="347"/>
    </row>
    <row r="2340" spans="27:28">
      <c r="AA2340" s="347"/>
      <c r="AB2340" s="347"/>
    </row>
    <row r="2341" spans="27:28">
      <c r="AA2341" s="347"/>
      <c r="AB2341" s="347"/>
    </row>
    <row r="2342" spans="27:28">
      <c r="AA2342" s="347"/>
      <c r="AB2342" s="347"/>
    </row>
    <row r="2343" spans="27:28">
      <c r="AA2343" s="347"/>
      <c r="AB2343" s="347"/>
    </row>
    <row r="2344" spans="27:28">
      <c r="AA2344" s="347"/>
      <c r="AB2344" s="347"/>
    </row>
    <row r="2345" spans="27:28">
      <c r="AA2345" s="347"/>
      <c r="AB2345" s="347"/>
    </row>
    <row r="2346" spans="27:28">
      <c r="AA2346" s="347"/>
      <c r="AB2346" s="347"/>
    </row>
    <row r="2347" spans="27:28">
      <c r="AA2347" s="347"/>
      <c r="AB2347" s="347"/>
    </row>
    <row r="2348" spans="27:28">
      <c r="AA2348" s="347"/>
      <c r="AB2348" s="347"/>
    </row>
    <row r="2349" spans="27:28">
      <c r="AA2349" s="347"/>
      <c r="AB2349" s="347"/>
    </row>
    <row r="2350" spans="27:28">
      <c r="AA2350" s="347"/>
      <c r="AB2350" s="347"/>
    </row>
    <row r="2351" spans="27:28">
      <c r="AA2351" s="347"/>
      <c r="AB2351" s="347"/>
    </row>
    <row r="2352" spans="27:28">
      <c r="AA2352" s="347"/>
      <c r="AB2352" s="347"/>
    </row>
    <row r="2353" spans="27:28">
      <c r="AA2353" s="347"/>
      <c r="AB2353" s="347"/>
    </row>
    <row r="2354" spans="27:28">
      <c r="AA2354" s="347"/>
      <c r="AB2354" s="347"/>
    </row>
    <row r="2355" spans="27:28">
      <c r="AA2355" s="347"/>
      <c r="AB2355" s="347"/>
    </row>
    <row r="2356" spans="27:28">
      <c r="AA2356" s="347"/>
      <c r="AB2356" s="347"/>
    </row>
    <row r="2357" spans="27:28">
      <c r="AA2357" s="347"/>
      <c r="AB2357" s="347"/>
    </row>
    <row r="2358" spans="27:28">
      <c r="AA2358" s="347"/>
      <c r="AB2358" s="347"/>
    </row>
    <row r="2359" spans="27:28">
      <c r="AA2359" s="347"/>
      <c r="AB2359" s="347"/>
    </row>
    <row r="2360" spans="27:28">
      <c r="AA2360" s="347"/>
      <c r="AB2360" s="347"/>
    </row>
    <row r="2361" spans="27:28">
      <c r="AA2361" s="347"/>
      <c r="AB2361" s="347"/>
    </row>
    <row r="2362" spans="27:28">
      <c r="AA2362" s="347"/>
      <c r="AB2362" s="347"/>
    </row>
    <row r="2363" spans="27:28">
      <c r="AA2363" s="347"/>
      <c r="AB2363" s="347"/>
    </row>
    <row r="2364" spans="27:28">
      <c r="AA2364" s="347"/>
      <c r="AB2364" s="347"/>
    </row>
    <row r="2365" spans="27:28">
      <c r="AA2365" s="347"/>
      <c r="AB2365" s="347"/>
    </row>
    <row r="2366" spans="27:28">
      <c r="AA2366" s="347"/>
      <c r="AB2366" s="347"/>
    </row>
    <row r="2367" spans="27:28">
      <c r="AA2367" s="347"/>
      <c r="AB2367" s="347"/>
    </row>
    <row r="2368" spans="27:28">
      <c r="AA2368" s="347"/>
      <c r="AB2368" s="347"/>
    </row>
    <row r="2369" spans="27:28">
      <c r="AA2369" s="347"/>
      <c r="AB2369" s="347"/>
    </row>
    <row r="2370" spans="27:28">
      <c r="AA2370" s="347"/>
      <c r="AB2370" s="347"/>
    </row>
    <row r="2371" spans="27:28">
      <c r="AA2371" s="347"/>
      <c r="AB2371" s="347"/>
    </row>
    <row r="2372" spans="27:28">
      <c r="AA2372" s="347"/>
      <c r="AB2372" s="347"/>
    </row>
    <row r="2373" spans="27:28">
      <c r="AA2373" s="347"/>
      <c r="AB2373" s="347"/>
    </row>
    <row r="2374" spans="27:28">
      <c r="AA2374" s="347"/>
      <c r="AB2374" s="347"/>
    </row>
    <row r="2375" spans="27:28">
      <c r="AA2375" s="347"/>
      <c r="AB2375" s="347"/>
    </row>
    <row r="2376" spans="27:28">
      <c r="AA2376" s="347"/>
      <c r="AB2376" s="347"/>
    </row>
    <row r="2377" spans="27:28">
      <c r="AA2377" s="347"/>
      <c r="AB2377" s="347"/>
    </row>
    <row r="2378" spans="27:28">
      <c r="AA2378" s="347"/>
      <c r="AB2378" s="347"/>
    </row>
    <row r="2379" spans="27:28">
      <c r="AA2379" s="347"/>
      <c r="AB2379" s="347"/>
    </row>
    <row r="2380" spans="27:28">
      <c r="AA2380" s="347"/>
      <c r="AB2380" s="347"/>
    </row>
    <row r="2381" spans="27:28">
      <c r="AA2381" s="347"/>
      <c r="AB2381" s="347"/>
    </row>
    <row r="2382" spans="27:28">
      <c r="AA2382" s="347"/>
      <c r="AB2382" s="347"/>
    </row>
    <row r="2383" spans="27:28">
      <c r="AA2383" s="347"/>
      <c r="AB2383" s="347"/>
    </row>
    <row r="2384" spans="27:28">
      <c r="AA2384" s="347"/>
      <c r="AB2384" s="347"/>
    </row>
    <row r="2385" spans="27:28">
      <c r="AA2385" s="347"/>
      <c r="AB2385" s="347"/>
    </row>
    <row r="2386" spans="27:28">
      <c r="AA2386" s="347"/>
      <c r="AB2386" s="347"/>
    </row>
    <row r="2387" spans="27:28">
      <c r="AA2387" s="347"/>
      <c r="AB2387" s="347"/>
    </row>
    <row r="2388" spans="27:28">
      <c r="AA2388" s="347"/>
      <c r="AB2388" s="347"/>
    </row>
    <row r="2389" spans="27:28">
      <c r="AA2389" s="347"/>
      <c r="AB2389" s="347"/>
    </row>
    <row r="2390" spans="27:28">
      <c r="AA2390" s="347"/>
      <c r="AB2390" s="347"/>
    </row>
    <row r="2391" spans="27:28">
      <c r="AA2391" s="347"/>
      <c r="AB2391" s="347"/>
    </row>
    <row r="2392" spans="27:28">
      <c r="AA2392" s="347"/>
      <c r="AB2392" s="347"/>
    </row>
    <row r="2393" spans="27:28">
      <c r="AA2393" s="347"/>
      <c r="AB2393" s="347"/>
    </row>
    <row r="2394" spans="27:28">
      <c r="AA2394" s="347"/>
      <c r="AB2394" s="347"/>
    </row>
    <row r="2395" spans="27:28">
      <c r="AA2395" s="347"/>
      <c r="AB2395" s="347"/>
    </row>
    <row r="2396" spans="27:28">
      <c r="AA2396" s="347"/>
      <c r="AB2396" s="347"/>
    </row>
    <row r="2397" spans="27:28">
      <c r="AA2397" s="347"/>
      <c r="AB2397" s="347"/>
    </row>
    <row r="2398" spans="27:28">
      <c r="AA2398" s="347"/>
      <c r="AB2398" s="347"/>
    </row>
    <row r="2399" spans="27:28">
      <c r="AA2399" s="347"/>
      <c r="AB2399" s="347"/>
    </row>
    <row r="2400" spans="27:28">
      <c r="AA2400" s="347"/>
      <c r="AB2400" s="347"/>
    </row>
    <row r="2401" spans="27:28">
      <c r="AA2401" s="347"/>
      <c r="AB2401" s="347"/>
    </row>
    <row r="2402" spans="27:28">
      <c r="AA2402" s="347"/>
      <c r="AB2402" s="347"/>
    </row>
    <row r="2403" spans="27:28">
      <c r="AA2403" s="347"/>
      <c r="AB2403" s="347"/>
    </row>
    <row r="2404" spans="27:28">
      <c r="AA2404" s="347"/>
      <c r="AB2404" s="347"/>
    </row>
    <row r="2405" spans="27:28">
      <c r="AA2405" s="347"/>
      <c r="AB2405" s="347"/>
    </row>
    <row r="2406" spans="27:28">
      <c r="AA2406" s="347"/>
      <c r="AB2406" s="347"/>
    </row>
    <row r="2407" spans="27:28">
      <c r="AA2407" s="347"/>
      <c r="AB2407" s="347"/>
    </row>
    <row r="2408" spans="27:28">
      <c r="AA2408" s="347"/>
      <c r="AB2408" s="347"/>
    </row>
    <row r="2409" spans="27:28">
      <c r="AA2409" s="347"/>
      <c r="AB2409" s="347"/>
    </row>
    <row r="2410" spans="27:28">
      <c r="AA2410" s="347"/>
      <c r="AB2410" s="347"/>
    </row>
    <row r="2411" spans="27:28">
      <c r="AA2411" s="347"/>
      <c r="AB2411" s="347"/>
    </row>
    <row r="2412" spans="27:28">
      <c r="AA2412" s="347"/>
      <c r="AB2412" s="347"/>
    </row>
    <row r="2413" spans="27:28">
      <c r="AA2413" s="347"/>
      <c r="AB2413" s="347"/>
    </row>
    <row r="2414" spans="27:28">
      <c r="AA2414" s="347"/>
      <c r="AB2414" s="347"/>
    </row>
    <row r="2415" spans="27:28">
      <c r="AA2415" s="347"/>
      <c r="AB2415" s="347"/>
    </row>
    <row r="2416" spans="27:28">
      <c r="AA2416" s="347"/>
      <c r="AB2416" s="347"/>
    </row>
    <row r="2417" spans="27:28">
      <c r="AA2417" s="347"/>
      <c r="AB2417" s="347"/>
    </row>
    <row r="2418" spans="27:28">
      <c r="AA2418" s="347"/>
      <c r="AB2418" s="347"/>
    </row>
    <row r="2419" spans="27:28">
      <c r="AA2419" s="347"/>
      <c r="AB2419" s="347"/>
    </row>
    <row r="2420" spans="27:28">
      <c r="AA2420" s="347"/>
      <c r="AB2420" s="347"/>
    </row>
    <row r="2421" spans="27:28">
      <c r="AA2421" s="347"/>
      <c r="AB2421" s="347"/>
    </row>
    <row r="2422" spans="27:28">
      <c r="AA2422" s="347"/>
      <c r="AB2422" s="347"/>
    </row>
    <row r="2423" spans="27:28">
      <c r="AA2423" s="347"/>
      <c r="AB2423" s="347"/>
    </row>
    <row r="2424" spans="27:28">
      <c r="AA2424" s="347"/>
      <c r="AB2424" s="347"/>
    </row>
    <row r="2425" spans="27:28">
      <c r="AA2425" s="347"/>
      <c r="AB2425" s="347"/>
    </row>
    <row r="2426" spans="27:28">
      <c r="AA2426" s="347"/>
      <c r="AB2426" s="347"/>
    </row>
    <row r="2427" spans="27:28">
      <c r="AA2427" s="347"/>
      <c r="AB2427" s="347"/>
    </row>
    <row r="2428" spans="27:28">
      <c r="AA2428" s="347"/>
      <c r="AB2428" s="347"/>
    </row>
    <row r="2429" spans="27:28">
      <c r="AA2429" s="347"/>
      <c r="AB2429" s="347"/>
    </row>
    <row r="2430" spans="27:28">
      <c r="AA2430" s="347"/>
      <c r="AB2430" s="347"/>
    </row>
    <row r="2431" spans="27:28">
      <c r="AA2431" s="347"/>
      <c r="AB2431" s="347"/>
    </row>
    <row r="2432" spans="27:28">
      <c r="AA2432" s="347"/>
      <c r="AB2432" s="347"/>
    </row>
    <row r="2433" spans="27:28">
      <c r="AA2433" s="347"/>
      <c r="AB2433" s="347"/>
    </row>
    <row r="2434" spans="27:28">
      <c r="AA2434" s="347"/>
      <c r="AB2434" s="347"/>
    </row>
    <row r="2435" spans="27:28">
      <c r="AA2435" s="347"/>
      <c r="AB2435" s="347"/>
    </row>
    <row r="2436" spans="27:28">
      <c r="AA2436" s="347"/>
      <c r="AB2436" s="347"/>
    </row>
    <row r="2437" spans="27:28">
      <c r="AA2437" s="347"/>
      <c r="AB2437" s="347"/>
    </row>
    <row r="2438" spans="27:28">
      <c r="AA2438" s="347"/>
      <c r="AB2438" s="347"/>
    </row>
    <row r="2439" spans="27:28">
      <c r="AA2439" s="347"/>
      <c r="AB2439" s="347"/>
    </row>
    <row r="2440" spans="27:28">
      <c r="AA2440" s="347"/>
      <c r="AB2440" s="347"/>
    </row>
    <row r="2441" spans="27:28">
      <c r="AA2441" s="347"/>
      <c r="AB2441" s="347"/>
    </row>
    <row r="2442" spans="27:28">
      <c r="AA2442" s="347"/>
      <c r="AB2442" s="347"/>
    </row>
    <row r="2443" spans="27:28">
      <c r="AA2443" s="347"/>
      <c r="AB2443" s="347"/>
    </row>
    <row r="2444" spans="27:28">
      <c r="AA2444" s="347"/>
      <c r="AB2444" s="347"/>
    </row>
    <row r="2445" spans="27:28">
      <c r="AA2445" s="347"/>
      <c r="AB2445" s="347"/>
    </row>
    <row r="2446" spans="27:28">
      <c r="AA2446" s="347"/>
      <c r="AB2446" s="347"/>
    </row>
    <row r="2447" spans="27:28">
      <c r="AA2447" s="347"/>
      <c r="AB2447" s="347"/>
    </row>
    <row r="2448" spans="27:28">
      <c r="AA2448" s="347"/>
      <c r="AB2448" s="347"/>
    </row>
    <row r="2449" spans="27:28">
      <c r="AA2449" s="347"/>
      <c r="AB2449" s="347"/>
    </row>
    <row r="2450" spans="27:28">
      <c r="AA2450" s="347"/>
      <c r="AB2450" s="347"/>
    </row>
    <row r="2451" spans="27:28">
      <c r="AA2451" s="347"/>
      <c r="AB2451" s="347"/>
    </row>
    <row r="2452" spans="27:28">
      <c r="AA2452" s="347"/>
      <c r="AB2452" s="347"/>
    </row>
    <row r="2453" spans="27:28">
      <c r="AA2453" s="347"/>
      <c r="AB2453" s="347"/>
    </row>
    <row r="2454" spans="27:28">
      <c r="AA2454" s="347"/>
      <c r="AB2454" s="347"/>
    </row>
    <row r="2455" spans="27:28">
      <c r="AA2455" s="347"/>
      <c r="AB2455" s="347"/>
    </row>
    <row r="2456" spans="27:28">
      <c r="AA2456" s="347"/>
      <c r="AB2456" s="347"/>
    </row>
    <row r="2457" spans="27:28">
      <c r="AA2457" s="347"/>
      <c r="AB2457" s="347"/>
    </row>
    <row r="2458" spans="27:28">
      <c r="AA2458" s="347"/>
      <c r="AB2458" s="347"/>
    </row>
    <row r="2459" spans="27:28">
      <c r="AA2459" s="347"/>
      <c r="AB2459" s="347"/>
    </row>
    <row r="2460" spans="27:28">
      <c r="AA2460" s="347"/>
      <c r="AB2460" s="347"/>
    </row>
    <row r="2461" spans="27:28">
      <c r="AA2461" s="347"/>
      <c r="AB2461" s="347"/>
    </row>
    <row r="2462" spans="27:28">
      <c r="AA2462" s="347"/>
      <c r="AB2462" s="347"/>
    </row>
    <row r="2463" spans="27:28">
      <c r="AA2463" s="347"/>
      <c r="AB2463" s="347"/>
    </row>
    <row r="2464" spans="27:28">
      <c r="AA2464" s="347"/>
      <c r="AB2464" s="347"/>
    </row>
    <row r="2465" spans="27:28">
      <c r="AA2465" s="347"/>
      <c r="AB2465" s="347"/>
    </row>
    <row r="2466" spans="27:28">
      <c r="AA2466" s="347"/>
      <c r="AB2466" s="347"/>
    </row>
    <row r="2467" spans="27:28">
      <c r="AA2467" s="347"/>
      <c r="AB2467" s="347"/>
    </row>
    <row r="2468" spans="27:28">
      <c r="AA2468" s="347"/>
      <c r="AB2468" s="347"/>
    </row>
    <row r="2469" spans="27:28">
      <c r="AA2469" s="347"/>
      <c r="AB2469" s="347"/>
    </row>
    <row r="2470" spans="27:28">
      <c r="AA2470" s="347"/>
      <c r="AB2470" s="347"/>
    </row>
    <row r="2471" spans="27:28">
      <c r="AA2471" s="347"/>
      <c r="AB2471" s="347"/>
    </row>
    <row r="2472" spans="27:28">
      <c r="AA2472" s="347"/>
      <c r="AB2472" s="347"/>
    </row>
    <row r="2473" spans="27:28">
      <c r="AA2473" s="347"/>
      <c r="AB2473" s="347"/>
    </row>
    <row r="2474" spans="27:28">
      <c r="AA2474" s="347"/>
      <c r="AB2474" s="347"/>
    </row>
    <row r="2475" spans="27:28">
      <c r="AA2475" s="347"/>
      <c r="AB2475" s="347"/>
    </row>
    <row r="2476" spans="27:28">
      <c r="AA2476" s="347"/>
      <c r="AB2476" s="347"/>
    </row>
    <row r="2477" spans="27:28">
      <c r="AA2477" s="347"/>
      <c r="AB2477" s="347"/>
    </row>
    <row r="2478" spans="27:28">
      <c r="AA2478" s="347"/>
      <c r="AB2478" s="347"/>
    </row>
    <row r="2479" spans="27:28">
      <c r="AA2479" s="347"/>
      <c r="AB2479" s="347"/>
    </row>
    <row r="2480" spans="27:28">
      <c r="AA2480" s="347"/>
      <c r="AB2480" s="347"/>
    </row>
    <row r="2481" spans="27:28">
      <c r="AA2481" s="347"/>
      <c r="AB2481" s="347"/>
    </row>
    <row r="2482" spans="27:28">
      <c r="AA2482" s="347"/>
      <c r="AB2482" s="347"/>
    </row>
    <row r="2483" spans="27:28">
      <c r="AA2483" s="347"/>
      <c r="AB2483" s="347"/>
    </row>
    <row r="2484" spans="27:28">
      <c r="AA2484" s="347"/>
      <c r="AB2484" s="347"/>
    </row>
    <row r="2485" spans="27:28">
      <c r="AA2485" s="347"/>
      <c r="AB2485" s="347"/>
    </row>
    <row r="2486" spans="27:28">
      <c r="AA2486" s="347"/>
      <c r="AB2486" s="347"/>
    </row>
    <row r="2487" spans="27:28">
      <c r="AA2487" s="347"/>
      <c r="AB2487" s="347"/>
    </row>
    <row r="2488" spans="27:28">
      <c r="AA2488" s="347"/>
      <c r="AB2488" s="347"/>
    </row>
    <row r="2489" spans="27:28">
      <c r="AA2489" s="347"/>
      <c r="AB2489" s="347"/>
    </row>
    <row r="2490" spans="27:28">
      <c r="AA2490" s="347"/>
      <c r="AB2490" s="347"/>
    </row>
    <row r="2491" spans="27:28">
      <c r="AA2491" s="347"/>
      <c r="AB2491" s="347"/>
    </row>
    <row r="2492" spans="27:28">
      <c r="AA2492" s="347"/>
      <c r="AB2492" s="347"/>
    </row>
    <row r="2493" spans="27:28">
      <c r="AA2493" s="347"/>
      <c r="AB2493" s="347"/>
    </row>
    <row r="2494" spans="27:28">
      <c r="AA2494" s="347"/>
      <c r="AB2494" s="347"/>
    </row>
    <row r="2495" spans="27:28">
      <c r="AA2495" s="347"/>
      <c r="AB2495" s="347"/>
    </row>
    <row r="2496" spans="27:28">
      <c r="AA2496" s="347"/>
      <c r="AB2496" s="347"/>
    </row>
    <row r="2497" spans="27:28">
      <c r="AA2497" s="347"/>
      <c r="AB2497" s="347"/>
    </row>
    <row r="2498" spans="27:28">
      <c r="AA2498" s="347"/>
      <c r="AB2498" s="347"/>
    </row>
    <row r="2499" spans="27:28">
      <c r="AA2499" s="347"/>
      <c r="AB2499" s="347"/>
    </row>
    <row r="2500" spans="27:28">
      <c r="AA2500" s="347"/>
      <c r="AB2500" s="347"/>
    </row>
    <row r="2501" spans="27:28">
      <c r="AA2501" s="347"/>
      <c r="AB2501" s="347"/>
    </row>
    <row r="2502" spans="27:28">
      <c r="AA2502" s="347"/>
      <c r="AB2502" s="347"/>
    </row>
    <row r="2503" spans="27:28">
      <c r="AA2503" s="347"/>
      <c r="AB2503" s="347"/>
    </row>
    <row r="2504" spans="27:28">
      <c r="AA2504" s="347"/>
      <c r="AB2504" s="347"/>
    </row>
    <row r="2505" spans="27:28">
      <c r="AA2505" s="347"/>
      <c r="AB2505" s="347"/>
    </row>
    <row r="2506" spans="27:28">
      <c r="AA2506" s="347"/>
      <c r="AB2506" s="347"/>
    </row>
    <row r="2507" spans="27:28">
      <c r="AA2507" s="347"/>
      <c r="AB2507" s="347"/>
    </row>
    <row r="2508" spans="27:28">
      <c r="AA2508" s="347"/>
      <c r="AB2508" s="347"/>
    </row>
    <row r="2509" spans="27:28">
      <c r="AA2509" s="347"/>
      <c r="AB2509" s="347"/>
    </row>
    <row r="2510" spans="27:28">
      <c r="AA2510" s="347"/>
      <c r="AB2510" s="347"/>
    </row>
    <row r="2511" spans="27:28">
      <c r="AA2511" s="347"/>
      <c r="AB2511" s="347"/>
    </row>
    <row r="2512" spans="27:28">
      <c r="AA2512" s="347"/>
      <c r="AB2512" s="347"/>
    </row>
    <row r="2513" spans="27:28">
      <c r="AA2513" s="347"/>
      <c r="AB2513" s="347"/>
    </row>
    <row r="2514" spans="27:28">
      <c r="AA2514" s="347"/>
      <c r="AB2514" s="347"/>
    </row>
    <row r="2515" spans="27:28">
      <c r="AA2515" s="347"/>
      <c r="AB2515" s="347"/>
    </row>
    <row r="2516" spans="27:28">
      <c r="AA2516" s="347"/>
      <c r="AB2516" s="347"/>
    </row>
    <row r="2517" spans="27:28">
      <c r="AA2517" s="347"/>
      <c r="AB2517" s="347"/>
    </row>
    <row r="2518" spans="27:28">
      <c r="AA2518" s="347"/>
      <c r="AB2518" s="347"/>
    </row>
    <row r="2519" spans="27:28">
      <c r="AA2519" s="347"/>
      <c r="AB2519" s="347"/>
    </row>
    <row r="2520" spans="27:28">
      <c r="AA2520" s="347"/>
      <c r="AB2520" s="347"/>
    </row>
    <row r="2521" spans="27:28">
      <c r="AA2521" s="347"/>
      <c r="AB2521" s="347"/>
    </row>
    <row r="2522" spans="27:28">
      <c r="AA2522" s="347"/>
      <c r="AB2522" s="347"/>
    </row>
    <row r="2523" spans="27:28">
      <c r="AA2523" s="347"/>
      <c r="AB2523" s="347"/>
    </row>
    <row r="2524" spans="27:28">
      <c r="AA2524" s="347"/>
      <c r="AB2524" s="347"/>
    </row>
    <row r="2525" spans="27:28">
      <c r="AA2525" s="347"/>
      <c r="AB2525" s="347"/>
    </row>
    <row r="2526" spans="27:28">
      <c r="AA2526" s="347"/>
      <c r="AB2526" s="347"/>
    </row>
    <row r="2527" spans="27:28">
      <c r="AA2527" s="347"/>
      <c r="AB2527" s="347"/>
    </row>
    <row r="2528" spans="27:28">
      <c r="AA2528" s="347"/>
      <c r="AB2528" s="347"/>
    </row>
    <row r="2529" spans="27:28">
      <c r="AA2529" s="347"/>
      <c r="AB2529" s="347"/>
    </row>
    <row r="2530" spans="27:28">
      <c r="AA2530" s="347"/>
      <c r="AB2530" s="347"/>
    </row>
    <row r="2531" spans="27:28">
      <c r="AA2531" s="347"/>
      <c r="AB2531" s="347"/>
    </row>
    <row r="2532" spans="27:28">
      <c r="AA2532" s="347"/>
      <c r="AB2532" s="347"/>
    </row>
    <row r="2533" spans="27:28">
      <c r="AA2533" s="347"/>
      <c r="AB2533" s="347"/>
    </row>
    <row r="2534" spans="27:28">
      <c r="AA2534" s="347"/>
      <c r="AB2534" s="347"/>
    </row>
    <row r="2535" spans="27:28">
      <c r="AA2535" s="347"/>
      <c r="AB2535" s="347"/>
    </row>
    <row r="2536" spans="27:28">
      <c r="AA2536" s="347"/>
      <c r="AB2536" s="347"/>
    </row>
    <row r="2537" spans="27:28">
      <c r="AA2537" s="347"/>
      <c r="AB2537" s="347"/>
    </row>
    <row r="2538" spans="27:28">
      <c r="AA2538" s="347"/>
      <c r="AB2538" s="347"/>
    </row>
    <row r="2539" spans="27:28">
      <c r="AA2539" s="347"/>
      <c r="AB2539" s="347"/>
    </row>
    <row r="2540" spans="27:28">
      <c r="AA2540" s="347"/>
      <c r="AB2540" s="347"/>
    </row>
    <row r="2541" spans="27:28">
      <c r="AA2541" s="347"/>
      <c r="AB2541" s="347"/>
    </row>
    <row r="2542" spans="27:28">
      <c r="AA2542" s="347"/>
      <c r="AB2542" s="347"/>
    </row>
    <row r="2543" spans="27:28">
      <c r="AA2543" s="347"/>
      <c r="AB2543" s="347"/>
    </row>
    <row r="2544" spans="27:28">
      <c r="AA2544" s="347"/>
      <c r="AB2544" s="347"/>
    </row>
    <row r="2545" spans="27:28">
      <c r="AA2545" s="347"/>
      <c r="AB2545" s="347"/>
    </row>
    <row r="2546" spans="27:28">
      <c r="AA2546" s="347"/>
      <c r="AB2546" s="347"/>
    </row>
    <row r="2547" spans="27:28">
      <c r="AA2547" s="347"/>
      <c r="AB2547" s="347"/>
    </row>
    <row r="2548" spans="27:28">
      <c r="AA2548" s="347"/>
      <c r="AB2548" s="347"/>
    </row>
    <row r="2549" spans="27:28">
      <c r="AA2549" s="347"/>
      <c r="AB2549" s="347"/>
    </row>
    <row r="2550" spans="27:28">
      <c r="AA2550" s="347"/>
      <c r="AB2550" s="347"/>
    </row>
    <row r="2551" spans="27:28">
      <c r="AA2551" s="347"/>
      <c r="AB2551" s="347"/>
    </row>
    <row r="2552" spans="27:28">
      <c r="AA2552" s="347"/>
      <c r="AB2552" s="347"/>
    </row>
    <row r="2553" spans="27:28">
      <c r="AA2553" s="347"/>
      <c r="AB2553" s="347"/>
    </row>
    <row r="2554" spans="27:28">
      <c r="AA2554" s="347"/>
      <c r="AB2554" s="347"/>
    </row>
    <row r="2555" spans="27:28">
      <c r="AA2555" s="347"/>
      <c r="AB2555" s="347"/>
    </row>
    <row r="2556" spans="27:28">
      <c r="AA2556" s="347"/>
      <c r="AB2556" s="347"/>
    </row>
    <row r="2557" spans="27:28">
      <c r="AA2557" s="347"/>
      <c r="AB2557" s="347"/>
    </row>
    <row r="2558" spans="27:28">
      <c r="AA2558" s="347"/>
      <c r="AB2558" s="347"/>
    </row>
    <row r="2559" spans="27:28">
      <c r="AA2559" s="347"/>
      <c r="AB2559" s="347"/>
    </row>
    <row r="2560" spans="27:28">
      <c r="AA2560" s="347"/>
      <c r="AB2560" s="347"/>
    </row>
    <row r="2561" spans="27:28">
      <c r="AA2561" s="347"/>
      <c r="AB2561" s="347"/>
    </row>
    <row r="2562" spans="27:28">
      <c r="AA2562" s="347"/>
      <c r="AB2562" s="347"/>
    </row>
    <row r="2563" spans="27:28">
      <c r="AA2563" s="347"/>
      <c r="AB2563" s="347"/>
    </row>
    <row r="2564" spans="27:28">
      <c r="AA2564" s="347"/>
      <c r="AB2564" s="347"/>
    </row>
    <row r="2565" spans="27:28">
      <c r="AA2565" s="347"/>
      <c r="AB2565" s="347"/>
    </row>
    <row r="2566" spans="27:28">
      <c r="AA2566" s="347"/>
      <c r="AB2566" s="347"/>
    </row>
    <row r="2567" spans="27:28">
      <c r="AA2567" s="347"/>
      <c r="AB2567" s="347"/>
    </row>
    <row r="2568" spans="27:28">
      <c r="AA2568" s="347"/>
      <c r="AB2568" s="347"/>
    </row>
    <row r="2569" spans="27:28">
      <c r="AA2569" s="347"/>
      <c r="AB2569" s="347"/>
    </row>
    <row r="2570" spans="27:28">
      <c r="AA2570" s="347"/>
      <c r="AB2570" s="347"/>
    </row>
    <row r="2571" spans="27:28">
      <c r="AA2571" s="347"/>
      <c r="AB2571" s="347"/>
    </row>
    <row r="2572" spans="27:28">
      <c r="AA2572" s="347"/>
      <c r="AB2572" s="347"/>
    </row>
    <row r="2573" spans="27:28">
      <c r="AA2573" s="347"/>
      <c r="AB2573" s="347"/>
    </row>
    <row r="2574" spans="27:28">
      <c r="AA2574" s="347"/>
      <c r="AB2574" s="347"/>
    </row>
    <row r="2575" spans="27:28">
      <c r="AA2575" s="347"/>
      <c r="AB2575" s="347"/>
    </row>
    <row r="2576" spans="27:28">
      <c r="AA2576" s="347"/>
      <c r="AB2576" s="347"/>
    </row>
    <row r="2577" spans="27:28">
      <c r="AA2577" s="347"/>
      <c r="AB2577" s="347"/>
    </row>
    <row r="2578" spans="27:28">
      <c r="AA2578" s="347"/>
      <c r="AB2578" s="347"/>
    </row>
    <row r="2579" spans="27:28">
      <c r="AA2579" s="347"/>
      <c r="AB2579" s="347"/>
    </row>
    <row r="2580" spans="27:28">
      <c r="AA2580" s="347"/>
      <c r="AB2580" s="347"/>
    </row>
    <row r="2581" spans="27:28">
      <c r="AA2581" s="347"/>
      <c r="AB2581" s="347"/>
    </row>
    <row r="2582" spans="27:28">
      <c r="AA2582" s="347"/>
      <c r="AB2582" s="347"/>
    </row>
    <row r="2583" spans="27:28">
      <c r="AA2583" s="347"/>
      <c r="AB2583" s="347"/>
    </row>
    <row r="2584" spans="27:28">
      <c r="AA2584" s="347"/>
      <c r="AB2584" s="347"/>
    </row>
    <row r="2585" spans="27:28">
      <c r="AA2585" s="347"/>
      <c r="AB2585" s="347"/>
    </row>
    <row r="2586" spans="27:28">
      <c r="AA2586" s="347"/>
      <c r="AB2586" s="347"/>
    </row>
    <row r="2587" spans="27:28">
      <c r="AA2587" s="347"/>
      <c r="AB2587" s="347"/>
    </row>
    <row r="2588" spans="27:28">
      <c r="AA2588" s="347"/>
      <c r="AB2588" s="347"/>
    </row>
    <row r="2589" spans="27:28">
      <c r="AA2589" s="347"/>
      <c r="AB2589" s="347"/>
    </row>
    <row r="2590" spans="27:28">
      <c r="AA2590" s="347"/>
      <c r="AB2590" s="347"/>
    </row>
    <row r="2591" spans="27:28">
      <c r="AA2591" s="347"/>
      <c r="AB2591" s="347"/>
    </row>
    <row r="2592" spans="27:28">
      <c r="AA2592" s="347"/>
      <c r="AB2592" s="347"/>
    </row>
    <row r="2593" spans="27:28">
      <c r="AA2593" s="347"/>
      <c r="AB2593" s="347"/>
    </row>
    <row r="2594" spans="27:28">
      <c r="AA2594" s="347"/>
      <c r="AB2594" s="347"/>
    </row>
    <row r="2595" spans="27:28">
      <c r="AA2595" s="347"/>
      <c r="AB2595" s="347"/>
    </row>
    <row r="2596" spans="27:28">
      <c r="AA2596" s="347"/>
      <c r="AB2596" s="347"/>
    </row>
    <row r="2597" spans="27:28">
      <c r="AA2597" s="347"/>
      <c r="AB2597" s="347"/>
    </row>
    <row r="2598" spans="27:28">
      <c r="AA2598" s="347"/>
      <c r="AB2598" s="347"/>
    </row>
    <row r="2599" spans="27:28">
      <c r="AA2599" s="347"/>
      <c r="AB2599" s="347"/>
    </row>
    <row r="2600" spans="27:28">
      <c r="AA2600" s="347"/>
      <c r="AB2600" s="347"/>
    </row>
    <row r="2601" spans="27:28">
      <c r="AA2601" s="347"/>
      <c r="AB2601" s="347"/>
    </row>
    <row r="2602" spans="27:28">
      <c r="AA2602" s="347"/>
      <c r="AB2602" s="347"/>
    </row>
    <row r="2603" spans="27:28">
      <c r="AA2603" s="347"/>
      <c r="AB2603" s="347"/>
    </row>
    <row r="2604" spans="27:28">
      <c r="AA2604" s="347"/>
      <c r="AB2604" s="347"/>
    </row>
    <row r="2605" spans="27:28">
      <c r="AA2605" s="347"/>
      <c r="AB2605" s="347"/>
    </row>
    <row r="2606" spans="27:28">
      <c r="AA2606" s="347"/>
      <c r="AB2606" s="347"/>
    </row>
    <row r="2607" spans="27:28">
      <c r="AA2607" s="347"/>
      <c r="AB2607" s="347"/>
    </row>
    <row r="2608" spans="27:28">
      <c r="AA2608" s="347"/>
      <c r="AB2608" s="347"/>
    </row>
    <row r="2609" spans="27:28">
      <c r="AA2609" s="347"/>
      <c r="AB2609" s="347"/>
    </row>
    <row r="2610" spans="27:28">
      <c r="AA2610" s="347"/>
      <c r="AB2610" s="347"/>
    </row>
    <row r="2611" spans="27:28">
      <c r="AA2611" s="347"/>
      <c r="AB2611" s="347"/>
    </row>
    <row r="2612" spans="27:28">
      <c r="AA2612" s="347"/>
      <c r="AB2612" s="347"/>
    </row>
    <row r="2613" spans="27:28">
      <c r="AA2613" s="347"/>
      <c r="AB2613" s="347"/>
    </row>
    <row r="2614" spans="27:28">
      <c r="AA2614" s="347"/>
      <c r="AB2614" s="347"/>
    </row>
    <row r="2615" spans="27:28">
      <c r="AA2615" s="347"/>
      <c r="AB2615" s="347"/>
    </row>
    <row r="2616" spans="27:28">
      <c r="AA2616" s="347"/>
      <c r="AB2616" s="347"/>
    </row>
    <row r="2617" spans="27:28">
      <c r="AA2617" s="347"/>
      <c r="AB2617" s="347"/>
    </row>
    <row r="2618" spans="27:28">
      <c r="AA2618" s="347"/>
      <c r="AB2618" s="347"/>
    </row>
    <row r="2619" spans="27:28">
      <c r="AA2619" s="347"/>
      <c r="AB2619" s="347"/>
    </row>
    <row r="2620" spans="27:28">
      <c r="AA2620" s="347"/>
      <c r="AB2620" s="347"/>
    </row>
    <row r="2621" spans="27:28">
      <c r="AA2621" s="347"/>
      <c r="AB2621" s="347"/>
    </row>
    <row r="2622" spans="27:28">
      <c r="AA2622" s="347"/>
      <c r="AB2622" s="347"/>
    </row>
    <row r="2623" spans="27:28">
      <c r="AA2623" s="347"/>
      <c r="AB2623" s="347"/>
    </row>
    <row r="2624" spans="27:28">
      <c r="AA2624" s="347"/>
      <c r="AB2624" s="347"/>
    </row>
    <row r="2625" spans="27:28">
      <c r="AA2625" s="347"/>
      <c r="AB2625" s="347"/>
    </row>
    <row r="2626" spans="27:28">
      <c r="AA2626" s="347"/>
      <c r="AB2626" s="347"/>
    </row>
    <row r="2627" spans="27:28">
      <c r="AA2627" s="347"/>
      <c r="AB2627" s="347"/>
    </row>
    <row r="2628" spans="27:28">
      <c r="AA2628" s="347"/>
      <c r="AB2628" s="347"/>
    </row>
    <row r="2629" spans="27:28">
      <c r="AA2629" s="347"/>
      <c r="AB2629" s="347"/>
    </row>
    <row r="2630" spans="27:28">
      <c r="AA2630" s="347"/>
      <c r="AB2630" s="347"/>
    </row>
    <row r="2631" spans="27:28">
      <c r="AA2631" s="347"/>
      <c r="AB2631" s="347"/>
    </row>
    <row r="2632" spans="27:28">
      <c r="AA2632" s="347"/>
      <c r="AB2632" s="347"/>
    </row>
    <row r="2633" spans="27:28">
      <c r="AA2633" s="347"/>
      <c r="AB2633" s="347"/>
    </row>
    <row r="2634" spans="27:28">
      <c r="AA2634" s="347"/>
      <c r="AB2634" s="347"/>
    </row>
    <row r="2635" spans="27:28">
      <c r="AA2635" s="347"/>
      <c r="AB2635" s="347"/>
    </row>
    <row r="2636" spans="27:28">
      <c r="AA2636" s="347"/>
      <c r="AB2636" s="347"/>
    </row>
    <row r="2637" spans="27:28">
      <c r="AA2637" s="347"/>
      <c r="AB2637" s="347"/>
    </row>
    <row r="2638" spans="27:28">
      <c r="AA2638" s="347"/>
      <c r="AB2638" s="347"/>
    </row>
    <row r="2639" spans="27:28">
      <c r="AA2639" s="347"/>
      <c r="AB2639" s="347"/>
    </row>
    <row r="2640" spans="27:28">
      <c r="AA2640" s="347"/>
      <c r="AB2640" s="347"/>
    </row>
    <row r="2641" spans="27:28">
      <c r="AA2641" s="347"/>
      <c r="AB2641" s="347"/>
    </row>
    <row r="2642" spans="27:28">
      <c r="AA2642" s="347"/>
      <c r="AB2642" s="347"/>
    </row>
    <row r="2643" spans="27:28">
      <c r="AA2643" s="347"/>
      <c r="AB2643" s="347"/>
    </row>
    <row r="2644" spans="27:28">
      <c r="AA2644" s="347"/>
      <c r="AB2644" s="347"/>
    </row>
    <row r="2645" spans="27:28">
      <c r="AA2645" s="347"/>
      <c r="AB2645" s="347"/>
    </row>
    <row r="2646" spans="27:28">
      <c r="AA2646" s="347"/>
      <c r="AB2646" s="347"/>
    </row>
    <row r="2647" spans="27:28">
      <c r="AA2647" s="347"/>
      <c r="AB2647" s="347"/>
    </row>
    <row r="2648" spans="27:28">
      <c r="AA2648" s="347"/>
      <c r="AB2648" s="347"/>
    </row>
    <row r="2649" spans="27:28">
      <c r="AA2649" s="347"/>
      <c r="AB2649" s="347"/>
    </row>
    <row r="2650" spans="27:28">
      <c r="AA2650" s="347"/>
      <c r="AB2650" s="347"/>
    </row>
    <row r="2651" spans="27:28">
      <c r="AA2651" s="347"/>
      <c r="AB2651" s="347"/>
    </row>
    <row r="2652" spans="27:28">
      <c r="AA2652" s="347"/>
      <c r="AB2652" s="347"/>
    </row>
    <row r="2653" spans="27:28">
      <c r="AA2653" s="347"/>
      <c r="AB2653" s="347"/>
    </row>
    <row r="2654" spans="27:28">
      <c r="AA2654" s="347"/>
      <c r="AB2654" s="347"/>
    </row>
    <row r="2655" spans="27:28">
      <c r="AA2655" s="347"/>
      <c r="AB2655" s="347"/>
    </row>
    <row r="2656" spans="27:28">
      <c r="AA2656" s="347"/>
      <c r="AB2656" s="347"/>
    </row>
    <row r="2657" spans="27:28">
      <c r="AA2657" s="347"/>
      <c r="AB2657" s="347"/>
    </row>
    <row r="2658" spans="27:28">
      <c r="AA2658" s="347"/>
      <c r="AB2658" s="347"/>
    </row>
    <row r="2659" spans="27:28">
      <c r="AA2659" s="347"/>
      <c r="AB2659" s="347"/>
    </row>
    <row r="2660" spans="27:28">
      <c r="AA2660" s="347"/>
      <c r="AB2660" s="347"/>
    </row>
    <row r="2661" spans="27:28">
      <c r="AA2661" s="347"/>
      <c r="AB2661" s="347"/>
    </row>
    <row r="2662" spans="27:28">
      <c r="AA2662" s="347"/>
      <c r="AB2662" s="347"/>
    </row>
    <row r="2663" spans="27:28">
      <c r="AA2663" s="347"/>
      <c r="AB2663" s="347"/>
    </row>
    <row r="2664" spans="27:28">
      <c r="AA2664" s="347"/>
      <c r="AB2664" s="347"/>
    </row>
    <row r="2665" spans="27:28">
      <c r="AA2665" s="347"/>
      <c r="AB2665" s="347"/>
    </row>
    <row r="2666" spans="27:28">
      <c r="AA2666" s="347"/>
      <c r="AB2666" s="347"/>
    </row>
    <row r="2667" spans="27:28">
      <c r="AA2667" s="347"/>
      <c r="AB2667" s="347"/>
    </row>
    <row r="2668" spans="27:28">
      <c r="AA2668" s="347"/>
      <c r="AB2668" s="347"/>
    </row>
    <row r="2669" spans="27:28">
      <c r="AA2669" s="347"/>
      <c r="AB2669" s="347"/>
    </row>
    <row r="2670" spans="27:28">
      <c r="AA2670" s="347"/>
      <c r="AB2670" s="347"/>
    </row>
    <row r="2671" spans="27:28">
      <c r="AA2671" s="347"/>
      <c r="AB2671" s="347"/>
    </row>
    <row r="2672" spans="27:28">
      <c r="AA2672" s="347"/>
      <c r="AB2672" s="347"/>
    </row>
    <row r="2673" spans="27:28">
      <c r="AA2673" s="347"/>
      <c r="AB2673" s="347"/>
    </row>
    <row r="2674" spans="27:28">
      <c r="AA2674" s="347"/>
      <c r="AB2674" s="347"/>
    </row>
    <row r="2675" spans="27:28">
      <c r="AA2675" s="347"/>
      <c r="AB2675" s="347"/>
    </row>
    <row r="2676" spans="27:28">
      <c r="AA2676" s="347"/>
      <c r="AB2676" s="347"/>
    </row>
    <row r="2677" spans="27:28">
      <c r="AA2677" s="347"/>
      <c r="AB2677" s="347"/>
    </row>
    <row r="2678" spans="27:28">
      <c r="AA2678" s="347"/>
      <c r="AB2678" s="347"/>
    </row>
    <row r="2679" spans="27:28">
      <c r="AA2679" s="347"/>
      <c r="AB2679" s="347"/>
    </row>
    <row r="2680" spans="27:28">
      <c r="AA2680" s="347"/>
      <c r="AB2680" s="347"/>
    </row>
    <row r="2681" spans="27:28">
      <c r="AA2681" s="347"/>
      <c r="AB2681" s="347"/>
    </row>
    <row r="2682" spans="27:28">
      <c r="AA2682" s="347"/>
      <c r="AB2682" s="347"/>
    </row>
    <row r="2683" spans="27:28">
      <c r="AA2683" s="347"/>
      <c r="AB2683" s="347"/>
    </row>
    <row r="2684" spans="27:28">
      <c r="AA2684" s="347"/>
      <c r="AB2684" s="347"/>
    </row>
    <row r="2685" spans="27:28">
      <c r="AA2685" s="347"/>
      <c r="AB2685" s="347"/>
    </row>
    <row r="2686" spans="27:28">
      <c r="AA2686" s="347"/>
      <c r="AB2686" s="347"/>
    </row>
    <row r="2687" spans="27:28">
      <c r="AA2687" s="347"/>
      <c r="AB2687" s="347"/>
    </row>
    <row r="2688" spans="27:28">
      <c r="AA2688" s="347"/>
      <c r="AB2688" s="347"/>
    </row>
    <row r="2689" spans="27:28">
      <c r="AA2689" s="347"/>
      <c r="AB2689" s="347"/>
    </row>
    <row r="2690" spans="27:28">
      <c r="AA2690" s="347"/>
      <c r="AB2690" s="347"/>
    </row>
    <row r="2691" spans="27:28">
      <c r="AA2691" s="347"/>
      <c r="AB2691" s="347"/>
    </row>
    <row r="2692" spans="27:28">
      <c r="AA2692" s="347"/>
      <c r="AB2692" s="347"/>
    </row>
    <row r="2693" spans="27:28">
      <c r="AA2693" s="347"/>
      <c r="AB2693" s="347"/>
    </row>
    <row r="2694" spans="27:28">
      <c r="AA2694" s="347"/>
      <c r="AB2694" s="347"/>
    </row>
    <row r="2695" spans="27:28">
      <c r="AA2695" s="347"/>
      <c r="AB2695" s="347"/>
    </row>
    <row r="2696" spans="27:28">
      <c r="AA2696" s="347"/>
      <c r="AB2696" s="347"/>
    </row>
    <row r="2697" spans="27:28">
      <c r="AA2697" s="347"/>
      <c r="AB2697" s="347"/>
    </row>
    <row r="2698" spans="27:28">
      <c r="AA2698" s="347"/>
      <c r="AB2698" s="347"/>
    </row>
    <row r="2699" spans="27:28">
      <c r="AA2699" s="347"/>
      <c r="AB2699" s="347"/>
    </row>
    <row r="2700" spans="27:28">
      <c r="AA2700" s="347"/>
      <c r="AB2700" s="347"/>
    </row>
    <row r="2701" spans="27:28">
      <c r="AA2701" s="347"/>
      <c r="AB2701" s="347"/>
    </row>
    <row r="2702" spans="27:28">
      <c r="AA2702" s="347"/>
      <c r="AB2702" s="347"/>
    </row>
    <row r="2703" spans="27:28">
      <c r="AA2703" s="347"/>
      <c r="AB2703" s="347"/>
    </row>
    <row r="2704" spans="27:28">
      <c r="AA2704" s="347"/>
      <c r="AB2704" s="347"/>
    </row>
    <row r="2705" spans="27:28">
      <c r="AA2705" s="347"/>
      <c r="AB2705" s="347"/>
    </row>
    <row r="2706" spans="27:28">
      <c r="AA2706" s="347"/>
      <c r="AB2706" s="347"/>
    </row>
    <row r="2707" spans="27:28">
      <c r="AA2707" s="347"/>
      <c r="AB2707" s="347"/>
    </row>
    <row r="2708" spans="27:28">
      <c r="AA2708" s="347"/>
      <c r="AB2708" s="347"/>
    </row>
    <row r="2709" spans="27:28">
      <c r="AA2709" s="347"/>
      <c r="AB2709" s="347"/>
    </row>
    <row r="2710" spans="27:28">
      <c r="AA2710" s="347"/>
      <c r="AB2710" s="347"/>
    </row>
    <row r="2711" spans="27:28">
      <c r="AA2711" s="347"/>
      <c r="AB2711" s="347"/>
    </row>
    <row r="2712" spans="27:28">
      <c r="AA2712" s="347"/>
      <c r="AB2712" s="347"/>
    </row>
    <row r="2713" spans="27:28">
      <c r="AA2713" s="347"/>
      <c r="AB2713" s="347"/>
    </row>
    <row r="2714" spans="27:28">
      <c r="AA2714" s="347"/>
      <c r="AB2714" s="347"/>
    </row>
    <row r="2715" spans="27:28">
      <c r="AA2715" s="347"/>
      <c r="AB2715" s="347"/>
    </row>
    <row r="2716" spans="27:28">
      <c r="AA2716" s="347"/>
      <c r="AB2716" s="347"/>
    </row>
    <row r="2717" spans="27:28">
      <c r="AA2717" s="347"/>
      <c r="AB2717" s="347"/>
    </row>
    <row r="2718" spans="27:28">
      <c r="AA2718" s="347"/>
      <c r="AB2718" s="347"/>
    </row>
    <row r="2719" spans="27:28">
      <c r="AA2719" s="347"/>
      <c r="AB2719" s="347"/>
    </row>
    <row r="2720" spans="27:28">
      <c r="AA2720" s="347"/>
      <c r="AB2720" s="347"/>
    </row>
    <row r="2721" spans="27:28">
      <c r="AA2721" s="347"/>
      <c r="AB2721" s="347"/>
    </row>
    <row r="2722" spans="27:28">
      <c r="AA2722" s="347"/>
      <c r="AB2722" s="347"/>
    </row>
    <row r="2723" spans="27:28">
      <c r="AA2723" s="347"/>
      <c r="AB2723" s="347"/>
    </row>
    <row r="2724" spans="27:28">
      <c r="AA2724" s="347"/>
      <c r="AB2724" s="347"/>
    </row>
    <row r="2725" spans="27:28">
      <c r="AA2725" s="347"/>
      <c r="AB2725" s="347"/>
    </row>
    <row r="2726" spans="27:28">
      <c r="AA2726" s="347"/>
      <c r="AB2726" s="347"/>
    </row>
    <row r="2727" spans="27:28">
      <c r="AA2727" s="347"/>
      <c r="AB2727" s="347"/>
    </row>
    <row r="2728" spans="27:28">
      <c r="AA2728" s="347"/>
      <c r="AB2728" s="347"/>
    </row>
    <row r="2729" spans="27:28">
      <c r="AA2729" s="347"/>
      <c r="AB2729" s="347"/>
    </row>
    <row r="2730" spans="27:28">
      <c r="AA2730" s="347"/>
      <c r="AB2730" s="347"/>
    </row>
    <row r="2731" spans="27:28">
      <c r="AA2731" s="347"/>
      <c r="AB2731" s="347"/>
    </row>
    <row r="2732" spans="27:28">
      <c r="AA2732" s="347"/>
      <c r="AB2732" s="347"/>
    </row>
    <row r="2733" spans="27:28">
      <c r="AA2733" s="347"/>
      <c r="AB2733" s="347"/>
    </row>
    <row r="2734" spans="27:28">
      <c r="AA2734" s="347"/>
      <c r="AB2734" s="347"/>
    </row>
    <row r="2735" spans="27:28">
      <c r="AA2735" s="347"/>
      <c r="AB2735" s="347"/>
    </row>
    <row r="2736" spans="27:28">
      <c r="AA2736" s="347"/>
      <c r="AB2736" s="347"/>
    </row>
    <row r="2737" spans="27:28">
      <c r="AA2737" s="347"/>
      <c r="AB2737" s="347"/>
    </row>
    <row r="2738" spans="27:28">
      <c r="AA2738" s="347"/>
      <c r="AB2738" s="347"/>
    </row>
    <row r="2739" spans="27:28">
      <c r="AA2739" s="347"/>
      <c r="AB2739" s="347"/>
    </row>
    <row r="2740" spans="27:28">
      <c r="AA2740" s="347"/>
      <c r="AB2740" s="347"/>
    </row>
    <row r="2741" spans="27:28">
      <c r="AA2741" s="347"/>
      <c r="AB2741" s="347"/>
    </row>
    <row r="2742" spans="27:28">
      <c r="AA2742" s="347"/>
      <c r="AB2742" s="347"/>
    </row>
    <row r="2743" spans="27:28">
      <c r="AA2743" s="347"/>
      <c r="AB2743" s="347"/>
    </row>
    <row r="2744" spans="27:28">
      <c r="AA2744" s="347"/>
      <c r="AB2744" s="347"/>
    </row>
    <row r="2745" spans="27:28">
      <c r="AA2745" s="347"/>
      <c r="AB2745" s="347"/>
    </row>
    <row r="2746" spans="27:28">
      <c r="AA2746" s="347"/>
      <c r="AB2746" s="347"/>
    </row>
    <row r="2747" spans="27:28">
      <c r="AA2747" s="347"/>
      <c r="AB2747" s="347"/>
    </row>
    <row r="2748" spans="27:28">
      <c r="AA2748" s="347"/>
      <c r="AB2748" s="347"/>
    </row>
    <row r="2749" spans="27:28">
      <c r="AA2749" s="347"/>
      <c r="AB2749" s="347"/>
    </row>
    <row r="2750" spans="27:28">
      <c r="AA2750" s="347"/>
      <c r="AB2750" s="347"/>
    </row>
    <row r="2751" spans="27:28">
      <c r="AA2751" s="347"/>
      <c r="AB2751" s="347"/>
    </row>
    <row r="2752" spans="27:28">
      <c r="AA2752" s="347"/>
      <c r="AB2752" s="347"/>
    </row>
    <row r="2753" spans="27:28">
      <c r="AA2753" s="347"/>
      <c r="AB2753" s="347"/>
    </row>
    <row r="2754" spans="27:28">
      <c r="AA2754" s="347"/>
      <c r="AB2754" s="347"/>
    </row>
    <row r="2755" spans="27:28">
      <c r="AA2755" s="347"/>
      <c r="AB2755" s="347"/>
    </row>
    <row r="2756" spans="27:28">
      <c r="AA2756" s="347"/>
      <c r="AB2756" s="347"/>
    </row>
    <row r="2757" spans="27:28">
      <c r="AA2757" s="347"/>
      <c r="AB2757" s="347"/>
    </row>
    <row r="2758" spans="27:28">
      <c r="AA2758" s="347"/>
      <c r="AB2758" s="347"/>
    </row>
    <row r="2759" spans="27:28">
      <c r="AA2759" s="347"/>
      <c r="AB2759" s="347"/>
    </row>
    <row r="2760" spans="27:28">
      <c r="AA2760" s="347"/>
      <c r="AB2760" s="347"/>
    </row>
    <row r="2761" spans="27:28">
      <c r="AA2761" s="347"/>
      <c r="AB2761" s="347"/>
    </row>
    <row r="2762" spans="27:28">
      <c r="AA2762" s="347"/>
      <c r="AB2762" s="347"/>
    </row>
    <row r="2763" spans="27:28">
      <c r="AA2763" s="347"/>
      <c r="AB2763" s="347"/>
    </row>
    <row r="2764" spans="27:28">
      <c r="AA2764" s="347"/>
      <c r="AB2764" s="347"/>
    </row>
    <row r="2765" spans="27:28">
      <c r="AA2765" s="347"/>
      <c r="AB2765" s="347"/>
    </row>
    <row r="2766" spans="27:28">
      <c r="AA2766" s="347"/>
      <c r="AB2766" s="347"/>
    </row>
    <row r="2767" spans="27:28">
      <c r="AA2767" s="347"/>
      <c r="AB2767" s="347"/>
    </row>
    <row r="2768" spans="27:28">
      <c r="AA2768" s="347"/>
      <c r="AB2768" s="347"/>
    </row>
    <row r="2769" spans="27:28">
      <c r="AA2769" s="347"/>
      <c r="AB2769" s="347"/>
    </row>
    <row r="2770" spans="27:28">
      <c r="AA2770" s="347"/>
      <c r="AB2770" s="347"/>
    </row>
    <row r="2771" spans="27:28">
      <c r="AA2771" s="347"/>
      <c r="AB2771" s="347"/>
    </row>
    <row r="2772" spans="27:28">
      <c r="AA2772" s="347"/>
      <c r="AB2772" s="347"/>
    </row>
    <row r="2773" spans="27:28">
      <c r="AA2773" s="347"/>
      <c r="AB2773" s="347"/>
    </row>
    <row r="2774" spans="27:28">
      <c r="AA2774" s="347"/>
      <c r="AB2774" s="347"/>
    </row>
    <row r="2775" spans="27:28">
      <c r="AA2775" s="347"/>
      <c r="AB2775" s="347"/>
    </row>
    <row r="2776" spans="27:28">
      <c r="AA2776" s="347"/>
      <c r="AB2776" s="347"/>
    </row>
    <row r="2777" spans="27:28">
      <c r="AA2777" s="347"/>
      <c r="AB2777" s="347"/>
    </row>
    <row r="2778" spans="27:28">
      <c r="AA2778" s="347"/>
      <c r="AB2778" s="347"/>
    </row>
    <row r="2779" spans="27:28">
      <c r="AA2779" s="347"/>
      <c r="AB2779" s="347"/>
    </row>
    <row r="2780" spans="27:28">
      <c r="AA2780" s="347"/>
      <c r="AB2780" s="347"/>
    </row>
    <row r="2781" spans="27:28">
      <c r="AA2781" s="347"/>
      <c r="AB2781" s="347"/>
    </row>
    <row r="2782" spans="27:28">
      <c r="AA2782" s="347"/>
      <c r="AB2782" s="347"/>
    </row>
    <row r="2783" spans="27:28">
      <c r="AA2783" s="347"/>
      <c r="AB2783" s="347"/>
    </row>
    <row r="2784" spans="27:28">
      <c r="AA2784" s="347"/>
      <c r="AB2784" s="347"/>
    </row>
    <row r="2785" spans="27:28">
      <c r="AA2785" s="347"/>
      <c r="AB2785" s="347"/>
    </row>
    <row r="2786" spans="27:28">
      <c r="AA2786" s="347"/>
      <c r="AB2786" s="347"/>
    </row>
    <row r="2787" spans="27:28">
      <c r="AA2787" s="347"/>
      <c r="AB2787" s="347"/>
    </row>
    <row r="2788" spans="27:28">
      <c r="AA2788" s="347"/>
      <c r="AB2788" s="347"/>
    </row>
    <row r="2789" spans="27:28">
      <c r="AA2789" s="347"/>
      <c r="AB2789" s="347"/>
    </row>
    <row r="2790" spans="27:28">
      <c r="AA2790" s="347"/>
      <c r="AB2790" s="347"/>
    </row>
    <row r="2791" spans="27:28">
      <c r="AA2791" s="347"/>
      <c r="AB2791" s="347"/>
    </row>
    <row r="2792" spans="27:28">
      <c r="AA2792" s="347"/>
      <c r="AB2792" s="347"/>
    </row>
    <row r="2793" spans="27:28">
      <c r="AA2793" s="347"/>
      <c r="AB2793" s="347"/>
    </row>
    <row r="2794" spans="27:28">
      <c r="AA2794" s="347"/>
      <c r="AB2794" s="347"/>
    </row>
    <row r="2795" spans="27:28">
      <c r="AA2795" s="347"/>
      <c r="AB2795" s="347"/>
    </row>
    <row r="2796" spans="27:28">
      <c r="AA2796" s="347"/>
      <c r="AB2796" s="347"/>
    </row>
    <row r="2797" spans="27:28">
      <c r="AA2797" s="347"/>
      <c r="AB2797" s="347"/>
    </row>
    <row r="2798" spans="27:28">
      <c r="AA2798" s="347"/>
      <c r="AB2798" s="347"/>
    </row>
    <row r="2799" spans="27:28">
      <c r="AA2799" s="347"/>
      <c r="AB2799" s="347"/>
    </row>
    <row r="2800" spans="27:28">
      <c r="AA2800" s="347"/>
      <c r="AB2800" s="347"/>
    </row>
    <row r="2801" spans="27:28">
      <c r="AA2801" s="347"/>
      <c r="AB2801" s="347"/>
    </row>
    <row r="2802" spans="27:28">
      <c r="AA2802" s="347"/>
      <c r="AB2802" s="347"/>
    </row>
    <row r="2803" spans="27:28">
      <c r="AA2803" s="347"/>
      <c r="AB2803" s="347"/>
    </row>
    <row r="2804" spans="27:28">
      <c r="AA2804" s="347"/>
      <c r="AB2804" s="347"/>
    </row>
    <row r="2805" spans="27:28">
      <c r="AA2805" s="347"/>
      <c r="AB2805" s="347"/>
    </row>
    <row r="2806" spans="27:28">
      <c r="AA2806" s="347"/>
      <c r="AB2806" s="347"/>
    </row>
    <row r="2807" spans="27:28">
      <c r="AA2807" s="347"/>
      <c r="AB2807" s="347"/>
    </row>
    <row r="2808" spans="27:28">
      <c r="AA2808" s="347"/>
      <c r="AB2808" s="347"/>
    </row>
    <row r="2809" spans="27:28">
      <c r="AA2809" s="347"/>
      <c r="AB2809" s="347"/>
    </row>
    <row r="2810" spans="27:28">
      <c r="AA2810" s="347"/>
      <c r="AB2810" s="347"/>
    </row>
    <row r="2811" spans="27:28">
      <c r="AA2811" s="347"/>
      <c r="AB2811" s="347"/>
    </row>
    <row r="2812" spans="27:28">
      <c r="AA2812" s="347"/>
      <c r="AB2812" s="347"/>
    </row>
    <row r="2813" spans="27:28">
      <c r="AA2813" s="347"/>
      <c r="AB2813" s="347"/>
    </row>
    <row r="2814" spans="27:28">
      <c r="AA2814" s="347"/>
      <c r="AB2814" s="347"/>
    </row>
    <row r="2815" spans="27:28">
      <c r="AA2815" s="347"/>
      <c r="AB2815" s="347"/>
    </row>
    <row r="2816" spans="27:28">
      <c r="AA2816" s="347"/>
      <c r="AB2816" s="347"/>
    </row>
    <row r="2817" spans="27:28">
      <c r="AA2817" s="347"/>
      <c r="AB2817" s="347"/>
    </row>
    <row r="2818" spans="27:28">
      <c r="AA2818" s="347"/>
      <c r="AB2818" s="347"/>
    </row>
    <row r="2819" spans="27:28">
      <c r="AA2819" s="347"/>
      <c r="AB2819" s="347"/>
    </row>
    <row r="2820" spans="27:28">
      <c r="AA2820" s="347"/>
      <c r="AB2820" s="347"/>
    </row>
    <row r="2821" spans="27:28">
      <c r="AA2821" s="347"/>
      <c r="AB2821" s="347"/>
    </row>
    <row r="2822" spans="27:28">
      <c r="AA2822" s="347"/>
      <c r="AB2822" s="347"/>
    </row>
    <row r="2823" spans="27:28">
      <c r="AA2823" s="347"/>
      <c r="AB2823" s="347"/>
    </row>
    <row r="2824" spans="27:28">
      <c r="AA2824" s="347"/>
      <c r="AB2824" s="347"/>
    </row>
    <row r="2825" spans="27:28">
      <c r="AA2825" s="347"/>
      <c r="AB2825" s="347"/>
    </row>
    <row r="2826" spans="27:28">
      <c r="AA2826" s="347"/>
      <c r="AB2826" s="347"/>
    </row>
    <row r="2827" spans="27:28">
      <c r="AA2827" s="347"/>
      <c r="AB2827" s="347"/>
    </row>
    <row r="2828" spans="27:28">
      <c r="AA2828" s="347"/>
      <c r="AB2828" s="347"/>
    </row>
    <row r="2829" spans="27:28">
      <c r="AA2829" s="347"/>
      <c r="AB2829" s="347"/>
    </row>
    <row r="2830" spans="27:28">
      <c r="AA2830" s="347"/>
      <c r="AB2830" s="347"/>
    </row>
    <row r="2831" spans="27:28">
      <c r="AA2831" s="347"/>
      <c r="AB2831" s="347"/>
    </row>
    <row r="2832" spans="27:28">
      <c r="AA2832" s="347"/>
      <c r="AB2832" s="347"/>
    </row>
    <row r="2833" spans="27:28">
      <c r="AA2833" s="347"/>
      <c r="AB2833" s="347"/>
    </row>
    <row r="2834" spans="27:28">
      <c r="AA2834" s="347"/>
      <c r="AB2834" s="347"/>
    </row>
    <row r="2835" spans="27:28">
      <c r="AA2835" s="347"/>
      <c r="AB2835" s="347"/>
    </row>
    <row r="2836" spans="27:28">
      <c r="AA2836" s="347"/>
      <c r="AB2836" s="347"/>
    </row>
    <row r="2837" spans="27:28">
      <c r="AA2837" s="347"/>
      <c r="AB2837" s="347"/>
    </row>
    <row r="2838" spans="27:28">
      <c r="AA2838" s="347"/>
      <c r="AB2838" s="347"/>
    </row>
    <row r="2839" spans="27:28">
      <c r="AA2839" s="347"/>
      <c r="AB2839" s="347"/>
    </row>
    <row r="2840" spans="27:28">
      <c r="AA2840" s="347"/>
      <c r="AB2840" s="347"/>
    </row>
    <row r="2841" spans="27:28">
      <c r="AA2841" s="347"/>
      <c r="AB2841" s="347"/>
    </row>
    <row r="2842" spans="27:28">
      <c r="AA2842" s="347"/>
      <c r="AB2842" s="347"/>
    </row>
    <row r="2843" spans="27:28">
      <c r="AA2843" s="347"/>
      <c r="AB2843" s="347"/>
    </row>
    <row r="2844" spans="27:28">
      <c r="AA2844" s="347"/>
      <c r="AB2844" s="347"/>
    </row>
    <row r="2845" spans="27:28">
      <c r="AA2845" s="347"/>
      <c r="AB2845" s="347"/>
    </row>
    <row r="2846" spans="27:28">
      <c r="AA2846" s="347"/>
      <c r="AB2846" s="347"/>
    </row>
    <row r="2847" spans="27:28">
      <c r="AA2847" s="347"/>
      <c r="AB2847" s="347"/>
    </row>
    <row r="2848" spans="27:28">
      <c r="AA2848" s="347"/>
      <c r="AB2848" s="347"/>
    </row>
    <row r="2849" spans="27:28">
      <c r="AA2849" s="347"/>
      <c r="AB2849" s="347"/>
    </row>
    <row r="2850" spans="27:28">
      <c r="AA2850" s="347"/>
      <c r="AB2850" s="347"/>
    </row>
    <row r="2851" spans="27:28">
      <c r="AA2851" s="347"/>
      <c r="AB2851" s="347"/>
    </row>
    <row r="2852" spans="27:28">
      <c r="AA2852" s="347"/>
      <c r="AB2852" s="347"/>
    </row>
    <row r="2853" spans="27:28">
      <c r="AA2853" s="347"/>
      <c r="AB2853" s="347"/>
    </row>
    <row r="2854" spans="27:28">
      <c r="AA2854" s="347"/>
      <c r="AB2854" s="347"/>
    </row>
    <row r="2855" spans="27:28">
      <c r="AA2855" s="347"/>
      <c r="AB2855" s="347"/>
    </row>
    <row r="2856" spans="27:28">
      <c r="AA2856" s="347"/>
      <c r="AB2856" s="347"/>
    </row>
    <row r="2857" spans="27:28">
      <c r="AA2857" s="347"/>
      <c r="AB2857" s="347"/>
    </row>
    <row r="2858" spans="27:28">
      <c r="AA2858" s="347"/>
      <c r="AB2858" s="347"/>
    </row>
    <row r="2859" spans="27:28">
      <c r="AA2859" s="347"/>
      <c r="AB2859" s="347"/>
    </row>
    <row r="2860" spans="27:28">
      <c r="AA2860" s="347"/>
      <c r="AB2860" s="347"/>
    </row>
    <row r="2861" spans="27:28">
      <c r="AA2861" s="347"/>
      <c r="AB2861" s="347"/>
    </row>
    <row r="2862" spans="27:28">
      <c r="AA2862" s="347"/>
      <c r="AB2862" s="347"/>
    </row>
    <row r="2863" spans="27:28">
      <c r="AA2863" s="347"/>
      <c r="AB2863" s="347"/>
    </row>
    <row r="2864" spans="27:28">
      <c r="AA2864" s="347"/>
      <c r="AB2864" s="347"/>
    </row>
    <row r="2865" spans="27:28">
      <c r="AA2865" s="347"/>
      <c r="AB2865" s="347"/>
    </row>
    <row r="2866" spans="27:28">
      <c r="AA2866" s="347"/>
      <c r="AB2866" s="347"/>
    </row>
    <row r="2867" spans="27:28">
      <c r="AA2867" s="347"/>
      <c r="AB2867" s="347"/>
    </row>
    <row r="2868" spans="27:28">
      <c r="AA2868" s="347"/>
      <c r="AB2868" s="347"/>
    </row>
    <row r="2869" spans="27:28">
      <c r="AA2869" s="347"/>
      <c r="AB2869" s="347"/>
    </row>
    <row r="2870" spans="27:28">
      <c r="AA2870" s="347"/>
      <c r="AB2870" s="347"/>
    </row>
    <row r="2871" spans="27:28">
      <c r="AA2871" s="347"/>
      <c r="AB2871" s="347"/>
    </row>
    <row r="2872" spans="27:28">
      <c r="AA2872" s="347"/>
      <c r="AB2872" s="347"/>
    </row>
    <row r="2873" spans="27:28">
      <c r="AA2873" s="347"/>
      <c r="AB2873" s="347"/>
    </row>
    <row r="2874" spans="27:28">
      <c r="AA2874" s="347"/>
      <c r="AB2874" s="347"/>
    </row>
    <row r="2875" spans="27:28">
      <c r="AA2875" s="347"/>
      <c r="AB2875" s="347"/>
    </row>
    <row r="2876" spans="27:28">
      <c r="AA2876" s="347"/>
      <c r="AB2876" s="347"/>
    </row>
    <row r="2877" spans="27:28">
      <c r="AA2877" s="347"/>
      <c r="AB2877" s="347"/>
    </row>
    <row r="2878" spans="27:28">
      <c r="AA2878" s="347"/>
      <c r="AB2878" s="347"/>
    </row>
    <row r="2879" spans="27:28">
      <c r="AA2879" s="347"/>
      <c r="AB2879" s="347"/>
    </row>
    <row r="2880" spans="27:28">
      <c r="AA2880" s="347"/>
      <c r="AB2880" s="347"/>
    </row>
    <row r="2881" spans="27:28">
      <c r="AA2881" s="347"/>
      <c r="AB2881" s="347"/>
    </row>
    <row r="2882" spans="27:28">
      <c r="AA2882" s="347"/>
      <c r="AB2882" s="347"/>
    </row>
    <row r="2883" spans="27:28">
      <c r="AA2883" s="347"/>
      <c r="AB2883" s="347"/>
    </row>
    <row r="2884" spans="27:28">
      <c r="AA2884" s="347"/>
      <c r="AB2884" s="347"/>
    </row>
    <row r="2885" spans="27:28">
      <c r="AA2885" s="347"/>
      <c r="AB2885" s="347"/>
    </row>
    <row r="2886" spans="27:28">
      <c r="AA2886" s="347"/>
      <c r="AB2886" s="347"/>
    </row>
    <row r="2887" spans="27:28">
      <c r="AA2887" s="347"/>
      <c r="AB2887" s="347"/>
    </row>
    <row r="2888" spans="27:28">
      <c r="AA2888" s="347"/>
      <c r="AB2888" s="347"/>
    </row>
    <row r="2889" spans="27:28">
      <c r="AA2889" s="347"/>
      <c r="AB2889" s="347"/>
    </row>
    <row r="2890" spans="27:28">
      <c r="AA2890" s="347"/>
      <c r="AB2890" s="347"/>
    </row>
    <row r="2891" spans="27:28">
      <c r="AA2891" s="347"/>
      <c r="AB2891" s="347"/>
    </row>
    <row r="2892" spans="27:28">
      <c r="AA2892" s="347"/>
      <c r="AB2892" s="347"/>
    </row>
    <row r="2893" spans="27:28">
      <c r="AA2893" s="347"/>
      <c r="AB2893" s="347"/>
    </row>
    <row r="2894" spans="27:28">
      <c r="AA2894" s="347"/>
      <c r="AB2894" s="347"/>
    </row>
    <row r="2895" spans="27:28">
      <c r="AA2895" s="347"/>
      <c r="AB2895" s="347"/>
    </row>
    <row r="2896" spans="27:28">
      <c r="AA2896" s="347"/>
      <c r="AB2896" s="347"/>
    </row>
    <row r="2897" spans="27:28">
      <c r="AA2897" s="347"/>
      <c r="AB2897" s="347"/>
    </row>
    <row r="2898" spans="27:28">
      <c r="AA2898" s="347"/>
      <c r="AB2898" s="347"/>
    </row>
    <row r="2899" spans="27:28">
      <c r="AA2899" s="347"/>
      <c r="AB2899" s="347"/>
    </row>
    <row r="2900" spans="27:28">
      <c r="AA2900" s="347"/>
      <c r="AB2900" s="347"/>
    </row>
    <row r="2901" spans="27:28">
      <c r="AA2901" s="347"/>
      <c r="AB2901" s="347"/>
    </row>
    <row r="2902" spans="27:28">
      <c r="AA2902" s="347"/>
      <c r="AB2902" s="347"/>
    </row>
    <row r="2903" spans="27:28">
      <c r="AA2903" s="347"/>
      <c r="AB2903" s="347"/>
    </row>
    <row r="2904" spans="27:28">
      <c r="AA2904" s="347"/>
      <c r="AB2904" s="347"/>
    </row>
    <row r="2905" spans="27:28">
      <c r="AA2905" s="347"/>
      <c r="AB2905" s="347"/>
    </row>
    <row r="2906" spans="27:28">
      <c r="AA2906" s="347"/>
      <c r="AB2906" s="347"/>
    </row>
    <row r="2907" spans="27:28">
      <c r="AA2907" s="347"/>
      <c r="AB2907" s="347"/>
    </row>
    <row r="2908" spans="27:28">
      <c r="AA2908" s="347"/>
      <c r="AB2908" s="347"/>
    </row>
    <row r="2909" spans="27:28">
      <c r="AA2909" s="347"/>
      <c r="AB2909" s="347"/>
    </row>
    <row r="2910" spans="27:28">
      <c r="AA2910" s="347"/>
      <c r="AB2910" s="347"/>
    </row>
    <row r="2911" spans="27:28">
      <c r="AA2911" s="347"/>
      <c r="AB2911" s="347"/>
    </row>
    <row r="2912" spans="27:28">
      <c r="AA2912" s="347"/>
      <c r="AB2912" s="347"/>
    </row>
    <row r="2913" spans="27:28">
      <c r="AA2913" s="347"/>
      <c r="AB2913" s="347"/>
    </row>
    <row r="2914" spans="27:28">
      <c r="AA2914" s="347"/>
      <c r="AB2914" s="347"/>
    </row>
    <row r="2915" spans="27:28">
      <c r="AA2915" s="347"/>
      <c r="AB2915" s="347"/>
    </row>
    <row r="2916" spans="27:28">
      <c r="AA2916" s="347"/>
      <c r="AB2916" s="347"/>
    </row>
    <row r="2917" spans="27:28">
      <c r="AA2917" s="347"/>
      <c r="AB2917" s="347"/>
    </row>
    <row r="2918" spans="27:28">
      <c r="AA2918" s="347"/>
      <c r="AB2918" s="347"/>
    </row>
    <row r="2919" spans="27:28">
      <c r="AA2919" s="347"/>
      <c r="AB2919" s="347"/>
    </row>
    <row r="2920" spans="27:28">
      <c r="AA2920" s="347"/>
      <c r="AB2920" s="347"/>
    </row>
    <row r="2921" spans="27:28">
      <c r="AA2921" s="347"/>
      <c r="AB2921" s="347"/>
    </row>
    <row r="2922" spans="27:28">
      <c r="AA2922" s="347"/>
      <c r="AB2922" s="347"/>
    </row>
    <row r="2923" spans="27:28">
      <c r="AA2923" s="347"/>
      <c r="AB2923" s="347"/>
    </row>
    <row r="2924" spans="27:28">
      <c r="AA2924" s="347"/>
      <c r="AB2924" s="347"/>
    </row>
    <row r="2925" spans="27:28">
      <c r="AA2925" s="347"/>
      <c r="AB2925" s="347"/>
    </row>
    <row r="2926" spans="27:28">
      <c r="AA2926" s="347"/>
      <c r="AB2926" s="347"/>
    </row>
    <row r="2927" spans="27:28">
      <c r="AA2927" s="347"/>
      <c r="AB2927" s="347"/>
    </row>
    <row r="2928" spans="27:28">
      <c r="AA2928" s="347"/>
      <c r="AB2928" s="347"/>
    </row>
    <row r="2929" spans="27:28">
      <c r="AA2929" s="347"/>
      <c r="AB2929" s="347"/>
    </row>
    <row r="2930" spans="27:28">
      <c r="AA2930" s="347"/>
      <c r="AB2930" s="347"/>
    </row>
    <row r="2931" spans="27:28">
      <c r="AA2931" s="347"/>
      <c r="AB2931" s="347"/>
    </row>
    <row r="2932" spans="27:28">
      <c r="AA2932" s="347"/>
      <c r="AB2932" s="347"/>
    </row>
    <row r="2933" spans="27:28">
      <c r="AA2933" s="347"/>
      <c r="AB2933" s="347"/>
    </row>
    <row r="2934" spans="27:28">
      <c r="AA2934" s="347"/>
      <c r="AB2934" s="347"/>
    </row>
    <row r="2935" spans="27:28">
      <c r="AA2935" s="347"/>
      <c r="AB2935" s="347"/>
    </row>
    <row r="2936" spans="27:28">
      <c r="AA2936" s="347"/>
      <c r="AB2936" s="347"/>
    </row>
    <row r="2937" spans="27:28">
      <c r="AA2937" s="347"/>
      <c r="AB2937" s="347"/>
    </row>
    <row r="2938" spans="27:28">
      <c r="AA2938" s="347"/>
      <c r="AB2938" s="347"/>
    </row>
    <row r="2939" spans="27:28">
      <c r="AA2939" s="347"/>
      <c r="AB2939" s="347"/>
    </row>
    <row r="2940" spans="27:28">
      <c r="AA2940" s="347"/>
      <c r="AB2940" s="347"/>
    </row>
    <row r="2941" spans="27:28">
      <c r="AA2941" s="347"/>
      <c r="AB2941" s="347"/>
    </row>
    <row r="2942" spans="27:28">
      <c r="AA2942" s="347"/>
      <c r="AB2942" s="347"/>
    </row>
    <row r="2943" spans="27:28">
      <c r="AA2943" s="347"/>
      <c r="AB2943" s="347"/>
    </row>
    <row r="2944" spans="27:28">
      <c r="AA2944" s="347"/>
      <c r="AB2944" s="347"/>
    </row>
    <row r="2945" spans="27:28">
      <c r="AA2945" s="347"/>
      <c r="AB2945" s="347"/>
    </row>
    <row r="2946" spans="27:28">
      <c r="AA2946" s="347"/>
      <c r="AB2946" s="347"/>
    </row>
    <row r="2947" spans="27:28">
      <c r="AA2947" s="347"/>
      <c r="AB2947" s="347"/>
    </row>
    <row r="2948" spans="27:28">
      <c r="AA2948" s="347"/>
      <c r="AB2948" s="347"/>
    </row>
    <row r="2949" spans="27:28">
      <c r="AA2949" s="347"/>
      <c r="AB2949" s="347"/>
    </row>
    <row r="2950" spans="27:28">
      <c r="AA2950" s="347"/>
      <c r="AB2950" s="347"/>
    </row>
    <row r="2951" spans="27:28">
      <c r="AA2951" s="347"/>
      <c r="AB2951" s="347"/>
    </row>
    <row r="2952" spans="27:28">
      <c r="AA2952" s="347"/>
      <c r="AB2952" s="347"/>
    </row>
    <row r="2953" spans="27:28">
      <c r="AA2953" s="347"/>
      <c r="AB2953" s="347"/>
    </row>
    <row r="2954" spans="27:28">
      <c r="AA2954" s="347"/>
      <c r="AB2954" s="347"/>
    </row>
    <row r="2955" spans="27:28">
      <c r="AA2955" s="347"/>
      <c r="AB2955" s="347"/>
    </row>
    <row r="2956" spans="27:28">
      <c r="AA2956" s="347"/>
      <c r="AB2956" s="347"/>
    </row>
    <row r="2957" spans="27:28">
      <c r="AA2957" s="347"/>
      <c r="AB2957" s="347"/>
    </row>
    <row r="2958" spans="27:28">
      <c r="AA2958" s="347"/>
      <c r="AB2958" s="347"/>
    </row>
    <row r="2959" spans="27:28">
      <c r="AA2959" s="347"/>
      <c r="AB2959" s="347"/>
    </row>
    <row r="2960" spans="27:28">
      <c r="AA2960" s="347"/>
      <c r="AB2960" s="347"/>
    </row>
    <row r="2961" spans="27:28">
      <c r="AA2961" s="347"/>
      <c r="AB2961" s="347"/>
    </row>
    <row r="2962" spans="27:28">
      <c r="AA2962" s="347"/>
      <c r="AB2962" s="347"/>
    </row>
    <row r="2963" spans="27:28">
      <c r="AA2963" s="347"/>
      <c r="AB2963" s="347"/>
    </row>
    <row r="2964" spans="27:28">
      <c r="AA2964" s="347"/>
      <c r="AB2964" s="347"/>
    </row>
    <row r="2965" spans="27:28">
      <c r="AA2965" s="347"/>
      <c r="AB2965" s="347"/>
    </row>
    <row r="2966" spans="27:28">
      <c r="AA2966" s="347"/>
      <c r="AB2966" s="347"/>
    </row>
    <row r="2967" spans="27:28">
      <c r="AA2967" s="347"/>
      <c r="AB2967" s="347"/>
    </row>
    <row r="2968" spans="27:28">
      <c r="AA2968" s="347"/>
      <c r="AB2968" s="347"/>
    </row>
    <row r="2969" spans="27:28">
      <c r="AA2969" s="347"/>
      <c r="AB2969" s="347"/>
    </row>
    <row r="2970" spans="27:28">
      <c r="AA2970" s="347"/>
      <c r="AB2970" s="347"/>
    </row>
    <row r="2971" spans="27:28">
      <c r="AA2971" s="347"/>
      <c r="AB2971" s="347"/>
    </row>
    <row r="2972" spans="27:28">
      <c r="AA2972" s="347"/>
      <c r="AB2972" s="347"/>
    </row>
    <row r="2973" spans="27:28">
      <c r="AA2973" s="347"/>
      <c r="AB2973" s="347"/>
    </row>
    <row r="2974" spans="27:28">
      <c r="AA2974" s="347"/>
      <c r="AB2974" s="347"/>
    </row>
    <row r="2975" spans="27:28">
      <c r="AA2975" s="347"/>
      <c r="AB2975" s="347"/>
    </row>
    <row r="2976" spans="27:28">
      <c r="AA2976" s="347"/>
      <c r="AB2976" s="347"/>
    </row>
    <row r="2977" spans="27:28">
      <c r="AA2977" s="347"/>
      <c r="AB2977" s="347"/>
    </row>
    <row r="2978" spans="27:28">
      <c r="AA2978" s="347"/>
      <c r="AB2978" s="347"/>
    </row>
    <row r="2979" spans="27:28">
      <c r="AA2979" s="347"/>
      <c r="AB2979" s="347"/>
    </row>
    <row r="2980" spans="27:28">
      <c r="AA2980" s="347"/>
      <c r="AB2980" s="347"/>
    </row>
    <row r="2981" spans="27:28">
      <c r="AA2981" s="347"/>
      <c r="AB2981" s="347"/>
    </row>
    <row r="2982" spans="27:28">
      <c r="AA2982" s="347"/>
      <c r="AB2982" s="347"/>
    </row>
    <row r="2983" spans="27:28">
      <c r="AA2983" s="347"/>
      <c r="AB2983" s="347"/>
    </row>
    <row r="2984" spans="27:28">
      <c r="AA2984" s="347"/>
      <c r="AB2984" s="347"/>
    </row>
    <row r="2985" spans="27:28">
      <c r="AA2985" s="347"/>
      <c r="AB2985" s="347"/>
    </row>
    <row r="2986" spans="27:28">
      <c r="AA2986" s="347"/>
      <c r="AB2986" s="347"/>
    </row>
    <row r="2987" spans="27:28">
      <c r="AA2987" s="347"/>
      <c r="AB2987" s="347"/>
    </row>
    <row r="2988" spans="27:28">
      <c r="AA2988" s="347"/>
      <c r="AB2988" s="347"/>
    </row>
    <row r="2989" spans="27:28">
      <c r="AA2989" s="347"/>
      <c r="AB2989" s="347"/>
    </row>
    <row r="2990" spans="27:28">
      <c r="AA2990" s="347"/>
      <c r="AB2990" s="347"/>
    </row>
    <row r="2991" spans="27:28">
      <c r="AA2991" s="347"/>
      <c r="AB2991" s="347"/>
    </row>
    <row r="2992" spans="27:28">
      <c r="AA2992" s="347"/>
      <c r="AB2992" s="347"/>
    </row>
    <row r="2993" spans="27:28">
      <c r="AA2993" s="347"/>
      <c r="AB2993" s="347"/>
    </row>
    <row r="2994" spans="27:28">
      <c r="AA2994" s="347"/>
      <c r="AB2994" s="347"/>
    </row>
    <row r="2995" spans="27:28">
      <c r="AA2995" s="347"/>
      <c r="AB2995" s="347"/>
    </row>
    <row r="2996" spans="27:28">
      <c r="AA2996" s="347"/>
      <c r="AB2996" s="347"/>
    </row>
    <row r="2997" spans="27:28">
      <c r="AA2997" s="347"/>
      <c r="AB2997" s="347"/>
    </row>
    <row r="2998" spans="27:28">
      <c r="AA2998" s="347"/>
      <c r="AB2998" s="347"/>
    </row>
    <row r="2999" spans="27:28">
      <c r="AA2999" s="347"/>
      <c r="AB2999" s="347"/>
    </row>
    <row r="3000" spans="27:28">
      <c r="AA3000" s="347"/>
      <c r="AB3000" s="347"/>
    </row>
    <row r="3001" spans="27:28">
      <c r="AA3001" s="347"/>
      <c r="AB3001" s="347"/>
    </row>
    <row r="3002" spans="27:28">
      <c r="AA3002" s="347"/>
      <c r="AB3002" s="347"/>
    </row>
    <row r="3003" spans="27:28">
      <c r="AA3003" s="347"/>
      <c r="AB3003" s="347"/>
    </row>
    <row r="3004" spans="27:28">
      <c r="AA3004" s="347"/>
      <c r="AB3004" s="347"/>
    </row>
    <row r="3005" spans="27:28">
      <c r="AA3005" s="347"/>
      <c r="AB3005" s="347"/>
    </row>
    <row r="3006" spans="27:28">
      <c r="AA3006" s="347"/>
      <c r="AB3006" s="347"/>
    </row>
    <row r="3007" spans="27:28">
      <c r="AA3007" s="347"/>
      <c r="AB3007" s="347"/>
    </row>
    <row r="3008" spans="27:28">
      <c r="AA3008" s="347"/>
      <c r="AB3008" s="347"/>
    </row>
    <row r="3009" spans="27:28">
      <c r="AA3009" s="347"/>
      <c r="AB3009" s="347"/>
    </row>
    <row r="3010" spans="27:28">
      <c r="AA3010" s="347"/>
      <c r="AB3010" s="347"/>
    </row>
    <row r="3011" spans="27:28">
      <c r="AA3011" s="347"/>
      <c r="AB3011" s="347"/>
    </row>
    <row r="3012" spans="27:28">
      <c r="AA3012" s="347"/>
      <c r="AB3012" s="347"/>
    </row>
    <row r="3013" spans="27:28">
      <c r="AA3013" s="347"/>
      <c r="AB3013" s="347"/>
    </row>
    <row r="3014" spans="27:28">
      <c r="AA3014" s="347"/>
      <c r="AB3014" s="347"/>
    </row>
    <row r="3015" spans="27:28">
      <c r="AA3015" s="347"/>
      <c r="AB3015" s="347"/>
    </row>
    <row r="3016" spans="27:28">
      <c r="AA3016" s="347"/>
      <c r="AB3016" s="347"/>
    </row>
    <row r="3017" spans="27:28">
      <c r="AA3017" s="347"/>
      <c r="AB3017" s="347"/>
    </row>
    <row r="3018" spans="27:28">
      <c r="AA3018" s="347"/>
      <c r="AB3018" s="347"/>
    </row>
    <row r="3019" spans="27:28">
      <c r="AA3019" s="347"/>
      <c r="AB3019" s="347"/>
    </row>
    <row r="3020" spans="27:28">
      <c r="AA3020" s="347"/>
      <c r="AB3020" s="347"/>
    </row>
    <row r="3021" spans="27:28">
      <c r="AA3021" s="347"/>
      <c r="AB3021" s="347"/>
    </row>
    <row r="3022" spans="27:28">
      <c r="AA3022" s="347"/>
      <c r="AB3022" s="347"/>
    </row>
    <row r="3023" spans="27:28">
      <c r="AA3023" s="347"/>
      <c r="AB3023" s="347"/>
    </row>
    <row r="3024" spans="27:28">
      <c r="AA3024" s="347"/>
      <c r="AB3024" s="347"/>
    </row>
    <row r="3025" spans="27:28">
      <c r="AA3025" s="347"/>
      <c r="AB3025" s="347"/>
    </row>
    <row r="3026" spans="27:28">
      <c r="AA3026" s="347"/>
      <c r="AB3026" s="347"/>
    </row>
    <row r="3027" spans="27:28">
      <c r="AA3027" s="347"/>
      <c r="AB3027" s="347"/>
    </row>
    <row r="3028" spans="27:28">
      <c r="AA3028" s="347"/>
      <c r="AB3028" s="347"/>
    </row>
    <row r="3029" spans="27:28">
      <c r="AA3029" s="347"/>
      <c r="AB3029" s="347"/>
    </row>
    <row r="3030" spans="27:28">
      <c r="AA3030" s="347"/>
      <c r="AB3030" s="347"/>
    </row>
    <row r="3031" spans="27:28">
      <c r="AA3031" s="347"/>
      <c r="AB3031" s="347"/>
    </row>
    <row r="3032" spans="27:28">
      <c r="AA3032" s="347"/>
      <c r="AB3032" s="347"/>
    </row>
    <row r="3033" spans="27:28">
      <c r="AA3033" s="347"/>
      <c r="AB3033" s="347"/>
    </row>
    <row r="3034" spans="27:28">
      <c r="AA3034" s="347"/>
      <c r="AB3034" s="347"/>
    </row>
    <row r="3035" spans="27:28">
      <c r="AA3035" s="347"/>
      <c r="AB3035" s="347"/>
    </row>
    <row r="3036" spans="27:28">
      <c r="AA3036" s="347"/>
      <c r="AB3036" s="347"/>
    </row>
    <row r="3037" spans="27:28">
      <c r="AA3037" s="347"/>
      <c r="AB3037" s="347"/>
    </row>
    <row r="3038" spans="27:28">
      <c r="AA3038" s="347"/>
      <c r="AB3038" s="347"/>
    </row>
    <row r="3039" spans="27:28">
      <c r="AA3039" s="347"/>
      <c r="AB3039" s="347"/>
    </row>
    <row r="3040" spans="27:28">
      <c r="AA3040" s="347"/>
      <c r="AB3040" s="347"/>
    </row>
    <row r="3041" spans="27:28">
      <c r="AA3041" s="347"/>
      <c r="AB3041" s="347"/>
    </row>
    <row r="3042" spans="27:28">
      <c r="AA3042" s="347"/>
      <c r="AB3042" s="347"/>
    </row>
    <row r="3043" spans="27:28">
      <c r="AA3043" s="347"/>
      <c r="AB3043" s="347"/>
    </row>
    <row r="3044" spans="27:28">
      <c r="AA3044" s="347"/>
      <c r="AB3044" s="347"/>
    </row>
    <row r="3045" spans="27:28">
      <c r="AA3045" s="347"/>
      <c r="AB3045" s="347"/>
    </row>
    <row r="3046" spans="27:28">
      <c r="AA3046" s="347"/>
      <c r="AB3046" s="347"/>
    </row>
    <row r="3047" spans="27:28">
      <c r="AA3047" s="347"/>
      <c r="AB3047" s="347"/>
    </row>
    <row r="3048" spans="27:28">
      <c r="AA3048" s="347"/>
      <c r="AB3048" s="347"/>
    </row>
    <row r="3049" spans="27:28">
      <c r="AA3049" s="347"/>
      <c r="AB3049" s="347"/>
    </row>
    <row r="3050" spans="27:28">
      <c r="AA3050" s="347"/>
      <c r="AB3050" s="347"/>
    </row>
    <row r="3051" spans="27:28">
      <c r="AA3051" s="347"/>
      <c r="AB3051" s="347"/>
    </row>
    <row r="3052" spans="27:28">
      <c r="AA3052" s="347"/>
      <c r="AB3052" s="347"/>
    </row>
    <row r="3053" spans="27:28">
      <c r="AA3053" s="347"/>
      <c r="AB3053" s="347"/>
    </row>
    <row r="3054" spans="27:28">
      <c r="AA3054" s="347"/>
      <c r="AB3054" s="347"/>
    </row>
    <row r="3055" spans="27:28">
      <c r="AA3055" s="347"/>
      <c r="AB3055" s="347"/>
    </row>
    <row r="3056" spans="27:28">
      <c r="AA3056" s="347"/>
      <c r="AB3056" s="347"/>
    </row>
    <row r="3057" spans="27:28">
      <c r="AA3057" s="347"/>
      <c r="AB3057" s="347"/>
    </row>
    <row r="3058" spans="27:28">
      <c r="AA3058" s="347"/>
      <c r="AB3058" s="347"/>
    </row>
    <row r="3059" spans="27:28">
      <c r="AA3059" s="347"/>
      <c r="AB3059" s="347"/>
    </row>
    <row r="3060" spans="27:28">
      <c r="AA3060" s="347"/>
      <c r="AB3060" s="347"/>
    </row>
    <row r="3061" spans="27:28">
      <c r="AA3061" s="347"/>
      <c r="AB3061" s="347"/>
    </row>
    <row r="3062" spans="27:28">
      <c r="AA3062" s="347"/>
      <c r="AB3062" s="347"/>
    </row>
    <row r="3063" spans="27:28">
      <c r="AA3063" s="347"/>
      <c r="AB3063" s="347"/>
    </row>
    <row r="3064" spans="27:28">
      <c r="AA3064" s="347"/>
      <c r="AB3064" s="347"/>
    </row>
    <row r="3065" spans="27:28">
      <c r="AA3065" s="347"/>
      <c r="AB3065" s="347"/>
    </row>
    <row r="3066" spans="27:28">
      <c r="AA3066" s="347"/>
      <c r="AB3066" s="347"/>
    </row>
    <row r="3067" spans="27:28">
      <c r="AA3067" s="347"/>
      <c r="AB3067" s="347"/>
    </row>
    <row r="3068" spans="27:28">
      <c r="AA3068" s="347"/>
      <c r="AB3068" s="347"/>
    </row>
    <row r="3069" spans="27:28">
      <c r="AA3069" s="347"/>
      <c r="AB3069" s="347"/>
    </row>
    <row r="3070" spans="27:28">
      <c r="AA3070" s="347"/>
      <c r="AB3070" s="347"/>
    </row>
    <row r="3071" spans="27:28">
      <c r="AA3071" s="347"/>
      <c r="AB3071" s="347"/>
    </row>
    <row r="3072" spans="27:28">
      <c r="AA3072" s="347"/>
      <c r="AB3072" s="347"/>
    </row>
    <row r="3073" spans="27:28">
      <c r="AA3073" s="347"/>
      <c r="AB3073" s="347"/>
    </row>
    <row r="3074" spans="27:28">
      <c r="AA3074" s="347"/>
      <c r="AB3074" s="347"/>
    </row>
    <row r="3075" spans="27:28">
      <c r="AA3075" s="347"/>
      <c r="AB3075" s="347"/>
    </row>
    <row r="3076" spans="27:28">
      <c r="AA3076" s="347"/>
      <c r="AB3076" s="347"/>
    </row>
    <row r="3077" spans="27:28">
      <c r="AA3077" s="347"/>
      <c r="AB3077" s="347"/>
    </row>
    <row r="3078" spans="27:28">
      <c r="AA3078" s="347"/>
      <c r="AB3078" s="347"/>
    </row>
    <row r="3079" spans="27:28">
      <c r="AA3079" s="347"/>
      <c r="AB3079" s="347"/>
    </row>
    <row r="3080" spans="27:28">
      <c r="AA3080" s="347"/>
      <c r="AB3080" s="347"/>
    </row>
    <row r="3081" spans="27:28">
      <c r="AA3081" s="347"/>
      <c r="AB3081" s="347"/>
    </row>
    <row r="3082" spans="27:28">
      <c r="AA3082" s="347"/>
      <c r="AB3082" s="347"/>
    </row>
    <row r="3083" spans="27:28">
      <c r="AA3083" s="347"/>
      <c r="AB3083" s="347"/>
    </row>
    <row r="3084" spans="27:28">
      <c r="AA3084" s="347"/>
      <c r="AB3084" s="347"/>
    </row>
    <row r="3085" spans="27:28">
      <c r="AA3085" s="347"/>
      <c r="AB3085" s="347"/>
    </row>
    <row r="3086" spans="27:28">
      <c r="AA3086" s="347"/>
      <c r="AB3086" s="347"/>
    </row>
    <row r="3087" spans="27:28">
      <c r="AA3087" s="347"/>
      <c r="AB3087" s="347"/>
    </row>
    <row r="3088" spans="27:28">
      <c r="AA3088" s="347"/>
      <c r="AB3088" s="347"/>
    </row>
    <row r="3089" spans="27:28">
      <c r="AA3089" s="347"/>
      <c r="AB3089" s="347"/>
    </row>
    <row r="3090" spans="27:28">
      <c r="AA3090" s="347"/>
      <c r="AB3090" s="347"/>
    </row>
    <row r="3091" spans="27:28">
      <c r="AA3091" s="347"/>
      <c r="AB3091" s="347"/>
    </row>
    <row r="3092" spans="27:28">
      <c r="AA3092" s="347"/>
      <c r="AB3092" s="347"/>
    </row>
  </sheetData>
  <sheetProtection password="C96B" sheet="1" objects="1" scenarios="1"/>
  <dataConsolidate/>
  <mergeCells count="648">
    <mergeCell ref="B338:F338"/>
    <mergeCell ref="B339:F339"/>
    <mergeCell ref="B764:F764"/>
    <mergeCell ref="B772:F772"/>
    <mergeCell ref="B777:F777"/>
    <mergeCell ref="B510:F510"/>
    <mergeCell ref="B542:F542"/>
    <mergeCell ref="B547:F547"/>
    <mergeCell ref="B579:F579"/>
    <mergeCell ref="B584:F584"/>
    <mergeCell ref="B616:F616"/>
    <mergeCell ref="B621:F621"/>
    <mergeCell ref="B653:F653"/>
    <mergeCell ref="B658:F658"/>
    <mergeCell ref="B776:F776"/>
    <mergeCell ref="B768:F768"/>
    <mergeCell ref="B769:F769"/>
    <mergeCell ref="B770:F770"/>
    <mergeCell ref="B771:F771"/>
    <mergeCell ref="B760:F760"/>
    <mergeCell ref="B762:F762"/>
    <mergeCell ref="B725:F725"/>
    <mergeCell ref="B726:F726"/>
    <mergeCell ref="B740:F740"/>
    <mergeCell ref="B394:F394"/>
    <mergeCell ref="B399:F399"/>
    <mergeCell ref="B431:F431"/>
    <mergeCell ref="B436:F436"/>
    <mergeCell ref="B377:F377"/>
    <mergeCell ref="B407:F407"/>
    <mergeCell ref="B385:F385"/>
    <mergeCell ref="A372:H372"/>
    <mergeCell ref="A373:H373"/>
    <mergeCell ref="B378:F378"/>
    <mergeCell ref="B379:F379"/>
    <mergeCell ref="B380:F380"/>
    <mergeCell ref="B381:F381"/>
    <mergeCell ref="B383:F383"/>
    <mergeCell ref="B405:F405"/>
    <mergeCell ref="B406:F406"/>
    <mergeCell ref="B400:F400"/>
    <mergeCell ref="B401:F401"/>
    <mergeCell ref="B433:F433"/>
    <mergeCell ref="B434:F434"/>
    <mergeCell ref="B435:F435"/>
    <mergeCell ref="B426:F426"/>
    <mergeCell ref="B427:F427"/>
    <mergeCell ref="B429:F429"/>
    <mergeCell ref="B237:F237"/>
    <mergeCell ref="B275:F275"/>
    <mergeCell ref="B276:F276"/>
    <mergeCell ref="B250:F250"/>
    <mergeCell ref="B252:F252"/>
    <mergeCell ref="B253:F253"/>
    <mergeCell ref="B254:F254"/>
    <mergeCell ref="B241:F241"/>
    <mergeCell ref="B242:F242"/>
    <mergeCell ref="B244:F244"/>
    <mergeCell ref="B245:F245"/>
    <mergeCell ref="B248:F248"/>
    <mergeCell ref="B249:F249"/>
    <mergeCell ref="B256:F256"/>
    <mergeCell ref="B246:F246"/>
    <mergeCell ref="B251:F251"/>
    <mergeCell ref="B759:F759"/>
    <mergeCell ref="B737:F737"/>
    <mergeCell ref="B738:F738"/>
    <mergeCell ref="B739:F739"/>
    <mergeCell ref="B722:F722"/>
    <mergeCell ref="B723:F723"/>
    <mergeCell ref="B727:F727"/>
    <mergeCell ref="B732:F732"/>
    <mergeCell ref="B700:F700"/>
    <mergeCell ref="B701:F701"/>
    <mergeCell ref="B702:F702"/>
    <mergeCell ref="B703:F703"/>
    <mergeCell ref="B718:F718"/>
    <mergeCell ref="B719:F719"/>
    <mergeCell ref="B714:F714"/>
    <mergeCell ref="B716:F716"/>
    <mergeCell ref="B709:F709"/>
    <mergeCell ref="B755:F755"/>
    <mergeCell ref="B744:F744"/>
    <mergeCell ref="B708:F708"/>
    <mergeCell ref="A705:I705"/>
    <mergeCell ref="B710:F710"/>
    <mergeCell ref="B711:F711"/>
    <mergeCell ref="B712:F712"/>
    <mergeCell ref="B534:F534"/>
    <mergeCell ref="B535:F535"/>
    <mergeCell ref="B537:F537"/>
    <mergeCell ref="B538:F538"/>
    <mergeCell ref="B648:F648"/>
    <mergeCell ref="B649:F649"/>
    <mergeCell ref="B627:F627"/>
    <mergeCell ref="B628:F628"/>
    <mergeCell ref="B629:F629"/>
    <mergeCell ref="B644:F644"/>
    <mergeCell ref="B633:F633"/>
    <mergeCell ref="B634:F634"/>
    <mergeCell ref="B635:F635"/>
    <mergeCell ref="B636:F636"/>
    <mergeCell ref="B637:F637"/>
    <mergeCell ref="B638:F638"/>
    <mergeCell ref="B639:F639"/>
    <mergeCell ref="B640:F640"/>
    <mergeCell ref="A632:H632"/>
    <mergeCell ref="A631:I631"/>
    <mergeCell ref="B605:F605"/>
    <mergeCell ref="B609:F609"/>
    <mergeCell ref="B620:F620"/>
    <mergeCell ref="B622:F622"/>
    <mergeCell ref="B190:F190"/>
    <mergeCell ref="B191:F191"/>
    <mergeCell ref="B200:F200"/>
    <mergeCell ref="B202:F202"/>
    <mergeCell ref="B209:F209"/>
    <mergeCell ref="B212:F212"/>
    <mergeCell ref="B221:F221"/>
    <mergeCell ref="B222:F222"/>
    <mergeCell ref="B219:F219"/>
    <mergeCell ref="B216:F216"/>
    <mergeCell ref="B215:F215"/>
    <mergeCell ref="B214:F214"/>
    <mergeCell ref="B213:F213"/>
    <mergeCell ref="B211:F211"/>
    <mergeCell ref="B205:F205"/>
    <mergeCell ref="B204:F204"/>
    <mergeCell ref="B201:F201"/>
    <mergeCell ref="B198:F198"/>
    <mergeCell ref="B196:F196"/>
    <mergeCell ref="B195:F195"/>
    <mergeCell ref="B220:F220"/>
    <mergeCell ref="B217:F217"/>
    <mergeCell ref="B747:F747"/>
    <mergeCell ref="B651:F651"/>
    <mergeCell ref="B652:F652"/>
    <mergeCell ref="B655:F655"/>
    <mergeCell ref="B661:F661"/>
    <mergeCell ref="B645:F645"/>
    <mergeCell ref="B646:F646"/>
    <mergeCell ref="B656:F656"/>
    <mergeCell ref="B657:F657"/>
    <mergeCell ref="B659:F659"/>
    <mergeCell ref="B660:F660"/>
    <mergeCell ref="B692:F692"/>
    <mergeCell ref="B693:F693"/>
    <mergeCell ref="B663:F663"/>
    <mergeCell ref="B664:F664"/>
    <mergeCell ref="B665:F665"/>
    <mergeCell ref="B720:F720"/>
    <mergeCell ref="B524:F524"/>
    <mergeCell ref="B525:F525"/>
    <mergeCell ref="B526:F526"/>
    <mergeCell ref="B527:F527"/>
    <mergeCell ref="B545:F545"/>
    <mergeCell ref="B541:F541"/>
    <mergeCell ref="B544:F544"/>
    <mergeCell ref="B460:F460"/>
    <mergeCell ref="B461:F461"/>
    <mergeCell ref="B463:F463"/>
    <mergeCell ref="B464:F464"/>
    <mergeCell ref="B481:F481"/>
    <mergeCell ref="B489:F489"/>
    <mergeCell ref="B488:F488"/>
    <mergeCell ref="B486:F486"/>
    <mergeCell ref="B487:F487"/>
    <mergeCell ref="B485:F485"/>
    <mergeCell ref="A483:H483"/>
    <mergeCell ref="A484:H484"/>
    <mergeCell ref="B466:F466"/>
    <mergeCell ref="B472:F472"/>
    <mergeCell ref="B474:F474"/>
    <mergeCell ref="B475:F475"/>
    <mergeCell ref="B476:F476"/>
    <mergeCell ref="B459:F459"/>
    <mergeCell ref="A446:H446"/>
    <mergeCell ref="A447:H447"/>
    <mergeCell ref="B450:F450"/>
    <mergeCell ref="B451:F451"/>
    <mergeCell ref="B452:F452"/>
    <mergeCell ref="B453:F453"/>
    <mergeCell ref="B449:F449"/>
    <mergeCell ref="B457:F457"/>
    <mergeCell ref="A299:H299"/>
    <mergeCell ref="B302:F302"/>
    <mergeCell ref="B300:F300"/>
    <mergeCell ref="B301:F301"/>
    <mergeCell ref="B304:F304"/>
    <mergeCell ref="B340:F340"/>
    <mergeCell ref="B324:F324"/>
    <mergeCell ref="B322:F322"/>
    <mergeCell ref="B323:F323"/>
    <mergeCell ref="B333:F333"/>
    <mergeCell ref="B332:F332"/>
    <mergeCell ref="A336:H336"/>
    <mergeCell ref="B337:F337"/>
    <mergeCell ref="B315:F315"/>
    <mergeCell ref="B316:F316"/>
    <mergeCell ref="B318:F318"/>
    <mergeCell ref="B313:F313"/>
    <mergeCell ref="B306:F306"/>
    <mergeCell ref="B307:F307"/>
    <mergeCell ref="B311:F311"/>
    <mergeCell ref="B305:F305"/>
    <mergeCell ref="B320:F320"/>
    <mergeCell ref="B325:F325"/>
    <mergeCell ref="B319:F319"/>
    <mergeCell ref="B285:F285"/>
    <mergeCell ref="B286:F286"/>
    <mergeCell ref="B287:F287"/>
    <mergeCell ref="B289:F289"/>
    <mergeCell ref="B290:F290"/>
    <mergeCell ref="B291:F291"/>
    <mergeCell ref="B293:F293"/>
    <mergeCell ref="A261:H261"/>
    <mergeCell ref="B278:F278"/>
    <mergeCell ref="B279:F279"/>
    <mergeCell ref="B281:F281"/>
    <mergeCell ref="B282:F282"/>
    <mergeCell ref="B283:F283"/>
    <mergeCell ref="B288:F288"/>
    <mergeCell ref="B294:F294"/>
    <mergeCell ref="B295:F295"/>
    <mergeCell ref="B312:F312"/>
    <mergeCell ref="A298:H298"/>
    <mergeCell ref="B303:F303"/>
    <mergeCell ref="B309:F309"/>
    <mergeCell ref="B296:F296"/>
    <mergeCell ref="B124:F124"/>
    <mergeCell ref="B147:F147"/>
    <mergeCell ref="B155:F155"/>
    <mergeCell ref="B156:F156"/>
    <mergeCell ref="B232:F232"/>
    <mergeCell ref="B231:F231"/>
    <mergeCell ref="B239:F239"/>
    <mergeCell ref="A224:H224"/>
    <mergeCell ref="A225:H225"/>
    <mergeCell ref="B226:F226"/>
    <mergeCell ref="B227:F227"/>
    <mergeCell ref="B228:F228"/>
    <mergeCell ref="B229:F229"/>
    <mergeCell ref="B233:F233"/>
    <mergeCell ref="B235:F235"/>
    <mergeCell ref="B238:F238"/>
    <mergeCell ref="B208:F208"/>
    <mergeCell ref="A187:H187"/>
    <mergeCell ref="B177:F177"/>
    <mergeCell ref="B176:F176"/>
    <mergeCell ref="B179:F179"/>
    <mergeCell ref="B182:F182"/>
    <mergeCell ref="B174:F174"/>
    <mergeCell ref="B175:F175"/>
    <mergeCell ref="B178:F178"/>
    <mergeCell ref="B164:F164"/>
    <mergeCell ref="B165:F165"/>
    <mergeCell ref="B167:F167"/>
    <mergeCell ref="B172:F172"/>
    <mergeCell ref="B180:F180"/>
    <mergeCell ref="B185:F185"/>
    <mergeCell ref="B168:F168"/>
    <mergeCell ref="B170:F170"/>
    <mergeCell ref="B171:F171"/>
    <mergeCell ref="B153:F153"/>
    <mergeCell ref="A151:H151"/>
    <mergeCell ref="B157:F157"/>
    <mergeCell ref="A92:H92"/>
    <mergeCell ref="B99:F99"/>
    <mergeCell ref="A150:H150"/>
    <mergeCell ref="B138:F138"/>
    <mergeCell ref="B139:F139"/>
    <mergeCell ref="B140:F140"/>
    <mergeCell ref="B141:F141"/>
    <mergeCell ref="B118:F118"/>
    <mergeCell ref="B119:F119"/>
    <mergeCell ref="B120:F120"/>
    <mergeCell ref="B121:F121"/>
    <mergeCell ref="A114:H114"/>
    <mergeCell ref="B115:F115"/>
    <mergeCell ref="B116:F116"/>
    <mergeCell ref="B117:F117"/>
    <mergeCell ref="B95:F95"/>
    <mergeCell ref="B96:F96"/>
    <mergeCell ref="B97:F97"/>
    <mergeCell ref="B98:E98"/>
    <mergeCell ref="B94:H94"/>
    <mergeCell ref="B126:F126"/>
    <mergeCell ref="B189:F189"/>
    <mergeCell ref="B148:F148"/>
    <mergeCell ref="B131:F131"/>
    <mergeCell ref="E42:F42"/>
    <mergeCell ref="E47:F47"/>
    <mergeCell ref="E48:F48"/>
    <mergeCell ref="E45:F45"/>
    <mergeCell ref="E46:F46"/>
    <mergeCell ref="E51:F51"/>
    <mergeCell ref="E49:F49"/>
    <mergeCell ref="E50:F50"/>
    <mergeCell ref="B100:F100"/>
    <mergeCell ref="E65:F65"/>
    <mergeCell ref="E66:F66"/>
    <mergeCell ref="E63:F63"/>
    <mergeCell ref="E64:F64"/>
    <mergeCell ref="E61:F61"/>
    <mergeCell ref="E62:F62"/>
    <mergeCell ref="A91:H91"/>
    <mergeCell ref="B145:F145"/>
    <mergeCell ref="B158:F158"/>
    <mergeCell ref="B159:F159"/>
    <mergeCell ref="B154:F154"/>
    <mergeCell ref="B152:F152"/>
    <mergeCell ref="F89:G89"/>
    <mergeCell ref="B14:G14"/>
    <mergeCell ref="A9:I9"/>
    <mergeCell ref="E32:F32"/>
    <mergeCell ref="E29:F29"/>
    <mergeCell ref="E30:F30"/>
    <mergeCell ref="E35:F35"/>
    <mergeCell ref="E36:F36"/>
    <mergeCell ref="E33:F33"/>
    <mergeCell ref="E34:F34"/>
    <mergeCell ref="E39:F39"/>
    <mergeCell ref="E40:F40"/>
    <mergeCell ref="E54:F54"/>
    <mergeCell ref="E59:F59"/>
    <mergeCell ref="E60:F60"/>
    <mergeCell ref="E57:F57"/>
    <mergeCell ref="E58:F58"/>
    <mergeCell ref="F85:G85"/>
    <mergeCell ref="B15:G15"/>
    <mergeCell ref="B76:F76"/>
    <mergeCell ref="B77:F77"/>
    <mergeCell ref="E27:F27"/>
    <mergeCell ref="E28:F28"/>
    <mergeCell ref="E25:F25"/>
    <mergeCell ref="G13:H13"/>
    <mergeCell ref="E23:F23"/>
    <mergeCell ref="E24:F24"/>
    <mergeCell ref="F84:G84"/>
    <mergeCell ref="A1:I1"/>
    <mergeCell ref="A4:I4"/>
    <mergeCell ref="A5:C5"/>
    <mergeCell ref="F82:G82"/>
    <mergeCell ref="F83:G83"/>
    <mergeCell ref="E26:F26"/>
    <mergeCell ref="E31:F31"/>
    <mergeCell ref="E74:F74"/>
    <mergeCell ref="E55:F55"/>
    <mergeCell ref="E56:F56"/>
    <mergeCell ref="E53:F53"/>
    <mergeCell ref="D13:F13"/>
    <mergeCell ref="E37:F37"/>
    <mergeCell ref="E38:F38"/>
    <mergeCell ref="E52:F52"/>
    <mergeCell ref="E43:F43"/>
    <mergeCell ref="E44:F44"/>
    <mergeCell ref="B21:H21"/>
    <mergeCell ref="B78:E78"/>
    <mergeCell ref="F87:G87"/>
    <mergeCell ref="F88:G88"/>
    <mergeCell ref="F81:G81"/>
    <mergeCell ref="F90:G90"/>
    <mergeCell ref="A2:I3"/>
    <mergeCell ref="F86:G86"/>
    <mergeCell ref="F78:G78"/>
    <mergeCell ref="C79:D79"/>
    <mergeCell ref="F79:G79"/>
    <mergeCell ref="F80:G80"/>
    <mergeCell ref="E70:F70"/>
    <mergeCell ref="E71:F71"/>
    <mergeCell ref="E72:F72"/>
    <mergeCell ref="E69:F69"/>
    <mergeCell ref="E22:F22"/>
    <mergeCell ref="E67:F67"/>
    <mergeCell ref="E68:F68"/>
    <mergeCell ref="E73:F73"/>
    <mergeCell ref="E41:F41"/>
    <mergeCell ref="A7:I7"/>
    <mergeCell ref="A8:I8"/>
    <mergeCell ref="B10:E10"/>
    <mergeCell ref="F10:G10"/>
    <mergeCell ref="B12:G12"/>
    <mergeCell ref="B134:F134"/>
    <mergeCell ref="B135:F135"/>
    <mergeCell ref="B142:F142"/>
    <mergeCell ref="B146:F146"/>
    <mergeCell ref="B133:F133"/>
    <mergeCell ref="B102:F102"/>
    <mergeCell ref="B103:F103"/>
    <mergeCell ref="B104:F104"/>
    <mergeCell ref="B105:F105"/>
    <mergeCell ref="B106:F106"/>
    <mergeCell ref="B107:F107"/>
    <mergeCell ref="B108:F108"/>
    <mergeCell ref="B109:F109"/>
    <mergeCell ref="B110:F110"/>
    <mergeCell ref="B122:F122"/>
    <mergeCell ref="B111:F111"/>
    <mergeCell ref="A113:H113"/>
    <mergeCell ref="B112:D112"/>
    <mergeCell ref="B143:F143"/>
    <mergeCell ref="B127:F127"/>
    <mergeCell ref="B128:F128"/>
    <mergeCell ref="B130:F130"/>
    <mergeCell ref="B137:F137"/>
    <mergeCell ref="B161:F161"/>
    <mergeCell ref="B184:F184"/>
    <mergeCell ref="B183:F183"/>
    <mergeCell ref="B163:F163"/>
    <mergeCell ref="A188:H188"/>
    <mergeCell ref="B274:F274"/>
    <mergeCell ref="B268:F268"/>
    <mergeCell ref="B269:F269"/>
    <mergeCell ref="B264:F264"/>
    <mergeCell ref="B272:F272"/>
    <mergeCell ref="B257:F257"/>
    <mergeCell ref="B265:F265"/>
    <mergeCell ref="B266:F266"/>
    <mergeCell ref="B267:F267"/>
    <mergeCell ref="B258:F258"/>
    <mergeCell ref="B270:F270"/>
    <mergeCell ref="A262:H262"/>
    <mergeCell ref="B263:F263"/>
    <mergeCell ref="B259:F259"/>
    <mergeCell ref="B194:F194"/>
    <mergeCell ref="B193:F193"/>
    <mergeCell ref="B192:F192"/>
    <mergeCell ref="B230:F230"/>
    <mergeCell ref="B207:F207"/>
    <mergeCell ref="B349:F349"/>
    <mergeCell ref="B326:F326"/>
    <mergeCell ref="B342:F342"/>
    <mergeCell ref="A335:H335"/>
    <mergeCell ref="B344:F344"/>
    <mergeCell ref="B390:F390"/>
    <mergeCell ref="B327:F327"/>
    <mergeCell ref="B328:F328"/>
    <mergeCell ref="B330:F330"/>
    <mergeCell ref="B331:F331"/>
    <mergeCell ref="B365:F365"/>
    <mergeCell ref="B363:F363"/>
    <mergeCell ref="B341:F341"/>
    <mergeCell ref="B348:F348"/>
    <mergeCell ref="B346:F346"/>
    <mergeCell ref="B343:F343"/>
    <mergeCell ref="B350:F350"/>
    <mergeCell ref="B368:F368"/>
    <mergeCell ref="B370:F370"/>
    <mergeCell ref="B374:F374"/>
    <mergeCell ref="B375:F375"/>
    <mergeCell ref="B376:F376"/>
    <mergeCell ref="B369:F369"/>
    <mergeCell ref="B357:F357"/>
    <mergeCell ref="B392:F392"/>
    <mergeCell ref="B393:F393"/>
    <mergeCell ref="B386:F386"/>
    <mergeCell ref="B387:F387"/>
    <mergeCell ref="B389:F389"/>
    <mergeCell ref="B364:F364"/>
    <mergeCell ref="B360:F360"/>
    <mergeCell ref="B361:F361"/>
    <mergeCell ref="B352:F352"/>
    <mergeCell ref="B353:F353"/>
    <mergeCell ref="B355:F355"/>
    <mergeCell ref="B356:F356"/>
    <mergeCell ref="B359:F359"/>
    <mergeCell ref="B367:F367"/>
    <mergeCell ref="B362:F362"/>
    <mergeCell ref="A409:H409"/>
    <mergeCell ref="B422:F422"/>
    <mergeCell ref="B396:F396"/>
    <mergeCell ref="B418:F418"/>
    <mergeCell ref="B416:F416"/>
    <mergeCell ref="B417:F417"/>
    <mergeCell ref="B402:F402"/>
    <mergeCell ref="B404:F404"/>
    <mergeCell ref="A410:H410"/>
    <mergeCell ref="B411:F411"/>
    <mergeCell ref="B412:F412"/>
    <mergeCell ref="B413:F413"/>
    <mergeCell ref="B414:F414"/>
    <mergeCell ref="B415:F415"/>
    <mergeCell ref="B420:F420"/>
    <mergeCell ref="B397:F397"/>
    <mergeCell ref="B398:F398"/>
    <mergeCell ref="B430:F430"/>
    <mergeCell ref="B423:F423"/>
    <mergeCell ref="B424:F424"/>
    <mergeCell ref="B437:F437"/>
    <mergeCell ref="B438:F438"/>
    <mergeCell ref="B454:F454"/>
    <mergeCell ref="B455:F455"/>
    <mergeCell ref="B439:F439"/>
    <mergeCell ref="B441:F441"/>
    <mergeCell ref="B442:F442"/>
    <mergeCell ref="B443:F443"/>
    <mergeCell ref="B444:F444"/>
    <mergeCell ref="B448:F448"/>
    <mergeCell ref="B498:F498"/>
    <mergeCell ref="B478:F478"/>
    <mergeCell ref="B479:F479"/>
    <mergeCell ref="B480:F480"/>
    <mergeCell ref="B467:F467"/>
    <mergeCell ref="B470:F470"/>
    <mergeCell ref="B471:F471"/>
    <mergeCell ref="B496:F496"/>
    <mergeCell ref="B490:F490"/>
    <mergeCell ref="B491:F491"/>
    <mergeCell ref="B492:F492"/>
    <mergeCell ref="B494:F494"/>
    <mergeCell ref="B497:F497"/>
    <mergeCell ref="B468:F468"/>
    <mergeCell ref="B473:F473"/>
    <mergeCell ref="B505:F505"/>
    <mergeCell ref="B507:F507"/>
    <mergeCell ref="B508:F508"/>
    <mergeCell ref="B566:F566"/>
    <mergeCell ref="B500:F500"/>
    <mergeCell ref="B501:F501"/>
    <mergeCell ref="B503:F503"/>
    <mergeCell ref="B504:F504"/>
    <mergeCell ref="B512:F512"/>
    <mergeCell ref="B513:F513"/>
    <mergeCell ref="B540:F540"/>
    <mergeCell ref="B511:F511"/>
    <mergeCell ref="B509:F509"/>
    <mergeCell ref="B515:F515"/>
    <mergeCell ref="B516:F516"/>
    <mergeCell ref="B517:F517"/>
    <mergeCell ref="B518:F518"/>
    <mergeCell ref="B533:F533"/>
    <mergeCell ref="B531:F531"/>
    <mergeCell ref="B529:F529"/>
    <mergeCell ref="B528:F528"/>
    <mergeCell ref="A520:H520"/>
    <mergeCell ref="A521:H521"/>
    <mergeCell ref="B522:F522"/>
    <mergeCell ref="B577:F577"/>
    <mergeCell ref="A558:H558"/>
    <mergeCell ref="B586:F586"/>
    <mergeCell ref="B587:F587"/>
    <mergeCell ref="B607:F607"/>
    <mergeCell ref="A594:I594"/>
    <mergeCell ref="A595:H595"/>
    <mergeCell ref="B596:F596"/>
    <mergeCell ref="B599:F599"/>
    <mergeCell ref="B583:F583"/>
    <mergeCell ref="B585:F585"/>
    <mergeCell ref="B578:F578"/>
    <mergeCell ref="B581:F581"/>
    <mergeCell ref="B582:F582"/>
    <mergeCell ref="B603:F603"/>
    <mergeCell ref="B561:F561"/>
    <mergeCell ref="B562:F562"/>
    <mergeCell ref="B563:F563"/>
    <mergeCell ref="B549:F549"/>
    <mergeCell ref="B550:F550"/>
    <mergeCell ref="B552:F552"/>
    <mergeCell ref="B553:F553"/>
    <mergeCell ref="B554:F554"/>
    <mergeCell ref="B560:F560"/>
    <mergeCell ref="B571:F571"/>
    <mergeCell ref="B572:F572"/>
    <mergeCell ref="A557:H557"/>
    <mergeCell ref="B559:F559"/>
    <mergeCell ref="B548:F548"/>
    <mergeCell ref="B713:F713"/>
    <mergeCell ref="B670:F670"/>
    <mergeCell ref="B671:F671"/>
    <mergeCell ref="B618:F618"/>
    <mergeCell ref="B619:F619"/>
    <mergeCell ref="B589:F589"/>
    <mergeCell ref="B590:F590"/>
    <mergeCell ref="B591:F591"/>
    <mergeCell ref="B602:F602"/>
    <mergeCell ref="B600:F600"/>
    <mergeCell ref="B601:F601"/>
    <mergeCell ref="B597:F597"/>
    <mergeCell ref="B598:F598"/>
    <mergeCell ref="B592:F592"/>
    <mergeCell ref="B615:F615"/>
    <mergeCell ref="B642:F642"/>
    <mergeCell ref="B608:F608"/>
    <mergeCell ref="B690:F690"/>
    <mergeCell ref="B695:F695"/>
    <mergeCell ref="B683:F683"/>
    <mergeCell ref="B685:F685"/>
    <mergeCell ref="B681:F681"/>
    <mergeCell ref="B694:F694"/>
    <mergeCell ref="P1:Y1"/>
    <mergeCell ref="A706:H706"/>
    <mergeCell ref="B707:F707"/>
    <mergeCell ref="B686:F686"/>
    <mergeCell ref="B688:F688"/>
    <mergeCell ref="B666:F666"/>
    <mergeCell ref="A669:H669"/>
    <mergeCell ref="A668:H668"/>
    <mergeCell ref="B672:F672"/>
    <mergeCell ref="B673:F673"/>
    <mergeCell ref="B674:F674"/>
    <mergeCell ref="B675:F675"/>
    <mergeCell ref="B676:F676"/>
    <mergeCell ref="B677:F677"/>
    <mergeCell ref="B564:F564"/>
    <mergeCell ref="B565:F565"/>
    <mergeCell ref="B568:F568"/>
    <mergeCell ref="B574:F574"/>
    <mergeCell ref="B575:F575"/>
    <mergeCell ref="B570:F570"/>
    <mergeCell ref="B523:F523"/>
    <mergeCell ref="B555:F555"/>
    <mergeCell ref="B546:F546"/>
    <mergeCell ref="B611:F611"/>
    <mergeCell ref="B612:F612"/>
    <mergeCell ref="B614:F614"/>
    <mergeCell ref="B689:F689"/>
    <mergeCell ref="B679:F679"/>
    <mergeCell ref="B682:F682"/>
    <mergeCell ref="B697:F697"/>
    <mergeCell ref="B698:F698"/>
    <mergeCell ref="B696:F696"/>
    <mergeCell ref="B623:F623"/>
    <mergeCell ref="B624:F624"/>
    <mergeCell ref="B626:F626"/>
    <mergeCell ref="A780:I780"/>
    <mergeCell ref="B745:F745"/>
    <mergeCell ref="A743:H743"/>
    <mergeCell ref="B729:F729"/>
    <mergeCell ref="B730:F730"/>
    <mergeCell ref="B731:F731"/>
    <mergeCell ref="B746:F746"/>
    <mergeCell ref="B733:F733"/>
    <mergeCell ref="A742:I742"/>
    <mergeCell ref="B734:F734"/>
    <mergeCell ref="B735:F735"/>
    <mergeCell ref="A779:I779"/>
    <mergeCell ref="B774:F774"/>
    <mergeCell ref="B775:F775"/>
    <mergeCell ref="B763:F763"/>
    <mergeCell ref="B766:F766"/>
    <mergeCell ref="B767:F767"/>
    <mergeCell ref="B757:F757"/>
    <mergeCell ref="B756:F756"/>
    <mergeCell ref="B753:F753"/>
    <mergeCell ref="B748:F748"/>
    <mergeCell ref="B749:F749"/>
    <mergeCell ref="B750:F750"/>
    <mergeCell ref="B751:F751"/>
  </mergeCells>
  <phoneticPr fontId="0" type="noConversion"/>
  <conditionalFormatting sqref="A7:F7 H7:I7">
    <cfRule type="cellIs" dxfId="9" priority="8074" stopIfTrue="1" operator="greaterThan">
      <formula>""""""</formula>
    </cfRule>
  </conditionalFormatting>
  <conditionalFormatting sqref="A13:D13">
    <cfRule type="cellIs" dxfId="8" priority="8070" operator="greaterThan">
      <formula>""""""</formula>
    </cfRule>
  </conditionalFormatting>
  <conditionalFormatting sqref="P3093:Y1048576 P1:Y43 P47:Y121">
    <cfRule type="colorScale" priority="8067">
      <colorScale>
        <cfvo type="num" val="0"/>
        <cfvo type="max" val="0"/>
        <color rgb="FFFF0000"/>
        <color rgb="FFFFEF9C"/>
      </colorScale>
    </cfRule>
  </conditionalFormatting>
  <conditionalFormatting sqref="P798:Y3092 P122:Y777">
    <cfRule type="colorScale" priority="8068">
      <colorScale>
        <cfvo type="num" val="0"/>
        <cfvo type="max" val="0"/>
        <color rgb="FFFF0000"/>
        <color rgb="FFFFEF9C"/>
      </colorScale>
    </cfRule>
  </conditionalFormatting>
  <conditionalFormatting sqref="P123:Y137">
    <cfRule type="colorScale" priority="8063">
      <colorScale>
        <cfvo type="num" val="0"/>
        <cfvo type="max" val="0"/>
        <color rgb="FFFF0000"/>
        <color rgb="FFFFEF9C"/>
      </colorScale>
    </cfRule>
  </conditionalFormatting>
  <conditionalFormatting sqref="P200:Y213">
    <cfRule type="colorScale" priority="8058">
      <colorScale>
        <cfvo type="num" val="0"/>
        <cfvo type="max" val="0"/>
        <color rgb="FFFF0000"/>
        <color rgb="FFFFEF9C"/>
      </colorScale>
    </cfRule>
  </conditionalFormatting>
  <conditionalFormatting sqref="P215:Y229">
    <cfRule type="colorScale" priority="8057">
      <colorScale>
        <cfvo type="num" val="0"/>
        <cfvo type="max" val="0"/>
        <color rgb="FFFF0000"/>
        <color rgb="FFFFEF9C"/>
      </colorScale>
    </cfRule>
  </conditionalFormatting>
  <conditionalFormatting sqref="P231:Y244">
    <cfRule type="colorScale" priority="8056">
      <colorScale>
        <cfvo type="num" val="0"/>
        <cfvo type="max" val="0"/>
        <color rgb="FFFF0000"/>
        <color rgb="FFFFEF9C"/>
      </colorScale>
    </cfRule>
  </conditionalFormatting>
  <conditionalFormatting sqref="P246:Y260">
    <cfRule type="colorScale" priority="8055">
      <colorScale>
        <cfvo type="num" val="0"/>
        <cfvo type="max" val="0"/>
        <color rgb="FFFF0000"/>
        <color rgb="FFFFEF9C"/>
      </colorScale>
    </cfRule>
  </conditionalFormatting>
  <conditionalFormatting sqref="P262:Y275">
    <cfRule type="colorScale" priority="8054">
      <colorScale>
        <cfvo type="num" val="0"/>
        <cfvo type="max" val="0"/>
        <color rgb="FFFF0000"/>
        <color rgb="FFFFEF9C"/>
      </colorScale>
    </cfRule>
  </conditionalFormatting>
  <conditionalFormatting sqref="P277:Y291">
    <cfRule type="colorScale" priority="8053">
      <colorScale>
        <cfvo type="num" val="0"/>
        <cfvo type="max" val="0"/>
        <color rgb="FFFF0000"/>
        <color rgb="FFFFEF9C"/>
      </colorScale>
    </cfRule>
  </conditionalFormatting>
  <conditionalFormatting sqref="P293:Y306">
    <cfRule type="colorScale" priority="8052">
      <colorScale>
        <cfvo type="num" val="0"/>
        <cfvo type="max" val="0"/>
        <color rgb="FFFF0000"/>
        <color rgb="FFFFEF9C"/>
      </colorScale>
    </cfRule>
  </conditionalFormatting>
  <conditionalFormatting sqref="P308:Y321">
    <cfRule type="colorScale" priority="8051">
      <colorScale>
        <cfvo type="num" val="0"/>
        <cfvo type="max" val="0"/>
        <color rgb="FFFF0000"/>
        <color rgb="FFFFEF9C"/>
      </colorScale>
    </cfRule>
  </conditionalFormatting>
  <conditionalFormatting sqref="P323:Y337">
    <cfRule type="colorScale" priority="8050">
      <colorScale>
        <cfvo type="num" val="0"/>
        <cfvo type="max" val="0"/>
        <color rgb="FFFF0000"/>
        <color rgb="FFFFEF9C"/>
      </colorScale>
    </cfRule>
  </conditionalFormatting>
  <conditionalFormatting sqref="P339:Y352">
    <cfRule type="colorScale" priority="8049">
      <colorScale>
        <cfvo type="num" val="0"/>
        <cfvo type="max" val="0"/>
        <color rgb="FFFF0000"/>
        <color rgb="FFFFEF9C"/>
      </colorScale>
    </cfRule>
  </conditionalFormatting>
  <conditionalFormatting sqref="P354:Y368">
    <cfRule type="colorScale" priority="8048">
      <colorScale>
        <cfvo type="num" val="0"/>
        <cfvo type="max" val="0"/>
        <color rgb="FFFF0000"/>
        <color rgb="FFFFEF9C"/>
      </colorScale>
    </cfRule>
  </conditionalFormatting>
  <conditionalFormatting sqref="P370:Y383">
    <cfRule type="colorScale" priority="8047">
      <colorScale>
        <cfvo type="num" val="0"/>
        <cfvo type="max" val="0"/>
        <color rgb="FFFF0000"/>
        <color rgb="FFFFEF9C"/>
      </colorScale>
    </cfRule>
  </conditionalFormatting>
  <conditionalFormatting sqref="P385:Y399">
    <cfRule type="colorScale" priority="8046">
      <colorScale>
        <cfvo type="num" val="0"/>
        <cfvo type="max" val="0"/>
        <color rgb="FFFF0000"/>
        <color rgb="FFFFEF9C"/>
      </colorScale>
    </cfRule>
  </conditionalFormatting>
  <conditionalFormatting sqref="P401:Y414">
    <cfRule type="colorScale" priority="8045">
      <colorScale>
        <cfvo type="num" val="0"/>
        <cfvo type="max" val="0"/>
        <color rgb="FFFF0000"/>
        <color rgb="FFFFEF9C"/>
      </colorScale>
    </cfRule>
  </conditionalFormatting>
  <conditionalFormatting sqref="P416:Y429">
    <cfRule type="colorScale" priority="8044">
      <colorScale>
        <cfvo type="num" val="0"/>
        <cfvo type="max" val="0"/>
        <color rgb="FFFF0000"/>
        <color rgb="FFFFEF9C"/>
      </colorScale>
    </cfRule>
  </conditionalFormatting>
  <conditionalFormatting sqref="P431:Y445">
    <cfRule type="colorScale" priority="8043">
      <colorScale>
        <cfvo type="num" val="0"/>
        <cfvo type="max" val="0"/>
        <color rgb="FFFF0000"/>
        <color rgb="FFFFEF9C"/>
      </colorScale>
    </cfRule>
  </conditionalFormatting>
  <conditionalFormatting sqref="P447:Y460">
    <cfRule type="colorScale" priority="8042">
      <colorScale>
        <cfvo type="num" val="0"/>
        <cfvo type="max" val="0"/>
        <color rgb="FFFF0000"/>
        <color rgb="FFFFEF9C"/>
      </colorScale>
    </cfRule>
  </conditionalFormatting>
  <conditionalFormatting sqref="P462:Y476">
    <cfRule type="colorScale" priority="8041">
      <colorScale>
        <cfvo type="num" val="0"/>
        <cfvo type="max" val="0"/>
        <color rgb="FFFF0000"/>
        <color rgb="FFFFEF9C"/>
      </colorScale>
    </cfRule>
  </conditionalFormatting>
  <conditionalFormatting sqref="P478:Y491">
    <cfRule type="colorScale" priority="8040">
      <colorScale>
        <cfvo type="num" val="0"/>
        <cfvo type="max" val="0"/>
        <color rgb="FFFF0000"/>
        <color rgb="FFFFEF9C"/>
      </colorScale>
    </cfRule>
  </conditionalFormatting>
  <conditionalFormatting sqref="P493:Y506">
    <cfRule type="colorScale" priority="8039">
      <colorScale>
        <cfvo type="num" val="0"/>
        <cfvo type="max" val="0"/>
        <color rgb="FFFF0000"/>
        <color rgb="FFFFEF9C"/>
      </colorScale>
    </cfRule>
  </conditionalFormatting>
  <conditionalFormatting sqref="P508:Y522">
    <cfRule type="colorScale" priority="8038">
      <colorScale>
        <cfvo type="num" val="0"/>
        <cfvo type="max" val="0"/>
        <color rgb="FFFF0000"/>
        <color rgb="FFFFEF9C"/>
      </colorScale>
    </cfRule>
  </conditionalFormatting>
  <conditionalFormatting sqref="P524:Y537">
    <cfRule type="colorScale" priority="8037">
      <colorScale>
        <cfvo type="num" val="0"/>
        <cfvo type="max" val="0"/>
        <color rgb="FFFF0000"/>
        <color rgb="FFFFEF9C"/>
      </colorScale>
    </cfRule>
  </conditionalFormatting>
  <conditionalFormatting sqref="P539:Y553">
    <cfRule type="colorScale" priority="8036">
      <colorScale>
        <cfvo type="num" val="0"/>
        <cfvo type="max" val="0"/>
        <color rgb="FFFF0000"/>
        <color rgb="FFFFEF9C"/>
      </colorScale>
    </cfRule>
  </conditionalFormatting>
  <conditionalFormatting sqref="P555:Y568">
    <cfRule type="colorScale" priority="8035">
      <colorScale>
        <cfvo type="num" val="0"/>
        <cfvo type="max" val="0"/>
        <color rgb="FFFF0000"/>
        <color rgb="FFFFEF9C"/>
      </colorScale>
    </cfRule>
  </conditionalFormatting>
  <conditionalFormatting sqref="P570:Y584">
    <cfRule type="colorScale" priority="8034">
      <colorScale>
        <cfvo type="num" val="0"/>
        <cfvo type="max" val="0"/>
        <color rgb="FFFF0000"/>
        <color rgb="FFFFEF9C"/>
      </colorScale>
    </cfRule>
  </conditionalFormatting>
  <conditionalFormatting sqref="P586:Y599">
    <cfRule type="colorScale" priority="8033">
      <colorScale>
        <cfvo type="num" val="0"/>
        <cfvo type="max" val="0"/>
        <color rgb="FFFF0000"/>
        <color rgb="FFFFEF9C"/>
      </colorScale>
    </cfRule>
  </conditionalFormatting>
  <conditionalFormatting sqref="P601:Y614">
    <cfRule type="colorScale" priority="8032">
      <colorScale>
        <cfvo type="num" val="0"/>
        <cfvo type="max" val="0"/>
        <color rgb="FFFF0000"/>
        <color rgb="FFFFEF9C"/>
      </colorScale>
    </cfRule>
  </conditionalFormatting>
  <conditionalFormatting sqref="P616:Y630">
    <cfRule type="colorScale" priority="8031">
      <colorScale>
        <cfvo type="num" val="0"/>
        <cfvo type="max" val="0"/>
        <color rgb="FFFF0000"/>
        <color rgb="FFFFEF9C"/>
      </colorScale>
    </cfRule>
  </conditionalFormatting>
  <conditionalFormatting sqref="P632:Y645">
    <cfRule type="colorScale" priority="8030">
      <colorScale>
        <cfvo type="num" val="0"/>
        <cfvo type="max" val="0"/>
        <color rgb="FFFF0000"/>
        <color rgb="FFFFEF9C"/>
      </colorScale>
    </cfRule>
  </conditionalFormatting>
  <conditionalFormatting sqref="P647:Y661">
    <cfRule type="colorScale" priority="8029">
      <colorScale>
        <cfvo type="num" val="0"/>
        <cfvo type="max" val="0"/>
        <color rgb="FFFF0000"/>
        <color rgb="FFFFEF9C"/>
      </colorScale>
    </cfRule>
  </conditionalFormatting>
  <conditionalFormatting sqref="P663:Y676">
    <cfRule type="colorScale" priority="8028">
      <colorScale>
        <cfvo type="num" val="0"/>
        <cfvo type="max" val="0"/>
        <color rgb="FFFF0000"/>
        <color rgb="FFFFEF9C"/>
      </colorScale>
    </cfRule>
  </conditionalFormatting>
  <conditionalFormatting sqref="P678:Y691">
    <cfRule type="colorScale" priority="8027">
      <colorScale>
        <cfvo type="num" val="0"/>
        <cfvo type="max" val="0"/>
        <color rgb="FFFF0000"/>
        <color rgb="FFFFEF9C"/>
      </colorScale>
    </cfRule>
  </conditionalFormatting>
  <conditionalFormatting sqref="P693:Y707">
    <cfRule type="colorScale" priority="8026">
      <colorScale>
        <cfvo type="num" val="0"/>
        <cfvo type="max" val="0"/>
        <color rgb="FFFF0000"/>
        <color rgb="FFFFEF9C"/>
      </colorScale>
    </cfRule>
  </conditionalFormatting>
  <conditionalFormatting sqref="P709:Y722">
    <cfRule type="colorScale" priority="8025">
      <colorScale>
        <cfvo type="num" val="0"/>
        <cfvo type="max" val="0"/>
        <color rgb="FFFF0000"/>
        <color rgb="FFFFEF9C"/>
      </colorScale>
    </cfRule>
  </conditionalFormatting>
  <conditionalFormatting sqref="P724:Y738">
    <cfRule type="colorScale" priority="8024">
      <colorScale>
        <cfvo type="num" val="0"/>
        <cfvo type="max" val="0"/>
        <color rgb="FFFF0000"/>
        <color rgb="FFFFEF9C"/>
      </colorScale>
    </cfRule>
  </conditionalFormatting>
  <conditionalFormatting sqref="P740:Y753">
    <cfRule type="colorScale" priority="8023">
      <colorScale>
        <cfvo type="num" val="0"/>
        <cfvo type="max" val="0"/>
        <color rgb="FFFF0000"/>
        <color rgb="FFFFEF9C"/>
      </colorScale>
    </cfRule>
  </conditionalFormatting>
  <conditionalFormatting sqref="P755:Y768">
    <cfRule type="colorScale" priority="8022">
      <colorScale>
        <cfvo type="num" val="0"/>
        <cfvo type="max" val="0"/>
        <color rgb="FFFF0000"/>
        <color rgb="FFFFEF9C"/>
      </colorScale>
    </cfRule>
  </conditionalFormatting>
  <conditionalFormatting sqref="P770:Y777">
    <cfRule type="colorScale" priority="8021">
      <colorScale>
        <cfvo type="num" val="0"/>
        <cfvo type="max" val="0"/>
        <color rgb="FFFF0000"/>
        <color rgb="FFFFEF9C"/>
      </colorScale>
    </cfRule>
  </conditionalFormatting>
  <conditionalFormatting sqref="P798:Y798">
    <cfRule type="colorScale" priority="8020">
      <colorScale>
        <cfvo type="num" val="0"/>
        <cfvo type="max" val="0"/>
        <color rgb="FFFF0000"/>
        <color rgb="FFFFEF9C"/>
      </colorScale>
    </cfRule>
  </conditionalFormatting>
  <conditionalFormatting sqref="P370:Y383">
    <cfRule type="colorScale" priority="8019">
      <colorScale>
        <cfvo type="num" val="0"/>
        <cfvo type="max" val="0"/>
        <color rgb="FFFF0000"/>
        <color rgb="FFFFEF9C"/>
      </colorScale>
    </cfRule>
  </conditionalFormatting>
  <conditionalFormatting sqref="P385:Y399">
    <cfRule type="colorScale" priority="8018">
      <colorScale>
        <cfvo type="num" val="0"/>
        <cfvo type="max" val="0"/>
        <color rgb="FFFF0000"/>
        <color rgb="FFFFEF9C"/>
      </colorScale>
    </cfRule>
  </conditionalFormatting>
  <conditionalFormatting sqref="P385:Y399">
    <cfRule type="colorScale" priority="8017">
      <colorScale>
        <cfvo type="num" val="0"/>
        <cfvo type="max" val="0"/>
        <color rgb="FFFF0000"/>
        <color rgb="FFFFEF9C"/>
      </colorScale>
    </cfRule>
  </conditionalFormatting>
  <conditionalFormatting sqref="P401:Y414">
    <cfRule type="colorScale" priority="8016">
      <colorScale>
        <cfvo type="num" val="0"/>
        <cfvo type="max" val="0"/>
        <color rgb="FFFF0000"/>
        <color rgb="FFFFEF9C"/>
      </colorScale>
    </cfRule>
  </conditionalFormatting>
  <conditionalFormatting sqref="P401:Y414">
    <cfRule type="colorScale" priority="8015">
      <colorScale>
        <cfvo type="num" val="0"/>
        <cfvo type="max" val="0"/>
        <color rgb="FFFF0000"/>
        <color rgb="FFFFEF9C"/>
      </colorScale>
    </cfRule>
  </conditionalFormatting>
  <conditionalFormatting sqref="P401:Y414">
    <cfRule type="colorScale" priority="8014">
      <colorScale>
        <cfvo type="num" val="0"/>
        <cfvo type="max" val="0"/>
        <color rgb="FFFF0000"/>
        <color rgb="FFFFEF9C"/>
      </colorScale>
    </cfRule>
  </conditionalFormatting>
  <conditionalFormatting sqref="P416:Y429">
    <cfRule type="colorScale" priority="8013">
      <colorScale>
        <cfvo type="num" val="0"/>
        <cfvo type="max" val="0"/>
        <color rgb="FFFF0000"/>
        <color rgb="FFFFEF9C"/>
      </colorScale>
    </cfRule>
  </conditionalFormatting>
  <conditionalFormatting sqref="P416:Y429">
    <cfRule type="colorScale" priority="8012">
      <colorScale>
        <cfvo type="num" val="0"/>
        <cfvo type="max" val="0"/>
        <color rgb="FFFF0000"/>
        <color rgb="FFFFEF9C"/>
      </colorScale>
    </cfRule>
  </conditionalFormatting>
  <conditionalFormatting sqref="P416:Y429">
    <cfRule type="colorScale" priority="8011">
      <colorScale>
        <cfvo type="num" val="0"/>
        <cfvo type="max" val="0"/>
        <color rgb="FFFF0000"/>
        <color rgb="FFFFEF9C"/>
      </colorScale>
    </cfRule>
  </conditionalFormatting>
  <conditionalFormatting sqref="P416:Y429">
    <cfRule type="colorScale" priority="8010">
      <colorScale>
        <cfvo type="num" val="0"/>
        <cfvo type="max" val="0"/>
        <color rgb="FFFF0000"/>
        <color rgb="FFFFEF9C"/>
      </colorScale>
    </cfRule>
  </conditionalFormatting>
  <conditionalFormatting sqref="P431:Y445">
    <cfRule type="colorScale" priority="8009">
      <colorScale>
        <cfvo type="num" val="0"/>
        <cfvo type="max" val="0"/>
        <color rgb="FFFF0000"/>
        <color rgb="FFFFEF9C"/>
      </colorScale>
    </cfRule>
  </conditionalFormatting>
  <conditionalFormatting sqref="P431:Y445">
    <cfRule type="colorScale" priority="8008">
      <colorScale>
        <cfvo type="num" val="0"/>
        <cfvo type="max" val="0"/>
        <color rgb="FFFF0000"/>
        <color rgb="FFFFEF9C"/>
      </colorScale>
    </cfRule>
  </conditionalFormatting>
  <conditionalFormatting sqref="P431:Y445">
    <cfRule type="colorScale" priority="8007">
      <colorScale>
        <cfvo type="num" val="0"/>
        <cfvo type="max" val="0"/>
        <color rgb="FFFF0000"/>
        <color rgb="FFFFEF9C"/>
      </colorScale>
    </cfRule>
  </conditionalFormatting>
  <conditionalFormatting sqref="P431:Y445">
    <cfRule type="colorScale" priority="8006">
      <colorScale>
        <cfvo type="num" val="0"/>
        <cfvo type="max" val="0"/>
        <color rgb="FFFF0000"/>
        <color rgb="FFFFEF9C"/>
      </colorScale>
    </cfRule>
  </conditionalFormatting>
  <conditionalFormatting sqref="P431:Y445">
    <cfRule type="colorScale" priority="8005">
      <colorScale>
        <cfvo type="num" val="0"/>
        <cfvo type="max" val="0"/>
        <color rgb="FFFF0000"/>
        <color rgb="FFFFEF9C"/>
      </colorScale>
    </cfRule>
  </conditionalFormatting>
  <conditionalFormatting sqref="P447:Y460">
    <cfRule type="colorScale" priority="8004">
      <colorScale>
        <cfvo type="num" val="0"/>
        <cfvo type="max" val="0"/>
        <color rgb="FFFF0000"/>
        <color rgb="FFFFEF9C"/>
      </colorScale>
    </cfRule>
  </conditionalFormatting>
  <conditionalFormatting sqref="P447:Y460">
    <cfRule type="colorScale" priority="8003">
      <colorScale>
        <cfvo type="num" val="0"/>
        <cfvo type="max" val="0"/>
        <color rgb="FFFF0000"/>
        <color rgb="FFFFEF9C"/>
      </colorScale>
    </cfRule>
  </conditionalFormatting>
  <conditionalFormatting sqref="P447:Y460">
    <cfRule type="colorScale" priority="8002">
      <colorScale>
        <cfvo type="num" val="0"/>
        <cfvo type="max" val="0"/>
        <color rgb="FFFF0000"/>
        <color rgb="FFFFEF9C"/>
      </colorScale>
    </cfRule>
  </conditionalFormatting>
  <conditionalFormatting sqref="P447:Y460">
    <cfRule type="colorScale" priority="8001">
      <colorScale>
        <cfvo type="num" val="0"/>
        <cfvo type="max" val="0"/>
        <color rgb="FFFF0000"/>
        <color rgb="FFFFEF9C"/>
      </colorScale>
    </cfRule>
  </conditionalFormatting>
  <conditionalFormatting sqref="P447:Y460">
    <cfRule type="colorScale" priority="8000">
      <colorScale>
        <cfvo type="num" val="0"/>
        <cfvo type="max" val="0"/>
        <color rgb="FFFF0000"/>
        <color rgb="FFFFEF9C"/>
      </colorScale>
    </cfRule>
  </conditionalFormatting>
  <conditionalFormatting sqref="P447:Y460">
    <cfRule type="colorScale" priority="7999">
      <colorScale>
        <cfvo type="num" val="0"/>
        <cfvo type="max" val="0"/>
        <color rgb="FFFF0000"/>
        <color rgb="FFFFEF9C"/>
      </colorScale>
    </cfRule>
  </conditionalFormatting>
  <conditionalFormatting sqref="P462:Y476">
    <cfRule type="colorScale" priority="7998">
      <colorScale>
        <cfvo type="num" val="0"/>
        <cfvo type="max" val="0"/>
        <color rgb="FFFF0000"/>
        <color rgb="FFFFEF9C"/>
      </colorScale>
    </cfRule>
  </conditionalFormatting>
  <conditionalFormatting sqref="P462:Y476">
    <cfRule type="colorScale" priority="7997">
      <colorScale>
        <cfvo type="num" val="0"/>
        <cfvo type="max" val="0"/>
        <color rgb="FFFF0000"/>
        <color rgb="FFFFEF9C"/>
      </colorScale>
    </cfRule>
  </conditionalFormatting>
  <conditionalFormatting sqref="P462:Y476">
    <cfRule type="colorScale" priority="7996">
      <colorScale>
        <cfvo type="num" val="0"/>
        <cfvo type="max" val="0"/>
        <color rgb="FFFF0000"/>
        <color rgb="FFFFEF9C"/>
      </colorScale>
    </cfRule>
  </conditionalFormatting>
  <conditionalFormatting sqref="P462:Y476">
    <cfRule type="colorScale" priority="7995">
      <colorScale>
        <cfvo type="num" val="0"/>
        <cfvo type="max" val="0"/>
        <color rgb="FFFF0000"/>
        <color rgb="FFFFEF9C"/>
      </colorScale>
    </cfRule>
  </conditionalFormatting>
  <conditionalFormatting sqref="P462:Y476">
    <cfRule type="colorScale" priority="7994">
      <colorScale>
        <cfvo type="num" val="0"/>
        <cfvo type="max" val="0"/>
        <color rgb="FFFF0000"/>
        <color rgb="FFFFEF9C"/>
      </colorScale>
    </cfRule>
  </conditionalFormatting>
  <conditionalFormatting sqref="P462:Y476">
    <cfRule type="colorScale" priority="7993">
      <colorScale>
        <cfvo type="num" val="0"/>
        <cfvo type="max" val="0"/>
        <color rgb="FFFF0000"/>
        <color rgb="FFFFEF9C"/>
      </colorScale>
    </cfRule>
  </conditionalFormatting>
  <conditionalFormatting sqref="P462:Y476">
    <cfRule type="colorScale" priority="7992">
      <colorScale>
        <cfvo type="num" val="0"/>
        <cfvo type="max" val="0"/>
        <color rgb="FFFF0000"/>
        <color rgb="FFFFEF9C"/>
      </colorScale>
    </cfRule>
  </conditionalFormatting>
  <conditionalFormatting sqref="P478:Y491">
    <cfRule type="colorScale" priority="7991">
      <colorScale>
        <cfvo type="num" val="0"/>
        <cfvo type="max" val="0"/>
        <color rgb="FFFF0000"/>
        <color rgb="FFFFEF9C"/>
      </colorScale>
    </cfRule>
  </conditionalFormatting>
  <conditionalFormatting sqref="P478:Y491">
    <cfRule type="colorScale" priority="7990">
      <colorScale>
        <cfvo type="num" val="0"/>
        <cfvo type="max" val="0"/>
        <color rgb="FFFF0000"/>
        <color rgb="FFFFEF9C"/>
      </colorScale>
    </cfRule>
  </conditionalFormatting>
  <conditionalFormatting sqref="P478:Y491">
    <cfRule type="colorScale" priority="7989">
      <colorScale>
        <cfvo type="num" val="0"/>
        <cfvo type="max" val="0"/>
        <color rgb="FFFF0000"/>
        <color rgb="FFFFEF9C"/>
      </colorScale>
    </cfRule>
  </conditionalFormatting>
  <conditionalFormatting sqref="P478:Y491">
    <cfRule type="colorScale" priority="7988">
      <colorScale>
        <cfvo type="num" val="0"/>
        <cfvo type="max" val="0"/>
        <color rgb="FFFF0000"/>
        <color rgb="FFFFEF9C"/>
      </colorScale>
    </cfRule>
  </conditionalFormatting>
  <conditionalFormatting sqref="P478:Y491">
    <cfRule type="colorScale" priority="7987">
      <colorScale>
        <cfvo type="num" val="0"/>
        <cfvo type="max" val="0"/>
        <color rgb="FFFF0000"/>
        <color rgb="FFFFEF9C"/>
      </colorScale>
    </cfRule>
  </conditionalFormatting>
  <conditionalFormatting sqref="P478:Y491">
    <cfRule type="colorScale" priority="7986">
      <colorScale>
        <cfvo type="num" val="0"/>
        <cfvo type="max" val="0"/>
        <color rgb="FFFF0000"/>
        <color rgb="FFFFEF9C"/>
      </colorScale>
    </cfRule>
  </conditionalFormatting>
  <conditionalFormatting sqref="P478:Y491">
    <cfRule type="colorScale" priority="7985">
      <colorScale>
        <cfvo type="num" val="0"/>
        <cfvo type="max" val="0"/>
        <color rgb="FFFF0000"/>
        <color rgb="FFFFEF9C"/>
      </colorScale>
    </cfRule>
  </conditionalFormatting>
  <conditionalFormatting sqref="P478:Y491">
    <cfRule type="colorScale" priority="7984">
      <colorScale>
        <cfvo type="num" val="0"/>
        <cfvo type="max" val="0"/>
        <color rgb="FFFF0000"/>
        <color rgb="FFFFEF9C"/>
      </colorScale>
    </cfRule>
  </conditionalFormatting>
  <conditionalFormatting sqref="P493:Y506">
    <cfRule type="colorScale" priority="7983">
      <colorScale>
        <cfvo type="num" val="0"/>
        <cfvo type="max" val="0"/>
        <color rgb="FFFF0000"/>
        <color rgb="FFFFEF9C"/>
      </colorScale>
    </cfRule>
  </conditionalFormatting>
  <conditionalFormatting sqref="P493:Y506">
    <cfRule type="colorScale" priority="7982">
      <colorScale>
        <cfvo type="num" val="0"/>
        <cfvo type="max" val="0"/>
        <color rgb="FFFF0000"/>
        <color rgb="FFFFEF9C"/>
      </colorScale>
    </cfRule>
  </conditionalFormatting>
  <conditionalFormatting sqref="P493:Y506">
    <cfRule type="colorScale" priority="7981">
      <colorScale>
        <cfvo type="num" val="0"/>
        <cfvo type="max" val="0"/>
        <color rgb="FFFF0000"/>
        <color rgb="FFFFEF9C"/>
      </colorScale>
    </cfRule>
  </conditionalFormatting>
  <conditionalFormatting sqref="P493:Y506">
    <cfRule type="colorScale" priority="7980">
      <colorScale>
        <cfvo type="num" val="0"/>
        <cfvo type="max" val="0"/>
        <color rgb="FFFF0000"/>
        <color rgb="FFFFEF9C"/>
      </colorScale>
    </cfRule>
  </conditionalFormatting>
  <conditionalFormatting sqref="P493:Y506">
    <cfRule type="colorScale" priority="7979">
      <colorScale>
        <cfvo type="num" val="0"/>
        <cfvo type="max" val="0"/>
        <color rgb="FFFF0000"/>
        <color rgb="FFFFEF9C"/>
      </colorScale>
    </cfRule>
  </conditionalFormatting>
  <conditionalFormatting sqref="P493:Y506">
    <cfRule type="colorScale" priority="7978">
      <colorScale>
        <cfvo type="num" val="0"/>
        <cfvo type="max" val="0"/>
        <color rgb="FFFF0000"/>
        <color rgb="FFFFEF9C"/>
      </colorScale>
    </cfRule>
  </conditionalFormatting>
  <conditionalFormatting sqref="P493:Y506">
    <cfRule type="colorScale" priority="7977">
      <colorScale>
        <cfvo type="num" val="0"/>
        <cfvo type="max" val="0"/>
        <color rgb="FFFF0000"/>
        <color rgb="FFFFEF9C"/>
      </colorScale>
    </cfRule>
  </conditionalFormatting>
  <conditionalFormatting sqref="P493:Y506">
    <cfRule type="colorScale" priority="7976">
      <colorScale>
        <cfvo type="num" val="0"/>
        <cfvo type="max" val="0"/>
        <color rgb="FFFF0000"/>
        <color rgb="FFFFEF9C"/>
      </colorScale>
    </cfRule>
  </conditionalFormatting>
  <conditionalFormatting sqref="P493:Y506">
    <cfRule type="colorScale" priority="7975">
      <colorScale>
        <cfvo type="num" val="0"/>
        <cfvo type="max" val="0"/>
        <color rgb="FFFF0000"/>
        <color rgb="FFFFEF9C"/>
      </colorScale>
    </cfRule>
  </conditionalFormatting>
  <conditionalFormatting sqref="P508:Y522">
    <cfRule type="colorScale" priority="7974">
      <colorScale>
        <cfvo type="num" val="0"/>
        <cfvo type="max" val="0"/>
        <color rgb="FFFF0000"/>
        <color rgb="FFFFEF9C"/>
      </colorScale>
    </cfRule>
  </conditionalFormatting>
  <conditionalFormatting sqref="P508:Y522">
    <cfRule type="colorScale" priority="7973">
      <colorScale>
        <cfvo type="num" val="0"/>
        <cfvo type="max" val="0"/>
        <color rgb="FFFF0000"/>
        <color rgb="FFFFEF9C"/>
      </colorScale>
    </cfRule>
  </conditionalFormatting>
  <conditionalFormatting sqref="P508:Y522">
    <cfRule type="colorScale" priority="7972">
      <colorScale>
        <cfvo type="num" val="0"/>
        <cfvo type="max" val="0"/>
        <color rgb="FFFF0000"/>
        <color rgb="FFFFEF9C"/>
      </colorScale>
    </cfRule>
  </conditionalFormatting>
  <conditionalFormatting sqref="P508:Y522">
    <cfRule type="colorScale" priority="7971">
      <colorScale>
        <cfvo type="num" val="0"/>
        <cfvo type="max" val="0"/>
        <color rgb="FFFF0000"/>
        <color rgb="FFFFEF9C"/>
      </colorScale>
    </cfRule>
  </conditionalFormatting>
  <conditionalFormatting sqref="P508:Y522">
    <cfRule type="colorScale" priority="7970">
      <colorScale>
        <cfvo type="num" val="0"/>
        <cfvo type="max" val="0"/>
        <color rgb="FFFF0000"/>
        <color rgb="FFFFEF9C"/>
      </colorScale>
    </cfRule>
  </conditionalFormatting>
  <conditionalFormatting sqref="P508:Y522">
    <cfRule type="colorScale" priority="7969">
      <colorScale>
        <cfvo type="num" val="0"/>
        <cfvo type="max" val="0"/>
        <color rgb="FFFF0000"/>
        <color rgb="FFFFEF9C"/>
      </colorScale>
    </cfRule>
  </conditionalFormatting>
  <conditionalFormatting sqref="P508:Y522">
    <cfRule type="colorScale" priority="7968">
      <colorScale>
        <cfvo type="num" val="0"/>
        <cfvo type="max" val="0"/>
        <color rgb="FFFF0000"/>
        <color rgb="FFFFEF9C"/>
      </colorScale>
    </cfRule>
  </conditionalFormatting>
  <conditionalFormatting sqref="P508:Y522">
    <cfRule type="colorScale" priority="7967">
      <colorScale>
        <cfvo type="num" val="0"/>
        <cfvo type="max" val="0"/>
        <color rgb="FFFF0000"/>
        <color rgb="FFFFEF9C"/>
      </colorScale>
    </cfRule>
  </conditionalFormatting>
  <conditionalFormatting sqref="P508:Y522">
    <cfRule type="colorScale" priority="7966">
      <colorScale>
        <cfvo type="num" val="0"/>
        <cfvo type="max" val="0"/>
        <color rgb="FFFF0000"/>
        <color rgb="FFFFEF9C"/>
      </colorScale>
    </cfRule>
  </conditionalFormatting>
  <conditionalFormatting sqref="P508:Y522">
    <cfRule type="colorScale" priority="7965">
      <colorScale>
        <cfvo type="num" val="0"/>
        <cfvo type="max" val="0"/>
        <color rgb="FFFF0000"/>
        <color rgb="FFFFEF9C"/>
      </colorScale>
    </cfRule>
  </conditionalFormatting>
  <conditionalFormatting sqref="P524:Y537">
    <cfRule type="colorScale" priority="7964">
      <colorScale>
        <cfvo type="num" val="0"/>
        <cfvo type="max" val="0"/>
        <color rgb="FFFF0000"/>
        <color rgb="FFFFEF9C"/>
      </colorScale>
    </cfRule>
  </conditionalFormatting>
  <conditionalFormatting sqref="P524:Y537">
    <cfRule type="colorScale" priority="7963">
      <colorScale>
        <cfvo type="num" val="0"/>
        <cfvo type="max" val="0"/>
        <color rgb="FFFF0000"/>
        <color rgb="FFFFEF9C"/>
      </colorScale>
    </cfRule>
  </conditionalFormatting>
  <conditionalFormatting sqref="P524:Y537">
    <cfRule type="colorScale" priority="7962">
      <colorScale>
        <cfvo type="num" val="0"/>
        <cfvo type="max" val="0"/>
        <color rgb="FFFF0000"/>
        <color rgb="FFFFEF9C"/>
      </colorScale>
    </cfRule>
  </conditionalFormatting>
  <conditionalFormatting sqref="P524:Y537">
    <cfRule type="colorScale" priority="7961">
      <colorScale>
        <cfvo type="num" val="0"/>
        <cfvo type="max" val="0"/>
        <color rgb="FFFF0000"/>
        <color rgb="FFFFEF9C"/>
      </colorScale>
    </cfRule>
  </conditionalFormatting>
  <conditionalFormatting sqref="P524:Y537">
    <cfRule type="colorScale" priority="7960">
      <colorScale>
        <cfvo type="num" val="0"/>
        <cfvo type="max" val="0"/>
        <color rgb="FFFF0000"/>
        <color rgb="FFFFEF9C"/>
      </colorScale>
    </cfRule>
  </conditionalFormatting>
  <conditionalFormatting sqref="P524:Y537">
    <cfRule type="colorScale" priority="7959">
      <colorScale>
        <cfvo type="num" val="0"/>
        <cfvo type="max" val="0"/>
        <color rgb="FFFF0000"/>
        <color rgb="FFFFEF9C"/>
      </colorScale>
    </cfRule>
  </conditionalFormatting>
  <conditionalFormatting sqref="P524:Y537">
    <cfRule type="colorScale" priority="7958">
      <colorScale>
        <cfvo type="num" val="0"/>
        <cfvo type="max" val="0"/>
        <color rgb="FFFF0000"/>
        <color rgb="FFFFEF9C"/>
      </colorScale>
    </cfRule>
  </conditionalFormatting>
  <conditionalFormatting sqref="P524:Y537">
    <cfRule type="colorScale" priority="7957">
      <colorScale>
        <cfvo type="num" val="0"/>
        <cfvo type="max" val="0"/>
        <color rgb="FFFF0000"/>
        <color rgb="FFFFEF9C"/>
      </colorScale>
    </cfRule>
  </conditionalFormatting>
  <conditionalFormatting sqref="P524:Y537">
    <cfRule type="colorScale" priority="7956">
      <colorScale>
        <cfvo type="num" val="0"/>
        <cfvo type="max" val="0"/>
        <color rgb="FFFF0000"/>
        <color rgb="FFFFEF9C"/>
      </colorScale>
    </cfRule>
  </conditionalFormatting>
  <conditionalFormatting sqref="P524:Y537">
    <cfRule type="colorScale" priority="7955">
      <colorScale>
        <cfvo type="num" val="0"/>
        <cfvo type="max" val="0"/>
        <color rgb="FFFF0000"/>
        <color rgb="FFFFEF9C"/>
      </colorScale>
    </cfRule>
  </conditionalFormatting>
  <conditionalFormatting sqref="P524:Y537">
    <cfRule type="colorScale" priority="7954">
      <colorScale>
        <cfvo type="num" val="0"/>
        <cfvo type="max" val="0"/>
        <color rgb="FFFF0000"/>
        <color rgb="FFFFEF9C"/>
      </colorScale>
    </cfRule>
  </conditionalFormatting>
  <conditionalFormatting sqref="P539:Y553">
    <cfRule type="colorScale" priority="7953">
      <colorScale>
        <cfvo type="num" val="0"/>
        <cfvo type="max" val="0"/>
        <color rgb="FFFF0000"/>
        <color rgb="FFFFEF9C"/>
      </colorScale>
    </cfRule>
  </conditionalFormatting>
  <conditionalFormatting sqref="P539:Y553">
    <cfRule type="colorScale" priority="7952">
      <colorScale>
        <cfvo type="num" val="0"/>
        <cfvo type="max" val="0"/>
        <color rgb="FFFF0000"/>
        <color rgb="FFFFEF9C"/>
      </colorScale>
    </cfRule>
  </conditionalFormatting>
  <conditionalFormatting sqref="P539:Y553">
    <cfRule type="colorScale" priority="7951">
      <colorScale>
        <cfvo type="num" val="0"/>
        <cfvo type="max" val="0"/>
        <color rgb="FFFF0000"/>
        <color rgb="FFFFEF9C"/>
      </colorScale>
    </cfRule>
  </conditionalFormatting>
  <conditionalFormatting sqref="P539:Y553">
    <cfRule type="colorScale" priority="7950">
      <colorScale>
        <cfvo type="num" val="0"/>
        <cfvo type="max" val="0"/>
        <color rgb="FFFF0000"/>
        <color rgb="FFFFEF9C"/>
      </colorScale>
    </cfRule>
  </conditionalFormatting>
  <conditionalFormatting sqref="P539:Y553">
    <cfRule type="colorScale" priority="7949">
      <colorScale>
        <cfvo type="num" val="0"/>
        <cfvo type="max" val="0"/>
        <color rgb="FFFF0000"/>
        <color rgb="FFFFEF9C"/>
      </colorScale>
    </cfRule>
  </conditionalFormatting>
  <conditionalFormatting sqref="P539:Y553">
    <cfRule type="colorScale" priority="7948">
      <colorScale>
        <cfvo type="num" val="0"/>
        <cfvo type="max" val="0"/>
        <color rgb="FFFF0000"/>
        <color rgb="FFFFEF9C"/>
      </colorScale>
    </cfRule>
  </conditionalFormatting>
  <conditionalFormatting sqref="P539:Y553">
    <cfRule type="colorScale" priority="7947">
      <colorScale>
        <cfvo type="num" val="0"/>
        <cfvo type="max" val="0"/>
        <color rgb="FFFF0000"/>
        <color rgb="FFFFEF9C"/>
      </colorScale>
    </cfRule>
  </conditionalFormatting>
  <conditionalFormatting sqref="P539:Y553">
    <cfRule type="colorScale" priority="7946">
      <colorScale>
        <cfvo type="num" val="0"/>
        <cfvo type="max" val="0"/>
        <color rgb="FFFF0000"/>
        <color rgb="FFFFEF9C"/>
      </colorScale>
    </cfRule>
  </conditionalFormatting>
  <conditionalFormatting sqref="P539:Y553">
    <cfRule type="colorScale" priority="7945">
      <colorScale>
        <cfvo type="num" val="0"/>
        <cfvo type="max" val="0"/>
        <color rgb="FFFF0000"/>
        <color rgb="FFFFEF9C"/>
      </colorScale>
    </cfRule>
  </conditionalFormatting>
  <conditionalFormatting sqref="P539:Y553">
    <cfRule type="colorScale" priority="7944">
      <colorScale>
        <cfvo type="num" val="0"/>
        <cfvo type="max" val="0"/>
        <color rgb="FFFF0000"/>
        <color rgb="FFFFEF9C"/>
      </colorScale>
    </cfRule>
  </conditionalFormatting>
  <conditionalFormatting sqref="P539:Y553">
    <cfRule type="colorScale" priority="7943">
      <colorScale>
        <cfvo type="num" val="0"/>
        <cfvo type="max" val="0"/>
        <color rgb="FFFF0000"/>
        <color rgb="FFFFEF9C"/>
      </colorScale>
    </cfRule>
  </conditionalFormatting>
  <conditionalFormatting sqref="P539:Y553">
    <cfRule type="colorScale" priority="7942">
      <colorScale>
        <cfvo type="num" val="0"/>
        <cfvo type="max" val="0"/>
        <color rgb="FFFF0000"/>
        <color rgb="FFFFEF9C"/>
      </colorScale>
    </cfRule>
  </conditionalFormatting>
  <conditionalFormatting sqref="P555:Y568">
    <cfRule type="colorScale" priority="7941">
      <colorScale>
        <cfvo type="num" val="0"/>
        <cfvo type="max" val="0"/>
        <color rgb="FFFF0000"/>
        <color rgb="FFFFEF9C"/>
      </colorScale>
    </cfRule>
  </conditionalFormatting>
  <conditionalFormatting sqref="P555:Y568">
    <cfRule type="colorScale" priority="7940">
      <colorScale>
        <cfvo type="num" val="0"/>
        <cfvo type="max" val="0"/>
        <color rgb="FFFF0000"/>
        <color rgb="FFFFEF9C"/>
      </colorScale>
    </cfRule>
  </conditionalFormatting>
  <conditionalFormatting sqref="P555:Y568">
    <cfRule type="colorScale" priority="7939">
      <colorScale>
        <cfvo type="num" val="0"/>
        <cfvo type="max" val="0"/>
        <color rgb="FFFF0000"/>
        <color rgb="FFFFEF9C"/>
      </colorScale>
    </cfRule>
  </conditionalFormatting>
  <conditionalFormatting sqref="P555:Y568">
    <cfRule type="colorScale" priority="7938">
      <colorScale>
        <cfvo type="num" val="0"/>
        <cfvo type="max" val="0"/>
        <color rgb="FFFF0000"/>
        <color rgb="FFFFEF9C"/>
      </colorScale>
    </cfRule>
  </conditionalFormatting>
  <conditionalFormatting sqref="P555:Y568">
    <cfRule type="colorScale" priority="7937">
      <colorScale>
        <cfvo type="num" val="0"/>
        <cfvo type="max" val="0"/>
        <color rgb="FFFF0000"/>
        <color rgb="FFFFEF9C"/>
      </colorScale>
    </cfRule>
  </conditionalFormatting>
  <conditionalFormatting sqref="P555:Y568">
    <cfRule type="colorScale" priority="7936">
      <colorScale>
        <cfvo type="num" val="0"/>
        <cfvo type="max" val="0"/>
        <color rgb="FFFF0000"/>
        <color rgb="FFFFEF9C"/>
      </colorScale>
    </cfRule>
  </conditionalFormatting>
  <conditionalFormatting sqref="P555:Y568">
    <cfRule type="colorScale" priority="7935">
      <colorScale>
        <cfvo type="num" val="0"/>
        <cfvo type="max" val="0"/>
        <color rgb="FFFF0000"/>
        <color rgb="FFFFEF9C"/>
      </colorScale>
    </cfRule>
  </conditionalFormatting>
  <conditionalFormatting sqref="P555:Y568">
    <cfRule type="colorScale" priority="7934">
      <colorScale>
        <cfvo type="num" val="0"/>
        <cfvo type="max" val="0"/>
        <color rgb="FFFF0000"/>
        <color rgb="FFFFEF9C"/>
      </colorScale>
    </cfRule>
  </conditionalFormatting>
  <conditionalFormatting sqref="P555:Y568">
    <cfRule type="colorScale" priority="7933">
      <colorScale>
        <cfvo type="num" val="0"/>
        <cfvo type="max" val="0"/>
        <color rgb="FFFF0000"/>
        <color rgb="FFFFEF9C"/>
      </colorScale>
    </cfRule>
  </conditionalFormatting>
  <conditionalFormatting sqref="P555:Y568">
    <cfRule type="colorScale" priority="7932">
      <colorScale>
        <cfvo type="num" val="0"/>
        <cfvo type="max" val="0"/>
        <color rgb="FFFF0000"/>
        <color rgb="FFFFEF9C"/>
      </colorScale>
    </cfRule>
  </conditionalFormatting>
  <conditionalFormatting sqref="P555:Y568">
    <cfRule type="colorScale" priority="7931">
      <colorScale>
        <cfvo type="num" val="0"/>
        <cfvo type="max" val="0"/>
        <color rgb="FFFF0000"/>
        <color rgb="FFFFEF9C"/>
      </colorScale>
    </cfRule>
  </conditionalFormatting>
  <conditionalFormatting sqref="P555:Y568">
    <cfRule type="colorScale" priority="7930">
      <colorScale>
        <cfvo type="num" val="0"/>
        <cfvo type="max" val="0"/>
        <color rgb="FFFF0000"/>
        <color rgb="FFFFEF9C"/>
      </colorScale>
    </cfRule>
  </conditionalFormatting>
  <conditionalFormatting sqref="P555:Y568">
    <cfRule type="colorScale" priority="7929">
      <colorScale>
        <cfvo type="num" val="0"/>
        <cfvo type="max" val="0"/>
        <color rgb="FFFF0000"/>
        <color rgb="FFFFEF9C"/>
      </colorScale>
    </cfRule>
  </conditionalFormatting>
  <conditionalFormatting sqref="P570:Y584">
    <cfRule type="colorScale" priority="7928">
      <colorScale>
        <cfvo type="num" val="0"/>
        <cfvo type="max" val="0"/>
        <color rgb="FFFF0000"/>
        <color rgb="FFFFEF9C"/>
      </colorScale>
    </cfRule>
  </conditionalFormatting>
  <conditionalFormatting sqref="P570:Y584">
    <cfRule type="colorScale" priority="7927">
      <colorScale>
        <cfvo type="num" val="0"/>
        <cfvo type="max" val="0"/>
        <color rgb="FFFF0000"/>
        <color rgb="FFFFEF9C"/>
      </colorScale>
    </cfRule>
  </conditionalFormatting>
  <conditionalFormatting sqref="P570:Y584">
    <cfRule type="colorScale" priority="7926">
      <colorScale>
        <cfvo type="num" val="0"/>
        <cfvo type="max" val="0"/>
        <color rgb="FFFF0000"/>
        <color rgb="FFFFEF9C"/>
      </colorScale>
    </cfRule>
  </conditionalFormatting>
  <conditionalFormatting sqref="P570:Y584">
    <cfRule type="colorScale" priority="7925">
      <colorScale>
        <cfvo type="num" val="0"/>
        <cfvo type="max" val="0"/>
        <color rgb="FFFF0000"/>
        <color rgb="FFFFEF9C"/>
      </colorScale>
    </cfRule>
  </conditionalFormatting>
  <conditionalFormatting sqref="P570:Y584">
    <cfRule type="colorScale" priority="7924">
      <colorScale>
        <cfvo type="num" val="0"/>
        <cfvo type="max" val="0"/>
        <color rgb="FFFF0000"/>
        <color rgb="FFFFEF9C"/>
      </colorScale>
    </cfRule>
  </conditionalFormatting>
  <conditionalFormatting sqref="P570:Y584">
    <cfRule type="colorScale" priority="7923">
      <colorScale>
        <cfvo type="num" val="0"/>
        <cfvo type="max" val="0"/>
        <color rgb="FFFF0000"/>
        <color rgb="FFFFEF9C"/>
      </colorScale>
    </cfRule>
  </conditionalFormatting>
  <conditionalFormatting sqref="P570:Y584">
    <cfRule type="colorScale" priority="7922">
      <colorScale>
        <cfvo type="num" val="0"/>
        <cfvo type="max" val="0"/>
        <color rgb="FFFF0000"/>
        <color rgb="FFFFEF9C"/>
      </colorScale>
    </cfRule>
  </conditionalFormatting>
  <conditionalFormatting sqref="P570:Y584">
    <cfRule type="colorScale" priority="7921">
      <colorScale>
        <cfvo type="num" val="0"/>
        <cfvo type="max" val="0"/>
        <color rgb="FFFF0000"/>
        <color rgb="FFFFEF9C"/>
      </colorScale>
    </cfRule>
  </conditionalFormatting>
  <conditionalFormatting sqref="P570:Y584">
    <cfRule type="colorScale" priority="7920">
      <colorScale>
        <cfvo type="num" val="0"/>
        <cfvo type="max" val="0"/>
        <color rgb="FFFF0000"/>
        <color rgb="FFFFEF9C"/>
      </colorScale>
    </cfRule>
  </conditionalFormatting>
  <conditionalFormatting sqref="P570:Y584">
    <cfRule type="colorScale" priority="7919">
      <colorScale>
        <cfvo type="num" val="0"/>
        <cfvo type="max" val="0"/>
        <color rgb="FFFF0000"/>
        <color rgb="FFFFEF9C"/>
      </colorScale>
    </cfRule>
  </conditionalFormatting>
  <conditionalFormatting sqref="P570:Y584">
    <cfRule type="colorScale" priority="7918">
      <colorScale>
        <cfvo type="num" val="0"/>
        <cfvo type="max" val="0"/>
        <color rgb="FFFF0000"/>
        <color rgb="FFFFEF9C"/>
      </colorScale>
    </cfRule>
  </conditionalFormatting>
  <conditionalFormatting sqref="P570:Y584">
    <cfRule type="colorScale" priority="7917">
      <colorScale>
        <cfvo type="num" val="0"/>
        <cfvo type="max" val="0"/>
        <color rgb="FFFF0000"/>
        <color rgb="FFFFEF9C"/>
      </colorScale>
    </cfRule>
  </conditionalFormatting>
  <conditionalFormatting sqref="P570:Y584">
    <cfRule type="colorScale" priority="7916">
      <colorScale>
        <cfvo type="num" val="0"/>
        <cfvo type="max" val="0"/>
        <color rgb="FFFF0000"/>
        <color rgb="FFFFEF9C"/>
      </colorScale>
    </cfRule>
  </conditionalFormatting>
  <conditionalFormatting sqref="P570:Y584">
    <cfRule type="colorScale" priority="7915">
      <colorScale>
        <cfvo type="num" val="0"/>
        <cfvo type="max" val="0"/>
        <color rgb="FFFF0000"/>
        <color rgb="FFFFEF9C"/>
      </colorScale>
    </cfRule>
  </conditionalFormatting>
  <conditionalFormatting sqref="P586:Y599">
    <cfRule type="colorScale" priority="7914">
      <colorScale>
        <cfvo type="num" val="0"/>
        <cfvo type="max" val="0"/>
        <color rgb="FFFF0000"/>
        <color rgb="FFFFEF9C"/>
      </colorScale>
    </cfRule>
  </conditionalFormatting>
  <conditionalFormatting sqref="P586:Y599">
    <cfRule type="colorScale" priority="7913">
      <colorScale>
        <cfvo type="num" val="0"/>
        <cfvo type="max" val="0"/>
        <color rgb="FFFF0000"/>
        <color rgb="FFFFEF9C"/>
      </colorScale>
    </cfRule>
  </conditionalFormatting>
  <conditionalFormatting sqref="P586:Y599">
    <cfRule type="colorScale" priority="7912">
      <colorScale>
        <cfvo type="num" val="0"/>
        <cfvo type="max" val="0"/>
        <color rgb="FFFF0000"/>
        <color rgb="FFFFEF9C"/>
      </colorScale>
    </cfRule>
  </conditionalFormatting>
  <conditionalFormatting sqref="P586:Y599">
    <cfRule type="colorScale" priority="7911">
      <colorScale>
        <cfvo type="num" val="0"/>
        <cfvo type="max" val="0"/>
        <color rgb="FFFF0000"/>
        <color rgb="FFFFEF9C"/>
      </colorScale>
    </cfRule>
  </conditionalFormatting>
  <conditionalFormatting sqref="P586:Y599">
    <cfRule type="colorScale" priority="7910">
      <colorScale>
        <cfvo type="num" val="0"/>
        <cfvo type="max" val="0"/>
        <color rgb="FFFF0000"/>
        <color rgb="FFFFEF9C"/>
      </colorScale>
    </cfRule>
  </conditionalFormatting>
  <conditionalFormatting sqref="P586:Y599">
    <cfRule type="colorScale" priority="7909">
      <colorScale>
        <cfvo type="num" val="0"/>
        <cfvo type="max" val="0"/>
        <color rgb="FFFF0000"/>
        <color rgb="FFFFEF9C"/>
      </colorScale>
    </cfRule>
  </conditionalFormatting>
  <conditionalFormatting sqref="P586:Y599">
    <cfRule type="colorScale" priority="7908">
      <colorScale>
        <cfvo type="num" val="0"/>
        <cfvo type="max" val="0"/>
        <color rgb="FFFF0000"/>
        <color rgb="FFFFEF9C"/>
      </colorScale>
    </cfRule>
  </conditionalFormatting>
  <conditionalFormatting sqref="P586:Y599">
    <cfRule type="colorScale" priority="7907">
      <colorScale>
        <cfvo type="num" val="0"/>
        <cfvo type="max" val="0"/>
        <color rgb="FFFF0000"/>
        <color rgb="FFFFEF9C"/>
      </colorScale>
    </cfRule>
  </conditionalFormatting>
  <conditionalFormatting sqref="P586:Y599">
    <cfRule type="colorScale" priority="7906">
      <colorScale>
        <cfvo type="num" val="0"/>
        <cfvo type="max" val="0"/>
        <color rgb="FFFF0000"/>
        <color rgb="FFFFEF9C"/>
      </colorScale>
    </cfRule>
  </conditionalFormatting>
  <conditionalFormatting sqref="P586:Y599">
    <cfRule type="colorScale" priority="7905">
      <colorScale>
        <cfvo type="num" val="0"/>
        <cfvo type="max" val="0"/>
        <color rgb="FFFF0000"/>
        <color rgb="FFFFEF9C"/>
      </colorScale>
    </cfRule>
  </conditionalFormatting>
  <conditionalFormatting sqref="P586:Y599">
    <cfRule type="colorScale" priority="7904">
      <colorScale>
        <cfvo type="num" val="0"/>
        <cfvo type="max" val="0"/>
        <color rgb="FFFF0000"/>
        <color rgb="FFFFEF9C"/>
      </colorScale>
    </cfRule>
  </conditionalFormatting>
  <conditionalFormatting sqref="P586:Y599">
    <cfRule type="colorScale" priority="7903">
      <colorScale>
        <cfvo type="num" val="0"/>
        <cfvo type="max" val="0"/>
        <color rgb="FFFF0000"/>
        <color rgb="FFFFEF9C"/>
      </colorScale>
    </cfRule>
  </conditionalFormatting>
  <conditionalFormatting sqref="P586:Y599">
    <cfRule type="colorScale" priority="7902">
      <colorScale>
        <cfvo type="num" val="0"/>
        <cfvo type="max" val="0"/>
        <color rgb="FFFF0000"/>
        <color rgb="FFFFEF9C"/>
      </colorScale>
    </cfRule>
  </conditionalFormatting>
  <conditionalFormatting sqref="P586:Y599">
    <cfRule type="colorScale" priority="7901">
      <colorScale>
        <cfvo type="num" val="0"/>
        <cfvo type="max" val="0"/>
        <color rgb="FFFF0000"/>
        <color rgb="FFFFEF9C"/>
      </colorScale>
    </cfRule>
  </conditionalFormatting>
  <conditionalFormatting sqref="P586:Y599">
    <cfRule type="colorScale" priority="7900">
      <colorScale>
        <cfvo type="num" val="0"/>
        <cfvo type="max" val="0"/>
        <color rgb="FFFF0000"/>
        <color rgb="FFFFEF9C"/>
      </colorScale>
    </cfRule>
  </conditionalFormatting>
  <conditionalFormatting sqref="P601:Y614">
    <cfRule type="colorScale" priority="7899">
      <colorScale>
        <cfvo type="num" val="0"/>
        <cfvo type="max" val="0"/>
        <color rgb="FFFF0000"/>
        <color rgb="FFFFEF9C"/>
      </colorScale>
    </cfRule>
  </conditionalFormatting>
  <conditionalFormatting sqref="P601:Y614">
    <cfRule type="colorScale" priority="7898">
      <colorScale>
        <cfvo type="num" val="0"/>
        <cfvo type="max" val="0"/>
        <color rgb="FFFF0000"/>
        <color rgb="FFFFEF9C"/>
      </colorScale>
    </cfRule>
  </conditionalFormatting>
  <conditionalFormatting sqref="P601:Y614">
    <cfRule type="colorScale" priority="7897">
      <colorScale>
        <cfvo type="num" val="0"/>
        <cfvo type="max" val="0"/>
        <color rgb="FFFF0000"/>
        <color rgb="FFFFEF9C"/>
      </colorScale>
    </cfRule>
  </conditionalFormatting>
  <conditionalFormatting sqref="P601:Y614">
    <cfRule type="colorScale" priority="7896">
      <colorScale>
        <cfvo type="num" val="0"/>
        <cfvo type="max" val="0"/>
        <color rgb="FFFF0000"/>
        <color rgb="FFFFEF9C"/>
      </colorScale>
    </cfRule>
  </conditionalFormatting>
  <conditionalFormatting sqref="P601:Y614">
    <cfRule type="colorScale" priority="7895">
      <colorScale>
        <cfvo type="num" val="0"/>
        <cfvo type="max" val="0"/>
        <color rgb="FFFF0000"/>
        <color rgb="FFFFEF9C"/>
      </colorScale>
    </cfRule>
  </conditionalFormatting>
  <conditionalFormatting sqref="P601:Y614">
    <cfRule type="colorScale" priority="7894">
      <colorScale>
        <cfvo type="num" val="0"/>
        <cfvo type="max" val="0"/>
        <color rgb="FFFF0000"/>
        <color rgb="FFFFEF9C"/>
      </colorScale>
    </cfRule>
  </conditionalFormatting>
  <conditionalFormatting sqref="P601:Y614">
    <cfRule type="colorScale" priority="7893">
      <colorScale>
        <cfvo type="num" val="0"/>
        <cfvo type="max" val="0"/>
        <color rgb="FFFF0000"/>
        <color rgb="FFFFEF9C"/>
      </colorScale>
    </cfRule>
  </conditionalFormatting>
  <conditionalFormatting sqref="P601:Y614">
    <cfRule type="colorScale" priority="7892">
      <colorScale>
        <cfvo type="num" val="0"/>
        <cfvo type="max" val="0"/>
        <color rgb="FFFF0000"/>
        <color rgb="FFFFEF9C"/>
      </colorScale>
    </cfRule>
  </conditionalFormatting>
  <conditionalFormatting sqref="P601:Y614">
    <cfRule type="colorScale" priority="7891">
      <colorScale>
        <cfvo type="num" val="0"/>
        <cfvo type="max" val="0"/>
        <color rgb="FFFF0000"/>
        <color rgb="FFFFEF9C"/>
      </colorScale>
    </cfRule>
  </conditionalFormatting>
  <conditionalFormatting sqref="P601:Y614">
    <cfRule type="colorScale" priority="7890">
      <colorScale>
        <cfvo type="num" val="0"/>
        <cfvo type="max" val="0"/>
        <color rgb="FFFF0000"/>
        <color rgb="FFFFEF9C"/>
      </colorScale>
    </cfRule>
  </conditionalFormatting>
  <conditionalFormatting sqref="P601:Y614">
    <cfRule type="colorScale" priority="7889">
      <colorScale>
        <cfvo type="num" val="0"/>
        <cfvo type="max" val="0"/>
        <color rgb="FFFF0000"/>
        <color rgb="FFFFEF9C"/>
      </colorScale>
    </cfRule>
  </conditionalFormatting>
  <conditionalFormatting sqref="P601:Y614">
    <cfRule type="colorScale" priority="7888">
      <colorScale>
        <cfvo type="num" val="0"/>
        <cfvo type="max" val="0"/>
        <color rgb="FFFF0000"/>
        <color rgb="FFFFEF9C"/>
      </colorScale>
    </cfRule>
  </conditionalFormatting>
  <conditionalFormatting sqref="P601:Y614">
    <cfRule type="colorScale" priority="7887">
      <colorScale>
        <cfvo type="num" val="0"/>
        <cfvo type="max" val="0"/>
        <color rgb="FFFF0000"/>
        <color rgb="FFFFEF9C"/>
      </colorScale>
    </cfRule>
  </conditionalFormatting>
  <conditionalFormatting sqref="P601:Y614">
    <cfRule type="colorScale" priority="7886">
      <colorScale>
        <cfvo type="num" val="0"/>
        <cfvo type="max" val="0"/>
        <color rgb="FFFF0000"/>
        <color rgb="FFFFEF9C"/>
      </colorScale>
    </cfRule>
  </conditionalFormatting>
  <conditionalFormatting sqref="P601:Y614">
    <cfRule type="colorScale" priority="7885">
      <colorScale>
        <cfvo type="num" val="0"/>
        <cfvo type="max" val="0"/>
        <color rgb="FFFF0000"/>
        <color rgb="FFFFEF9C"/>
      </colorScale>
    </cfRule>
  </conditionalFormatting>
  <conditionalFormatting sqref="P601:Y614">
    <cfRule type="colorScale" priority="7884">
      <colorScale>
        <cfvo type="num" val="0"/>
        <cfvo type="max" val="0"/>
        <color rgb="FFFF0000"/>
        <color rgb="FFFFEF9C"/>
      </colorScale>
    </cfRule>
  </conditionalFormatting>
  <conditionalFormatting sqref="P616:Y630">
    <cfRule type="colorScale" priority="7883">
      <colorScale>
        <cfvo type="num" val="0"/>
        <cfvo type="max" val="0"/>
        <color rgb="FFFF0000"/>
        <color rgb="FFFFEF9C"/>
      </colorScale>
    </cfRule>
  </conditionalFormatting>
  <conditionalFormatting sqref="P616:Y630">
    <cfRule type="colorScale" priority="7882">
      <colorScale>
        <cfvo type="num" val="0"/>
        <cfvo type="max" val="0"/>
        <color rgb="FFFF0000"/>
        <color rgb="FFFFEF9C"/>
      </colorScale>
    </cfRule>
  </conditionalFormatting>
  <conditionalFormatting sqref="P616:Y630">
    <cfRule type="colorScale" priority="7881">
      <colorScale>
        <cfvo type="num" val="0"/>
        <cfvo type="max" val="0"/>
        <color rgb="FFFF0000"/>
        <color rgb="FFFFEF9C"/>
      </colorScale>
    </cfRule>
  </conditionalFormatting>
  <conditionalFormatting sqref="P616:Y630">
    <cfRule type="colorScale" priority="7880">
      <colorScale>
        <cfvo type="num" val="0"/>
        <cfvo type="max" val="0"/>
        <color rgb="FFFF0000"/>
        <color rgb="FFFFEF9C"/>
      </colorScale>
    </cfRule>
  </conditionalFormatting>
  <conditionalFormatting sqref="P616:Y630">
    <cfRule type="colorScale" priority="7879">
      <colorScale>
        <cfvo type="num" val="0"/>
        <cfvo type="max" val="0"/>
        <color rgb="FFFF0000"/>
        <color rgb="FFFFEF9C"/>
      </colorScale>
    </cfRule>
  </conditionalFormatting>
  <conditionalFormatting sqref="P616:Y630">
    <cfRule type="colorScale" priority="7878">
      <colorScale>
        <cfvo type="num" val="0"/>
        <cfvo type="max" val="0"/>
        <color rgb="FFFF0000"/>
        <color rgb="FFFFEF9C"/>
      </colorScale>
    </cfRule>
  </conditionalFormatting>
  <conditionalFormatting sqref="P616:Y630">
    <cfRule type="colorScale" priority="7877">
      <colorScale>
        <cfvo type="num" val="0"/>
        <cfvo type="max" val="0"/>
        <color rgb="FFFF0000"/>
        <color rgb="FFFFEF9C"/>
      </colorScale>
    </cfRule>
  </conditionalFormatting>
  <conditionalFormatting sqref="P616:Y630">
    <cfRule type="colorScale" priority="7876">
      <colorScale>
        <cfvo type="num" val="0"/>
        <cfvo type="max" val="0"/>
        <color rgb="FFFF0000"/>
        <color rgb="FFFFEF9C"/>
      </colorScale>
    </cfRule>
  </conditionalFormatting>
  <conditionalFormatting sqref="P616:Y630">
    <cfRule type="colorScale" priority="7875">
      <colorScale>
        <cfvo type="num" val="0"/>
        <cfvo type="max" val="0"/>
        <color rgb="FFFF0000"/>
        <color rgb="FFFFEF9C"/>
      </colorScale>
    </cfRule>
  </conditionalFormatting>
  <conditionalFormatting sqref="P616:Y630">
    <cfRule type="colorScale" priority="7874">
      <colorScale>
        <cfvo type="num" val="0"/>
        <cfvo type="max" val="0"/>
        <color rgb="FFFF0000"/>
        <color rgb="FFFFEF9C"/>
      </colorScale>
    </cfRule>
  </conditionalFormatting>
  <conditionalFormatting sqref="P616:Y630">
    <cfRule type="colorScale" priority="7873">
      <colorScale>
        <cfvo type="num" val="0"/>
        <cfvo type="max" val="0"/>
        <color rgb="FFFF0000"/>
        <color rgb="FFFFEF9C"/>
      </colorScale>
    </cfRule>
  </conditionalFormatting>
  <conditionalFormatting sqref="P616:Y630">
    <cfRule type="colorScale" priority="7872">
      <colorScale>
        <cfvo type="num" val="0"/>
        <cfvo type="max" val="0"/>
        <color rgb="FFFF0000"/>
        <color rgb="FFFFEF9C"/>
      </colorScale>
    </cfRule>
  </conditionalFormatting>
  <conditionalFormatting sqref="P616:Y630">
    <cfRule type="colorScale" priority="7871">
      <colorScale>
        <cfvo type="num" val="0"/>
        <cfvo type="max" val="0"/>
        <color rgb="FFFF0000"/>
        <color rgb="FFFFEF9C"/>
      </colorScale>
    </cfRule>
  </conditionalFormatting>
  <conditionalFormatting sqref="P616:Y630">
    <cfRule type="colorScale" priority="7870">
      <colorScale>
        <cfvo type="num" val="0"/>
        <cfvo type="max" val="0"/>
        <color rgb="FFFF0000"/>
        <color rgb="FFFFEF9C"/>
      </colorScale>
    </cfRule>
  </conditionalFormatting>
  <conditionalFormatting sqref="P616:Y630">
    <cfRule type="colorScale" priority="7869">
      <colorScale>
        <cfvo type="num" val="0"/>
        <cfvo type="max" val="0"/>
        <color rgb="FFFF0000"/>
        <color rgb="FFFFEF9C"/>
      </colorScale>
    </cfRule>
  </conditionalFormatting>
  <conditionalFormatting sqref="P616:Y630">
    <cfRule type="colorScale" priority="7868">
      <colorScale>
        <cfvo type="num" val="0"/>
        <cfvo type="max" val="0"/>
        <color rgb="FFFF0000"/>
        <color rgb="FFFFEF9C"/>
      </colorScale>
    </cfRule>
  </conditionalFormatting>
  <conditionalFormatting sqref="P616:Y630">
    <cfRule type="colorScale" priority="7867">
      <colorScale>
        <cfvo type="num" val="0"/>
        <cfvo type="max" val="0"/>
        <color rgb="FFFF0000"/>
        <color rgb="FFFFEF9C"/>
      </colorScale>
    </cfRule>
  </conditionalFormatting>
  <conditionalFormatting sqref="P632:Y645">
    <cfRule type="colorScale" priority="7866">
      <colorScale>
        <cfvo type="num" val="0"/>
        <cfvo type="max" val="0"/>
        <color rgb="FFFF0000"/>
        <color rgb="FFFFEF9C"/>
      </colorScale>
    </cfRule>
  </conditionalFormatting>
  <conditionalFormatting sqref="P632:Y645">
    <cfRule type="colorScale" priority="7865">
      <colorScale>
        <cfvo type="num" val="0"/>
        <cfvo type="max" val="0"/>
        <color rgb="FFFF0000"/>
        <color rgb="FFFFEF9C"/>
      </colorScale>
    </cfRule>
  </conditionalFormatting>
  <conditionalFormatting sqref="P632:Y645">
    <cfRule type="colorScale" priority="7864">
      <colorScale>
        <cfvo type="num" val="0"/>
        <cfvo type="max" val="0"/>
        <color rgb="FFFF0000"/>
        <color rgb="FFFFEF9C"/>
      </colorScale>
    </cfRule>
  </conditionalFormatting>
  <conditionalFormatting sqref="P632:Y645">
    <cfRule type="colorScale" priority="7863">
      <colorScale>
        <cfvo type="num" val="0"/>
        <cfvo type="max" val="0"/>
        <color rgb="FFFF0000"/>
        <color rgb="FFFFEF9C"/>
      </colorScale>
    </cfRule>
  </conditionalFormatting>
  <conditionalFormatting sqref="P632:Y645">
    <cfRule type="colorScale" priority="7862">
      <colorScale>
        <cfvo type="num" val="0"/>
        <cfvo type="max" val="0"/>
        <color rgb="FFFF0000"/>
        <color rgb="FFFFEF9C"/>
      </colorScale>
    </cfRule>
  </conditionalFormatting>
  <conditionalFormatting sqref="P632:Y645">
    <cfRule type="colorScale" priority="7861">
      <colorScale>
        <cfvo type="num" val="0"/>
        <cfvo type="max" val="0"/>
        <color rgb="FFFF0000"/>
        <color rgb="FFFFEF9C"/>
      </colorScale>
    </cfRule>
  </conditionalFormatting>
  <conditionalFormatting sqref="P632:Y645">
    <cfRule type="colorScale" priority="7860">
      <colorScale>
        <cfvo type="num" val="0"/>
        <cfvo type="max" val="0"/>
        <color rgb="FFFF0000"/>
        <color rgb="FFFFEF9C"/>
      </colorScale>
    </cfRule>
  </conditionalFormatting>
  <conditionalFormatting sqref="P632:Y645">
    <cfRule type="colorScale" priority="7859">
      <colorScale>
        <cfvo type="num" val="0"/>
        <cfvo type="max" val="0"/>
        <color rgb="FFFF0000"/>
        <color rgb="FFFFEF9C"/>
      </colorScale>
    </cfRule>
  </conditionalFormatting>
  <conditionalFormatting sqref="P632:Y645">
    <cfRule type="colorScale" priority="7858">
      <colorScale>
        <cfvo type="num" val="0"/>
        <cfvo type="max" val="0"/>
        <color rgb="FFFF0000"/>
        <color rgb="FFFFEF9C"/>
      </colorScale>
    </cfRule>
  </conditionalFormatting>
  <conditionalFormatting sqref="P632:Y645">
    <cfRule type="colorScale" priority="7857">
      <colorScale>
        <cfvo type="num" val="0"/>
        <cfvo type="max" val="0"/>
        <color rgb="FFFF0000"/>
        <color rgb="FFFFEF9C"/>
      </colorScale>
    </cfRule>
  </conditionalFormatting>
  <conditionalFormatting sqref="P632:Y645">
    <cfRule type="colorScale" priority="7856">
      <colorScale>
        <cfvo type="num" val="0"/>
        <cfvo type="max" val="0"/>
        <color rgb="FFFF0000"/>
        <color rgb="FFFFEF9C"/>
      </colorScale>
    </cfRule>
  </conditionalFormatting>
  <conditionalFormatting sqref="P632:Y645">
    <cfRule type="colorScale" priority="7855">
      <colorScale>
        <cfvo type="num" val="0"/>
        <cfvo type="max" val="0"/>
        <color rgb="FFFF0000"/>
        <color rgb="FFFFEF9C"/>
      </colorScale>
    </cfRule>
  </conditionalFormatting>
  <conditionalFormatting sqref="P632:Y645">
    <cfRule type="colorScale" priority="7854">
      <colorScale>
        <cfvo type="num" val="0"/>
        <cfvo type="max" val="0"/>
        <color rgb="FFFF0000"/>
        <color rgb="FFFFEF9C"/>
      </colorScale>
    </cfRule>
  </conditionalFormatting>
  <conditionalFormatting sqref="P632:Y645">
    <cfRule type="colorScale" priority="7853">
      <colorScale>
        <cfvo type="num" val="0"/>
        <cfvo type="max" val="0"/>
        <color rgb="FFFF0000"/>
        <color rgb="FFFFEF9C"/>
      </colorScale>
    </cfRule>
  </conditionalFormatting>
  <conditionalFormatting sqref="P632:Y645">
    <cfRule type="colorScale" priority="7852">
      <colorScale>
        <cfvo type="num" val="0"/>
        <cfvo type="max" val="0"/>
        <color rgb="FFFF0000"/>
        <color rgb="FFFFEF9C"/>
      </colorScale>
    </cfRule>
  </conditionalFormatting>
  <conditionalFormatting sqref="P632:Y645">
    <cfRule type="colorScale" priority="7851">
      <colorScale>
        <cfvo type="num" val="0"/>
        <cfvo type="max" val="0"/>
        <color rgb="FFFF0000"/>
        <color rgb="FFFFEF9C"/>
      </colorScale>
    </cfRule>
  </conditionalFormatting>
  <conditionalFormatting sqref="P632:Y645">
    <cfRule type="colorScale" priority="7850">
      <colorScale>
        <cfvo type="num" val="0"/>
        <cfvo type="max" val="0"/>
        <color rgb="FFFF0000"/>
        <color rgb="FFFFEF9C"/>
      </colorScale>
    </cfRule>
  </conditionalFormatting>
  <conditionalFormatting sqref="P632:Y645">
    <cfRule type="colorScale" priority="7849">
      <colorScale>
        <cfvo type="num" val="0"/>
        <cfvo type="max" val="0"/>
        <color rgb="FFFF0000"/>
        <color rgb="FFFFEF9C"/>
      </colorScale>
    </cfRule>
  </conditionalFormatting>
  <conditionalFormatting sqref="P647:Y661">
    <cfRule type="colorScale" priority="7848">
      <colorScale>
        <cfvo type="num" val="0"/>
        <cfvo type="max" val="0"/>
        <color rgb="FFFF0000"/>
        <color rgb="FFFFEF9C"/>
      </colorScale>
    </cfRule>
  </conditionalFormatting>
  <conditionalFormatting sqref="P647:Y661">
    <cfRule type="colorScale" priority="7847">
      <colorScale>
        <cfvo type="num" val="0"/>
        <cfvo type="max" val="0"/>
        <color rgb="FFFF0000"/>
        <color rgb="FFFFEF9C"/>
      </colorScale>
    </cfRule>
  </conditionalFormatting>
  <conditionalFormatting sqref="P647:Y661">
    <cfRule type="colorScale" priority="7846">
      <colorScale>
        <cfvo type="num" val="0"/>
        <cfvo type="max" val="0"/>
        <color rgb="FFFF0000"/>
        <color rgb="FFFFEF9C"/>
      </colorScale>
    </cfRule>
  </conditionalFormatting>
  <conditionalFormatting sqref="P647:Y661">
    <cfRule type="colorScale" priority="7845">
      <colorScale>
        <cfvo type="num" val="0"/>
        <cfvo type="max" val="0"/>
        <color rgb="FFFF0000"/>
        <color rgb="FFFFEF9C"/>
      </colorScale>
    </cfRule>
  </conditionalFormatting>
  <conditionalFormatting sqref="P647:Y661">
    <cfRule type="colorScale" priority="7844">
      <colorScale>
        <cfvo type="num" val="0"/>
        <cfvo type="max" val="0"/>
        <color rgb="FFFF0000"/>
        <color rgb="FFFFEF9C"/>
      </colorScale>
    </cfRule>
  </conditionalFormatting>
  <conditionalFormatting sqref="P647:Y661">
    <cfRule type="colorScale" priority="7843">
      <colorScale>
        <cfvo type="num" val="0"/>
        <cfvo type="max" val="0"/>
        <color rgb="FFFF0000"/>
        <color rgb="FFFFEF9C"/>
      </colorScale>
    </cfRule>
  </conditionalFormatting>
  <conditionalFormatting sqref="P647:Y661">
    <cfRule type="colorScale" priority="7842">
      <colorScale>
        <cfvo type="num" val="0"/>
        <cfvo type="max" val="0"/>
        <color rgb="FFFF0000"/>
        <color rgb="FFFFEF9C"/>
      </colorScale>
    </cfRule>
  </conditionalFormatting>
  <conditionalFormatting sqref="P647:Y661">
    <cfRule type="colorScale" priority="7841">
      <colorScale>
        <cfvo type="num" val="0"/>
        <cfvo type="max" val="0"/>
        <color rgb="FFFF0000"/>
        <color rgb="FFFFEF9C"/>
      </colorScale>
    </cfRule>
  </conditionalFormatting>
  <conditionalFormatting sqref="P647:Y661">
    <cfRule type="colorScale" priority="7840">
      <colorScale>
        <cfvo type="num" val="0"/>
        <cfvo type="max" val="0"/>
        <color rgb="FFFF0000"/>
        <color rgb="FFFFEF9C"/>
      </colorScale>
    </cfRule>
  </conditionalFormatting>
  <conditionalFormatting sqref="P647:Y661">
    <cfRule type="colorScale" priority="7839">
      <colorScale>
        <cfvo type="num" val="0"/>
        <cfvo type="max" val="0"/>
        <color rgb="FFFF0000"/>
        <color rgb="FFFFEF9C"/>
      </colorScale>
    </cfRule>
  </conditionalFormatting>
  <conditionalFormatting sqref="P647:Y661">
    <cfRule type="colorScale" priority="7838">
      <colorScale>
        <cfvo type="num" val="0"/>
        <cfvo type="max" val="0"/>
        <color rgb="FFFF0000"/>
        <color rgb="FFFFEF9C"/>
      </colorScale>
    </cfRule>
  </conditionalFormatting>
  <conditionalFormatting sqref="P647:Y661">
    <cfRule type="colorScale" priority="7837">
      <colorScale>
        <cfvo type="num" val="0"/>
        <cfvo type="max" val="0"/>
        <color rgb="FFFF0000"/>
        <color rgb="FFFFEF9C"/>
      </colorScale>
    </cfRule>
  </conditionalFormatting>
  <conditionalFormatting sqref="P647:Y661">
    <cfRule type="colorScale" priority="7836">
      <colorScale>
        <cfvo type="num" val="0"/>
        <cfvo type="max" val="0"/>
        <color rgb="FFFF0000"/>
        <color rgb="FFFFEF9C"/>
      </colorScale>
    </cfRule>
  </conditionalFormatting>
  <conditionalFormatting sqref="P647:Y661">
    <cfRule type="colorScale" priority="7835">
      <colorScale>
        <cfvo type="num" val="0"/>
        <cfvo type="max" val="0"/>
        <color rgb="FFFF0000"/>
        <color rgb="FFFFEF9C"/>
      </colorScale>
    </cfRule>
  </conditionalFormatting>
  <conditionalFormatting sqref="P647:Y661">
    <cfRule type="colorScale" priority="7834">
      <colorScale>
        <cfvo type="num" val="0"/>
        <cfvo type="max" val="0"/>
        <color rgb="FFFF0000"/>
        <color rgb="FFFFEF9C"/>
      </colorScale>
    </cfRule>
  </conditionalFormatting>
  <conditionalFormatting sqref="P647:Y661">
    <cfRule type="colorScale" priority="7833">
      <colorScale>
        <cfvo type="num" val="0"/>
        <cfvo type="max" val="0"/>
        <color rgb="FFFF0000"/>
        <color rgb="FFFFEF9C"/>
      </colorScale>
    </cfRule>
  </conditionalFormatting>
  <conditionalFormatting sqref="P647:Y661">
    <cfRule type="colorScale" priority="7832">
      <colorScale>
        <cfvo type="num" val="0"/>
        <cfvo type="max" val="0"/>
        <color rgb="FFFF0000"/>
        <color rgb="FFFFEF9C"/>
      </colorScale>
    </cfRule>
  </conditionalFormatting>
  <conditionalFormatting sqref="P647:Y661">
    <cfRule type="colorScale" priority="7831">
      <colorScale>
        <cfvo type="num" val="0"/>
        <cfvo type="max" val="0"/>
        <color rgb="FFFF0000"/>
        <color rgb="FFFFEF9C"/>
      </colorScale>
    </cfRule>
  </conditionalFormatting>
  <conditionalFormatting sqref="P647:Y661">
    <cfRule type="colorScale" priority="7830">
      <colorScale>
        <cfvo type="num" val="0"/>
        <cfvo type="max" val="0"/>
        <color rgb="FFFF0000"/>
        <color rgb="FFFFEF9C"/>
      </colorScale>
    </cfRule>
  </conditionalFormatting>
  <conditionalFormatting sqref="P663:Y676">
    <cfRule type="colorScale" priority="7829">
      <colorScale>
        <cfvo type="num" val="0"/>
        <cfvo type="max" val="0"/>
        <color rgb="FFFF0000"/>
        <color rgb="FFFFEF9C"/>
      </colorScale>
    </cfRule>
  </conditionalFormatting>
  <conditionalFormatting sqref="P663:Y676">
    <cfRule type="colorScale" priority="7828">
      <colorScale>
        <cfvo type="num" val="0"/>
        <cfvo type="max" val="0"/>
        <color rgb="FFFF0000"/>
        <color rgb="FFFFEF9C"/>
      </colorScale>
    </cfRule>
  </conditionalFormatting>
  <conditionalFormatting sqref="P663:Y676">
    <cfRule type="colorScale" priority="7827">
      <colorScale>
        <cfvo type="num" val="0"/>
        <cfvo type="max" val="0"/>
        <color rgb="FFFF0000"/>
        <color rgb="FFFFEF9C"/>
      </colorScale>
    </cfRule>
  </conditionalFormatting>
  <conditionalFormatting sqref="P663:Y676">
    <cfRule type="colorScale" priority="7826">
      <colorScale>
        <cfvo type="num" val="0"/>
        <cfvo type="max" val="0"/>
        <color rgb="FFFF0000"/>
        <color rgb="FFFFEF9C"/>
      </colorScale>
    </cfRule>
  </conditionalFormatting>
  <conditionalFormatting sqref="P663:Y676">
    <cfRule type="colorScale" priority="7825">
      <colorScale>
        <cfvo type="num" val="0"/>
        <cfvo type="max" val="0"/>
        <color rgb="FFFF0000"/>
        <color rgb="FFFFEF9C"/>
      </colorScale>
    </cfRule>
  </conditionalFormatting>
  <conditionalFormatting sqref="P663:Y676">
    <cfRule type="colorScale" priority="7824">
      <colorScale>
        <cfvo type="num" val="0"/>
        <cfvo type="max" val="0"/>
        <color rgb="FFFF0000"/>
        <color rgb="FFFFEF9C"/>
      </colorScale>
    </cfRule>
  </conditionalFormatting>
  <conditionalFormatting sqref="P663:Y676">
    <cfRule type="colorScale" priority="7823">
      <colorScale>
        <cfvo type="num" val="0"/>
        <cfvo type="max" val="0"/>
        <color rgb="FFFF0000"/>
        <color rgb="FFFFEF9C"/>
      </colorScale>
    </cfRule>
  </conditionalFormatting>
  <conditionalFormatting sqref="P663:Y676">
    <cfRule type="colorScale" priority="7822">
      <colorScale>
        <cfvo type="num" val="0"/>
        <cfvo type="max" val="0"/>
        <color rgb="FFFF0000"/>
        <color rgb="FFFFEF9C"/>
      </colorScale>
    </cfRule>
  </conditionalFormatting>
  <conditionalFormatting sqref="P663:Y676">
    <cfRule type="colorScale" priority="7821">
      <colorScale>
        <cfvo type="num" val="0"/>
        <cfvo type="max" val="0"/>
        <color rgb="FFFF0000"/>
        <color rgb="FFFFEF9C"/>
      </colorScale>
    </cfRule>
  </conditionalFormatting>
  <conditionalFormatting sqref="P663:Y676">
    <cfRule type="colorScale" priority="7820">
      <colorScale>
        <cfvo type="num" val="0"/>
        <cfvo type="max" val="0"/>
        <color rgb="FFFF0000"/>
        <color rgb="FFFFEF9C"/>
      </colorScale>
    </cfRule>
  </conditionalFormatting>
  <conditionalFormatting sqref="P663:Y676">
    <cfRule type="colorScale" priority="7819">
      <colorScale>
        <cfvo type="num" val="0"/>
        <cfvo type="max" val="0"/>
        <color rgb="FFFF0000"/>
        <color rgb="FFFFEF9C"/>
      </colorScale>
    </cfRule>
  </conditionalFormatting>
  <conditionalFormatting sqref="P663:Y676">
    <cfRule type="colorScale" priority="7818">
      <colorScale>
        <cfvo type="num" val="0"/>
        <cfvo type="max" val="0"/>
        <color rgb="FFFF0000"/>
        <color rgb="FFFFEF9C"/>
      </colorScale>
    </cfRule>
  </conditionalFormatting>
  <conditionalFormatting sqref="P663:Y676">
    <cfRule type="colorScale" priority="7817">
      <colorScale>
        <cfvo type="num" val="0"/>
        <cfvo type="max" val="0"/>
        <color rgb="FFFF0000"/>
        <color rgb="FFFFEF9C"/>
      </colorScale>
    </cfRule>
  </conditionalFormatting>
  <conditionalFormatting sqref="P663:Y676">
    <cfRule type="colorScale" priority="7816">
      <colorScale>
        <cfvo type="num" val="0"/>
        <cfvo type="max" val="0"/>
        <color rgb="FFFF0000"/>
        <color rgb="FFFFEF9C"/>
      </colorScale>
    </cfRule>
  </conditionalFormatting>
  <conditionalFormatting sqref="P663:Y676">
    <cfRule type="colorScale" priority="7815">
      <colorScale>
        <cfvo type="num" val="0"/>
        <cfvo type="max" val="0"/>
        <color rgb="FFFF0000"/>
        <color rgb="FFFFEF9C"/>
      </colorScale>
    </cfRule>
  </conditionalFormatting>
  <conditionalFormatting sqref="P663:Y676">
    <cfRule type="colorScale" priority="7814">
      <colorScale>
        <cfvo type="num" val="0"/>
        <cfvo type="max" val="0"/>
        <color rgb="FFFF0000"/>
        <color rgb="FFFFEF9C"/>
      </colorScale>
    </cfRule>
  </conditionalFormatting>
  <conditionalFormatting sqref="P663:Y676">
    <cfRule type="colorScale" priority="7813">
      <colorScale>
        <cfvo type="num" val="0"/>
        <cfvo type="max" val="0"/>
        <color rgb="FFFF0000"/>
        <color rgb="FFFFEF9C"/>
      </colorScale>
    </cfRule>
  </conditionalFormatting>
  <conditionalFormatting sqref="P663:Y676">
    <cfRule type="colorScale" priority="7812">
      <colorScale>
        <cfvo type="num" val="0"/>
        <cfvo type="max" val="0"/>
        <color rgb="FFFF0000"/>
        <color rgb="FFFFEF9C"/>
      </colorScale>
    </cfRule>
  </conditionalFormatting>
  <conditionalFormatting sqref="P663:Y676">
    <cfRule type="colorScale" priority="7811">
      <colorScale>
        <cfvo type="num" val="0"/>
        <cfvo type="max" val="0"/>
        <color rgb="FFFF0000"/>
        <color rgb="FFFFEF9C"/>
      </colorScale>
    </cfRule>
  </conditionalFormatting>
  <conditionalFormatting sqref="P663:Y676">
    <cfRule type="colorScale" priority="7810">
      <colorScale>
        <cfvo type="num" val="0"/>
        <cfvo type="max" val="0"/>
        <color rgb="FFFF0000"/>
        <color rgb="FFFFEF9C"/>
      </colorScale>
    </cfRule>
  </conditionalFormatting>
  <conditionalFormatting sqref="P678:Y691">
    <cfRule type="colorScale" priority="7809">
      <colorScale>
        <cfvo type="num" val="0"/>
        <cfvo type="max" val="0"/>
        <color rgb="FFFF0000"/>
        <color rgb="FFFFEF9C"/>
      </colorScale>
    </cfRule>
  </conditionalFormatting>
  <conditionalFormatting sqref="P678:Y691">
    <cfRule type="colorScale" priority="7808">
      <colorScale>
        <cfvo type="num" val="0"/>
        <cfvo type="max" val="0"/>
        <color rgb="FFFF0000"/>
        <color rgb="FFFFEF9C"/>
      </colorScale>
    </cfRule>
  </conditionalFormatting>
  <conditionalFormatting sqref="P678:Y691">
    <cfRule type="colorScale" priority="7807">
      <colorScale>
        <cfvo type="num" val="0"/>
        <cfvo type="max" val="0"/>
        <color rgb="FFFF0000"/>
        <color rgb="FFFFEF9C"/>
      </colorScale>
    </cfRule>
  </conditionalFormatting>
  <conditionalFormatting sqref="P678:Y691">
    <cfRule type="colorScale" priority="7806">
      <colorScale>
        <cfvo type="num" val="0"/>
        <cfvo type="max" val="0"/>
        <color rgb="FFFF0000"/>
        <color rgb="FFFFEF9C"/>
      </colorScale>
    </cfRule>
  </conditionalFormatting>
  <conditionalFormatting sqref="P678:Y691">
    <cfRule type="colorScale" priority="7805">
      <colorScale>
        <cfvo type="num" val="0"/>
        <cfvo type="max" val="0"/>
        <color rgb="FFFF0000"/>
        <color rgb="FFFFEF9C"/>
      </colorScale>
    </cfRule>
  </conditionalFormatting>
  <conditionalFormatting sqref="P678:Y691">
    <cfRule type="colorScale" priority="7804">
      <colorScale>
        <cfvo type="num" val="0"/>
        <cfvo type="max" val="0"/>
        <color rgb="FFFF0000"/>
        <color rgb="FFFFEF9C"/>
      </colorScale>
    </cfRule>
  </conditionalFormatting>
  <conditionalFormatting sqref="P678:Y691">
    <cfRule type="colorScale" priority="7803">
      <colorScale>
        <cfvo type="num" val="0"/>
        <cfvo type="max" val="0"/>
        <color rgb="FFFF0000"/>
        <color rgb="FFFFEF9C"/>
      </colorScale>
    </cfRule>
  </conditionalFormatting>
  <conditionalFormatting sqref="P678:Y691">
    <cfRule type="colorScale" priority="7802">
      <colorScale>
        <cfvo type="num" val="0"/>
        <cfvo type="max" val="0"/>
        <color rgb="FFFF0000"/>
        <color rgb="FFFFEF9C"/>
      </colorScale>
    </cfRule>
  </conditionalFormatting>
  <conditionalFormatting sqref="P678:Y691">
    <cfRule type="colorScale" priority="7801">
      <colorScale>
        <cfvo type="num" val="0"/>
        <cfvo type="max" val="0"/>
        <color rgb="FFFF0000"/>
        <color rgb="FFFFEF9C"/>
      </colorScale>
    </cfRule>
  </conditionalFormatting>
  <conditionalFormatting sqref="P678:Y691">
    <cfRule type="colorScale" priority="7800">
      <colorScale>
        <cfvo type="num" val="0"/>
        <cfvo type="max" val="0"/>
        <color rgb="FFFF0000"/>
        <color rgb="FFFFEF9C"/>
      </colorScale>
    </cfRule>
  </conditionalFormatting>
  <conditionalFormatting sqref="P678:Y691">
    <cfRule type="colorScale" priority="7799">
      <colorScale>
        <cfvo type="num" val="0"/>
        <cfvo type="max" val="0"/>
        <color rgb="FFFF0000"/>
        <color rgb="FFFFEF9C"/>
      </colorScale>
    </cfRule>
  </conditionalFormatting>
  <conditionalFormatting sqref="P678:Y691">
    <cfRule type="colorScale" priority="7798">
      <colorScale>
        <cfvo type="num" val="0"/>
        <cfvo type="max" val="0"/>
        <color rgb="FFFF0000"/>
        <color rgb="FFFFEF9C"/>
      </colorScale>
    </cfRule>
  </conditionalFormatting>
  <conditionalFormatting sqref="P678:Y691">
    <cfRule type="colorScale" priority="7797">
      <colorScale>
        <cfvo type="num" val="0"/>
        <cfvo type="max" val="0"/>
        <color rgb="FFFF0000"/>
        <color rgb="FFFFEF9C"/>
      </colorScale>
    </cfRule>
  </conditionalFormatting>
  <conditionalFormatting sqref="P678:Y691">
    <cfRule type="colorScale" priority="7796">
      <colorScale>
        <cfvo type="num" val="0"/>
        <cfvo type="max" val="0"/>
        <color rgb="FFFF0000"/>
        <color rgb="FFFFEF9C"/>
      </colorScale>
    </cfRule>
  </conditionalFormatting>
  <conditionalFormatting sqref="P678:Y691">
    <cfRule type="colorScale" priority="7795">
      <colorScale>
        <cfvo type="num" val="0"/>
        <cfvo type="max" val="0"/>
        <color rgb="FFFF0000"/>
        <color rgb="FFFFEF9C"/>
      </colorScale>
    </cfRule>
  </conditionalFormatting>
  <conditionalFormatting sqref="P678:Y691">
    <cfRule type="colorScale" priority="7794">
      <colorScale>
        <cfvo type="num" val="0"/>
        <cfvo type="max" val="0"/>
        <color rgb="FFFF0000"/>
        <color rgb="FFFFEF9C"/>
      </colorScale>
    </cfRule>
  </conditionalFormatting>
  <conditionalFormatting sqref="P678:Y691">
    <cfRule type="colorScale" priority="7793">
      <colorScale>
        <cfvo type="num" val="0"/>
        <cfvo type="max" val="0"/>
        <color rgb="FFFF0000"/>
        <color rgb="FFFFEF9C"/>
      </colorScale>
    </cfRule>
  </conditionalFormatting>
  <conditionalFormatting sqref="P678:Y691">
    <cfRule type="colorScale" priority="7792">
      <colorScale>
        <cfvo type="num" val="0"/>
        <cfvo type="max" val="0"/>
        <color rgb="FFFF0000"/>
        <color rgb="FFFFEF9C"/>
      </colorScale>
    </cfRule>
  </conditionalFormatting>
  <conditionalFormatting sqref="P678:Y691">
    <cfRule type="colorScale" priority="7791">
      <colorScale>
        <cfvo type="num" val="0"/>
        <cfvo type="max" val="0"/>
        <color rgb="FFFF0000"/>
        <color rgb="FFFFEF9C"/>
      </colorScale>
    </cfRule>
  </conditionalFormatting>
  <conditionalFormatting sqref="P678:Y691">
    <cfRule type="colorScale" priority="7790">
      <colorScale>
        <cfvo type="num" val="0"/>
        <cfvo type="max" val="0"/>
        <color rgb="FFFF0000"/>
        <color rgb="FFFFEF9C"/>
      </colorScale>
    </cfRule>
  </conditionalFormatting>
  <conditionalFormatting sqref="P678:Y691">
    <cfRule type="colorScale" priority="7789">
      <colorScale>
        <cfvo type="num" val="0"/>
        <cfvo type="max" val="0"/>
        <color rgb="FFFF0000"/>
        <color rgb="FFFFEF9C"/>
      </colorScale>
    </cfRule>
  </conditionalFormatting>
  <conditionalFormatting sqref="P693:Y707">
    <cfRule type="colorScale" priority="7788">
      <colorScale>
        <cfvo type="num" val="0"/>
        <cfvo type="max" val="0"/>
        <color rgb="FFFF0000"/>
        <color rgb="FFFFEF9C"/>
      </colorScale>
    </cfRule>
  </conditionalFormatting>
  <conditionalFormatting sqref="P693:Y707">
    <cfRule type="colorScale" priority="7787">
      <colorScale>
        <cfvo type="num" val="0"/>
        <cfvo type="max" val="0"/>
        <color rgb="FFFF0000"/>
        <color rgb="FFFFEF9C"/>
      </colorScale>
    </cfRule>
  </conditionalFormatting>
  <conditionalFormatting sqref="P693:Y707">
    <cfRule type="colorScale" priority="7786">
      <colorScale>
        <cfvo type="num" val="0"/>
        <cfvo type="max" val="0"/>
        <color rgb="FFFF0000"/>
        <color rgb="FFFFEF9C"/>
      </colorScale>
    </cfRule>
  </conditionalFormatting>
  <conditionalFormatting sqref="P693:Y707">
    <cfRule type="colorScale" priority="7785">
      <colorScale>
        <cfvo type="num" val="0"/>
        <cfvo type="max" val="0"/>
        <color rgb="FFFF0000"/>
        <color rgb="FFFFEF9C"/>
      </colorScale>
    </cfRule>
  </conditionalFormatting>
  <conditionalFormatting sqref="P693:Y707">
    <cfRule type="colorScale" priority="7784">
      <colorScale>
        <cfvo type="num" val="0"/>
        <cfvo type="max" val="0"/>
        <color rgb="FFFF0000"/>
        <color rgb="FFFFEF9C"/>
      </colorScale>
    </cfRule>
  </conditionalFormatting>
  <conditionalFormatting sqref="P693:Y707">
    <cfRule type="colorScale" priority="7783">
      <colorScale>
        <cfvo type="num" val="0"/>
        <cfvo type="max" val="0"/>
        <color rgb="FFFF0000"/>
        <color rgb="FFFFEF9C"/>
      </colorScale>
    </cfRule>
  </conditionalFormatting>
  <conditionalFormatting sqref="P693:Y707">
    <cfRule type="colorScale" priority="7782">
      <colorScale>
        <cfvo type="num" val="0"/>
        <cfvo type="max" val="0"/>
        <color rgb="FFFF0000"/>
        <color rgb="FFFFEF9C"/>
      </colorScale>
    </cfRule>
  </conditionalFormatting>
  <conditionalFormatting sqref="P693:Y707">
    <cfRule type="colorScale" priority="7781">
      <colorScale>
        <cfvo type="num" val="0"/>
        <cfvo type="max" val="0"/>
        <color rgb="FFFF0000"/>
        <color rgb="FFFFEF9C"/>
      </colorScale>
    </cfRule>
  </conditionalFormatting>
  <conditionalFormatting sqref="P693:Y707">
    <cfRule type="colorScale" priority="7780">
      <colorScale>
        <cfvo type="num" val="0"/>
        <cfvo type="max" val="0"/>
        <color rgb="FFFF0000"/>
        <color rgb="FFFFEF9C"/>
      </colorScale>
    </cfRule>
  </conditionalFormatting>
  <conditionalFormatting sqref="P693:Y707">
    <cfRule type="colorScale" priority="7779">
      <colorScale>
        <cfvo type="num" val="0"/>
        <cfvo type="max" val="0"/>
        <color rgb="FFFF0000"/>
        <color rgb="FFFFEF9C"/>
      </colorScale>
    </cfRule>
  </conditionalFormatting>
  <conditionalFormatting sqref="P693:Y707">
    <cfRule type="colorScale" priority="7778">
      <colorScale>
        <cfvo type="num" val="0"/>
        <cfvo type="max" val="0"/>
        <color rgb="FFFF0000"/>
        <color rgb="FFFFEF9C"/>
      </colorScale>
    </cfRule>
  </conditionalFormatting>
  <conditionalFormatting sqref="P693:Y707">
    <cfRule type="colorScale" priority="7777">
      <colorScale>
        <cfvo type="num" val="0"/>
        <cfvo type="max" val="0"/>
        <color rgb="FFFF0000"/>
        <color rgb="FFFFEF9C"/>
      </colorScale>
    </cfRule>
  </conditionalFormatting>
  <conditionalFormatting sqref="P693:Y707">
    <cfRule type="colorScale" priority="7776">
      <colorScale>
        <cfvo type="num" val="0"/>
        <cfvo type="max" val="0"/>
        <color rgb="FFFF0000"/>
        <color rgb="FFFFEF9C"/>
      </colorScale>
    </cfRule>
  </conditionalFormatting>
  <conditionalFormatting sqref="P693:Y707">
    <cfRule type="colorScale" priority="7775">
      <colorScale>
        <cfvo type="num" val="0"/>
        <cfvo type="max" val="0"/>
        <color rgb="FFFF0000"/>
        <color rgb="FFFFEF9C"/>
      </colorScale>
    </cfRule>
  </conditionalFormatting>
  <conditionalFormatting sqref="P693:Y707">
    <cfRule type="colorScale" priority="7774">
      <colorScale>
        <cfvo type="num" val="0"/>
        <cfvo type="max" val="0"/>
        <color rgb="FFFF0000"/>
        <color rgb="FFFFEF9C"/>
      </colorScale>
    </cfRule>
  </conditionalFormatting>
  <conditionalFormatting sqref="P693:Y707">
    <cfRule type="colorScale" priority="7773">
      <colorScale>
        <cfvo type="num" val="0"/>
        <cfvo type="max" val="0"/>
        <color rgb="FFFF0000"/>
        <color rgb="FFFFEF9C"/>
      </colorScale>
    </cfRule>
  </conditionalFormatting>
  <conditionalFormatting sqref="P693:Y707">
    <cfRule type="colorScale" priority="7772">
      <colorScale>
        <cfvo type="num" val="0"/>
        <cfvo type="max" val="0"/>
        <color rgb="FFFF0000"/>
        <color rgb="FFFFEF9C"/>
      </colorScale>
    </cfRule>
  </conditionalFormatting>
  <conditionalFormatting sqref="P693:Y707">
    <cfRule type="colorScale" priority="7771">
      <colorScale>
        <cfvo type="num" val="0"/>
        <cfvo type="max" val="0"/>
        <color rgb="FFFF0000"/>
        <color rgb="FFFFEF9C"/>
      </colorScale>
    </cfRule>
  </conditionalFormatting>
  <conditionalFormatting sqref="P693:Y707">
    <cfRule type="colorScale" priority="7770">
      <colorScale>
        <cfvo type="num" val="0"/>
        <cfvo type="max" val="0"/>
        <color rgb="FFFF0000"/>
        <color rgb="FFFFEF9C"/>
      </colorScale>
    </cfRule>
  </conditionalFormatting>
  <conditionalFormatting sqref="P693:Y707">
    <cfRule type="colorScale" priority="7769">
      <colorScale>
        <cfvo type="num" val="0"/>
        <cfvo type="max" val="0"/>
        <color rgb="FFFF0000"/>
        <color rgb="FFFFEF9C"/>
      </colorScale>
    </cfRule>
  </conditionalFormatting>
  <conditionalFormatting sqref="P693:Y707">
    <cfRule type="colorScale" priority="7768">
      <colorScale>
        <cfvo type="num" val="0"/>
        <cfvo type="max" val="0"/>
        <color rgb="FFFF0000"/>
        <color rgb="FFFFEF9C"/>
      </colorScale>
    </cfRule>
  </conditionalFormatting>
  <conditionalFormatting sqref="P693:Y707">
    <cfRule type="colorScale" priority="7767">
      <colorScale>
        <cfvo type="num" val="0"/>
        <cfvo type="max" val="0"/>
        <color rgb="FFFF0000"/>
        <color rgb="FFFFEF9C"/>
      </colorScale>
    </cfRule>
  </conditionalFormatting>
  <conditionalFormatting sqref="P709:Y722">
    <cfRule type="colorScale" priority="7766">
      <colorScale>
        <cfvo type="num" val="0"/>
        <cfvo type="max" val="0"/>
        <color rgb="FFFF0000"/>
        <color rgb="FFFFEF9C"/>
      </colorScale>
    </cfRule>
  </conditionalFormatting>
  <conditionalFormatting sqref="P709:Y722">
    <cfRule type="colorScale" priority="7765">
      <colorScale>
        <cfvo type="num" val="0"/>
        <cfvo type="max" val="0"/>
        <color rgb="FFFF0000"/>
        <color rgb="FFFFEF9C"/>
      </colorScale>
    </cfRule>
  </conditionalFormatting>
  <conditionalFormatting sqref="P709:Y722">
    <cfRule type="colorScale" priority="7764">
      <colorScale>
        <cfvo type="num" val="0"/>
        <cfvo type="max" val="0"/>
        <color rgb="FFFF0000"/>
        <color rgb="FFFFEF9C"/>
      </colorScale>
    </cfRule>
  </conditionalFormatting>
  <conditionalFormatting sqref="P709:Y722">
    <cfRule type="colorScale" priority="7763">
      <colorScale>
        <cfvo type="num" val="0"/>
        <cfvo type="max" val="0"/>
        <color rgb="FFFF0000"/>
        <color rgb="FFFFEF9C"/>
      </colorScale>
    </cfRule>
  </conditionalFormatting>
  <conditionalFormatting sqref="P709:Y722">
    <cfRule type="colorScale" priority="7762">
      <colorScale>
        <cfvo type="num" val="0"/>
        <cfvo type="max" val="0"/>
        <color rgb="FFFF0000"/>
        <color rgb="FFFFEF9C"/>
      </colorScale>
    </cfRule>
  </conditionalFormatting>
  <conditionalFormatting sqref="P709:Y722">
    <cfRule type="colorScale" priority="7761">
      <colorScale>
        <cfvo type="num" val="0"/>
        <cfvo type="max" val="0"/>
        <color rgb="FFFF0000"/>
        <color rgb="FFFFEF9C"/>
      </colorScale>
    </cfRule>
  </conditionalFormatting>
  <conditionalFormatting sqref="P709:Y722">
    <cfRule type="colorScale" priority="7760">
      <colorScale>
        <cfvo type="num" val="0"/>
        <cfvo type="max" val="0"/>
        <color rgb="FFFF0000"/>
        <color rgb="FFFFEF9C"/>
      </colorScale>
    </cfRule>
  </conditionalFormatting>
  <conditionalFormatting sqref="P709:Y722">
    <cfRule type="colorScale" priority="7759">
      <colorScale>
        <cfvo type="num" val="0"/>
        <cfvo type="max" val="0"/>
        <color rgb="FFFF0000"/>
        <color rgb="FFFFEF9C"/>
      </colorScale>
    </cfRule>
  </conditionalFormatting>
  <conditionalFormatting sqref="P709:Y722">
    <cfRule type="colorScale" priority="7758">
      <colorScale>
        <cfvo type="num" val="0"/>
        <cfvo type="max" val="0"/>
        <color rgb="FFFF0000"/>
        <color rgb="FFFFEF9C"/>
      </colorScale>
    </cfRule>
  </conditionalFormatting>
  <conditionalFormatting sqref="P709:Y722">
    <cfRule type="colorScale" priority="7757">
      <colorScale>
        <cfvo type="num" val="0"/>
        <cfvo type="max" val="0"/>
        <color rgb="FFFF0000"/>
        <color rgb="FFFFEF9C"/>
      </colorScale>
    </cfRule>
  </conditionalFormatting>
  <conditionalFormatting sqref="P709:Y722">
    <cfRule type="colorScale" priority="7756">
      <colorScale>
        <cfvo type="num" val="0"/>
        <cfvo type="max" val="0"/>
        <color rgb="FFFF0000"/>
        <color rgb="FFFFEF9C"/>
      </colorScale>
    </cfRule>
  </conditionalFormatting>
  <conditionalFormatting sqref="P709:Y722">
    <cfRule type="colorScale" priority="7755">
      <colorScale>
        <cfvo type="num" val="0"/>
        <cfvo type="max" val="0"/>
        <color rgb="FFFF0000"/>
        <color rgb="FFFFEF9C"/>
      </colorScale>
    </cfRule>
  </conditionalFormatting>
  <conditionalFormatting sqref="P709:Y722">
    <cfRule type="colorScale" priority="7754">
      <colorScale>
        <cfvo type="num" val="0"/>
        <cfvo type="max" val="0"/>
        <color rgb="FFFF0000"/>
        <color rgb="FFFFEF9C"/>
      </colorScale>
    </cfRule>
  </conditionalFormatting>
  <conditionalFormatting sqref="P709:Y722">
    <cfRule type="colorScale" priority="7753">
      <colorScale>
        <cfvo type="num" val="0"/>
        <cfvo type="max" val="0"/>
        <color rgb="FFFF0000"/>
        <color rgb="FFFFEF9C"/>
      </colorScale>
    </cfRule>
  </conditionalFormatting>
  <conditionalFormatting sqref="P709:Y722">
    <cfRule type="colorScale" priority="7752">
      <colorScale>
        <cfvo type="num" val="0"/>
        <cfvo type="max" val="0"/>
        <color rgb="FFFF0000"/>
        <color rgb="FFFFEF9C"/>
      </colorScale>
    </cfRule>
  </conditionalFormatting>
  <conditionalFormatting sqref="P709:Y722">
    <cfRule type="colorScale" priority="7751">
      <colorScale>
        <cfvo type="num" val="0"/>
        <cfvo type="max" val="0"/>
        <color rgb="FFFF0000"/>
        <color rgb="FFFFEF9C"/>
      </colorScale>
    </cfRule>
  </conditionalFormatting>
  <conditionalFormatting sqref="P709:Y722">
    <cfRule type="colorScale" priority="7750">
      <colorScale>
        <cfvo type="num" val="0"/>
        <cfvo type="max" val="0"/>
        <color rgb="FFFF0000"/>
        <color rgb="FFFFEF9C"/>
      </colorScale>
    </cfRule>
  </conditionalFormatting>
  <conditionalFormatting sqref="P709:Y722">
    <cfRule type="colorScale" priority="7749">
      <colorScale>
        <cfvo type="num" val="0"/>
        <cfvo type="max" val="0"/>
        <color rgb="FFFF0000"/>
        <color rgb="FFFFEF9C"/>
      </colorScale>
    </cfRule>
  </conditionalFormatting>
  <conditionalFormatting sqref="P709:Y722">
    <cfRule type="colorScale" priority="7748">
      <colorScale>
        <cfvo type="num" val="0"/>
        <cfvo type="max" val="0"/>
        <color rgb="FFFF0000"/>
        <color rgb="FFFFEF9C"/>
      </colorScale>
    </cfRule>
  </conditionalFormatting>
  <conditionalFormatting sqref="P709:Y722">
    <cfRule type="colorScale" priority="7747">
      <colorScale>
        <cfvo type="num" val="0"/>
        <cfvo type="max" val="0"/>
        <color rgb="FFFF0000"/>
        <color rgb="FFFFEF9C"/>
      </colorScale>
    </cfRule>
  </conditionalFormatting>
  <conditionalFormatting sqref="P709:Y722">
    <cfRule type="colorScale" priority="7746">
      <colorScale>
        <cfvo type="num" val="0"/>
        <cfvo type="max" val="0"/>
        <color rgb="FFFF0000"/>
        <color rgb="FFFFEF9C"/>
      </colorScale>
    </cfRule>
  </conditionalFormatting>
  <conditionalFormatting sqref="P709:Y722">
    <cfRule type="colorScale" priority="7745">
      <colorScale>
        <cfvo type="num" val="0"/>
        <cfvo type="max" val="0"/>
        <color rgb="FFFF0000"/>
        <color rgb="FFFFEF9C"/>
      </colorScale>
    </cfRule>
  </conditionalFormatting>
  <conditionalFormatting sqref="P709:Y722">
    <cfRule type="colorScale" priority="7744">
      <colorScale>
        <cfvo type="num" val="0"/>
        <cfvo type="max" val="0"/>
        <color rgb="FFFF0000"/>
        <color rgb="FFFFEF9C"/>
      </colorScale>
    </cfRule>
  </conditionalFormatting>
  <conditionalFormatting sqref="P724:Y738">
    <cfRule type="colorScale" priority="7743">
      <colorScale>
        <cfvo type="num" val="0"/>
        <cfvo type="max" val="0"/>
        <color rgb="FFFF0000"/>
        <color rgb="FFFFEF9C"/>
      </colorScale>
    </cfRule>
  </conditionalFormatting>
  <conditionalFormatting sqref="P724:Y738">
    <cfRule type="colorScale" priority="7742">
      <colorScale>
        <cfvo type="num" val="0"/>
        <cfvo type="max" val="0"/>
        <color rgb="FFFF0000"/>
        <color rgb="FFFFEF9C"/>
      </colorScale>
    </cfRule>
  </conditionalFormatting>
  <conditionalFormatting sqref="P724:Y738">
    <cfRule type="colorScale" priority="7741">
      <colorScale>
        <cfvo type="num" val="0"/>
        <cfvo type="max" val="0"/>
        <color rgb="FFFF0000"/>
        <color rgb="FFFFEF9C"/>
      </colorScale>
    </cfRule>
  </conditionalFormatting>
  <conditionalFormatting sqref="P724:Y738">
    <cfRule type="colorScale" priority="7740">
      <colorScale>
        <cfvo type="num" val="0"/>
        <cfvo type="max" val="0"/>
        <color rgb="FFFF0000"/>
        <color rgb="FFFFEF9C"/>
      </colorScale>
    </cfRule>
  </conditionalFormatting>
  <conditionalFormatting sqref="P724:Y738">
    <cfRule type="colorScale" priority="7739">
      <colorScale>
        <cfvo type="num" val="0"/>
        <cfvo type="max" val="0"/>
        <color rgb="FFFF0000"/>
        <color rgb="FFFFEF9C"/>
      </colorScale>
    </cfRule>
  </conditionalFormatting>
  <conditionalFormatting sqref="P724:Y738">
    <cfRule type="colorScale" priority="7738">
      <colorScale>
        <cfvo type="num" val="0"/>
        <cfvo type="max" val="0"/>
        <color rgb="FFFF0000"/>
        <color rgb="FFFFEF9C"/>
      </colorScale>
    </cfRule>
  </conditionalFormatting>
  <conditionalFormatting sqref="P724:Y738">
    <cfRule type="colorScale" priority="7737">
      <colorScale>
        <cfvo type="num" val="0"/>
        <cfvo type="max" val="0"/>
        <color rgb="FFFF0000"/>
        <color rgb="FFFFEF9C"/>
      </colorScale>
    </cfRule>
  </conditionalFormatting>
  <conditionalFormatting sqref="P724:Y738">
    <cfRule type="colorScale" priority="7736">
      <colorScale>
        <cfvo type="num" val="0"/>
        <cfvo type="max" val="0"/>
        <color rgb="FFFF0000"/>
        <color rgb="FFFFEF9C"/>
      </colorScale>
    </cfRule>
  </conditionalFormatting>
  <conditionalFormatting sqref="P724:Y738">
    <cfRule type="colorScale" priority="7735">
      <colorScale>
        <cfvo type="num" val="0"/>
        <cfvo type="max" val="0"/>
        <color rgb="FFFF0000"/>
        <color rgb="FFFFEF9C"/>
      </colorScale>
    </cfRule>
  </conditionalFormatting>
  <conditionalFormatting sqref="P724:Y738">
    <cfRule type="colorScale" priority="7734">
      <colorScale>
        <cfvo type="num" val="0"/>
        <cfvo type="max" val="0"/>
        <color rgb="FFFF0000"/>
        <color rgb="FFFFEF9C"/>
      </colorScale>
    </cfRule>
  </conditionalFormatting>
  <conditionalFormatting sqref="P724:Y738">
    <cfRule type="colorScale" priority="7733">
      <colorScale>
        <cfvo type="num" val="0"/>
        <cfvo type="max" val="0"/>
        <color rgb="FFFF0000"/>
        <color rgb="FFFFEF9C"/>
      </colorScale>
    </cfRule>
  </conditionalFormatting>
  <conditionalFormatting sqref="P724:Y738">
    <cfRule type="colorScale" priority="7732">
      <colorScale>
        <cfvo type="num" val="0"/>
        <cfvo type="max" val="0"/>
        <color rgb="FFFF0000"/>
        <color rgb="FFFFEF9C"/>
      </colorScale>
    </cfRule>
  </conditionalFormatting>
  <conditionalFormatting sqref="P724:Y738">
    <cfRule type="colorScale" priority="7731">
      <colorScale>
        <cfvo type="num" val="0"/>
        <cfvo type="max" val="0"/>
        <color rgb="FFFF0000"/>
        <color rgb="FFFFEF9C"/>
      </colorScale>
    </cfRule>
  </conditionalFormatting>
  <conditionalFormatting sqref="P724:Y738">
    <cfRule type="colorScale" priority="7730">
      <colorScale>
        <cfvo type="num" val="0"/>
        <cfvo type="max" val="0"/>
        <color rgb="FFFF0000"/>
        <color rgb="FFFFEF9C"/>
      </colorScale>
    </cfRule>
  </conditionalFormatting>
  <conditionalFormatting sqref="P724:Y738">
    <cfRule type="colorScale" priority="7729">
      <colorScale>
        <cfvo type="num" val="0"/>
        <cfvo type="max" val="0"/>
        <color rgb="FFFF0000"/>
        <color rgb="FFFFEF9C"/>
      </colorScale>
    </cfRule>
  </conditionalFormatting>
  <conditionalFormatting sqref="P724:Y738">
    <cfRule type="colorScale" priority="7728">
      <colorScale>
        <cfvo type="num" val="0"/>
        <cfvo type="max" val="0"/>
        <color rgb="FFFF0000"/>
        <color rgb="FFFFEF9C"/>
      </colorScale>
    </cfRule>
  </conditionalFormatting>
  <conditionalFormatting sqref="P724:Y738">
    <cfRule type="colorScale" priority="7727">
      <colorScale>
        <cfvo type="num" val="0"/>
        <cfvo type="max" val="0"/>
        <color rgb="FFFF0000"/>
        <color rgb="FFFFEF9C"/>
      </colorScale>
    </cfRule>
  </conditionalFormatting>
  <conditionalFormatting sqref="P724:Y738">
    <cfRule type="colorScale" priority="7726">
      <colorScale>
        <cfvo type="num" val="0"/>
        <cfvo type="max" val="0"/>
        <color rgb="FFFF0000"/>
        <color rgb="FFFFEF9C"/>
      </colorScale>
    </cfRule>
  </conditionalFormatting>
  <conditionalFormatting sqref="P724:Y738">
    <cfRule type="colorScale" priority="7725">
      <colorScale>
        <cfvo type="num" val="0"/>
        <cfvo type="max" val="0"/>
        <color rgb="FFFF0000"/>
        <color rgb="FFFFEF9C"/>
      </colorScale>
    </cfRule>
  </conditionalFormatting>
  <conditionalFormatting sqref="P724:Y738">
    <cfRule type="colorScale" priority="7724">
      <colorScale>
        <cfvo type="num" val="0"/>
        <cfvo type="max" val="0"/>
        <color rgb="FFFF0000"/>
        <color rgb="FFFFEF9C"/>
      </colorScale>
    </cfRule>
  </conditionalFormatting>
  <conditionalFormatting sqref="P724:Y738">
    <cfRule type="colorScale" priority="7723">
      <colorScale>
        <cfvo type="num" val="0"/>
        <cfvo type="max" val="0"/>
        <color rgb="FFFF0000"/>
        <color rgb="FFFFEF9C"/>
      </colorScale>
    </cfRule>
  </conditionalFormatting>
  <conditionalFormatting sqref="P724:Y738">
    <cfRule type="colorScale" priority="7722">
      <colorScale>
        <cfvo type="num" val="0"/>
        <cfvo type="max" val="0"/>
        <color rgb="FFFF0000"/>
        <color rgb="FFFFEF9C"/>
      </colorScale>
    </cfRule>
  </conditionalFormatting>
  <conditionalFormatting sqref="P724:Y738">
    <cfRule type="colorScale" priority="7721">
      <colorScale>
        <cfvo type="num" val="0"/>
        <cfvo type="max" val="0"/>
        <color rgb="FFFF0000"/>
        <color rgb="FFFFEF9C"/>
      </colorScale>
    </cfRule>
  </conditionalFormatting>
  <conditionalFormatting sqref="P724:Y738">
    <cfRule type="colorScale" priority="7720">
      <colorScale>
        <cfvo type="num" val="0"/>
        <cfvo type="max" val="0"/>
        <color rgb="FFFF0000"/>
        <color rgb="FFFFEF9C"/>
      </colorScale>
    </cfRule>
  </conditionalFormatting>
  <conditionalFormatting sqref="P740:Y753">
    <cfRule type="colorScale" priority="7719">
      <colorScale>
        <cfvo type="num" val="0"/>
        <cfvo type="max" val="0"/>
        <color rgb="FFFF0000"/>
        <color rgb="FFFFEF9C"/>
      </colorScale>
    </cfRule>
  </conditionalFormatting>
  <conditionalFormatting sqref="P740:Y753">
    <cfRule type="colorScale" priority="7718">
      <colorScale>
        <cfvo type="num" val="0"/>
        <cfvo type="max" val="0"/>
        <color rgb="FFFF0000"/>
        <color rgb="FFFFEF9C"/>
      </colorScale>
    </cfRule>
  </conditionalFormatting>
  <conditionalFormatting sqref="P740:Y753">
    <cfRule type="colorScale" priority="7717">
      <colorScale>
        <cfvo type="num" val="0"/>
        <cfvo type="max" val="0"/>
        <color rgb="FFFF0000"/>
        <color rgb="FFFFEF9C"/>
      </colorScale>
    </cfRule>
  </conditionalFormatting>
  <conditionalFormatting sqref="P740:Y753">
    <cfRule type="colorScale" priority="7716">
      <colorScale>
        <cfvo type="num" val="0"/>
        <cfvo type="max" val="0"/>
        <color rgb="FFFF0000"/>
        <color rgb="FFFFEF9C"/>
      </colorScale>
    </cfRule>
  </conditionalFormatting>
  <conditionalFormatting sqref="P740:Y753">
    <cfRule type="colorScale" priority="7715">
      <colorScale>
        <cfvo type="num" val="0"/>
        <cfvo type="max" val="0"/>
        <color rgb="FFFF0000"/>
        <color rgb="FFFFEF9C"/>
      </colorScale>
    </cfRule>
  </conditionalFormatting>
  <conditionalFormatting sqref="P740:Y753">
    <cfRule type="colorScale" priority="7714">
      <colorScale>
        <cfvo type="num" val="0"/>
        <cfvo type="max" val="0"/>
        <color rgb="FFFF0000"/>
        <color rgb="FFFFEF9C"/>
      </colorScale>
    </cfRule>
  </conditionalFormatting>
  <conditionalFormatting sqref="P740:Y753">
    <cfRule type="colorScale" priority="7713">
      <colorScale>
        <cfvo type="num" val="0"/>
        <cfvo type="max" val="0"/>
        <color rgb="FFFF0000"/>
        <color rgb="FFFFEF9C"/>
      </colorScale>
    </cfRule>
  </conditionalFormatting>
  <conditionalFormatting sqref="P740:Y753">
    <cfRule type="colorScale" priority="7712">
      <colorScale>
        <cfvo type="num" val="0"/>
        <cfvo type="max" val="0"/>
        <color rgb="FFFF0000"/>
        <color rgb="FFFFEF9C"/>
      </colorScale>
    </cfRule>
  </conditionalFormatting>
  <conditionalFormatting sqref="P740:Y753">
    <cfRule type="colorScale" priority="7711">
      <colorScale>
        <cfvo type="num" val="0"/>
        <cfvo type="max" val="0"/>
        <color rgb="FFFF0000"/>
        <color rgb="FFFFEF9C"/>
      </colorScale>
    </cfRule>
  </conditionalFormatting>
  <conditionalFormatting sqref="P740:Y753">
    <cfRule type="colorScale" priority="7710">
      <colorScale>
        <cfvo type="num" val="0"/>
        <cfvo type="max" val="0"/>
        <color rgb="FFFF0000"/>
        <color rgb="FFFFEF9C"/>
      </colorScale>
    </cfRule>
  </conditionalFormatting>
  <conditionalFormatting sqref="P740:Y753">
    <cfRule type="colorScale" priority="7709">
      <colorScale>
        <cfvo type="num" val="0"/>
        <cfvo type="max" val="0"/>
        <color rgb="FFFF0000"/>
        <color rgb="FFFFEF9C"/>
      </colorScale>
    </cfRule>
  </conditionalFormatting>
  <conditionalFormatting sqref="P740:Y753">
    <cfRule type="colorScale" priority="7708">
      <colorScale>
        <cfvo type="num" val="0"/>
        <cfvo type="max" val="0"/>
        <color rgb="FFFF0000"/>
        <color rgb="FFFFEF9C"/>
      </colorScale>
    </cfRule>
  </conditionalFormatting>
  <conditionalFormatting sqref="P740:Y753">
    <cfRule type="colorScale" priority="7707">
      <colorScale>
        <cfvo type="num" val="0"/>
        <cfvo type="max" val="0"/>
        <color rgb="FFFF0000"/>
        <color rgb="FFFFEF9C"/>
      </colorScale>
    </cfRule>
  </conditionalFormatting>
  <conditionalFormatting sqref="P740:Y753">
    <cfRule type="colorScale" priority="7706">
      <colorScale>
        <cfvo type="num" val="0"/>
        <cfvo type="max" val="0"/>
        <color rgb="FFFF0000"/>
        <color rgb="FFFFEF9C"/>
      </colorScale>
    </cfRule>
  </conditionalFormatting>
  <conditionalFormatting sqref="P740:Y753">
    <cfRule type="colorScale" priority="7705">
      <colorScale>
        <cfvo type="num" val="0"/>
        <cfvo type="max" val="0"/>
        <color rgb="FFFF0000"/>
        <color rgb="FFFFEF9C"/>
      </colorScale>
    </cfRule>
  </conditionalFormatting>
  <conditionalFormatting sqref="P740:Y753">
    <cfRule type="colorScale" priority="7704">
      <colorScale>
        <cfvo type="num" val="0"/>
        <cfvo type="max" val="0"/>
        <color rgb="FFFF0000"/>
        <color rgb="FFFFEF9C"/>
      </colorScale>
    </cfRule>
  </conditionalFormatting>
  <conditionalFormatting sqref="P740:Y753">
    <cfRule type="colorScale" priority="7703">
      <colorScale>
        <cfvo type="num" val="0"/>
        <cfvo type="max" val="0"/>
        <color rgb="FFFF0000"/>
        <color rgb="FFFFEF9C"/>
      </colorScale>
    </cfRule>
  </conditionalFormatting>
  <conditionalFormatting sqref="P740:Y753">
    <cfRule type="colorScale" priority="7702">
      <colorScale>
        <cfvo type="num" val="0"/>
        <cfvo type="max" val="0"/>
        <color rgb="FFFF0000"/>
        <color rgb="FFFFEF9C"/>
      </colorScale>
    </cfRule>
  </conditionalFormatting>
  <conditionalFormatting sqref="P740:Y753">
    <cfRule type="colorScale" priority="7701">
      <colorScale>
        <cfvo type="num" val="0"/>
        <cfvo type="max" val="0"/>
        <color rgb="FFFF0000"/>
        <color rgb="FFFFEF9C"/>
      </colorScale>
    </cfRule>
  </conditionalFormatting>
  <conditionalFormatting sqref="P740:Y753">
    <cfRule type="colorScale" priority="7700">
      <colorScale>
        <cfvo type="num" val="0"/>
        <cfvo type="max" val="0"/>
        <color rgb="FFFF0000"/>
        <color rgb="FFFFEF9C"/>
      </colorScale>
    </cfRule>
  </conditionalFormatting>
  <conditionalFormatting sqref="P740:Y753">
    <cfRule type="colorScale" priority="7699">
      <colorScale>
        <cfvo type="num" val="0"/>
        <cfvo type="max" val="0"/>
        <color rgb="FFFF0000"/>
        <color rgb="FFFFEF9C"/>
      </colorScale>
    </cfRule>
  </conditionalFormatting>
  <conditionalFormatting sqref="P740:Y753">
    <cfRule type="colorScale" priority="7698">
      <colorScale>
        <cfvo type="num" val="0"/>
        <cfvo type="max" val="0"/>
        <color rgb="FFFF0000"/>
        <color rgb="FFFFEF9C"/>
      </colorScale>
    </cfRule>
  </conditionalFormatting>
  <conditionalFormatting sqref="P740:Y753">
    <cfRule type="colorScale" priority="7697">
      <colorScale>
        <cfvo type="num" val="0"/>
        <cfvo type="max" val="0"/>
        <color rgb="FFFF0000"/>
        <color rgb="FFFFEF9C"/>
      </colorScale>
    </cfRule>
  </conditionalFormatting>
  <conditionalFormatting sqref="P740:Y753">
    <cfRule type="colorScale" priority="7696">
      <colorScale>
        <cfvo type="num" val="0"/>
        <cfvo type="max" val="0"/>
        <color rgb="FFFF0000"/>
        <color rgb="FFFFEF9C"/>
      </colorScale>
    </cfRule>
  </conditionalFormatting>
  <conditionalFormatting sqref="P740:Y753">
    <cfRule type="colorScale" priority="7695">
      <colorScale>
        <cfvo type="num" val="0"/>
        <cfvo type="max" val="0"/>
        <color rgb="FFFF0000"/>
        <color rgb="FFFFEF9C"/>
      </colorScale>
    </cfRule>
  </conditionalFormatting>
  <conditionalFormatting sqref="P755:Y768">
    <cfRule type="colorScale" priority="7694">
      <colorScale>
        <cfvo type="num" val="0"/>
        <cfvo type="max" val="0"/>
        <color rgb="FFFF0000"/>
        <color rgb="FFFFEF9C"/>
      </colorScale>
    </cfRule>
  </conditionalFormatting>
  <conditionalFormatting sqref="P755:Y768">
    <cfRule type="colorScale" priority="7693">
      <colorScale>
        <cfvo type="num" val="0"/>
        <cfvo type="max" val="0"/>
        <color rgb="FFFF0000"/>
        <color rgb="FFFFEF9C"/>
      </colorScale>
    </cfRule>
  </conditionalFormatting>
  <conditionalFormatting sqref="P755:Y768">
    <cfRule type="colorScale" priority="7692">
      <colorScale>
        <cfvo type="num" val="0"/>
        <cfvo type="max" val="0"/>
        <color rgb="FFFF0000"/>
        <color rgb="FFFFEF9C"/>
      </colorScale>
    </cfRule>
  </conditionalFormatting>
  <conditionalFormatting sqref="P755:Y768">
    <cfRule type="colorScale" priority="7691">
      <colorScale>
        <cfvo type="num" val="0"/>
        <cfvo type="max" val="0"/>
        <color rgb="FFFF0000"/>
        <color rgb="FFFFEF9C"/>
      </colorScale>
    </cfRule>
  </conditionalFormatting>
  <conditionalFormatting sqref="P755:Y768">
    <cfRule type="colorScale" priority="7690">
      <colorScale>
        <cfvo type="num" val="0"/>
        <cfvo type="max" val="0"/>
        <color rgb="FFFF0000"/>
        <color rgb="FFFFEF9C"/>
      </colorScale>
    </cfRule>
  </conditionalFormatting>
  <conditionalFormatting sqref="P755:Y768">
    <cfRule type="colorScale" priority="7689">
      <colorScale>
        <cfvo type="num" val="0"/>
        <cfvo type="max" val="0"/>
        <color rgb="FFFF0000"/>
        <color rgb="FFFFEF9C"/>
      </colorScale>
    </cfRule>
  </conditionalFormatting>
  <conditionalFormatting sqref="P755:Y768">
    <cfRule type="colorScale" priority="7688">
      <colorScale>
        <cfvo type="num" val="0"/>
        <cfvo type="max" val="0"/>
        <color rgb="FFFF0000"/>
        <color rgb="FFFFEF9C"/>
      </colorScale>
    </cfRule>
  </conditionalFormatting>
  <conditionalFormatting sqref="P755:Y768">
    <cfRule type="colorScale" priority="7687">
      <colorScale>
        <cfvo type="num" val="0"/>
        <cfvo type="max" val="0"/>
        <color rgb="FFFF0000"/>
        <color rgb="FFFFEF9C"/>
      </colorScale>
    </cfRule>
  </conditionalFormatting>
  <conditionalFormatting sqref="P755:Y768">
    <cfRule type="colorScale" priority="7686">
      <colorScale>
        <cfvo type="num" val="0"/>
        <cfvo type="max" val="0"/>
        <color rgb="FFFF0000"/>
        <color rgb="FFFFEF9C"/>
      </colorScale>
    </cfRule>
  </conditionalFormatting>
  <conditionalFormatting sqref="P755:Y768">
    <cfRule type="colorScale" priority="7685">
      <colorScale>
        <cfvo type="num" val="0"/>
        <cfvo type="max" val="0"/>
        <color rgb="FFFF0000"/>
        <color rgb="FFFFEF9C"/>
      </colorScale>
    </cfRule>
  </conditionalFormatting>
  <conditionalFormatting sqref="P755:Y768">
    <cfRule type="colorScale" priority="7684">
      <colorScale>
        <cfvo type="num" val="0"/>
        <cfvo type="max" val="0"/>
        <color rgb="FFFF0000"/>
        <color rgb="FFFFEF9C"/>
      </colorScale>
    </cfRule>
  </conditionalFormatting>
  <conditionalFormatting sqref="P755:Y768">
    <cfRule type="colorScale" priority="7683">
      <colorScale>
        <cfvo type="num" val="0"/>
        <cfvo type="max" val="0"/>
        <color rgb="FFFF0000"/>
        <color rgb="FFFFEF9C"/>
      </colorScale>
    </cfRule>
  </conditionalFormatting>
  <conditionalFormatting sqref="P755:Y768">
    <cfRule type="colorScale" priority="7682">
      <colorScale>
        <cfvo type="num" val="0"/>
        <cfvo type="max" val="0"/>
        <color rgb="FFFF0000"/>
        <color rgb="FFFFEF9C"/>
      </colorScale>
    </cfRule>
  </conditionalFormatting>
  <conditionalFormatting sqref="P755:Y768">
    <cfRule type="colorScale" priority="7681">
      <colorScale>
        <cfvo type="num" val="0"/>
        <cfvo type="max" val="0"/>
        <color rgb="FFFF0000"/>
        <color rgb="FFFFEF9C"/>
      </colorScale>
    </cfRule>
  </conditionalFormatting>
  <conditionalFormatting sqref="P755:Y768">
    <cfRule type="colorScale" priority="7680">
      <colorScale>
        <cfvo type="num" val="0"/>
        <cfvo type="max" val="0"/>
        <color rgb="FFFF0000"/>
        <color rgb="FFFFEF9C"/>
      </colorScale>
    </cfRule>
  </conditionalFormatting>
  <conditionalFormatting sqref="P755:Y768">
    <cfRule type="colorScale" priority="7679">
      <colorScale>
        <cfvo type="num" val="0"/>
        <cfvo type="max" val="0"/>
        <color rgb="FFFF0000"/>
        <color rgb="FFFFEF9C"/>
      </colorScale>
    </cfRule>
  </conditionalFormatting>
  <conditionalFormatting sqref="P755:Y768">
    <cfRule type="colorScale" priority="7678">
      <colorScale>
        <cfvo type="num" val="0"/>
        <cfvo type="max" val="0"/>
        <color rgb="FFFF0000"/>
        <color rgb="FFFFEF9C"/>
      </colorScale>
    </cfRule>
  </conditionalFormatting>
  <conditionalFormatting sqref="P755:Y768">
    <cfRule type="colorScale" priority="7677">
      <colorScale>
        <cfvo type="num" val="0"/>
        <cfvo type="max" val="0"/>
        <color rgb="FFFF0000"/>
        <color rgb="FFFFEF9C"/>
      </colorScale>
    </cfRule>
  </conditionalFormatting>
  <conditionalFormatting sqref="P755:Y768">
    <cfRule type="colorScale" priority="7676">
      <colorScale>
        <cfvo type="num" val="0"/>
        <cfvo type="max" val="0"/>
        <color rgb="FFFF0000"/>
        <color rgb="FFFFEF9C"/>
      </colorScale>
    </cfRule>
  </conditionalFormatting>
  <conditionalFormatting sqref="P755:Y768">
    <cfRule type="colorScale" priority="7675">
      <colorScale>
        <cfvo type="num" val="0"/>
        <cfvo type="max" val="0"/>
        <color rgb="FFFF0000"/>
        <color rgb="FFFFEF9C"/>
      </colorScale>
    </cfRule>
  </conditionalFormatting>
  <conditionalFormatting sqref="P755:Y768">
    <cfRule type="colorScale" priority="7674">
      <colorScale>
        <cfvo type="num" val="0"/>
        <cfvo type="max" val="0"/>
        <color rgb="FFFF0000"/>
        <color rgb="FFFFEF9C"/>
      </colorScale>
    </cfRule>
  </conditionalFormatting>
  <conditionalFormatting sqref="P755:Y768">
    <cfRule type="colorScale" priority="7673">
      <colorScale>
        <cfvo type="num" val="0"/>
        <cfvo type="max" val="0"/>
        <color rgb="FFFF0000"/>
        <color rgb="FFFFEF9C"/>
      </colorScale>
    </cfRule>
  </conditionalFormatting>
  <conditionalFormatting sqref="P755:Y768">
    <cfRule type="colorScale" priority="7672">
      <colorScale>
        <cfvo type="num" val="0"/>
        <cfvo type="max" val="0"/>
        <color rgb="FFFF0000"/>
        <color rgb="FFFFEF9C"/>
      </colorScale>
    </cfRule>
  </conditionalFormatting>
  <conditionalFormatting sqref="P755:Y768">
    <cfRule type="colorScale" priority="7671">
      <colorScale>
        <cfvo type="num" val="0"/>
        <cfvo type="max" val="0"/>
        <color rgb="FFFF0000"/>
        <color rgb="FFFFEF9C"/>
      </colorScale>
    </cfRule>
  </conditionalFormatting>
  <conditionalFormatting sqref="P755:Y768">
    <cfRule type="colorScale" priority="7670">
      <colorScale>
        <cfvo type="num" val="0"/>
        <cfvo type="max" val="0"/>
        <color rgb="FFFF0000"/>
        <color rgb="FFFFEF9C"/>
      </colorScale>
    </cfRule>
  </conditionalFormatting>
  <conditionalFormatting sqref="P755:Y768">
    <cfRule type="colorScale" priority="7669">
      <colorScale>
        <cfvo type="num" val="0"/>
        <cfvo type="max" val="0"/>
        <color rgb="FFFF0000"/>
        <color rgb="FFFFEF9C"/>
      </colorScale>
    </cfRule>
  </conditionalFormatting>
  <conditionalFormatting sqref="P770:Y777">
    <cfRule type="colorScale" priority="7668">
      <colorScale>
        <cfvo type="num" val="0"/>
        <cfvo type="max" val="0"/>
        <color rgb="FFFF0000"/>
        <color rgb="FFFFEF9C"/>
      </colorScale>
    </cfRule>
  </conditionalFormatting>
  <conditionalFormatting sqref="P770:Y777">
    <cfRule type="colorScale" priority="7667">
      <colorScale>
        <cfvo type="num" val="0"/>
        <cfvo type="max" val="0"/>
        <color rgb="FFFF0000"/>
        <color rgb="FFFFEF9C"/>
      </colorScale>
    </cfRule>
  </conditionalFormatting>
  <conditionalFormatting sqref="P770:Y777">
    <cfRule type="colorScale" priority="7666">
      <colorScale>
        <cfvo type="num" val="0"/>
        <cfvo type="max" val="0"/>
        <color rgb="FFFF0000"/>
        <color rgb="FFFFEF9C"/>
      </colorScale>
    </cfRule>
  </conditionalFormatting>
  <conditionalFormatting sqref="P770:Y777">
    <cfRule type="colorScale" priority="7665">
      <colorScale>
        <cfvo type="num" val="0"/>
        <cfvo type="max" val="0"/>
        <color rgb="FFFF0000"/>
        <color rgb="FFFFEF9C"/>
      </colorScale>
    </cfRule>
  </conditionalFormatting>
  <conditionalFormatting sqref="P770:Y777">
    <cfRule type="colorScale" priority="7664">
      <colorScale>
        <cfvo type="num" val="0"/>
        <cfvo type="max" val="0"/>
        <color rgb="FFFF0000"/>
        <color rgb="FFFFEF9C"/>
      </colorScale>
    </cfRule>
  </conditionalFormatting>
  <conditionalFormatting sqref="P770:Y777">
    <cfRule type="colorScale" priority="7663">
      <colorScale>
        <cfvo type="num" val="0"/>
        <cfvo type="max" val="0"/>
        <color rgb="FFFF0000"/>
        <color rgb="FFFFEF9C"/>
      </colorScale>
    </cfRule>
  </conditionalFormatting>
  <conditionalFormatting sqref="P770:Y777">
    <cfRule type="colorScale" priority="7662">
      <colorScale>
        <cfvo type="num" val="0"/>
        <cfvo type="max" val="0"/>
        <color rgb="FFFF0000"/>
        <color rgb="FFFFEF9C"/>
      </colorScale>
    </cfRule>
  </conditionalFormatting>
  <conditionalFormatting sqref="P770:Y777">
    <cfRule type="colorScale" priority="7661">
      <colorScale>
        <cfvo type="num" val="0"/>
        <cfvo type="max" val="0"/>
        <color rgb="FFFF0000"/>
        <color rgb="FFFFEF9C"/>
      </colorScale>
    </cfRule>
  </conditionalFormatting>
  <conditionalFormatting sqref="P770:Y777">
    <cfRule type="colorScale" priority="7660">
      <colorScale>
        <cfvo type="num" val="0"/>
        <cfvo type="max" val="0"/>
        <color rgb="FFFF0000"/>
        <color rgb="FFFFEF9C"/>
      </colorScale>
    </cfRule>
  </conditionalFormatting>
  <conditionalFormatting sqref="P770:Y777">
    <cfRule type="colorScale" priority="7659">
      <colorScale>
        <cfvo type="num" val="0"/>
        <cfvo type="max" val="0"/>
        <color rgb="FFFF0000"/>
        <color rgb="FFFFEF9C"/>
      </colorScale>
    </cfRule>
  </conditionalFormatting>
  <conditionalFormatting sqref="P770:Y777">
    <cfRule type="colorScale" priority="7658">
      <colorScale>
        <cfvo type="num" val="0"/>
        <cfvo type="max" val="0"/>
        <color rgb="FFFF0000"/>
        <color rgb="FFFFEF9C"/>
      </colorScale>
    </cfRule>
  </conditionalFormatting>
  <conditionalFormatting sqref="P770:Y777">
    <cfRule type="colorScale" priority="7657">
      <colorScale>
        <cfvo type="num" val="0"/>
        <cfvo type="max" val="0"/>
        <color rgb="FFFF0000"/>
        <color rgb="FFFFEF9C"/>
      </colorScale>
    </cfRule>
  </conditionalFormatting>
  <conditionalFormatting sqref="P770:Y777">
    <cfRule type="colorScale" priority="7656">
      <colorScale>
        <cfvo type="num" val="0"/>
        <cfvo type="max" val="0"/>
        <color rgb="FFFF0000"/>
        <color rgb="FFFFEF9C"/>
      </colorScale>
    </cfRule>
  </conditionalFormatting>
  <conditionalFormatting sqref="P770:Y777">
    <cfRule type="colorScale" priority="7655">
      <colorScale>
        <cfvo type="num" val="0"/>
        <cfvo type="max" val="0"/>
        <color rgb="FFFF0000"/>
        <color rgb="FFFFEF9C"/>
      </colorScale>
    </cfRule>
  </conditionalFormatting>
  <conditionalFormatting sqref="P770:Y777">
    <cfRule type="colorScale" priority="7654">
      <colorScale>
        <cfvo type="num" val="0"/>
        <cfvo type="max" val="0"/>
        <color rgb="FFFF0000"/>
        <color rgb="FFFFEF9C"/>
      </colorScale>
    </cfRule>
  </conditionalFormatting>
  <conditionalFormatting sqref="P770:Y777">
    <cfRule type="colorScale" priority="7653">
      <colorScale>
        <cfvo type="num" val="0"/>
        <cfvo type="max" val="0"/>
        <color rgb="FFFF0000"/>
        <color rgb="FFFFEF9C"/>
      </colorScale>
    </cfRule>
  </conditionalFormatting>
  <conditionalFormatting sqref="P770:Y777">
    <cfRule type="colorScale" priority="7652">
      <colorScale>
        <cfvo type="num" val="0"/>
        <cfvo type="max" val="0"/>
        <color rgb="FFFF0000"/>
        <color rgb="FFFFEF9C"/>
      </colorScale>
    </cfRule>
  </conditionalFormatting>
  <conditionalFormatting sqref="P770:Y777">
    <cfRule type="colorScale" priority="7651">
      <colorScale>
        <cfvo type="num" val="0"/>
        <cfvo type="max" val="0"/>
        <color rgb="FFFF0000"/>
        <color rgb="FFFFEF9C"/>
      </colorScale>
    </cfRule>
  </conditionalFormatting>
  <conditionalFormatting sqref="P770:Y777">
    <cfRule type="colorScale" priority="7650">
      <colorScale>
        <cfvo type="num" val="0"/>
        <cfvo type="max" val="0"/>
        <color rgb="FFFF0000"/>
        <color rgb="FFFFEF9C"/>
      </colorScale>
    </cfRule>
  </conditionalFormatting>
  <conditionalFormatting sqref="P770:Y777">
    <cfRule type="colorScale" priority="7649">
      <colorScale>
        <cfvo type="num" val="0"/>
        <cfvo type="max" val="0"/>
        <color rgb="FFFF0000"/>
        <color rgb="FFFFEF9C"/>
      </colorScale>
    </cfRule>
  </conditionalFormatting>
  <conditionalFormatting sqref="P770:Y777">
    <cfRule type="colorScale" priority="7648">
      <colorScale>
        <cfvo type="num" val="0"/>
        <cfvo type="max" val="0"/>
        <color rgb="FFFF0000"/>
        <color rgb="FFFFEF9C"/>
      </colorScale>
    </cfRule>
  </conditionalFormatting>
  <conditionalFormatting sqref="P770:Y777">
    <cfRule type="colorScale" priority="7647">
      <colorScale>
        <cfvo type="num" val="0"/>
        <cfvo type="max" val="0"/>
        <color rgb="FFFF0000"/>
        <color rgb="FFFFEF9C"/>
      </colorScale>
    </cfRule>
  </conditionalFormatting>
  <conditionalFormatting sqref="P770:Y777">
    <cfRule type="colorScale" priority="7646">
      <colorScale>
        <cfvo type="num" val="0"/>
        <cfvo type="max" val="0"/>
        <color rgb="FFFF0000"/>
        <color rgb="FFFFEF9C"/>
      </colorScale>
    </cfRule>
  </conditionalFormatting>
  <conditionalFormatting sqref="P770:Y777">
    <cfRule type="colorScale" priority="7645">
      <colorScale>
        <cfvo type="num" val="0"/>
        <cfvo type="max" val="0"/>
        <color rgb="FFFF0000"/>
        <color rgb="FFFFEF9C"/>
      </colorScale>
    </cfRule>
  </conditionalFormatting>
  <conditionalFormatting sqref="P770:Y777">
    <cfRule type="colorScale" priority="7644">
      <colorScale>
        <cfvo type="num" val="0"/>
        <cfvo type="max" val="0"/>
        <color rgb="FFFF0000"/>
        <color rgb="FFFFEF9C"/>
      </colorScale>
    </cfRule>
  </conditionalFormatting>
  <conditionalFormatting sqref="P770:Y777">
    <cfRule type="colorScale" priority="7643">
      <colorScale>
        <cfvo type="num" val="0"/>
        <cfvo type="max" val="0"/>
        <color rgb="FFFF0000"/>
        <color rgb="FFFFEF9C"/>
      </colorScale>
    </cfRule>
  </conditionalFormatting>
  <conditionalFormatting sqref="P770:Y777">
    <cfRule type="colorScale" priority="7642">
      <colorScale>
        <cfvo type="num" val="0"/>
        <cfvo type="max" val="0"/>
        <color rgb="FFFF0000"/>
        <color rgb="FFFFEF9C"/>
      </colorScale>
    </cfRule>
  </conditionalFormatting>
  <conditionalFormatting sqref="P798:Y798">
    <cfRule type="colorScale" priority="7641">
      <colorScale>
        <cfvo type="num" val="0"/>
        <cfvo type="max" val="0"/>
        <color rgb="FFFF0000"/>
        <color rgb="FFFFEF9C"/>
      </colorScale>
    </cfRule>
  </conditionalFormatting>
  <conditionalFormatting sqref="P798:Y798">
    <cfRule type="colorScale" priority="7640">
      <colorScale>
        <cfvo type="num" val="0"/>
        <cfvo type="max" val="0"/>
        <color rgb="FFFF0000"/>
        <color rgb="FFFFEF9C"/>
      </colorScale>
    </cfRule>
  </conditionalFormatting>
  <conditionalFormatting sqref="P798:Y798">
    <cfRule type="colorScale" priority="7639">
      <colorScale>
        <cfvo type="num" val="0"/>
        <cfvo type="max" val="0"/>
        <color rgb="FFFF0000"/>
        <color rgb="FFFFEF9C"/>
      </colorScale>
    </cfRule>
  </conditionalFormatting>
  <conditionalFormatting sqref="P798:Y798">
    <cfRule type="colorScale" priority="7638">
      <colorScale>
        <cfvo type="num" val="0"/>
        <cfvo type="max" val="0"/>
        <color rgb="FFFF0000"/>
        <color rgb="FFFFEF9C"/>
      </colorScale>
    </cfRule>
  </conditionalFormatting>
  <conditionalFormatting sqref="P798:Y798">
    <cfRule type="colorScale" priority="7637">
      <colorScale>
        <cfvo type="num" val="0"/>
        <cfvo type="max" val="0"/>
        <color rgb="FFFF0000"/>
        <color rgb="FFFFEF9C"/>
      </colorScale>
    </cfRule>
  </conditionalFormatting>
  <conditionalFormatting sqref="P798:Y798">
    <cfRule type="colorScale" priority="7636">
      <colorScale>
        <cfvo type="num" val="0"/>
        <cfvo type="max" val="0"/>
        <color rgb="FFFF0000"/>
        <color rgb="FFFFEF9C"/>
      </colorScale>
    </cfRule>
  </conditionalFormatting>
  <conditionalFormatting sqref="P798:Y798">
    <cfRule type="colorScale" priority="7635">
      <colorScale>
        <cfvo type="num" val="0"/>
        <cfvo type="max" val="0"/>
        <color rgb="FFFF0000"/>
        <color rgb="FFFFEF9C"/>
      </colorScale>
    </cfRule>
  </conditionalFormatting>
  <conditionalFormatting sqref="P798:Y798">
    <cfRule type="colorScale" priority="7634">
      <colorScale>
        <cfvo type="num" val="0"/>
        <cfvo type="max" val="0"/>
        <color rgb="FFFF0000"/>
        <color rgb="FFFFEF9C"/>
      </colorScale>
    </cfRule>
  </conditionalFormatting>
  <conditionalFormatting sqref="P798:Y798">
    <cfRule type="colorScale" priority="7633">
      <colorScale>
        <cfvo type="num" val="0"/>
        <cfvo type="max" val="0"/>
        <color rgb="FFFF0000"/>
        <color rgb="FFFFEF9C"/>
      </colorScale>
    </cfRule>
  </conditionalFormatting>
  <conditionalFormatting sqref="P798:Y798">
    <cfRule type="colorScale" priority="7632">
      <colorScale>
        <cfvo type="num" val="0"/>
        <cfvo type="max" val="0"/>
        <color rgb="FFFF0000"/>
        <color rgb="FFFFEF9C"/>
      </colorScale>
    </cfRule>
  </conditionalFormatting>
  <conditionalFormatting sqref="P798:Y798">
    <cfRule type="colorScale" priority="7631">
      <colorScale>
        <cfvo type="num" val="0"/>
        <cfvo type="max" val="0"/>
        <color rgb="FFFF0000"/>
        <color rgb="FFFFEF9C"/>
      </colorScale>
    </cfRule>
  </conditionalFormatting>
  <conditionalFormatting sqref="P798:Y798">
    <cfRule type="colorScale" priority="7630">
      <colorScale>
        <cfvo type="num" val="0"/>
        <cfvo type="max" val="0"/>
        <color rgb="FFFF0000"/>
        <color rgb="FFFFEF9C"/>
      </colorScale>
    </cfRule>
  </conditionalFormatting>
  <conditionalFormatting sqref="P798:Y798">
    <cfRule type="colorScale" priority="7629">
      <colorScale>
        <cfvo type="num" val="0"/>
        <cfvo type="max" val="0"/>
        <color rgb="FFFF0000"/>
        <color rgb="FFFFEF9C"/>
      </colorScale>
    </cfRule>
  </conditionalFormatting>
  <conditionalFormatting sqref="P798:Y798">
    <cfRule type="colorScale" priority="7628">
      <colorScale>
        <cfvo type="num" val="0"/>
        <cfvo type="max" val="0"/>
        <color rgb="FFFF0000"/>
        <color rgb="FFFFEF9C"/>
      </colorScale>
    </cfRule>
  </conditionalFormatting>
  <conditionalFormatting sqref="P798:Y798">
    <cfRule type="colorScale" priority="7627">
      <colorScale>
        <cfvo type="num" val="0"/>
        <cfvo type="max" val="0"/>
        <color rgb="FFFF0000"/>
        <color rgb="FFFFEF9C"/>
      </colorScale>
    </cfRule>
  </conditionalFormatting>
  <conditionalFormatting sqref="P798:Y798">
    <cfRule type="colorScale" priority="7626">
      <colorScale>
        <cfvo type="num" val="0"/>
        <cfvo type="max" val="0"/>
        <color rgb="FFFF0000"/>
        <color rgb="FFFFEF9C"/>
      </colorScale>
    </cfRule>
  </conditionalFormatting>
  <conditionalFormatting sqref="P798:Y798">
    <cfRule type="colorScale" priority="7625">
      <colorScale>
        <cfvo type="num" val="0"/>
        <cfvo type="max" val="0"/>
        <color rgb="FFFF0000"/>
        <color rgb="FFFFEF9C"/>
      </colorScale>
    </cfRule>
  </conditionalFormatting>
  <conditionalFormatting sqref="P798:Y798">
    <cfRule type="colorScale" priority="7624">
      <colorScale>
        <cfvo type="num" val="0"/>
        <cfvo type="max" val="0"/>
        <color rgb="FFFF0000"/>
        <color rgb="FFFFEF9C"/>
      </colorScale>
    </cfRule>
  </conditionalFormatting>
  <conditionalFormatting sqref="P798:Y798">
    <cfRule type="colorScale" priority="7623">
      <colorScale>
        <cfvo type="num" val="0"/>
        <cfvo type="max" val="0"/>
        <color rgb="FFFF0000"/>
        <color rgb="FFFFEF9C"/>
      </colorScale>
    </cfRule>
  </conditionalFormatting>
  <conditionalFormatting sqref="P798:Y798">
    <cfRule type="colorScale" priority="7622">
      <colorScale>
        <cfvo type="num" val="0"/>
        <cfvo type="max" val="0"/>
        <color rgb="FFFF0000"/>
        <color rgb="FFFFEF9C"/>
      </colorScale>
    </cfRule>
  </conditionalFormatting>
  <conditionalFormatting sqref="P798:Y798">
    <cfRule type="colorScale" priority="7621">
      <colorScale>
        <cfvo type="num" val="0"/>
        <cfvo type="max" val="0"/>
        <color rgb="FFFF0000"/>
        <color rgb="FFFFEF9C"/>
      </colorScale>
    </cfRule>
  </conditionalFormatting>
  <conditionalFormatting sqref="P798:Y798">
    <cfRule type="colorScale" priority="7620">
      <colorScale>
        <cfvo type="num" val="0"/>
        <cfvo type="max" val="0"/>
        <color rgb="FFFF0000"/>
        <color rgb="FFFFEF9C"/>
      </colorScale>
    </cfRule>
  </conditionalFormatting>
  <conditionalFormatting sqref="P798:Y798">
    <cfRule type="colorScale" priority="7619">
      <colorScale>
        <cfvo type="num" val="0"/>
        <cfvo type="max" val="0"/>
        <color rgb="FFFF0000"/>
        <color rgb="FFFFEF9C"/>
      </colorScale>
    </cfRule>
  </conditionalFormatting>
  <conditionalFormatting sqref="P798:Y798">
    <cfRule type="colorScale" priority="7618">
      <colorScale>
        <cfvo type="num" val="0"/>
        <cfvo type="max" val="0"/>
        <color rgb="FFFF0000"/>
        <color rgb="FFFFEF9C"/>
      </colorScale>
    </cfRule>
  </conditionalFormatting>
  <conditionalFormatting sqref="P798:Y798">
    <cfRule type="colorScale" priority="7617">
      <colorScale>
        <cfvo type="num" val="0"/>
        <cfvo type="max" val="0"/>
        <color rgb="FFFF0000"/>
        <color rgb="FFFFEF9C"/>
      </colorScale>
    </cfRule>
  </conditionalFormatting>
  <conditionalFormatting sqref="P798:Y798">
    <cfRule type="colorScale" priority="7616">
      <colorScale>
        <cfvo type="num" val="0"/>
        <cfvo type="max" val="0"/>
        <color rgb="FFFF0000"/>
        <color rgb="FFFFEF9C"/>
      </colorScale>
    </cfRule>
  </conditionalFormatting>
  <conditionalFormatting sqref="P798:Y798">
    <cfRule type="colorScale" priority="7615">
      <colorScale>
        <cfvo type="num" val="0"/>
        <cfvo type="max" val="0"/>
        <color rgb="FFFF0000"/>
        <color rgb="FFFFEF9C"/>
      </colorScale>
    </cfRule>
  </conditionalFormatting>
  <conditionalFormatting sqref="P798:Y798">
    <cfRule type="colorScale" priority="7614">
      <colorScale>
        <cfvo type="num" val="0"/>
        <cfvo type="max" val="0"/>
        <color rgb="FFFF0000"/>
        <color rgb="FFFFEF9C"/>
      </colorScale>
    </cfRule>
  </conditionalFormatting>
  <conditionalFormatting sqref="P127:Y127">
    <cfRule type="colorScale" priority="7613">
      <colorScale>
        <cfvo type="num" val="0"/>
        <cfvo type="max" val="0"/>
        <color rgb="FFFF0000"/>
        <color rgb="FFFFEF9C"/>
      </colorScale>
    </cfRule>
  </conditionalFormatting>
  <conditionalFormatting sqref="P143:Y143">
    <cfRule type="colorScale" priority="7612">
      <colorScale>
        <cfvo type="num" val="0"/>
        <cfvo type="max" val="0"/>
        <color rgb="FFFF0000"/>
        <color rgb="FFFFEF9C"/>
      </colorScale>
    </cfRule>
  </conditionalFormatting>
  <conditionalFormatting sqref="P189:Y189">
    <cfRule type="colorScale" priority="7609">
      <colorScale>
        <cfvo type="num" val="0"/>
        <cfvo type="max" val="0"/>
        <color rgb="FFFF0000"/>
        <color rgb="FFFFEF9C"/>
      </colorScale>
    </cfRule>
  </conditionalFormatting>
  <conditionalFormatting sqref="P204:Y204">
    <cfRule type="colorScale" priority="7608">
      <colorScale>
        <cfvo type="num" val="0"/>
        <cfvo type="max" val="0"/>
        <color rgb="FFFF0000"/>
        <color rgb="FFFFEF9C"/>
      </colorScale>
    </cfRule>
  </conditionalFormatting>
  <conditionalFormatting sqref="P219:Y220">
    <cfRule type="colorScale" priority="7607">
      <colorScale>
        <cfvo type="num" val="0"/>
        <cfvo type="max" val="0"/>
        <color rgb="FFFF0000"/>
        <color rgb="FFFFEF9C"/>
      </colorScale>
    </cfRule>
  </conditionalFormatting>
  <conditionalFormatting sqref="P235:Y235">
    <cfRule type="colorScale" priority="7606">
      <colorScale>
        <cfvo type="num" val="0"/>
        <cfvo type="max" val="0"/>
        <color rgb="FFFF0000"/>
        <color rgb="FFFFEF9C"/>
      </colorScale>
    </cfRule>
  </conditionalFormatting>
  <conditionalFormatting sqref="P250:Y251">
    <cfRule type="colorScale" priority="7605">
      <colorScale>
        <cfvo type="num" val="0"/>
        <cfvo type="max" val="0"/>
        <color rgb="FFFF0000"/>
        <color rgb="FFFFEF9C"/>
      </colorScale>
    </cfRule>
  </conditionalFormatting>
  <conditionalFormatting sqref="P266:Y266">
    <cfRule type="colorScale" priority="7604">
      <colorScale>
        <cfvo type="num" val="0"/>
        <cfvo type="max" val="0"/>
        <color rgb="FFFF0000"/>
        <color rgb="FFFFEF9C"/>
      </colorScale>
    </cfRule>
  </conditionalFormatting>
  <conditionalFormatting sqref="P281:Y281">
    <cfRule type="colorScale" priority="7603">
      <colorScale>
        <cfvo type="num" val="0"/>
        <cfvo type="max" val="0"/>
        <color rgb="FFFF0000"/>
        <color rgb="FFFFEF9C"/>
      </colorScale>
    </cfRule>
  </conditionalFormatting>
  <conditionalFormatting sqref="P297:Y297">
    <cfRule type="colorScale" priority="7602">
      <colorScale>
        <cfvo type="num" val="0"/>
        <cfvo type="max" val="0"/>
        <color rgb="FFFF0000"/>
        <color rgb="FFFFEF9C"/>
      </colorScale>
    </cfRule>
  </conditionalFormatting>
  <conditionalFormatting sqref="P312:Y312">
    <cfRule type="colorScale" priority="7601">
      <colorScale>
        <cfvo type="num" val="0"/>
        <cfvo type="max" val="0"/>
        <color rgb="FFFF0000"/>
        <color rgb="FFFFEF9C"/>
      </colorScale>
    </cfRule>
  </conditionalFormatting>
  <conditionalFormatting sqref="P328:Y328">
    <cfRule type="colorScale" priority="7600">
      <colorScale>
        <cfvo type="num" val="0"/>
        <cfvo type="max" val="0"/>
        <color rgb="FFFF0000"/>
        <color rgb="FFFFEF9C"/>
      </colorScale>
    </cfRule>
  </conditionalFormatting>
  <conditionalFormatting sqref="P343:Y343">
    <cfRule type="colorScale" priority="7599">
      <colorScale>
        <cfvo type="num" val="0"/>
        <cfvo type="max" val="0"/>
        <color rgb="FFFF0000"/>
        <color rgb="FFFFEF9C"/>
      </colorScale>
    </cfRule>
  </conditionalFormatting>
  <conditionalFormatting sqref="P358:Y358">
    <cfRule type="colorScale" priority="7598">
      <colorScale>
        <cfvo type="num" val="0"/>
        <cfvo type="max" val="0"/>
        <color rgb="FFFF0000"/>
        <color rgb="FFFFEF9C"/>
      </colorScale>
    </cfRule>
  </conditionalFormatting>
  <conditionalFormatting sqref="P374:Y374">
    <cfRule type="colorScale" priority="7597">
      <colorScale>
        <cfvo type="num" val="0"/>
        <cfvo type="max" val="0"/>
        <color rgb="FFFF0000"/>
        <color rgb="FFFFEF9C"/>
      </colorScale>
    </cfRule>
  </conditionalFormatting>
  <conditionalFormatting sqref="P389:Y389">
    <cfRule type="colorScale" priority="7596">
      <colorScale>
        <cfvo type="num" val="0"/>
        <cfvo type="max" val="0"/>
        <color rgb="FFFF0000"/>
        <color rgb="FFFFEF9C"/>
      </colorScale>
    </cfRule>
  </conditionalFormatting>
  <conditionalFormatting sqref="P405:Y405">
    <cfRule type="colorScale" priority="7595">
      <colorScale>
        <cfvo type="num" val="0"/>
        <cfvo type="max" val="0"/>
        <color rgb="FFFF0000"/>
        <color rgb="FFFFEF9C"/>
      </colorScale>
    </cfRule>
  </conditionalFormatting>
  <conditionalFormatting sqref="P420:Y420">
    <cfRule type="colorScale" priority="7594">
      <colorScale>
        <cfvo type="num" val="0"/>
        <cfvo type="max" val="0"/>
        <color rgb="FFFF0000"/>
        <color rgb="FFFFEF9C"/>
      </colorScale>
    </cfRule>
  </conditionalFormatting>
  <conditionalFormatting sqref="P435:Y436">
    <cfRule type="colorScale" priority="7593">
      <colorScale>
        <cfvo type="num" val="0"/>
        <cfvo type="max" val="0"/>
        <color rgb="FFFF0000"/>
        <color rgb="FFFFEF9C"/>
      </colorScale>
    </cfRule>
  </conditionalFormatting>
  <conditionalFormatting sqref="P451:Y451">
    <cfRule type="colorScale" priority="7592">
      <colorScale>
        <cfvo type="num" val="0"/>
        <cfvo type="max" val="0"/>
        <color rgb="FFFF0000"/>
        <color rgb="FFFFEF9C"/>
      </colorScale>
    </cfRule>
  </conditionalFormatting>
  <conditionalFormatting sqref="P466:Y466">
    <cfRule type="colorScale" priority="7591">
      <colorScale>
        <cfvo type="num" val="0"/>
        <cfvo type="max" val="0"/>
        <color rgb="FFFF0000"/>
        <color rgb="FFFFEF9C"/>
      </colorScale>
    </cfRule>
  </conditionalFormatting>
  <conditionalFormatting sqref="P482:Y482">
    <cfRule type="colorScale" priority="7590">
      <colorScale>
        <cfvo type="num" val="0"/>
        <cfvo type="max" val="0"/>
        <color rgb="FFFF0000"/>
        <color rgb="FFFFEF9C"/>
      </colorScale>
    </cfRule>
  </conditionalFormatting>
  <conditionalFormatting sqref="P497:Y497">
    <cfRule type="colorScale" priority="7589">
      <colorScale>
        <cfvo type="num" val="0"/>
        <cfvo type="max" val="0"/>
        <color rgb="FFFF0000"/>
        <color rgb="FFFFEF9C"/>
      </colorScale>
    </cfRule>
  </conditionalFormatting>
  <conditionalFormatting sqref="P513:Y513">
    <cfRule type="colorScale" priority="7588">
      <colorScale>
        <cfvo type="num" val="0"/>
        <cfvo type="max" val="0"/>
        <color rgb="FFFF0000"/>
        <color rgb="FFFFEF9C"/>
      </colorScale>
    </cfRule>
  </conditionalFormatting>
  <conditionalFormatting sqref="P528:Y528">
    <cfRule type="colorScale" priority="7587">
      <colorScale>
        <cfvo type="num" val="0"/>
        <cfvo type="max" val="0"/>
        <color rgb="FFFF0000"/>
        <color rgb="FFFFEF9C"/>
      </colorScale>
    </cfRule>
  </conditionalFormatting>
  <conditionalFormatting sqref="P543:Y543">
    <cfRule type="colorScale" priority="7586">
      <colorScale>
        <cfvo type="num" val="0"/>
        <cfvo type="max" val="0"/>
        <color rgb="FFFF0000"/>
        <color rgb="FFFFEF9C"/>
      </colorScale>
    </cfRule>
  </conditionalFormatting>
  <conditionalFormatting sqref="P559:Y559">
    <cfRule type="colorScale" priority="7585">
      <colorScale>
        <cfvo type="num" val="0"/>
        <cfvo type="max" val="0"/>
        <color rgb="FFFF0000"/>
        <color rgb="FFFFEF9C"/>
      </colorScale>
    </cfRule>
  </conditionalFormatting>
  <conditionalFormatting sqref="P574:Y574">
    <cfRule type="colorScale" priority="7584">
      <colorScale>
        <cfvo type="num" val="0"/>
        <cfvo type="max" val="0"/>
        <color rgb="FFFF0000"/>
        <color rgb="FFFFEF9C"/>
      </colorScale>
    </cfRule>
  </conditionalFormatting>
  <conditionalFormatting sqref="P590:Y590">
    <cfRule type="colorScale" priority="7583">
      <colorScale>
        <cfvo type="num" val="0"/>
        <cfvo type="max" val="0"/>
        <color rgb="FFFF0000"/>
        <color rgb="FFFFEF9C"/>
      </colorScale>
    </cfRule>
  </conditionalFormatting>
  <conditionalFormatting sqref="P605:Y605">
    <cfRule type="colorScale" priority="7582">
      <colorScale>
        <cfvo type="num" val="0"/>
        <cfvo type="max" val="0"/>
        <color rgb="FFFF0000"/>
        <color rgb="FFFFEF9C"/>
      </colorScale>
    </cfRule>
  </conditionalFormatting>
  <conditionalFormatting sqref="P620:Y621">
    <cfRule type="colorScale" priority="7581">
      <colorScale>
        <cfvo type="num" val="0"/>
        <cfvo type="max" val="0"/>
        <color rgb="FFFF0000"/>
        <color rgb="FFFFEF9C"/>
      </colorScale>
    </cfRule>
  </conditionalFormatting>
  <conditionalFormatting sqref="P636:Y636">
    <cfRule type="colorScale" priority="7580">
      <colorScale>
        <cfvo type="num" val="0"/>
        <cfvo type="max" val="0"/>
        <color rgb="FFFF0000"/>
        <color rgb="FFFFEF9C"/>
      </colorScale>
    </cfRule>
  </conditionalFormatting>
  <conditionalFormatting sqref="P651:Y651">
    <cfRule type="colorScale" priority="7579">
      <colorScale>
        <cfvo type="num" val="0"/>
        <cfvo type="max" val="0"/>
        <color rgb="FFFF0000"/>
        <color rgb="FFFFEF9C"/>
      </colorScale>
    </cfRule>
  </conditionalFormatting>
  <conditionalFormatting sqref="P667:Y667">
    <cfRule type="colorScale" priority="7578">
      <colorScale>
        <cfvo type="num" val="0"/>
        <cfvo type="max" val="0"/>
        <color rgb="FFFF0000"/>
        <color rgb="FFFFEF9C"/>
      </colorScale>
    </cfRule>
  </conditionalFormatting>
  <conditionalFormatting sqref="P682:Y682">
    <cfRule type="colorScale" priority="7577">
      <colorScale>
        <cfvo type="num" val="0"/>
        <cfvo type="max" val="0"/>
        <color rgb="FFFF0000"/>
        <color rgb="FFFFEF9C"/>
      </colorScale>
    </cfRule>
  </conditionalFormatting>
  <conditionalFormatting sqref="P698:Y698">
    <cfRule type="colorScale" priority="7576">
      <colorScale>
        <cfvo type="num" val="0"/>
        <cfvo type="max" val="0"/>
        <color rgb="FFFF0000"/>
        <color rgb="FFFFEF9C"/>
      </colorScale>
    </cfRule>
  </conditionalFormatting>
  <conditionalFormatting sqref="P713:Y713">
    <cfRule type="colorScale" priority="7575">
      <colorScale>
        <cfvo type="num" val="0"/>
        <cfvo type="max" val="0"/>
        <color rgb="FFFF0000"/>
        <color rgb="FFFFEF9C"/>
      </colorScale>
    </cfRule>
  </conditionalFormatting>
  <conditionalFormatting sqref="P728:Y728">
    <cfRule type="colorScale" priority="7574">
      <colorScale>
        <cfvo type="num" val="0"/>
        <cfvo type="max" val="0"/>
        <color rgb="FFFF0000"/>
        <color rgb="FFFFEF9C"/>
      </colorScale>
    </cfRule>
  </conditionalFormatting>
  <conditionalFormatting sqref="P744:Y744">
    <cfRule type="colorScale" priority="7573">
      <colorScale>
        <cfvo type="num" val="0"/>
        <cfvo type="max" val="0"/>
        <color rgb="FFFF0000"/>
        <color rgb="FFFFEF9C"/>
      </colorScale>
    </cfRule>
  </conditionalFormatting>
  <conditionalFormatting sqref="P759:Y759">
    <cfRule type="colorScale" priority="7572">
      <colorScale>
        <cfvo type="num" val="0"/>
        <cfvo type="max" val="0"/>
        <color rgb="FFFF0000"/>
        <color rgb="FFFFEF9C"/>
      </colorScale>
    </cfRule>
  </conditionalFormatting>
  <conditionalFormatting sqref="P774:Y774">
    <cfRule type="colorScale" priority="7571">
      <colorScale>
        <cfvo type="num" val="0"/>
        <cfvo type="max" val="0"/>
        <color rgb="FFFF0000"/>
        <color rgb="FFFFEF9C"/>
      </colorScale>
    </cfRule>
  </conditionalFormatting>
  <conditionalFormatting sqref="P132:Y133">
    <cfRule type="colorScale" priority="7569">
      <colorScale>
        <cfvo type="num" val="0"/>
        <cfvo type="max" val="0"/>
        <color rgb="FFFF0000"/>
        <color rgb="FFFFEF9C"/>
      </colorScale>
    </cfRule>
  </conditionalFormatting>
  <conditionalFormatting sqref="P148:Y148">
    <cfRule type="colorScale" priority="7568">
      <colorScale>
        <cfvo type="num" val="0"/>
        <cfvo type="max" val="0"/>
        <color rgb="FFFF0000"/>
        <color rgb="FFFFEF9C"/>
      </colorScale>
    </cfRule>
  </conditionalFormatting>
  <conditionalFormatting sqref="P194:Y194">
    <cfRule type="colorScale" priority="7565">
      <colorScale>
        <cfvo type="num" val="0"/>
        <cfvo type="max" val="0"/>
        <color rgb="FFFF0000"/>
        <color rgb="FFFFEF9C"/>
      </colorScale>
    </cfRule>
  </conditionalFormatting>
  <conditionalFormatting sqref="P209:Y209">
    <cfRule type="colorScale" priority="7564">
      <colorScale>
        <cfvo type="num" val="0"/>
        <cfvo type="max" val="0"/>
        <color rgb="FFFF0000"/>
        <color rgb="FFFFEF9C"/>
      </colorScale>
    </cfRule>
  </conditionalFormatting>
  <conditionalFormatting sqref="P225:Y225">
    <cfRule type="colorScale" priority="7563">
      <colorScale>
        <cfvo type="num" val="0"/>
        <cfvo type="max" val="0"/>
        <color rgb="FFFF0000"/>
        <color rgb="FFFFEF9C"/>
      </colorScale>
    </cfRule>
  </conditionalFormatting>
  <conditionalFormatting sqref="P240:Y240">
    <cfRule type="colorScale" priority="7562">
      <colorScale>
        <cfvo type="num" val="0"/>
        <cfvo type="max" val="0"/>
        <color rgb="FFFF0000"/>
        <color rgb="FFFFEF9C"/>
      </colorScale>
    </cfRule>
  </conditionalFormatting>
  <conditionalFormatting sqref="P256:Y256">
    <cfRule type="colorScale" priority="7561">
      <colorScale>
        <cfvo type="num" val="0"/>
        <cfvo type="max" val="0"/>
        <color rgb="FFFF0000"/>
        <color rgb="FFFFEF9C"/>
      </colorScale>
    </cfRule>
  </conditionalFormatting>
  <conditionalFormatting sqref="P271:Y271">
    <cfRule type="colorScale" priority="7560">
      <colorScale>
        <cfvo type="num" val="0"/>
        <cfvo type="max" val="0"/>
        <color rgb="FFFF0000"/>
        <color rgb="FFFFEF9C"/>
      </colorScale>
    </cfRule>
  </conditionalFormatting>
  <conditionalFormatting sqref="P286:Y286">
    <cfRule type="colorScale" priority="7559">
      <colorScale>
        <cfvo type="num" val="0"/>
        <cfvo type="max" val="0"/>
        <color rgb="FFFF0000"/>
        <color rgb="FFFFEF9C"/>
      </colorScale>
    </cfRule>
  </conditionalFormatting>
  <conditionalFormatting sqref="P302:Y302">
    <cfRule type="colorScale" priority="7558">
      <colorScale>
        <cfvo type="num" val="0"/>
        <cfvo type="max" val="0"/>
        <color rgb="FFFF0000"/>
        <color rgb="FFFFEF9C"/>
      </colorScale>
    </cfRule>
  </conditionalFormatting>
  <conditionalFormatting sqref="P317:Y317">
    <cfRule type="colorScale" priority="7557">
      <colorScale>
        <cfvo type="num" val="0"/>
        <cfvo type="max" val="0"/>
        <color rgb="FFFF0000"/>
        <color rgb="FFFFEF9C"/>
      </colorScale>
    </cfRule>
  </conditionalFormatting>
  <conditionalFormatting sqref="P333:Y333">
    <cfRule type="colorScale" priority="7556">
      <colorScale>
        <cfvo type="num" val="0"/>
        <cfvo type="max" val="0"/>
        <color rgb="FFFF0000"/>
        <color rgb="FFFFEF9C"/>
      </colorScale>
    </cfRule>
  </conditionalFormatting>
  <conditionalFormatting sqref="P348:Y348">
    <cfRule type="colorScale" priority="7555">
      <colorScale>
        <cfvo type="num" val="0"/>
        <cfvo type="max" val="0"/>
        <color rgb="FFFF0000"/>
        <color rgb="FFFFEF9C"/>
      </colorScale>
    </cfRule>
  </conditionalFormatting>
  <conditionalFormatting sqref="P364:Y364">
    <cfRule type="colorScale" priority="7554">
      <colorScale>
        <cfvo type="num" val="0"/>
        <cfvo type="max" val="0"/>
        <color rgb="FFFF0000"/>
        <color rgb="FFFFEF9C"/>
      </colorScale>
    </cfRule>
  </conditionalFormatting>
  <conditionalFormatting sqref="P379:Y379">
    <cfRule type="colorScale" priority="7553">
      <colorScale>
        <cfvo type="num" val="0"/>
        <cfvo type="max" val="0"/>
        <color rgb="FFFF0000"/>
        <color rgb="FFFFEF9C"/>
      </colorScale>
    </cfRule>
  </conditionalFormatting>
  <conditionalFormatting sqref="P394:Y394">
    <cfRule type="colorScale" priority="7552">
      <colorScale>
        <cfvo type="num" val="0"/>
        <cfvo type="max" val="0"/>
        <color rgb="FFFF0000"/>
        <color rgb="FFFFEF9C"/>
      </colorScale>
    </cfRule>
  </conditionalFormatting>
  <conditionalFormatting sqref="P410:Y410">
    <cfRule type="colorScale" priority="7551">
      <colorScale>
        <cfvo type="num" val="0"/>
        <cfvo type="max" val="0"/>
        <color rgb="FFFF0000"/>
        <color rgb="FFFFEF9C"/>
      </colorScale>
    </cfRule>
  </conditionalFormatting>
  <conditionalFormatting sqref="P425:Y425">
    <cfRule type="colorScale" priority="7550">
      <colorScale>
        <cfvo type="num" val="0"/>
        <cfvo type="max" val="0"/>
        <color rgb="FFFF0000"/>
        <color rgb="FFFFEF9C"/>
      </colorScale>
    </cfRule>
  </conditionalFormatting>
  <conditionalFormatting sqref="P441:Y441">
    <cfRule type="colorScale" priority="7549">
      <colorScale>
        <cfvo type="num" val="0"/>
        <cfvo type="max" val="0"/>
        <color rgb="FFFF0000"/>
        <color rgb="FFFFEF9C"/>
      </colorScale>
    </cfRule>
  </conditionalFormatting>
  <conditionalFormatting sqref="P456:Y456">
    <cfRule type="colorScale" priority="7548">
      <colorScale>
        <cfvo type="num" val="0"/>
        <cfvo type="max" val="0"/>
        <color rgb="FFFF0000"/>
        <color rgb="FFFFEF9C"/>
      </colorScale>
    </cfRule>
  </conditionalFormatting>
  <conditionalFormatting sqref="P471:Y471">
    <cfRule type="colorScale" priority="7547">
      <colorScale>
        <cfvo type="num" val="0"/>
        <cfvo type="max" val="0"/>
        <color rgb="FFFF0000"/>
        <color rgb="FFFFEF9C"/>
      </colorScale>
    </cfRule>
  </conditionalFormatting>
  <conditionalFormatting sqref="P487:Y487">
    <cfRule type="colorScale" priority="7546">
      <colorScale>
        <cfvo type="num" val="0"/>
        <cfvo type="max" val="0"/>
        <color rgb="FFFF0000"/>
        <color rgb="FFFFEF9C"/>
      </colorScale>
    </cfRule>
  </conditionalFormatting>
  <conditionalFormatting sqref="P502:Y502">
    <cfRule type="colorScale" priority="7545">
      <colorScale>
        <cfvo type="num" val="0"/>
        <cfvo type="max" val="0"/>
        <color rgb="FFFF0000"/>
        <color rgb="FFFFEF9C"/>
      </colorScale>
    </cfRule>
  </conditionalFormatting>
  <conditionalFormatting sqref="P518:Y518">
    <cfRule type="colorScale" priority="7544">
      <colorScale>
        <cfvo type="num" val="0"/>
        <cfvo type="max" val="0"/>
        <color rgb="FFFF0000"/>
        <color rgb="FFFFEF9C"/>
      </colorScale>
    </cfRule>
  </conditionalFormatting>
  <conditionalFormatting sqref="P533:Y533">
    <cfRule type="colorScale" priority="7543">
      <colorScale>
        <cfvo type="num" val="0"/>
        <cfvo type="max" val="0"/>
        <color rgb="FFFF0000"/>
        <color rgb="FFFFEF9C"/>
      </colorScale>
    </cfRule>
  </conditionalFormatting>
  <conditionalFormatting sqref="P549:Y549">
    <cfRule type="colorScale" priority="7542">
      <colorScale>
        <cfvo type="num" val="0"/>
        <cfvo type="max" val="0"/>
        <color rgb="FFFF0000"/>
        <color rgb="FFFFEF9C"/>
      </colorScale>
    </cfRule>
  </conditionalFormatting>
  <conditionalFormatting sqref="P564:Y564">
    <cfRule type="colorScale" priority="7541">
      <colorScale>
        <cfvo type="num" val="0"/>
        <cfvo type="max" val="0"/>
        <color rgb="FFFF0000"/>
        <color rgb="FFFFEF9C"/>
      </colorScale>
    </cfRule>
  </conditionalFormatting>
  <conditionalFormatting sqref="P579:Y579">
    <cfRule type="colorScale" priority="7540">
      <colorScale>
        <cfvo type="num" val="0"/>
        <cfvo type="max" val="0"/>
        <color rgb="FFFF0000"/>
        <color rgb="FFFFEF9C"/>
      </colorScale>
    </cfRule>
  </conditionalFormatting>
  <conditionalFormatting sqref="P595:Y595">
    <cfRule type="colorScale" priority="7539">
      <colorScale>
        <cfvo type="num" val="0"/>
        <cfvo type="max" val="0"/>
        <color rgb="FFFF0000"/>
        <color rgb="FFFFEF9C"/>
      </colorScale>
    </cfRule>
  </conditionalFormatting>
  <conditionalFormatting sqref="P610:Y610">
    <cfRule type="colorScale" priority="7538">
      <colorScale>
        <cfvo type="num" val="0"/>
        <cfvo type="max" val="0"/>
        <color rgb="FFFF0000"/>
        <color rgb="FFFFEF9C"/>
      </colorScale>
    </cfRule>
  </conditionalFormatting>
  <conditionalFormatting sqref="P626:Y626">
    <cfRule type="colorScale" priority="7537">
      <colorScale>
        <cfvo type="num" val="0"/>
        <cfvo type="max" val="0"/>
        <color rgb="FFFF0000"/>
        <color rgb="FFFFEF9C"/>
      </colorScale>
    </cfRule>
  </conditionalFormatting>
  <conditionalFormatting sqref="P641:Y641">
    <cfRule type="colorScale" priority="7536">
      <colorScale>
        <cfvo type="num" val="0"/>
        <cfvo type="max" val="0"/>
        <color rgb="FFFF0000"/>
        <color rgb="FFFFEF9C"/>
      </colorScale>
    </cfRule>
  </conditionalFormatting>
  <conditionalFormatting sqref="P656:Y656">
    <cfRule type="colorScale" priority="7535">
      <colorScale>
        <cfvo type="num" val="0"/>
        <cfvo type="max" val="0"/>
        <color rgb="FFFF0000"/>
        <color rgb="FFFFEF9C"/>
      </colorScale>
    </cfRule>
  </conditionalFormatting>
  <conditionalFormatting sqref="P672:Y672">
    <cfRule type="colorScale" priority="7534">
      <colorScale>
        <cfvo type="num" val="0"/>
        <cfvo type="max" val="0"/>
        <color rgb="FFFF0000"/>
        <color rgb="FFFFEF9C"/>
      </colorScale>
    </cfRule>
  </conditionalFormatting>
  <conditionalFormatting sqref="P687:Y687">
    <cfRule type="colorScale" priority="7533">
      <colorScale>
        <cfvo type="num" val="0"/>
        <cfvo type="max" val="0"/>
        <color rgb="FFFF0000"/>
        <color rgb="FFFFEF9C"/>
      </colorScale>
    </cfRule>
  </conditionalFormatting>
  <conditionalFormatting sqref="P703:Y703">
    <cfRule type="colorScale" priority="7532">
      <colorScale>
        <cfvo type="num" val="0"/>
        <cfvo type="max" val="0"/>
        <color rgb="FFFF0000"/>
        <color rgb="FFFFEF9C"/>
      </colorScale>
    </cfRule>
  </conditionalFormatting>
  <conditionalFormatting sqref="P718:Y718">
    <cfRule type="colorScale" priority="7531">
      <colorScale>
        <cfvo type="num" val="0"/>
        <cfvo type="max" val="0"/>
        <color rgb="FFFF0000"/>
        <color rgb="FFFFEF9C"/>
      </colorScale>
    </cfRule>
  </conditionalFormatting>
  <conditionalFormatting sqref="P734:Y734">
    <cfRule type="colorScale" priority="7530">
      <colorScale>
        <cfvo type="num" val="0"/>
        <cfvo type="max" val="0"/>
        <color rgb="FFFF0000"/>
        <color rgb="FFFFEF9C"/>
      </colorScale>
    </cfRule>
  </conditionalFormatting>
  <conditionalFormatting sqref="P749:Y749">
    <cfRule type="colorScale" priority="7529">
      <colorScale>
        <cfvo type="num" val="0"/>
        <cfvo type="max" val="0"/>
        <color rgb="FFFF0000"/>
        <color rgb="FFFFEF9C"/>
      </colorScale>
    </cfRule>
  </conditionalFormatting>
  <conditionalFormatting sqref="P764:Y764">
    <cfRule type="colorScale" priority="7528">
      <colorScale>
        <cfvo type="num" val="0"/>
        <cfvo type="max" val="0"/>
        <color rgb="FFFF0000"/>
        <color rgb="FFFFEF9C"/>
      </colorScale>
    </cfRule>
  </conditionalFormatting>
  <conditionalFormatting sqref="P133:Y134">
    <cfRule type="colorScale" priority="7525">
      <colorScale>
        <cfvo type="num" val="0"/>
        <cfvo type="max" val="0"/>
        <color rgb="FFFF0000"/>
        <color rgb="FFFFEF9C"/>
      </colorScale>
    </cfRule>
  </conditionalFormatting>
  <conditionalFormatting sqref="P149:Y149">
    <cfRule type="colorScale" priority="7524">
      <colorScale>
        <cfvo type="num" val="0"/>
        <cfvo type="max" val="0"/>
        <color rgb="FFFF0000"/>
        <color rgb="FFFFEF9C"/>
      </colorScale>
    </cfRule>
  </conditionalFormatting>
  <conditionalFormatting sqref="P195:Y195">
    <cfRule type="colorScale" priority="7521">
      <colorScale>
        <cfvo type="num" val="0"/>
        <cfvo type="max" val="0"/>
        <color rgb="FFFF0000"/>
        <color rgb="FFFFEF9C"/>
      </colorScale>
    </cfRule>
  </conditionalFormatting>
  <conditionalFormatting sqref="P210:Y210">
    <cfRule type="colorScale" priority="7520">
      <colorScale>
        <cfvo type="num" val="0"/>
        <cfvo type="max" val="0"/>
        <color rgb="FFFF0000"/>
        <color rgb="FFFFEF9C"/>
      </colorScale>
    </cfRule>
  </conditionalFormatting>
  <conditionalFormatting sqref="P226:Y226">
    <cfRule type="colorScale" priority="7519">
      <colorScale>
        <cfvo type="num" val="0"/>
        <cfvo type="max" val="0"/>
        <color rgb="FFFF0000"/>
        <color rgb="FFFFEF9C"/>
      </colorScale>
    </cfRule>
  </conditionalFormatting>
  <conditionalFormatting sqref="P241:Y241">
    <cfRule type="colorScale" priority="7518">
      <colorScale>
        <cfvo type="num" val="0"/>
        <cfvo type="max" val="0"/>
        <color rgb="FFFF0000"/>
        <color rgb="FFFFEF9C"/>
      </colorScale>
    </cfRule>
  </conditionalFormatting>
  <conditionalFormatting sqref="P257:Y257">
    <cfRule type="colorScale" priority="7517">
      <colorScale>
        <cfvo type="num" val="0"/>
        <cfvo type="max" val="0"/>
        <color rgb="FFFF0000"/>
        <color rgb="FFFFEF9C"/>
      </colorScale>
    </cfRule>
  </conditionalFormatting>
  <conditionalFormatting sqref="P272:Y272">
    <cfRule type="colorScale" priority="7516">
      <colorScale>
        <cfvo type="num" val="0"/>
        <cfvo type="max" val="0"/>
        <color rgb="FFFF0000"/>
        <color rgb="FFFFEF9C"/>
      </colorScale>
    </cfRule>
  </conditionalFormatting>
  <conditionalFormatting sqref="P287:Y288">
    <cfRule type="colorScale" priority="7515">
      <colorScale>
        <cfvo type="num" val="0"/>
        <cfvo type="max" val="0"/>
        <color rgb="FFFF0000"/>
        <color rgb="FFFFEF9C"/>
      </colorScale>
    </cfRule>
  </conditionalFormatting>
  <conditionalFormatting sqref="P303:Y303">
    <cfRule type="colorScale" priority="7514">
      <colorScale>
        <cfvo type="num" val="0"/>
        <cfvo type="max" val="0"/>
        <color rgb="FFFF0000"/>
        <color rgb="FFFFEF9C"/>
      </colorScale>
    </cfRule>
  </conditionalFormatting>
  <conditionalFormatting sqref="P318:Y318">
    <cfRule type="colorScale" priority="7513">
      <colorScale>
        <cfvo type="num" val="0"/>
        <cfvo type="max" val="0"/>
        <color rgb="FFFF0000"/>
        <color rgb="FFFFEF9C"/>
      </colorScale>
    </cfRule>
  </conditionalFormatting>
  <conditionalFormatting sqref="P334:Y334">
    <cfRule type="colorScale" priority="7512">
      <colorScale>
        <cfvo type="num" val="0"/>
        <cfvo type="max" val="0"/>
        <color rgb="FFFF0000"/>
        <color rgb="FFFFEF9C"/>
      </colorScale>
    </cfRule>
  </conditionalFormatting>
  <conditionalFormatting sqref="P349:Y349">
    <cfRule type="colorScale" priority="7511">
      <colorScale>
        <cfvo type="num" val="0"/>
        <cfvo type="max" val="0"/>
        <color rgb="FFFF0000"/>
        <color rgb="FFFFEF9C"/>
      </colorScale>
    </cfRule>
  </conditionalFormatting>
  <conditionalFormatting sqref="P365:Y365">
    <cfRule type="colorScale" priority="7510">
      <colorScale>
        <cfvo type="num" val="0"/>
        <cfvo type="max" val="0"/>
        <color rgb="FFFF0000"/>
        <color rgb="FFFFEF9C"/>
      </colorScale>
    </cfRule>
  </conditionalFormatting>
  <conditionalFormatting sqref="P380:Y380">
    <cfRule type="colorScale" priority="7509">
      <colorScale>
        <cfvo type="num" val="0"/>
        <cfvo type="max" val="0"/>
        <color rgb="FFFF0000"/>
        <color rgb="FFFFEF9C"/>
      </colorScale>
    </cfRule>
  </conditionalFormatting>
  <conditionalFormatting sqref="P395:Y395">
    <cfRule type="colorScale" priority="7508">
      <colorScale>
        <cfvo type="num" val="0"/>
        <cfvo type="max" val="0"/>
        <color rgb="FFFF0000"/>
        <color rgb="FFFFEF9C"/>
      </colorScale>
    </cfRule>
  </conditionalFormatting>
  <conditionalFormatting sqref="P411:Y411">
    <cfRule type="colorScale" priority="7507">
      <colorScale>
        <cfvo type="num" val="0"/>
        <cfvo type="max" val="0"/>
        <color rgb="FFFF0000"/>
        <color rgb="FFFFEF9C"/>
      </colorScale>
    </cfRule>
  </conditionalFormatting>
  <conditionalFormatting sqref="P426:Y426">
    <cfRule type="colorScale" priority="7506">
      <colorScale>
        <cfvo type="num" val="0"/>
        <cfvo type="max" val="0"/>
        <color rgb="FFFF0000"/>
        <color rgb="FFFFEF9C"/>
      </colorScale>
    </cfRule>
  </conditionalFormatting>
  <conditionalFormatting sqref="P442:Y442">
    <cfRule type="colorScale" priority="7505">
      <colorScale>
        <cfvo type="num" val="0"/>
        <cfvo type="max" val="0"/>
        <color rgb="FFFF0000"/>
        <color rgb="FFFFEF9C"/>
      </colorScale>
    </cfRule>
  </conditionalFormatting>
  <conditionalFormatting sqref="P457:Y457">
    <cfRule type="colorScale" priority="7504">
      <colorScale>
        <cfvo type="num" val="0"/>
        <cfvo type="max" val="0"/>
        <color rgb="FFFF0000"/>
        <color rgb="FFFFEF9C"/>
      </colorScale>
    </cfRule>
  </conditionalFormatting>
  <conditionalFormatting sqref="P472:Y473">
    <cfRule type="colorScale" priority="7503">
      <colorScale>
        <cfvo type="num" val="0"/>
        <cfvo type="max" val="0"/>
        <color rgb="FFFF0000"/>
        <color rgb="FFFFEF9C"/>
      </colorScale>
    </cfRule>
  </conditionalFormatting>
  <conditionalFormatting sqref="P488:Y488">
    <cfRule type="colorScale" priority="7502">
      <colorScale>
        <cfvo type="num" val="0"/>
        <cfvo type="max" val="0"/>
        <color rgb="FFFF0000"/>
        <color rgb="FFFFEF9C"/>
      </colorScale>
    </cfRule>
  </conditionalFormatting>
  <conditionalFormatting sqref="P503:Y503">
    <cfRule type="colorScale" priority="7501">
      <colorScale>
        <cfvo type="num" val="0"/>
        <cfvo type="max" val="0"/>
        <color rgb="FFFF0000"/>
        <color rgb="FFFFEF9C"/>
      </colorScale>
    </cfRule>
  </conditionalFormatting>
  <conditionalFormatting sqref="P519:Y519">
    <cfRule type="colorScale" priority="7500">
      <colorScale>
        <cfvo type="num" val="0"/>
        <cfvo type="max" val="0"/>
        <color rgb="FFFF0000"/>
        <color rgb="FFFFEF9C"/>
      </colorScale>
    </cfRule>
  </conditionalFormatting>
  <conditionalFormatting sqref="P534:Y534">
    <cfRule type="colorScale" priority="7499">
      <colorScale>
        <cfvo type="num" val="0"/>
        <cfvo type="max" val="0"/>
        <color rgb="FFFF0000"/>
        <color rgb="FFFFEF9C"/>
      </colorScale>
    </cfRule>
  </conditionalFormatting>
  <conditionalFormatting sqref="P550:Y550">
    <cfRule type="colorScale" priority="7498">
      <colorScale>
        <cfvo type="num" val="0"/>
        <cfvo type="max" val="0"/>
        <color rgb="FFFF0000"/>
        <color rgb="FFFFEF9C"/>
      </colorScale>
    </cfRule>
  </conditionalFormatting>
  <conditionalFormatting sqref="P565:Y565">
    <cfRule type="colorScale" priority="7497">
      <colorScale>
        <cfvo type="num" val="0"/>
        <cfvo type="max" val="0"/>
        <color rgb="FFFF0000"/>
        <color rgb="FFFFEF9C"/>
      </colorScale>
    </cfRule>
  </conditionalFormatting>
  <conditionalFormatting sqref="P580:Y580">
    <cfRule type="colorScale" priority="7496">
      <colorScale>
        <cfvo type="num" val="0"/>
        <cfvo type="max" val="0"/>
        <color rgb="FFFF0000"/>
        <color rgb="FFFFEF9C"/>
      </colorScale>
    </cfRule>
  </conditionalFormatting>
  <conditionalFormatting sqref="P596:Y596">
    <cfRule type="colorScale" priority="7495">
      <colorScale>
        <cfvo type="num" val="0"/>
        <cfvo type="max" val="0"/>
        <color rgb="FFFF0000"/>
        <color rgb="FFFFEF9C"/>
      </colorScale>
    </cfRule>
  </conditionalFormatting>
  <conditionalFormatting sqref="P611:Y611">
    <cfRule type="colorScale" priority="7494">
      <colorScale>
        <cfvo type="num" val="0"/>
        <cfvo type="max" val="0"/>
        <color rgb="FFFF0000"/>
        <color rgb="FFFFEF9C"/>
      </colorScale>
    </cfRule>
  </conditionalFormatting>
  <conditionalFormatting sqref="P627:Y627">
    <cfRule type="colorScale" priority="7493">
      <colorScale>
        <cfvo type="num" val="0"/>
        <cfvo type="max" val="0"/>
        <color rgb="FFFF0000"/>
        <color rgb="FFFFEF9C"/>
      </colorScale>
    </cfRule>
  </conditionalFormatting>
  <conditionalFormatting sqref="P642:Y642">
    <cfRule type="colorScale" priority="7492">
      <colorScale>
        <cfvo type="num" val="0"/>
        <cfvo type="max" val="0"/>
        <color rgb="FFFF0000"/>
        <color rgb="FFFFEF9C"/>
      </colorScale>
    </cfRule>
  </conditionalFormatting>
  <conditionalFormatting sqref="P657:Y658">
    <cfRule type="colorScale" priority="7491">
      <colorScale>
        <cfvo type="num" val="0"/>
        <cfvo type="max" val="0"/>
        <color rgb="FFFF0000"/>
        <color rgb="FFFFEF9C"/>
      </colorScale>
    </cfRule>
  </conditionalFormatting>
  <conditionalFormatting sqref="P673:Y673">
    <cfRule type="colorScale" priority="7490">
      <colorScale>
        <cfvo type="num" val="0"/>
        <cfvo type="max" val="0"/>
        <color rgb="FFFF0000"/>
        <color rgb="FFFFEF9C"/>
      </colorScale>
    </cfRule>
  </conditionalFormatting>
  <conditionalFormatting sqref="P688:Y688">
    <cfRule type="colorScale" priority="7489">
      <colorScale>
        <cfvo type="num" val="0"/>
        <cfvo type="max" val="0"/>
        <color rgb="FFFF0000"/>
        <color rgb="FFFFEF9C"/>
      </colorScale>
    </cfRule>
  </conditionalFormatting>
  <conditionalFormatting sqref="P704:Y704">
    <cfRule type="colorScale" priority="7488">
      <colorScale>
        <cfvo type="num" val="0"/>
        <cfvo type="max" val="0"/>
        <color rgb="FFFF0000"/>
        <color rgb="FFFFEF9C"/>
      </colorScale>
    </cfRule>
  </conditionalFormatting>
  <conditionalFormatting sqref="P719:Y719">
    <cfRule type="colorScale" priority="7487">
      <colorScale>
        <cfvo type="num" val="0"/>
        <cfvo type="max" val="0"/>
        <color rgb="FFFF0000"/>
        <color rgb="FFFFEF9C"/>
      </colorScale>
    </cfRule>
  </conditionalFormatting>
  <conditionalFormatting sqref="P735:Y735">
    <cfRule type="colorScale" priority="7486">
      <colorScale>
        <cfvo type="num" val="0"/>
        <cfvo type="max" val="0"/>
        <color rgb="FFFF0000"/>
        <color rgb="FFFFEF9C"/>
      </colorScale>
    </cfRule>
  </conditionalFormatting>
  <conditionalFormatting sqref="P750:Y750">
    <cfRule type="colorScale" priority="7485">
      <colorScale>
        <cfvo type="num" val="0"/>
        <cfvo type="max" val="0"/>
        <color rgb="FFFF0000"/>
        <color rgb="FFFFEF9C"/>
      </colorScale>
    </cfRule>
  </conditionalFormatting>
  <conditionalFormatting sqref="P765:Y765">
    <cfRule type="colorScale" priority="7484">
      <colorScale>
        <cfvo type="num" val="0"/>
        <cfvo type="max" val="0"/>
        <color rgb="FFFF0000"/>
        <color rgb="FFFFEF9C"/>
      </colorScale>
    </cfRule>
  </conditionalFormatting>
  <conditionalFormatting sqref="P44:Y46">
    <cfRule type="colorScale" priority="7480">
      <colorScale>
        <cfvo type="num" val="0"/>
        <cfvo type="max" val="0"/>
        <color rgb="FFFF0000"/>
        <color rgb="FFFFEF9C"/>
      </colorScale>
    </cfRule>
  </conditionalFormatting>
  <conditionalFormatting sqref="Z3093:Z1048576 Z1:Z43 Z47:Z121">
    <cfRule type="colorScale" priority="7474">
      <colorScale>
        <cfvo type="num" val="0"/>
        <cfvo type="max" val="0"/>
        <color rgb="FFFF0000"/>
        <color rgb="FFFFEF9C"/>
      </colorScale>
    </cfRule>
  </conditionalFormatting>
  <conditionalFormatting sqref="Z798:Z3092 Z122:Z777">
    <cfRule type="colorScale" priority="7475">
      <colorScale>
        <cfvo type="num" val="0"/>
        <cfvo type="max" val="0"/>
        <color rgb="FFFF0000"/>
        <color rgb="FFFFEF9C"/>
      </colorScale>
    </cfRule>
  </conditionalFormatting>
  <conditionalFormatting sqref="Z123:Z137">
    <cfRule type="colorScale" priority="7473">
      <colorScale>
        <cfvo type="num" val="0"/>
        <cfvo type="max" val="0"/>
        <color rgb="FFFF0000"/>
        <color rgb="FFFFEF9C"/>
      </colorScale>
    </cfRule>
  </conditionalFormatting>
  <conditionalFormatting sqref="Z200:Z213">
    <cfRule type="colorScale" priority="7468">
      <colorScale>
        <cfvo type="num" val="0"/>
        <cfvo type="max" val="0"/>
        <color rgb="FFFF0000"/>
        <color rgb="FFFFEF9C"/>
      </colorScale>
    </cfRule>
  </conditionalFormatting>
  <conditionalFormatting sqref="Z215:Z229">
    <cfRule type="colorScale" priority="7467">
      <colorScale>
        <cfvo type="num" val="0"/>
        <cfvo type="max" val="0"/>
        <color rgb="FFFF0000"/>
        <color rgb="FFFFEF9C"/>
      </colorScale>
    </cfRule>
  </conditionalFormatting>
  <conditionalFormatting sqref="Z231:Z244">
    <cfRule type="colorScale" priority="7466">
      <colorScale>
        <cfvo type="num" val="0"/>
        <cfvo type="max" val="0"/>
        <color rgb="FFFF0000"/>
        <color rgb="FFFFEF9C"/>
      </colorScale>
    </cfRule>
  </conditionalFormatting>
  <conditionalFormatting sqref="Z246:Z260">
    <cfRule type="colorScale" priority="7465">
      <colorScale>
        <cfvo type="num" val="0"/>
        <cfvo type="max" val="0"/>
        <color rgb="FFFF0000"/>
        <color rgb="FFFFEF9C"/>
      </colorScale>
    </cfRule>
  </conditionalFormatting>
  <conditionalFormatting sqref="Z262:Z275">
    <cfRule type="colorScale" priority="7464">
      <colorScale>
        <cfvo type="num" val="0"/>
        <cfvo type="max" val="0"/>
        <color rgb="FFFF0000"/>
        <color rgb="FFFFEF9C"/>
      </colorScale>
    </cfRule>
  </conditionalFormatting>
  <conditionalFormatting sqref="Z277:Z291">
    <cfRule type="colorScale" priority="7463">
      <colorScale>
        <cfvo type="num" val="0"/>
        <cfvo type="max" val="0"/>
        <color rgb="FFFF0000"/>
        <color rgb="FFFFEF9C"/>
      </colorScale>
    </cfRule>
  </conditionalFormatting>
  <conditionalFormatting sqref="Z293:Z306">
    <cfRule type="colorScale" priority="7462">
      <colorScale>
        <cfvo type="num" val="0"/>
        <cfvo type="max" val="0"/>
        <color rgb="FFFF0000"/>
        <color rgb="FFFFEF9C"/>
      </colorScale>
    </cfRule>
  </conditionalFormatting>
  <conditionalFormatting sqref="Z308:Z321">
    <cfRule type="colorScale" priority="7461">
      <colorScale>
        <cfvo type="num" val="0"/>
        <cfvo type="max" val="0"/>
        <color rgb="FFFF0000"/>
        <color rgb="FFFFEF9C"/>
      </colorScale>
    </cfRule>
  </conditionalFormatting>
  <conditionalFormatting sqref="Z323:Z337">
    <cfRule type="colorScale" priority="7460">
      <colorScale>
        <cfvo type="num" val="0"/>
        <cfvo type="max" val="0"/>
        <color rgb="FFFF0000"/>
        <color rgb="FFFFEF9C"/>
      </colorScale>
    </cfRule>
  </conditionalFormatting>
  <conditionalFormatting sqref="Z339:Z352">
    <cfRule type="colorScale" priority="7459">
      <colorScale>
        <cfvo type="num" val="0"/>
        <cfvo type="max" val="0"/>
        <color rgb="FFFF0000"/>
        <color rgb="FFFFEF9C"/>
      </colorScale>
    </cfRule>
  </conditionalFormatting>
  <conditionalFormatting sqref="Z354:Z368">
    <cfRule type="colorScale" priority="7458">
      <colorScale>
        <cfvo type="num" val="0"/>
        <cfvo type="max" val="0"/>
        <color rgb="FFFF0000"/>
        <color rgb="FFFFEF9C"/>
      </colorScale>
    </cfRule>
  </conditionalFormatting>
  <conditionalFormatting sqref="Z370:Z383">
    <cfRule type="colorScale" priority="7457">
      <colorScale>
        <cfvo type="num" val="0"/>
        <cfvo type="max" val="0"/>
        <color rgb="FFFF0000"/>
        <color rgb="FFFFEF9C"/>
      </colorScale>
    </cfRule>
  </conditionalFormatting>
  <conditionalFormatting sqref="Z385:Z399">
    <cfRule type="colorScale" priority="7456">
      <colorScale>
        <cfvo type="num" val="0"/>
        <cfvo type="max" val="0"/>
        <color rgb="FFFF0000"/>
        <color rgb="FFFFEF9C"/>
      </colorScale>
    </cfRule>
  </conditionalFormatting>
  <conditionalFormatting sqref="Z401:Z414">
    <cfRule type="colorScale" priority="7455">
      <colorScale>
        <cfvo type="num" val="0"/>
        <cfvo type="max" val="0"/>
        <color rgb="FFFF0000"/>
        <color rgb="FFFFEF9C"/>
      </colorScale>
    </cfRule>
  </conditionalFormatting>
  <conditionalFormatting sqref="Z416:Z429">
    <cfRule type="colorScale" priority="7454">
      <colorScale>
        <cfvo type="num" val="0"/>
        <cfvo type="max" val="0"/>
        <color rgb="FFFF0000"/>
        <color rgb="FFFFEF9C"/>
      </colorScale>
    </cfRule>
  </conditionalFormatting>
  <conditionalFormatting sqref="Z431:Z445">
    <cfRule type="colorScale" priority="7453">
      <colorScale>
        <cfvo type="num" val="0"/>
        <cfvo type="max" val="0"/>
        <color rgb="FFFF0000"/>
        <color rgb="FFFFEF9C"/>
      </colorScale>
    </cfRule>
  </conditionalFormatting>
  <conditionalFormatting sqref="Z447:Z460">
    <cfRule type="colorScale" priority="7452">
      <colorScale>
        <cfvo type="num" val="0"/>
        <cfvo type="max" val="0"/>
        <color rgb="FFFF0000"/>
        <color rgb="FFFFEF9C"/>
      </colorScale>
    </cfRule>
  </conditionalFormatting>
  <conditionalFormatting sqref="Z462:Z476">
    <cfRule type="colorScale" priority="7451">
      <colorScale>
        <cfvo type="num" val="0"/>
        <cfvo type="max" val="0"/>
        <color rgb="FFFF0000"/>
        <color rgb="FFFFEF9C"/>
      </colorScale>
    </cfRule>
  </conditionalFormatting>
  <conditionalFormatting sqref="Z478:Z491">
    <cfRule type="colorScale" priority="7450">
      <colorScale>
        <cfvo type="num" val="0"/>
        <cfvo type="max" val="0"/>
        <color rgb="FFFF0000"/>
        <color rgb="FFFFEF9C"/>
      </colorScale>
    </cfRule>
  </conditionalFormatting>
  <conditionalFormatting sqref="Z493:Z506">
    <cfRule type="colorScale" priority="7449">
      <colorScale>
        <cfvo type="num" val="0"/>
        <cfvo type="max" val="0"/>
        <color rgb="FFFF0000"/>
        <color rgb="FFFFEF9C"/>
      </colorScale>
    </cfRule>
  </conditionalFormatting>
  <conditionalFormatting sqref="Z508:Z522">
    <cfRule type="colorScale" priority="7448">
      <colorScale>
        <cfvo type="num" val="0"/>
        <cfvo type="max" val="0"/>
        <color rgb="FFFF0000"/>
        <color rgb="FFFFEF9C"/>
      </colorScale>
    </cfRule>
  </conditionalFormatting>
  <conditionalFormatting sqref="Z524:Z537">
    <cfRule type="colorScale" priority="7447">
      <colorScale>
        <cfvo type="num" val="0"/>
        <cfvo type="max" val="0"/>
        <color rgb="FFFF0000"/>
        <color rgb="FFFFEF9C"/>
      </colorScale>
    </cfRule>
  </conditionalFormatting>
  <conditionalFormatting sqref="Z539:Z553">
    <cfRule type="colorScale" priority="7446">
      <colorScale>
        <cfvo type="num" val="0"/>
        <cfvo type="max" val="0"/>
        <color rgb="FFFF0000"/>
        <color rgb="FFFFEF9C"/>
      </colorScale>
    </cfRule>
  </conditionalFormatting>
  <conditionalFormatting sqref="Z555:Z568">
    <cfRule type="colorScale" priority="7445">
      <colorScale>
        <cfvo type="num" val="0"/>
        <cfvo type="max" val="0"/>
        <color rgb="FFFF0000"/>
        <color rgb="FFFFEF9C"/>
      </colorScale>
    </cfRule>
  </conditionalFormatting>
  <conditionalFormatting sqref="Z570:Z584">
    <cfRule type="colorScale" priority="7444">
      <colorScale>
        <cfvo type="num" val="0"/>
        <cfvo type="max" val="0"/>
        <color rgb="FFFF0000"/>
        <color rgb="FFFFEF9C"/>
      </colorScale>
    </cfRule>
  </conditionalFormatting>
  <conditionalFormatting sqref="Z586:Z599">
    <cfRule type="colorScale" priority="7443">
      <colorScale>
        <cfvo type="num" val="0"/>
        <cfvo type="max" val="0"/>
        <color rgb="FFFF0000"/>
        <color rgb="FFFFEF9C"/>
      </colorScale>
    </cfRule>
  </conditionalFormatting>
  <conditionalFormatting sqref="Z601:Z614">
    <cfRule type="colorScale" priority="7442">
      <colorScale>
        <cfvo type="num" val="0"/>
        <cfvo type="max" val="0"/>
        <color rgb="FFFF0000"/>
        <color rgb="FFFFEF9C"/>
      </colorScale>
    </cfRule>
  </conditionalFormatting>
  <conditionalFormatting sqref="Z616:Z630">
    <cfRule type="colorScale" priority="7441">
      <colorScale>
        <cfvo type="num" val="0"/>
        <cfvo type="max" val="0"/>
        <color rgb="FFFF0000"/>
        <color rgb="FFFFEF9C"/>
      </colorScale>
    </cfRule>
  </conditionalFormatting>
  <conditionalFormatting sqref="Z632:Z645">
    <cfRule type="colorScale" priority="7440">
      <colorScale>
        <cfvo type="num" val="0"/>
        <cfvo type="max" val="0"/>
        <color rgb="FFFF0000"/>
        <color rgb="FFFFEF9C"/>
      </colorScale>
    </cfRule>
  </conditionalFormatting>
  <conditionalFormatting sqref="Z647:Z661">
    <cfRule type="colorScale" priority="7439">
      <colorScale>
        <cfvo type="num" val="0"/>
        <cfvo type="max" val="0"/>
        <color rgb="FFFF0000"/>
        <color rgb="FFFFEF9C"/>
      </colorScale>
    </cfRule>
  </conditionalFormatting>
  <conditionalFormatting sqref="Z663:Z676">
    <cfRule type="colorScale" priority="7438">
      <colorScale>
        <cfvo type="num" val="0"/>
        <cfvo type="max" val="0"/>
        <color rgb="FFFF0000"/>
        <color rgb="FFFFEF9C"/>
      </colorScale>
    </cfRule>
  </conditionalFormatting>
  <conditionalFormatting sqref="Z678:Z691">
    <cfRule type="colorScale" priority="7437">
      <colorScale>
        <cfvo type="num" val="0"/>
        <cfvo type="max" val="0"/>
        <color rgb="FFFF0000"/>
        <color rgb="FFFFEF9C"/>
      </colorScale>
    </cfRule>
  </conditionalFormatting>
  <conditionalFormatting sqref="Z693:Z707">
    <cfRule type="colorScale" priority="7436">
      <colorScale>
        <cfvo type="num" val="0"/>
        <cfvo type="max" val="0"/>
        <color rgb="FFFF0000"/>
        <color rgb="FFFFEF9C"/>
      </colorScale>
    </cfRule>
  </conditionalFormatting>
  <conditionalFormatting sqref="Z709:Z722">
    <cfRule type="colorScale" priority="7435">
      <colorScale>
        <cfvo type="num" val="0"/>
        <cfvo type="max" val="0"/>
        <color rgb="FFFF0000"/>
        <color rgb="FFFFEF9C"/>
      </colorScale>
    </cfRule>
  </conditionalFormatting>
  <conditionalFormatting sqref="Z724:Z738">
    <cfRule type="colorScale" priority="7434">
      <colorScale>
        <cfvo type="num" val="0"/>
        <cfvo type="max" val="0"/>
        <color rgb="FFFF0000"/>
        <color rgb="FFFFEF9C"/>
      </colorScale>
    </cfRule>
  </conditionalFormatting>
  <conditionalFormatting sqref="Z740:Z753">
    <cfRule type="colorScale" priority="7433">
      <colorScale>
        <cfvo type="num" val="0"/>
        <cfvo type="max" val="0"/>
        <color rgb="FFFF0000"/>
        <color rgb="FFFFEF9C"/>
      </colorScale>
    </cfRule>
  </conditionalFormatting>
  <conditionalFormatting sqref="Z755:Z768">
    <cfRule type="colorScale" priority="7432">
      <colorScale>
        <cfvo type="num" val="0"/>
        <cfvo type="max" val="0"/>
        <color rgb="FFFF0000"/>
        <color rgb="FFFFEF9C"/>
      </colorScale>
    </cfRule>
  </conditionalFormatting>
  <conditionalFormatting sqref="Z770:Z777">
    <cfRule type="colorScale" priority="7431">
      <colorScale>
        <cfvo type="num" val="0"/>
        <cfvo type="max" val="0"/>
        <color rgb="FFFF0000"/>
        <color rgb="FFFFEF9C"/>
      </colorScale>
    </cfRule>
  </conditionalFormatting>
  <conditionalFormatting sqref="Z798">
    <cfRule type="colorScale" priority="7430">
      <colorScale>
        <cfvo type="num" val="0"/>
        <cfvo type="max" val="0"/>
        <color rgb="FFFF0000"/>
        <color rgb="FFFFEF9C"/>
      </colorScale>
    </cfRule>
  </conditionalFormatting>
  <conditionalFormatting sqref="Z370:Z383">
    <cfRule type="colorScale" priority="7429">
      <colorScale>
        <cfvo type="num" val="0"/>
        <cfvo type="max" val="0"/>
        <color rgb="FFFF0000"/>
        <color rgb="FFFFEF9C"/>
      </colorScale>
    </cfRule>
  </conditionalFormatting>
  <conditionalFormatting sqref="Z385:Z399">
    <cfRule type="colorScale" priority="7428">
      <colorScale>
        <cfvo type="num" val="0"/>
        <cfvo type="max" val="0"/>
        <color rgb="FFFF0000"/>
        <color rgb="FFFFEF9C"/>
      </colorScale>
    </cfRule>
  </conditionalFormatting>
  <conditionalFormatting sqref="Z385:Z399">
    <cfRule type="colorScale" priority="7427">
      <colorScale>
        <cfvo type="num" val="0"/>
        <cfvo type="max" val="0"/>
        <color rgb="FFFF0000"/>
        <color rgb="FFFFEF9C"/>
      </colorScale>
    </cfRule>
  </conditionalFormatting>
  <conditionalFormatting sqref="Z401:Z414">
    <cfRule type="colorScale" priority="7426">
      <colorScale>
        <cfvo type="num" val="0"/>
        <cfvo type="max" val="0"/>
        <color rgb="FFFF0000"/>
        <color rgb="FFFFEF9C"/>
      </colorScale>
    </cfRule>
  </conditionalFormatting>
  <conditionalFormatting sqref="Z401:Z414">
    <cfRule type="colorScale" priority="7425">
      <colorScale>
        <cfvo type="num" val="0"/>
        <cfvo type="max" val="0"/>
        <color rgb="FFFF0000"/>
        <color rgb="FFFFEF9C"/>
      </colorScale>
    </cfRule>
  </conditionalFormatting>
  <conditionalFormatting sqref="Z401:Z414">
    <cfRule type="colorScale" priority="7424">
      <colorScale>
        <cfvo type="num" val="0"/>
        <cfvo type="max" val="0"/>
        <color rgb="FFFF0000"/>
        <color rgb="FFFFEF9C"/>
      </colorScale>
    </cfRule>
  </conditionalFormatting>
  <conditionalFormatting sqref="Z416:Z429">
    <cfRule type="colorScale" priority="7423">
      <colorScale>
        <cfvo type="num" val="0"/>
        <cfvo type="max" val="0"/>
        <color rgb="FFFF0000"/>
        <color rgb="FFFFEF9C"/>
      </colorScale>
    </cfRule>
  </conditionalFormatting>
  <conditionalFormatting sqref="Z416:Z429">
    <cfRule type="colorScale" priority="7422">
      <colorScale>
        <cfvo type="num" val="0"/>
        <cfvo type="max" val="0"/>
        <color rgb="FFFF0000"/>
        <color rgb="FFFFEF9C"/>
      </colorScale>
    </cfRule>
  </conditionalFormatting>
  <conditionalFormatting sqref="Z416:Z429">
    <cfRule type="colorScale" priority="7421">
      <colorScale>
        <cfvo type="num" val="0"/>
        <cfvo type="max" val="0"/>
        <color rgb="FFFF0000"/>
        <color rgb="FFFFEF9C"/>
      </colorScale>
    </cfRule>
  </conditionalFormatting>
  <conditionalFormatting sqref="Z416:Z429">
    <cfRule type="colorScale" priority="7420">
      <colorScale>
        <cfvo type="num" val="0"/>
        <cfvo type="max" val="0"/>
        <color rgb="FFFF0000"/>
        <color rgb="FFFFEF9C"/>
      </colorScale>
    </cfRule>
  </conditionalFormatting>
  <conditionalFormatting sqref="Z431:Z445">
    <cfRule type="colorScale" priority="7419">
      <colorScale>
        <cfvo type="num" val="0"/>
        <cfvo type="max" val="0"/>
        <color rgb="FFFF0000"/>
        <color rgb="FFFFEF9C"/>
      </colorScale>
    </cfRule>
  </conditionalFormatting>
  <conditionalFormatting sqref="Z431:Z445">
    <cfRule type="colorScale" priority="7418">
      <colorScale>
        <cfvo type="num" val="0"/>
        <cfvo type="max" val="0"/>
        <color rgb="FFFF0000"/>
        <color rgb="FFFFEF9C"/>
      </colorScale>
    </cfRule>
  </conditionalFormatting>
  <conditionalFormatting sqref="Z431:Z445">
    <cfRule type="colorScale" priority="7417">
      <colorScale>
        <cfvo type="num" val="0"/>
        <cfvo type="max" val="0"/>
        <color rgb="FFFF0000"/>
        <color rgb="FFFFEF9C"/>
      </colorScale>
    </cfRule>
  </conditionalFormatting>
  <conditionalFormatting sqref="Z431:Z445">
    <cfRule type="colorScale" priority="7416">
      <colorScale>
        <cfvo type="num" val="0"/>
        <cfvo type="max" val="0"/>
        <color rgb="FFFF0000"/>
        <color rgb="FFFFEF9C"/>
      </colorScale>
    </cfRule>
  </conditionalFormatting>
  <conditionalFormatting sqref="Z431:Z445">
    <cfRule type="colorScale" priority="7415">
      <colorScale>
        <cfvo type="num" val="0"/>
        <cfvo type="max" val="0"/>
        <color rgb="FFFF0000"/>
        <color rgb="FFFFEF9C"/>
      </colorScale>
    </cfRule>
  </conditionalFormatting>
  <conditionalFormatting sqref="Z447:Z460">
    <cfRule type="colorScale" priority="7414">
      <colorScale>
        <cfvo type="num" val="0"/>
        <cfvo type="max" val="0"/>
        <color rgb="FFFF0000"/>
        <color rgb="FFFFEF9C"/>
      </colorScale>
    </cfRule>
  </conditionalFormatting>
  <conditionalFormatting sqref="Z447:Z460">
    <cfRule type="colorScale" priority="7413">
      <colorScale>
        <cfvo type="num" val="0"/>
        <cfvo type="max" val="0"/>
        <color rgb="FFFF0000"/>
        <color rgb="FFFFEF9C"/>
      </colorScale>
    </cfRule>
  </conditionalFormatting>
  <conditionalFormatting sqref="Z447:Z460">
    <cfRule type="colorScale" priority="7412">
      <colorScale>
        <cfvo type="num" val="0"/>
        <cfvo type="max" val="0"/>
        <color rgb="FFFF0000"/>
        <color rgb="FFFFEF9C"/>
      </colorScale>
    </cfRule>
  </conditionalFormatting>
  <conditionalFormatting sqref="Z447:Z460">
    <cfRule type="colorScale" priority="7411">
      <colorScale>
        <cfvo type="num" val="0"/>
        <cfvo type="max" val="0"/>
        <color rgb="FFFF0000"/>
        <color rgb="FFFFEF9C"/>
      </colorScale>
    </cfRule>
  </conditionalFormatting>
  <conditionalFormatting sqref="Z447:Z460">
    <cfRule type="colorScale" priority="7410">
      <colorScale>
        <cfvo type="num" val="0"/>
        <cfvo type="max" val="0"/>
        <color rgb="FFFF0000"/>
        <color rgb="FFFFEF9C"/>
      </colorScale>
    </cfRule>
  </conditionalFormatting>
  <conditionalFormatting sqref="Z447:Z460">
    <cfRule type="colorScale" priority="7409">
      <colorScale>
        <cfvo type="num" val="0"/>
        <cfvo type="max" val="0"/>
        <color rgb="FFFF0000"/>
        <color rgb="FFFFEF9C"/>
      </colorScale>
    </cfRule>
  </conditionalFormatting>
  <conditionalFormatting sqref="Z462:Z476">
    <cfRule type="colorScale" priority="7408">
      <colorScale>
        <cfvo type="num" val="0"/>
        <cfvo type="max" val="0"/>
        <color rgb="FFFF0000"/>
        <color rgb="FFFFEF9C"/>
      </colorScale>
    </cfRule>
  </conditionalFormatting>
  <conditionalFormatting sqref="Z462:Z476">
    <cfRule type="colorScale" priority="7407">
      <colorScale>
        <cfvo type="num" val="0"/>
        <cfvo type="max" val="0"/>
        <color rgb="FFFF0000"/>
        <color rgb="FFFFEF9C"/>
      </colorScale>
    </cfRule>
  </conditionalFormatting>
  <conditionalFormatting sqref="Z462:Z476">
    <cfRule type="colorScale" priority="7406">
      <colorScale>
        <cfvo type="num" val="0"/>
        <cfvo type="max" val="0"/>
        <color rgb="FFFF0000"/>
        <color rgb="FFFFEF9C"/>
      </colorScale>
    </cfRule>
  </conditionalFormatting>
  <conditionalFormatting sqref="Z462:Z476">
    <cfRule type="colorScale" priority="7405">
      <colorScale>
        <cfvo type="num" val="0"/>
        <cfvo type="max" val="0"/>
        <color rgb="FFFF0000"/>
        <color rgb="FFFFEF9C"/>
      </colorScale>
    </cfRule>
  </conditionalFormatting>
  <conditionalFormatting sqref="Z462:Z476">
    <cfRule type="colorScale" priority="7404">
      <colorScale>
        <cfvo type="num" val="0"/>
        <cfvo type="max" val="0"/>
        <color rgb="FFFF0000"/>
        <color rgb="FFFFEF9C"/>
      </colorScale>
    </cfRule>
  </conditionalFormatting>
  <conditionalFormatting sqref="Z462:Z476">
    <cfRule type="colorScale" priority="7403">
      <colorScale>
        <cfvo type="num" val="0"/>
        <cfvo type="max" val="0"/>
        <color rgb="FFFF0000"/>
        <color rgb="FFFFEF9C"/>
      </colorScale>
    </cfRule>
  </conditionalFormatting>
  <conditionalFormatting sqref="Z462:Z476">
    <cfRule type="colorScale" priority="7402">
      <colorScale>
        <cfvo type="num" val="0"/>
        <cfvo type="max" val="0"/>
        <color rgb="FFFF0000"/>
        <color rgb="FFFFEF9C"/>
      </colorScale>
    </cfRule>
  </conditionalFormatting>
  <conditionalFormatting sqref="Z478:Z491">
    <cfRule type="colorScale" priority="7401">
      <colorScale>
        <cfvo type="num" val="0"/>
        <cfvo type="max" val="0"/>
        <color rgb="FFFF0000"/>
        <color rgb="FFFFEF9C"/>
      </colorScale>
    </cfRule>
  </conditionalFormatting>
  <conditionalFormatting sqref="Z478:Z491">
    <cfRule type="colorScale" priority="7400">
      <colorScale>
        <cfvo type="num" val="0"/>
        <cfvo type="max" val="0"/>
        <color rgb="FFFF0000"/>
        <color rgb="FFFFEF9C"/>
      </colorScale>
    </cfRule>
  </conditionalFormatting>
  <conditionalFormatting sqref="Z478:Z491">
    <cfRule type="colorScale" priority="7399">
      <colorScale>
        <cfvo type="num" val="0"/>
        <cfvo type="max" val="0"/>
        <color rgb="FFFF0000"/>
        <color rgb="FFFFEF9C"/>
      </colorScale>
    </cfRule>
  </conditionalFormatting>
  <conditionalFormatting sqref="Z478:Z491">
    <cfRule type="colorScale" priority="7398">
      <colorScale>
        <cfvo type="num" val="0"/>
        <cfvo type="max" val="0"/>
        <color rgb="FFFF0000"/>
        <color rgb="FFFFEF9C"/>
      </colorScale>
    </cfRule>
  </conditionalFormatting>
  <conditionalFormatting sqref="Z478:Z491">
    <cfRule type="colorScale" priority="7397">
      <colorScale>
        <cfvo type="num" val="0"/>
        <cfvo type="max" val="0"/>
        <color rgb="FFFF0000"/>
        <color rgb="FFFFEF9C"/>
      </colorScale>
    </cfRule>
  </conditionalFormatting>
  <conditionalFormatting sqref="Z478:Z491">
    <cfRule type="colorScale" priority="7396">
      <colorScale>
        <cfvo type="num" val="0"/>
        <cfvo type="max" val="0"/>
        <color rgb="FFFF0000"/>
        <color rgb="FFFFEF9C"/>
      </colorScale>
    </cfRule>
  </conditionalFormatting>
  <conditionalFormatting sqref="Z478:Z491">
    <cfRule type="colorScale" priority="7395">
      <colorScale>
        <cfvo type="num" val="0"/>
        <cfvo type="max" val="0"/>
        <color rgb="FFFF0000"/>
        <color rgb="FFFFEF9C"/>
      </colorScale>
    </cfRule>
  </conditionalFormatting>
  <conditionalFormatting sqref="Z478:Z491">
    <cfRule type="colorScale" priority="7394">
      <colorScale>
        <cfvo type="num" val="0"/>
        <cfvo type="max" val="0"/>
        <color rgb="FFFF0000"/>
        <color rgb="FFFFEF9C"/>
      </colorScale>
    </cfRule>
  </conditionalFormatting>
  <conditionalFormatting sqref="Z493:Z506">
    <cfRule type="colorScale" priority="7393">
      <colorScale>
        <cfvo type="num" val="0"/>
        <cfvo type="max" val="0"/>
        <color rgb="FFFF0000"/>
        <color rgb="FFFFEF9C"/>
      </colorScale>
    </cfRule>
  </conditionalFormatting>
  <conditionalFormatting sqref="Z493:Z506">
    <cfRule type="colorScale" priority="7392">
      <colorScale>
        <cfvo type="num" val="0"/>
        <cfvo type="max" val="0"/>
        <color rgb="FFFF0000"/>
        <color rgb="FFFFEF9C"/>
      </colorScale>
    </cfRule>
  </conditionalFormatting>
  <conditionalFormatting sqref="Z493:Z506">
    <cfRule type="colorScale" priority="7391">
      <colorScale>
        <cfvo type="num" val="0"/>
        <cfvo type="max" val="0"/>
        <color rgb="FFFF0000"/>
        <color rgb="FFFFEF9C"/>
      </colorScale>
    </cfRule>
  </conditionalFormatting>
  <conditionalFormatting sqref="Z493:Z506">
    <cfRule type="colorScale" priority="7390">
      <colorScale>
        <cfvo type="num" val="0"/>
        <cfvo type="max" val="0"/>
        <color rgb="FFFF0000"/>
        <color rgb="FFFFEF9C"/>
      </colorScale>
    </cfRule>
  </conditionalFormatting>
  <conditionalFormatting sqref="Z493:Z506">
    <cfRule type="colorScale" priority="7389">
      <colorScale>
        <cfvo type="num" val="0"/>
        <cfvo type="max" val="0"/>
        <color rgb="FFFF0000"/>
        <color rgb="FFFFEF9C"/>
      </colorScale>
    </cfRule>
  </conditionalFormatting>
  <conditionalFormatting sqref="Z493:Z506">
    <cfRule type="colorScale" priority="7388">
      <colorScale>
        <cfvo type="num" val="0"/>
        <cfvo type="max" val="0"/>
        <color rgb="FFFF0000"/>
        <color rgb="FFFFEF9C"/>
      </colorScale>
    </cfRule>
  </conditionalFormatting>
  <conditionalFormatting sqref="Z493:Z506">
    <cfRule type="colorScale" priority="7387">
      <colorScale>
        <cfvo type="num" val="0"/>
        <cfvo type="max" val="0"/>
        <color rgb="FFFF0000"/>
        <color rgb="FFFFEF9C"/>
      </colorScale>
    </cfRule>
  </conditionalFormatting>
  <conditionalFormatting sqref="Z493:Z506">
    <cfRule type="colorScale" priority="7386">
      <colorScale>
        <cfvo type="num" val="0"/>
        <cfvo type="max" val="0"/>
        <color rgb="FFFF0000"/>
        <color rgb="FFFFEF9C"/>
      </colorScale>
    </cfRule>
  </conditionalFormatting>
  <conditionalFormatting sqref="Z493:Z506">
    <cfRule type="colorScale" priority="7385">
      <colorScale>
        <cfvo type="num" val="0"/>
        <cfvo type="max" val="0"/>
        <color rgb="FFFF0000"/>
        <color rgb="FFFFEF9C"/>
      </colorScale>
    </cfRule>
  </conditionalFormatting>
  <conditionalFormatting sqref="Z508:Z522">
    <cfRule type="colorScale" priority="7384">
      <colorScale>
        <cfvo type="num" val="0"/>
        <cfvo type="max" val="0"/>
        <color rgb="FFFF0000"/>
        <color rgb="FFFFEF9C"/>
      </colorScale>
    </cfRule>
  </conditionalFormatting>
  <conditionalFormatting sqref="Z508:Z522">
    <cfRule type="colorScale" priority="7383">
      <colorScale>
        <cfvo type="num" val="0"/>
        <cfvo type="max" val="0"/>
        <color rgb="FFFF0000"/>
        <color rgb="FFFFEF9C"/>
      </colorScale>
    </cfRule>
  </conditionalFormatting>
  <conditionalFormatting sqref="Z508:Z522">
    <cfRule type="colorScale" priority="7382">
      <colorScale>
        <cfvo type="num" val="0"/>
        <cfvo type="max" val="0"/>
        <color rgb="FFFF0000"/>
        <color rgb="FFFFEF9C"/>
      </colorScale>
    </cfRule>
  </conditionalFormatting>
  <conditionalFormatting sqref="Z508:Z522">
    <cfRule type="colorScale" priority="7381">
      <colorScale>
        <cfvo type="num" val="0"/>
        <cfvo type="max" val="0"/>
        <color rgb="FFFF0000"/>
        <color rgb="FFFFEF9C"/>
      </colorScale>
    </cfRule>
  </conditionalFormatting>
  <conditionalFormatting sqref="Z508:Z522">
    <cfRule type="colorScale" priority="7380">
      <colorScale>
        <cfvo type="num" val="0"/>
        <cfvo type="max" val="0"/>
        <color rgb="FFFF0000"/>
        <color rgb="FFFFEF9C"/>
      </colorScale>
    </cfRule>
  </conditionalFormatting>
  <conditionalFormatting sqref="Z508:Z522">
    <cfRule type="colorScale" priority="7379">
      <colorScale>
        <cfvo type="num" val="0"/>
        <cfvo type="max" val="0"/>
        <color rgb="FFFF0000"/>
        <color rgb="FFFFEF9C"/>
      </colorScale>
    </cfRule>
  </conditionalFormatting>
  <conditionalFormatting sqref="Z508:Z522">
    <cfRule type="colorScale" priority="7378">
      <colorScale>
        <cfvo type="num" val="0"/>
        <cfvo type="max" val="0"/>
        <color rgb="FFFF0000"/>
        <color rgb="FFFFEF9C"/>
      </colorScale>
    </cfRule>
  </conditionalFormatting>
  <conditionalFormatting sqref="Z508:Z522">
    <cfRule type="colorScale" priority="7377">
      <colorScale>
        <cfvo type="num" val="0"/>
        <cfvo type="max" val="0"/>
        <color rgb="FFFF0000"/>
        <color rgb="FFFFEF9C"/>
      </colorScale>
    </cfRule>
  </conditionalFormatting>
  <conditionalFormatting sqref="Z508:Z522">
    <cfRule type="colorScale" priority="7376">
      <colorScale>
        <cfvo type="num" val="0"/>
        <cfvo type="max" val="0"/>
        <color rgb="FFFF0000"/>
        <color rgb="FFFFEF9C"/>
      </colorScale>
    </cfRule>
  </conditionalFormatting>
  <conditionalFormatting sqref="Z508:Z522">
    <cfRule type="colorScale" priority="7375">
      <colorScale>
        <cfvo type="num" val="0"/>
        <cfvo type="max" val="0"/>
        <color rgb="FFFF0000"/>
        <color rgb="FFFFEF9C"/>
      </colorScale>
    </cfRule>
  </conditionalFormatting>
  <conditionalFormatting sqref="Z524:Z537">
    <cfRule type="colorScale" priority="7374">
      <colorScale>
        <cfvo type="num" val="0"/>
        <cfvo type="max" val="0"/>
        <color rgb="FFFF0000"/>
        <color rgb="FFFFEF9C"/>
      </colorScale>
    </cfRule>
  </conditionalFormatting>
  <conditionalFormatting sqref="Z524:Z537">
    <cfRule type="colorScale" priority="7373">
      <colorScale>
        <cfvo type="num" val="0"/>
        <cfvo type="max" val="0"/>
        <color rgb="FFFF0000"/>
        <color rgb="FFFFEF9C"/>
      </colorScale>
    </cfRule>
  </conditionalFormatting>
  <conditionalFormatting sqref="Z524:Z537">
    <cfRule type="colorScale" priority="7372">
      <colorScale>
        <cfvo type="num" val="0"/>
        <cfvo type="max" val="0"/>
        <color rgb="FFFF0000"/>
        <color rgb="FFFFEF9C"/>
      </colorScale>
    </cfRule>
  </conditionalFormatting>
  <conditionalFormatting sqref="Z524:Z537">
    <cfRule type="colorScale" priority="7371">
      <colorScale>
        <cfvo type="num" val="0"/>
        <cfvo type="max" val="0"/>
        <color rgb="FFFF0000"/>
        <color rgb="FFFFEF9C"/>
      </colorScale>
    </cfRule>
  </conditionalFormatting>
  <conditionalFormatting sqref="Z524:Z537">
    <cfRule type="colorScale" priority="7370">
      <colorScale>
        <cfvo type="num" val="0"/>
        <cfvo type="max" val="0"/>
        <color rgb="FFFF0000"/>
        <color rgb="FFFFEF9C"/>
      </colorScale>
    </cfRule>
  </conditionalFormatting>
  <conditionalFormatting sqref="Z524:Z537">
    <cfRule type="colorScale" priority="7369">
      <colorScale>
        <cfvo type="num" val="0"/>
        <cfvo type="max" val="0"/>
        <color rgb="FFFF0000"/>
        <color rgb="FFFFEF9C"/>
      </colorScale>
    </cfRule>
  </conditionalFormatting>
  <conditionalFormatting sqref="Z524:Z537">
    <cfRule type="colorScale" priority="7368">
      <colorScale>
        <cfvo type="num" val="0"/>
        <cfvo type="max" val="0"/>
        <color rgb="FFFF0000"/>
        <color rgb="FFFFEF9C"/>
      </colorScale>
    </cfRule>
  </conditionalFormatting>
  <conditionalFormatting sqref="Z524:Z537">
    <cfRule type="colorScale" priority="7367">
      <colorScale>
        <cfvo type="num" val="0"/>
        <cfvo type="max" val="0"/>
        <color rgb="FFFF0000"/>
        <color rgb="FFFFEF9C"/>
      </colorScale>
    </cfRule>
  </conditionalFormatting>
  <conditionalFormatting sqref="Z524:Z537">
    <cfRule type="colorScale" priority="7366">
      <colorScale>
        <cfvo type="num" val="0"/>
        <cfvo type="max" val="0"/>
        <color rgb="FFFF0000"/>
        <color rgb="FFFFEF9C"/>
      </colorScale>
    </cfRule>
  </conditionalFormatting>
  <conditionalFormatting sqref="Z524:Z537">
    <cfRule type="colorScale" priority="7365">
      <colorScale>
        <cfvo type="num" val="0"/>
        <cfvo type="max" val="0"/>
        <color rgb="FFFF0000"/>
        <color rgb="FFFFEF9C"/>
      </colorScale>
    </cfRule>
  </conditionalFormatting>
  <conditionalFormatting sqref="Z524:Z537">
    <cfRule type="colorScale" priority="7364">
      <colorScale>
        <cfvo type="num" val="0"/>
        <cfvo type="max" val="0"/>
        <color rgb="FFFF0000"/>
        <color rgb="FFFFEF9C"/>
      </colorScale>
    </cfRule>
  </conditionalFormatting>
  <conditionalFormatting sqref="Z539:Z553">
    <cfRule type="colorScale" priority="7363">
      <colorScale>
        <cfvo type="num" val="0"/>
        <cfvo type="max" val="0"/>
        <color rgb="FFFF0000"/>
        <color rgb="FFFFEF9C"/>
      </colorScale>
    </cfRule>
  </conditionalFormatting>
  <conditionalFormatting sqref="Z539:Z553">
    <cfRule type="colorScale" priority="7362">
      <colorScale>
        <cfvo type="num" val="0"/>
        <cfvo type="max" val="0"/>
        <color rgb="FFFF0000"/>
        <color rgb="FFFFEF9C"/>
      </colorScale>
    </cfRule>
  </conditionalFormatting>
  <conditionalFormatting sqref="Z539:Z553">
    <cfRule type="colorScale" priority="7361">
      <colorScale>
        <cfvo type="num" val="0"/>
        <cfvo type="max" val="0"/>
        <color rgb="FFFF0000"/>
        <color rgb="FFFFEF9C"/>
      </colorScale>
    </cfRule>
  </conditionalFormatting>
  <conditionalFormatting sqref="Z539:Z553">
    <cfRule type="colorScale" priority="7360">
      <colorScale>
        <cfvo type="num" val="0"/>
        <cfvo type="max" val="0"/>
        <color rgb="FFFF0000"/>
        <color rgb="FFFFEF9C"/>
      </colorScale>
    </cfRule>
  </conditionalFormatting>
  <conditionalFormatting sqref="Z539:Z553">
    <cfRule type="colorScale" priority="7359">
      <colorScale>
        <cfvo type="num" val="0"/>
        <cfvo type="max" val="0"/>
        <color rgb="FFFF0000"/>
        <color rgb="FFFFEF9C"/>
      </colorScale>
    </cfRule>
  </conditionalFormatting>
  <conditionalFormatting sqref="Z539:Z553">
    <cfRule type="colorScale" priority="7358">
      <colorScale>
        <cfvo type="num" val="0"/>
        <cfvo type="max" val="0"/>
        <color rgb="FFFF0000"/>
        <color rgb="FFFFEF9C"/>
      </colorScale>
    </cfRule>
  </conditionalFormatting>
  <conditionalFormatting sqref="Z539:Z553">
    <cfRule type="colorScale" priority="7357">
      <colorScale>
        <cfvo type="num" val="0"/>
        <cfvo type="max" val="0"/>
        <color rgb="FFFF0000"/>
        <color rgb="FFFFEF9C"/>
      </colorScale>
    </cfRule>
  </conditionalFormatting>
  <conditionalFormatting sqref="Z539:Z553">
    <cfRule type="colorScale" priority="7356">
      <colorScale>
        <cfvo type="num" val="0"/>
        <cfvo type="max" val="0"/>
        <color rgb="FFFF0000"/>
        <color rgb="FFFFEF9C"/>
      </colorScale>
    </cfRule>
  </conditionalFormatting>
  <conditionalFormatting sqref="Z539:Z553">
    <cfRule type="colorScale" priority="7355">
      <colorScale>
        <cfvo type="num" val="0"/>
        <cfvo type="max" val="0"/>
        <color rgb="FFFF0000"/>
        <color rgb="FFFFEF9C"/>
      </colorScale>
    </cfRule>
  </conditionalFormatting>
  <conditionalFormatting sqref="Z539:Z553">
    <cfRule type="colorScale" priority="7354">
      <colorScale>
        <cfvo type="num" val="0"/>
        <cfvo type="max" val="0"/>
        <color rgb="FFFF0000"/>
        <color rgb="FFFFEF9C"/>
      </colorScale>
    </cfRule>
  </conditionalFormatting>
  <conditionalFormatting sqref="Z539:Z553">
    <cfRule type="colorScale" priority="7353">
      <colorScale>
        <cfvo type="num" val="0"/>
        <cfvo type="max" val="0"/>
        <color rgb="FFFF0000"/>
        <color rgb="FFFFEF9C"/>
      </colorScale>
    </cfRule>
  </conditionalFormatting>
  <conditionalFormatting sqref="Z539:Z553">
    <cfRule type="colorScale" priority="7352">
      <colorScale>
        <cfvo type="num" val="0"/>
        <cfvo type="max" val="0"/>
        <color rgb="FFFF0000"/>
        <color rgb="FFFFEF9C"/>
      </colorScale>
    </cfRule>
  </conditionalFormatting>
  <conditionalFormatting sqref="Z555:Z568">
    <cfRule type="colorScale" priority="7351">
      <colorScale>
        <cfvo type="num" val="0"/>
        <cfvo type="max" val="0"/>
        <color rgb="FFFF0000"/>
        <color rgb="FFFFEF9C"/>
      </colorScale>
    </cfRule>
  </conditionalFormatting>
  <conditionalFormatting sqref="Z555:Z568">
    <cfRule type="colorScale" priority="7350">
      <colorScale>
        <cfvo type="num" val="0"/>
        <cfvo type="max" val="0"/>
        <color rgb="FFFF0000"/>
        <color rgb="FFFFEF9C"/>
      </colorScale>
    </cfRule>
  </conditionalFormatting>
  <conditionalFormatting sqref="Z555:Z568">
    <cfRule type="colorScale" priority="7349">
      <colorScale>
        <cfvo type="num" val="0"/>
        <cfvo type="max" val="0"/>
        <color rgb="FFFF0000"/>
        <color rgb="FFFFEF9C"/>
      </colorScale>
    </cfRule>
  </conditionalFormatting>
  <conditionalFormatting sqref="Z555:Z568">
    <cfRule type="colorScale" priority="7348">
      <colorScale>
        <cfvo type="num" val="0"/>
        <cfvo type="max" val="0"/>
        <color rgb="FFFF0000"/>
        <color rgb="FFFFEF9C"/>
      </colorScale>
    </cfRule>
  </conditionalFormatting>
  <conditionalFormatting sqref="Z555:Z568">
    <cfRule type="colorScale" priority="7347">
      <colorScale>
        <cfvo type="num" val="0"/>
        <cfvo type="max" val="0"/>
        <color rgb="FFFF0000"/>
        <color rgb="FFFFEF9C"/>
      </colorScale>
    </cfRule>
  </conditionalFormatting>
  <conditionalFormatting sqref="Z555:Z568">
    <cfRule type="colorScale" priority="7346">
      <colorScale>
        <cfvo type="num" val="0"/>
        <cfvo type="max" val="0"/>
        <color rgb="FFFF0000"/>
        <color rgb="FFFFEF9C"/>
      </colorScale>
    </cfRule>
  </conditionalFormatting>
  <conditionalFormatting sqref="Z555:Z568">
    <cfRule type="colorScale" priority="7345">
      <colorScale>
        <cfvo type="num" val="0"/>
        <cfvo type="max" val="0"/>
        <color rgb="FFFF0000"/>
        <color rgb="FFFFEF9C"/>
      </colorScale>
    </cfRule>
  </conditionalFormatting>
  <conditionalFormatting sqref="Z555:Z568">
    <cfRule type="colorScale" priority="7344">
      <colorScale>
        <cfvo type="num" val="0"/>
        <cfvo type="max" val="0"/>
        <color rgb="FFFF0000"/>
        <color rgb="FFFFEF9C"/>
      </colorScale>
    </cfRule>
  </conditionalFormatting>
  <conditionalFormatting sqref="Z555:Z568">
    <cfRule type="colorScale" priority="7343">
      <colorScale>
        <cfvo type="num" val="0"/>
        <cfvo type="max" val="0"/>
        <color rgb="FFFF0000"/>
        <color rgb="FFFFEF9C"/>
      </colorScale>
    </cfRule>
  </conditionalFormatting>
  <conditionalFormatting sqref="Z555:Z568">
    <cfRule type="colorScale" priority="7342">
      <colorScale>
        <cfvo type="num" val="0"/>
        <cfvo type="max" val="0"/>
        <color rgb="FFFF0000"/>
        <color rgb="FFFFEF9C"/>
      </colorScale>
    </cfRule>
  </conditionalFormatting>
  <conditionalFormatting sqref="Z555:Z568">
    <cfRule type="colorScale" priority="7341">
      <colorScale>
        <cfvo type="num" val="0"/>
        <cfvo type="max" val="0"/>
        <color rgb="FFFF0000"/>
        <color rgb="FFFFEF9C"/>
      </colorScale>
    </cfRule>
  </conditionalFormatting>
  <conditionalFormatting sqref="Z555:Z568">
    <cfRule type="colorScale" priority="7340">
      <colorScale>
        <cfvo type="num" val="0"/>
        <cfvo type="max" val="0"/>
        <color rgb="FFFF0000"/>
        <color rgb="FFFFEF9C"/>
      </colorScale>
    </cfRule>
  </conditionalFormatting>
  <conditionalFormatting sqref="Z555:Z568">
    <cfRule type="colorScale" priority="7339">
      <colorScale>
        <cfvo type="num" val="0"/>
        <cfvo type="max" val="0"/>
        <color rgb="FFFF0000"/>
        <color rgb="FFFFEF9C"/>
      </colorScale>
    </cfRule>
  </conditionalFormatting>
  <conditionalFormatting sqref="Z570:Z584">
    <cfRule type="colorScale" priority="7338">
      <colorScale>
        <cfvo type="num" val="0"/>
        <cfvo type="max" val="0"/>
        <color rgb="FFFF0000"/>
        <color rgb="FFFFEF9C"/>
      </colorScale>
    </cfRule>
  </conditionalFormatting>
  <conditionalFormatting sqref="Z570:Z584">
    <cfRule type="colorScale" priority="7337">
      <colorScale>
        <cfvo type="num" val="0"/>
        <cfvo type="max" val="0"/>
        <color rgb="FFFF0000"/>
        <color rgb="FFFFEF9C"/>
      </colorScale>
    </cfRule>
  </conditionalFormatting>
  <conditionalFormatting sqref="Z570:Z584">
    <cfRule type="colorScale" priority="7336">
      <colorScale>
        <cfvo type="num" val="0"/>
        <cfvo type="max" val="0"/>
        <color rgb="FFFF0000"/>
        <color rgb="FFFFEF9C"/>
      </colorScale>
    </cfRule>
  </conditionalFormatting>
  <conditionalFormatting sqref="Z570:Z584">
    <cfRule type="colorScale" priority="7335">
      <colorScale>
        <cfvo type="num" val="0"/>
        <cfvo type="max" val="0"/>
        <color rgb="FFFF0000"/>
        <color rgb="FFFFEF9C"/>
      </colorScale>
    </cfRule>
  </conditionalFormatting>
  <conditionalFormatting sqref="Z570:Z584">
    <cfRule type="colorScale" priority="7334">
      <colorScale>
        <cfvo type="num" val="0"/>
        <cfvo type="max" val="0"/>
        <color rgb="FFFF0000"/>
        <color rgb="FFFFEF9C"/>
      </colorScale>
    </cfRule>
  </conditionalFormatting>
  <conditionalFormatting sqref="Z570:Z584">
    <cfRule type="colorScale" priority="7333">
      <colorScale>
        <cfvo type="num" val="0"/>
        <cfvo type="max" val="0"/>
        <color rgb="FFFF0000"/>
        <color rgb="FFFFEF9C"/>
      </colorScale>
    </cfRule>
  </conditionalFormatting>
  <conditionalFormatting sqref="Z570:Z584">
    <cfRule type="colorScale" priority="7332">
      <colorScale>
        <cfvo type="num" val="0"/>
        <cfvo type="max" val="0"/>
        <color rgb="FFFF0000"/>
        <color rgb="FFFFEF9C"/>
      </colorScale>
    </cfRule>
  </conditionalFormatting>
  <conditionalFormatting sqref="Z570:Z584">
    <cfRule type="colorScale" priority="7331">
      <colorScale>
        <cfvo type="num" val="0"/>
        <cfvo type="max" val="0"/>
        <color rgb="FFFF0000"/>
        <color rgb="FFFFEF9C"/>
      </colorScale>
    </cfRule>
  </conditionalFormatting>
  <conditionalFormatting sqref="Z570:Z584">
    <cfRule type="colorScale" priority="7330">
      <colorScale>
        <cfvo type="num" val="0"/>
        <cfvo type="max" val="0"/>
        <color rgb="FFFF0000"/>
        <color rgb="FFFFEF9C"/>
      </colorScale>
    </cfRule>
  </conditionalFormatting>
  <conditionalFormatting sqref="Z570:Z584">
    <cfRule type="colorScale" priority="7329">
      <colorScale>
        <cfvo type="num" val="0"/>
        <cfvo type="max" val="0"/>
        <color rgb="FFFF0000"/>
        <color rgb="FFFFEF9C"/>
      </colorScale>
    </cfRule>
  </conditionalFormatting>
  <conditionalFormatting sqref="Z570:Z584">
    <cfRule type="colorScale" priority="7328">
      <colorScale>
        <cfvo type="num" val="0"/>
        <cfvo type="max" val="0"/>
        <color rgb="FFFF0000"/>
        <color rgb="FFFFEF9C"/>
      </colorScale>
    </cfRule>
  </conditionalFormatting>
  <conditionalFormatting sqref="Z570:Z584">
    <cfRule type="colorScale" priority="7327">
      <colorScale>
        <cfvo type="num" val="0"/>
        <cfvo type="max" val="0"/>
        <color rgb="FFFF0000"/>
        <color rgb="FFFFEF9C"/>
      </colorScale>
    </cfRule>
  </conditionalFormatting>
  <conditionalFormatting sqref="Z570:Z584">
    <cfRule type="colorScale" priority="7326">
      <colorScale>
        <cfvo type="num" val="0"/>
        <cfvo type="max" val="0"/>
        <color rgb="FFFF0000"/>
        <color rgb="FFFFEF9C"/>
      </colorScale>
    </cfRule>
  </conditionalFormatting>
  <conditionalFormatting sqref="Z570:Z584">
    <cfRule type="colorScale" priority="7325">
      <colorScale>
        <cfvo type="num" val="0"/>
        <cfvo type="max" val="0"/>
        <color rgb="FFFF0000"/>
        <color rgb="FFFFEF9C"/>
      </colorScale>
    </cfRule>
  </conditionalFormatting>
  <conditionalFormatting sqref="Z586:Z599">
    <cfRule type="colorScale" priority="7324">
      <colorScale>
        <cfvo type="num" val="0"/>
        <cfvo type="max" val="0"/>
        <color rgb="FFFF0000"/>
        <color rgb="FFFFEF9C"/>
      </colorScale>
    </cfRule>
  </conditionalFormatting>
  <conditionalFormatting sqref="Z586:Z599">
    <cfRule type="colorScale" priority="7323">
      <colorScale>
        <cfvo type="num" val="0"/>
        <cfvo type="max" val="0"/>
        <color rgb="FFFF0000"/>
        <color rgb="FFFFEF9C"/>
      </colorScale>
    </cfRule>
  </conditionalFormatting>
  <conditionalFormatting sqref="Z586:Z599">
    <cfRule type="colorScale" priority="7322">
      <colorScale>
        <cfvo type="num" val="0"/>
        <cfvo type="max" val="0"/>
        <color rgb="FFFF0000"/>
        <color rgb="FFFFEF9C"/>
      </colorScale>
    </cfRule>
  </conditionalFormatting>
  <conditionalFormatting sqref="Z586:Z599">
    <cfRule type="colorScale" priority="7321">
      <colorScale>
        <cfvo type="num" val="0"/>
        <cfvo type="max" val="0"/>
        <color rgb="FFFF0000"/>
        <color rgb="FFFFEF9C"/>
      </colorScale>
    </cfRule>
  </conditionalFormatting>
  <conditionalFormatting sqref="Z586:Z599">
    <cfRule type="colorScale" priority="7320">
      <colorScale>
        <cfvo type="num" val="0"/>
        <cfvo type="max" val="0"/>
        <color rgb="FFFF0000"/>
        <color rgb="FFFFEF9C"/>
      </colorScale>
    </cfRule>
  </conditionalFormatting>
  <conditionalFormatting sqref="Z586:Z599">
    <cfRule type="colorScale" priority="7319">
      <colorScale>
        <cfvo type="num" val="0"/>
        <cfvo type="max" val="0"/>
        <color rgb="FFFF0000"/>
        <color rgb="FFFFEF9C"/>
      </colorScale>
    </cfRule>
  </conditionalFormatting>
  <conditionalFormatting sqref="Z586:Z599">
    <cfRule type="colorScale" priority="7318">
      <colorScale>
        <cfvo type="num" val="0"/>
        <cfvo type="max" val="0"/>
        <color rgb="FFFF0000"/>
        <color rgb="FFFFEF9C"/>
      </colorScale>
    </cfRule>
  </conditionalFormatting>
  <conditionalFormatting sqref="Z586:Z599">
    <cfRule type="colorScale" priority="7317">
      <colorScale>
        <cfvo type="num" val="0"/>
        <cfvo type="max" val="0"/>
        <color rgb="FFFF0000"/>
        <color rgb="FFFFEF9C"/>
      </colorScale>
    </cfRule>
  </conditionalFormatting>
  <conditionalFormatting sqref="Z586:Z599">
    <cfRule type="colorScale" priority="7316">
      <colorScale>
        <cfvo type="num" val="0"/>
        <cfvo type="max" val="0"/>
        <color rgb="FFFF0000"/>
        <color rgb="FFFFEF9C"/>
      </colorScale>
    </cfRule>
  </conditionalFormatting>
  <conditionalFormatting sqref="Z586:Z599">
    <cfRule type="colorScale" priority="7315">
      <colorScale>
        <cfvo type="num" val="0"/>
        <cfvo type="max" val="0"/>
        <color rgb="FFFF0000"/>
        <color rgb="FFFFEF9C"/>
      </colorScale>
    </cfRule>
  </conditionalFormatting>
  <conditionalFormatting sqref="Z586:Z599">
    <cfRule type="colorScale" priority="7314">
      <colorScale>
        <cfvo type="num" val="0"/>
        <cfvo type="max" val="0"/>
        <color rgb="FFFF0000"/>
        <color rgb="FFFFEF9C"/>
      </colorScale>
    </cfRule>
  </conditionalFormatting>
  <conditionalFormatting sqref="Z586:Z599">
    <cfRule type="colorScale" priority="7313">
      <colorScale>
        <cfvo type="num" val="0"/>
        <cfvo type="max" val="0"/>
        <color rgb="FFFF0000"/>
        <color rgb="FFFFEF9C"/>
      </colorScale>
    </cfRule>
  </conditionalFormatting>
  <conditionalFormatting sqref="Z586:Z599">
    <cfRule type="colorScale" priority="7312">
      <colorScale>
        <cfvo type="num" val="0"/>
        <cfvo type="max" val="0"/>
        <color rgb="FFFF0000"/>
        <color rgb="FFFFEF9C"/>
      </colorScale>
    </cfRule>
  </conditionalFormatting>
  <conditionalFormatting sqref="Z586:Z599">
    <cfRule type="colorScale" priority="7311">
      <colorScale>
        <cfvo type="num" val="0"/>
        <cfvo type="max" val="0"/>
        <color rgb="FFFF0000"/>
        <color rgb="FFFFEF9C"/>
      </colorScale>
    </cfRule>
  </conditionalFormatting>
  <conditionalFormatting sqref="Z586:Z599">
    <cfRule type="colorScale" priority="7310">
      <colorScale>
        <cfvo type="num" val="0"/>
        <cfvo type="max" val="0"/>
        <color rgb="FFFF0000"/>
        <color rgb="FFFFEF9C"/>
      </colorScale>
    </cfRule>
  </conditionalFormatting>
  <conditionalFormatting sqref="Z601:Z614">
    <cfRule type="colorScale" priority="7309">
      <colorScale>
        <cfvo type="num" val="0"/>
        <cfvo type="max" val="0"/>
        <color rgb="FFFF0000"/>
        <color rgb="FFFFEF9C"/>
      </colorScale>
    </cfRule>
  </conditionalFormatting>
  <conditionalFormatting sqref="Z601:Z614">
    <cfRule type="colorScale" priority="7308">
      <colorScale>
        <cfvo type="num" val="0"/>
        <cfvo type="max" val="0"/>
        <color rgb="FFFF0000"/>
        <color rgb="FFFFEF9C"/>
      </colorScale>
    </cfRule>
  </conditionalFormatting>
  <conditionalFormatting sqref="Z601:Z614">
    <cfRule type="colorScale" priority="7307">
      <colorScale>
        <cfvo type="num" val="0"/>
        <cfvo type="max" val="0"/>
        <color rgb="FFFF0000"/>
        <color rgb="FFFFEF9C"/>
      </colorScale>
    </cfRule>
  </conditionalFormatting>
  <conditionalFormatting sqref="Z601:Z614">
    <cfRule type="colorScale" priority="7306">
      <colorScale>
        <cfvo type="num" val="0"/>
        <cfvo type="max" val="0"/>
        <color rgb="FFFF0000"/>
        <color rgb="FFFFEF9C"/>
      </colorScale>
    </cfRule>
  </conditionalFormatting>
  <conditionalFormatting sqref="Z601:Z614">
    <cfRule type="colorScale" priority="7305">
      <colorScale>
        <cfvo type="num" val="0"/>
        <cfvo type="max" val="0"/>
        <color rgb="FFFF0000"/>
        <color rgb="FFFFEF9C"/>
      </colorScale>
    </cfRule>
  </conditionalFormatting>
  <conditionalFormatting sqref="Z601:Z614">
    <cfRule type="colorScale" priority="7304">
      <colorScale>
        <cfvo type="num" val="0"/>
        <cfvo type="max" val="0"/>
        <color rgb="FFFF0000"/>
        <color rgb="FFFFEF9C"/>
      </colorScale>
    </cfRule>
  </conditionalFormatting>
  <conditionalFormatting sqref="Z601:Z614">
    <cfRule type="colorScale" priority="7303">
      <colorScale>
        <cfvo type="num" val="0"/>
        <cfvo type="max" val="0"/>
        <color rgb="FFFF0000"/>
        <color rgb="FFFFEF9C"/>
      </colorScale>
    </cfRule>
  </conditionalFormatting>
  <conditionalFormatting sqref="Z601:Z614">
    <cfRule type="colorScale" priority="7302">
      <colorScale>
        <cfvo type="num" val="0"/>
        <cfvo type="max" val="0"/>
        <color rgb="FFFF0000"/>
        <color rgb="FFFFEF9C"/>
      </colorScale>
    </cfRule>
  </conditionalFormatting>
  <conditionalFormatting sqref="Z601:Z614">
    <cfRule type="colorScale" priority="7301">
      <colorScale>
        <cfvo type="num" val="0"/>
        <cfvo type="max" val="0"/>
        <color rgb="FFFF0000"/>
        <color rgb="FFFFEF9C"/>
      </colorScale>
    </cfRule>
  </conditionalFormatting>
  <conditionalFormatting sqref="Z601:Z614">
    <cfRule type="colorScale" priority="7300">
      <colorScale>
        <cfvo type="num" val="0"/>
        <cfvo type="max" val="0"/>
        <color rgb="FFFF0000"/>
        <color rgb="FFFFEF9C"/>
      </colorScale>
    </cfRule>
  </conditionalFormatting>
  <conditionalFormatting sqref="Z601:Z614">
    <cfRule type="colorScale" priority="7299">
      <colorScale>
        <cfvo type="num" val="0"/>
        <cfvo type="max" val="0"/>
        <color rgb="FFFF0000"/>
        <color rgb="FFFFEF9C"/>
      </colorScale>
    </cfRule>
  </conditionalFormatting>
  <conditionalFormatting sqref="Z601:Z614">
    <cfRule type="colorScale" priority="7298">
      <colorScale>
        <cfvo type="num" val="0"/>
        <cfvo type="max" val="0"/>
        <color rgb="FFFF0000"/>
        <color rgb="FFFFEF9C"/>
      </colorScale>
    </cfRule>
  </conditionalFormatting>
  <conditionalFormatting sqref="Z601:Z614">
    <cfRule type="colorScale" priority="7297">
      <colorScale>
        <cfvo type="num" val="0"/>
        <cfvo type="max" val="0"/>
        <color rgb="FFFF0000"/>
        <color rgb="FFFFEF9C"/>
      </colorScale>
    </cfRule>
  </conditionalFormatting>
  <conditionalFormatting sqref="Z601:Z614">
    <cfRule type="colorScale" priority="7296">
      <colorScale>
        <cfvo type="num" val="0"/>
        <cfvo type="max" val="0"/>
        <color rgb="FFFF0000"/>
        <color rgb="FFFFEF9C"/>
      </colorScale>
    </cfRule>
  </conditionalFormatting>
  <conditionalFormatting sqref="Z601:Z614">
    <cfRule type="colorScale" priority="7295">
      <colorScale>
        <cfvo type="num" val="0"/>
        <cfvo type="max" val="0"/>
        <color rgb="FFFF0000"/>
        <color rgb="FFFFEF9C"/>
      </colorScale>
    </cfRule>
  </conditionalFormatting>
  <conditionalFormatting sqref="Z601:Z614">
    <cfRule type="colorScale" priority="7294">
      <colorScale>
        <cfvo type="num" val="0"/>
        <cfvo type="max" val="0"/>
        <color rgb="FFFF0000"/>
        <color rgb="FFFFEF9C"/>
      </colorScale>
    </cfRule>
  </conditionalFormatting>
  <conditionalFormatting sqref="Z616:Z630">
    <cfRule type="colorScale" priority="7293">
      <colorScale>
        <cfvo type="num" val="0"/>
        <cfvo type="max" val="0"/>
        <color rgb="FFFF0000"/>
        <color rgb="FFFFEF9C"/>
      </colorScale>
    </cfRule>
  </conditionalFormatting>
  <conditionalFormatting sqref="Z616:Z630">
    <cfRule type="colorScale" priority="7292">
      <colorScale>
        <cfvo type="num" val="0"/>
        <cfvo type="max" val="0"/>
        <color rgb="FFFF0000"/>
        <color rgb="FFFFEF9C"/>
      </colorScale>
    </cfRule>
  </conditionalFormatting>
  <conditionalFormatting sqref="Z616:Z630">
    <cfRule type="colorScale" priority="7291">
      <colorScale>
        <cfvo type="num" val="0"/>
        <cfvo type="max" val="0"/>
        <color rgb="FFFF0000"/>
        <color rgb="FFFFEF9C"/>
      </colorScale>
    </cfRule>
  </conditionalFormatting>
  <conditionalFormatting sqref="Z616:Z630">
    <cfRule type="colorScale" priority="7290">
      <colorScale>
        <cfvo type="num" val="0"/>
        <cfvo type="max" val="0"/>
        <color rgb="FFFF0000"/>
        <color rgb="FFFFEF9C"/>
      </colorScale>
    </cfRule>
  </conditionalFormatting>
  <conditionalFormatting sqref="Z616:Z630">
    <cfRule type="colorScale" priority="7289">
      <colorScale>
        <cfvo type="num" val="0"/>
        <cfvo type="max" val="0"/>
        <color rgb="FFFF0000"/>
        <color rgb="FFFFEF9C"/>
      </colorScale>
    </cfRule>
  </conditionalFormatting>
  <conditionalFormatting sqref="Z616:Z630">
    <cfRule type="colorScale" priority="7288">
      <colorScale>
        <cfvo type="num" val="0"/>
        <cfvo type="max" val="0"/>
        <color rgb="FFFF0000"/>
        <color rgb="FFFFEF9C"/>
      </colorScale>
    </cfRule>
  </conditionalFormatting>
  <conditionalFormatting sqref="Z616:Z630">
    <cfRule type="colorScale" priority="7287">
      <colorScale>
        <cfvo type="num" val="0"/>
        <cfvo type="max" val="0"/>
        <color rgb="FFFF0000"/>
        <color rgb="FFFFEF9C"/>
      </colorScale>
    </cfRule>
  </conditionalFormatting>
  <conditionalFormatting sqref="Z616:Z630">
    <cfRule type="colorScale" priority="7286">
      <colorScale>
        <cfvo type="num" val="0"/>
        <cfvo type="max" val="0"/>
        <color rgb="FFFF0000"/>
        <color rgb="FFFFEF9C"/>
      </colorScale>
    </cfRule>
  </conditionalFormatting>
  <conditionalFormatting sqref="Z616:Z630">
    <cfRule type="colorScale" priority="7285">
      <colorScale>
        <cfvo type="num" val="0"/>
        <cfvo type="max" val="0"/>
        <color rgb="FFFF0000"/>
        <color rgb="FFFFEF9C"/>
      </colorScale>
    </cfRule>
  </conditionalFormatting>
  <conditionalFormatting sqref="Z616:Z630">
    <cfRule type="colorScale" priority="7284">
      <colorScale>
        <cfvo type="num" val="0"/>
        <cfvo type="max" val="0"/>
        <color rgb="FFFF0000"/>
        <color rgb="FFFFEF9C"/>
      </colorScale>
    </cfRule>
  </conditionalFormatting>
  <conditionalFormatting sqref="Z616:Z630">
    <cfRule type="colorScale" priority="7283">
      <colorScale>
        <cfvo type="num" val="0"/>
        <cfvo type="max" val="0"/>
        <color rgb="FFFF0000"/>
        <color rgb="FFFFEF9C"/>
      </colorScale>
    </cfRule>
  </conditionalFormatting>
  <conditionalFormatting sqref="Z616:Z630">
    <cfRule type="colorScale" priority="7282">
      <colorScale>
        <cfvo type="num" val="0"/>
        <cfvo type="max" val="0"/>
        <color rgb="FFFF0000"/>
        <color rgb="FFFFEF9C"/>
      </colorScale>
    </cfRule>
  </conditionalFormatting>
  <conditionalFormatting sqref="Z616:Z630">
    <cfRule type="colorScale" priority="7281">
      <colorScale>
        <cfvo type="num" val="0"/>
        <cfvo type="max" val="0"/>
        <color rgb="FFFF0000"/>
        <color rgb="FFFFEF9C"/>
      </colorScale>
    </cfRule>
  </conditionalFormatting>
  <conditionalFormatting sqref="Z616:Z630">
    <cfRule type="colorScale" priority="7280">
      <colorScale>
        <cfvo type="num" val="0"/>
        <cfvo type="max" val="0"/>
        <color rgb="FFFF0000"/>
        <color rgb="FFFFEF9C"/>
      </colorScale>
    </cfRule>
  </conditionalFormatting>
  <conditionalFormatting sqref="Z616:Z630">
    <cfRule type="colorScale" priority="7279">
      <colorScale>
        <cfvo type="num" val="0"/>
        <cfvo type="max" val="0"/>
        <color rgb="FFFF0000"/>
        <color rgb="FFFFEF9C"/>
      </colorScale>
    </cfRule>
  </conditionalFormatting>
  <conditionalFormatting sqref="Z616:Z630">
    <cfRule type="colorScale" priority="7278">
      <colorScale>
        <cfvo type="num" val="0"/>
        <cfvo type="max" val="0"/>
        <color rgb="FFFF0000"/>
        <color rgb="FFFFEF9C"/>
      </colorScale>
    </cfRule>
  </conditionalFormatting>
  <conditionalFormatting sqref="Z616:Z630">
    <cfRule type="colorScale" priority="7277">
      <colorScale>
        <cfvo type="num" val="0"/>
        <cfvo type="max" val="0"/>
        <color rgb="FFFF0000"/>
        <color rgb="FFFFEF9C"/>
      </colorScale>
    </cfRule>
  </conditionalFormatting>
  <conditionalFormatting sqref="Z632:Z645">
    <cfRule type="colorScale" priority="7276">
      <colorScale>
        <cfvo type="num" val="0"/>
        <cfvo type="max" val="0"/>
        <color rgb="FFFF0000"/>
        <color rgb="FFFFEF9C"/>
      </colorScale>
    </cfRule>
  </conditionalFormatting>
  <conditionalFormatting sqref="Z632:Z645">
    <cfRule type="colorScale" priority="7275">
      <colorScale>
        <cfvo type="num" val="0"/>
        <cfvo type="max" val="0"/>
        <color rgb="FFFF0000"/>
        <color rgb="FFFFEF9C"/>
      </colorScale>
    </cfRule>
  </conditionalFormatting>
  <conditionalFormatting sqref="Z632:Z645">
    <cfRule type="colorScale" priority="7274">
      <colorScale>
        <cfvo type="num" val="0"/>
        <cfvo type="max" val="0"/>
        <color rgb="FFFF0000"/>
        <color rgb="FFFFEF9C"/>
      </colorScale>
    </cfRule>
  </conditionalFormatting>
  <conditionalFormatting sqref="Z632:Z645">
    <cfRule type="colorScale" priority="7273">
      <colorScale>
        <cfvo type="num" val="0"/>
        <cfvo type="max" val="0"/>
        <color rgb="FFFF0000"/>
        <color rgb="FFFFEF9C"/>
      </colorScale>
    </cfRule>
  </conditionalFormatting>
  <conditionalFormatting sqref="Z632:Z645">
    <cfRule type="colorScale" priority="7272">
      <colorScale>
        <cfvo type="num" val="0"/>
        <cfvo type="max" val="0"/>
        <color rgb="FFFF0000"/>
        <color rgb="FFFFEF9C"/>
      </colorScale>
    </cfRule>
  </conditionalFormatting>
  <conditionalFormatting sqref="Z632:Z645">
    <cfRule type="colorScale" priority="7271">
      <colorScale>
        <cfvo type="num" val="0"/>
        <cfvo type="max" val="0"/>
        <color rgb="FFFF0000"/>
        <color rgb="FFFFEF9C"/>
      </colorScale>
    </cfRule>
  </conditionalFormatting>
  <conditionalFormatting sqref="Z632:Z645">
    <cfRule type="colorScale" priority="7270">
      <colorScale>
        <cfvo type="num" val="0"/>
        <cfvo type="max" val="0"/>
        <color rgb="FFFF0000"/>
        <color rgb="FFFFEF9C"/>
      </colorScale>
    </cfRule>
  </conditionalFormatting>
  <conditionalFormatting sqref="Z632:Z645">
    <cfRule type="colorScale" priority="7269">
      <colorScale>
        <cfvo type="num" val="0"/>
        <cfvo type="max" val="0"/>
        <color rgb="FFFF0000"/>
        <color rgb="FFFFEF9C"/>
      </colorScale>
    </cfRule>
  </conditionalFormatting>
  <conditionalFormatting sqref="Z632:Z645">
    <cfRule type="colorScale" priority="7268">
      <colorScale>
        <cfvo type="num" val="0"/>
        <cfvo type="max" val="0"/>
        <color rgb="FFFF0000"/>
        <color rgb="FFFFEF9C"/>
      </colorScale>
    </cfRule>
  </conditionalFormatting>
  <conditionalFormatting sqref="Z632:Z645">
    <cfRule type="colorScale" priority="7267">
      <colorScale>
        <cfvo type="num" val="0"/>
        <cfvo type="max" val="0"/>
        <color rgb="FFFF0000"/>
        <color rgb="FFFFEF9C"/>
      </colorScale>
    </cfRule>
  </conditionalFormatting>
  <conditionalFormatting sqref="Z632:Z645">
    <cfRule type="colorScale" priority="7266">
      <colorScale>
        <cfvo type="num" val="0"/>
        <cfvo type="max" val="0"/>
        <color rgb="FFFF0000"/>
        <color rgb="FFFFEF9C"/>
      </colorScale>
    </cfRule>
  </conditionalFormatting>
  <conditionalFormatting sqref="Z632:Z645">
    <cfRule type="colorScale" priority="7265">
      <colorScale>
        <cfvo type="num" val="0"/>
        <cfvo type="max" val="0"/>
        <color rgb="FFFF0000"/>
        <color rgb="FFFFEF9C"/>
      </colorScale>
    </cfRule>
  </conditionalFormatting>
  <conditionalFormatting sqref="Z632:Z645">
    <cfRule type="colorScale" priority="7264">
      <colorScale>
        <cfvo type="num" val="0"/>
        <cfvo type="max" val="0"/>
        <color rgb="FFFF0000"/>
        <color rgb="FFFFEF9C"/>
      </colorScale>
    </cfRule>
  </conditionalFormatting>
  <conditionalFormatting sqref="Z632:Z645">
    <cfRule type="colorScale" priority="7263">
      <colorScale>
        <cfvo type="num" val="0"/>
        <cfvo type="max" val="0"/>
        <color rgb="FFFF0000"/>
        <color rgb="FFFFEF9C"/>
      </colorScale>
    </cfRule>
  </conditionalFormatting>
  <conditionalFormatting sqref="Z632:Z645">
    <cfRule type="colorScale" priority="7262">
      <colorScale>
        <cfvo type="num" val="0"/>
        <cfvo type="max" val="0"/>
        <color rgb="FFFF0000"/>
        <color rgb="FFFFEF9C"/>
      </colorScale>
    </cfRule>
  </conditionalFormatting>
  <conditionalFormatting sqref="Z632:Z645">
    <cfRule type="colorScale" priority="7261">
      <colorScale>
        <cfvo type="num" val="0"/>
        <cfvo type="max" val="0"/>
        <color rgb="FFFF0000"/>
        <color rgb="FFFFEF9C"/>
      </colorScale>
    </cfRule>
  </conditionalFormatting>
  <conditionalFormatting sqref="Z632:Z645">
    <cfRule type="colorScale" priority="7260">
      <colorScale>
        <cfvo type="num" val="0"/>
        <cfvo type="max" val="0"/>
        <color rgb="FFFF0000"/>
        <color rgb="FFFFEF9C"/>
      </colorScale>
    </cfRule>
  </conditionalFormatting>
  <conditionalFormatting sqref="Z632:Z645">
    <cfRule type="colorScale" priority="7259">
      <colorScale>
        <cfvo type="num" val="0"/>
        <cfvo type="max" val="0"/>
        <color rgb="FFFF0000"/>
        <color rgb="FFFFEF9C"/>
      </colorScale>
    </cfRule>
  </conditionalFormatting>
  <conditionalFormatting sqref="Z647:Z661">
    <cfRule type="colorScale" priority="7258">
      <colorScale>
        <cfvo type="num" val="0"/>
        <cfvo type="max" val="0"/>
        <color rgb="FFFF0000"/>
        <color rgb="FFFFEF9C"/>
      </colorScale>
    </cfRule>
  </conditionalFormatting>
  <conditionalFormatting sqref="Z647:Z661">
    <cfRule type="colorScale" priority="7257">
      <colorScale>
        <cfvo type="num" val="0"/>
        <cfvo type="max" val="0"/>
        <color rgb="FFFF0000"/>
        <color rgb="FFFFEF9C"/>
      </colorScale>
    </cfRule>
  </conditionalFormatting>
  <conditionalFormatting sqref="Z647:Z661">
    <cfRule type="colorScale" priority="7256">
      <colorScale>
        <cfvo type="num" val="0"/>
        <cfvo type="max" val="0"/>
        <color rgb="FFFF0000"/>
        <color rgb="FFFFEF9C"/>
      </colorScale>
    </cfRule>
  </conditionalFormatting>
  <conditionalFormatting sqref="Z647:Z661">
    <cfRule type="colorScale" priority="7255">
      <colorScale>
        <cfvo type="num" val="0"/>
        <cfvo type="max" val="0"/>
        <color rgb="FFFF0000"/>
        <color rgb="FFFFEF9C"/>
      </colorScale>
    </cfRule>
  </conditionalFormatting>
  <conditionalFormatting sqref="Z647:Z661">
    <cfRule type="colorScale" priority="7254">
      <colorScale>
        <cfvo type="num" val="0"/>
        <cfvo type="max" val="0"/>
        <color rgb="FFFF0000"/>
        <color rgb="FFFFEF9C"/>
      </colorScale>
    </cfRule>
  </conditionalFormatting>
  <conditionalFormatting sqref="Z647:Z661">
    <cfRule type="colorScale" priority="7253">
      <colorScale>
        <cfvo type="num" val="0"/>
        <cfvo type="max" val="0"/>
        <color rgb="FFFF0000"/>
        <color rgb="FFFFEF9C"/>
      </colorScale>
    </cfRule>
  </conditionalFormatting>
  <conditionalFormatting sqref="Z647:Z661">
    <cfRule type="colorScale" priority="7252">
      <colorScale>
        <cfvo type="num" val="0"/>
        <cfvo type="max" val="0"/>
        <color rgb="FFFF0000"/>
        <color rgb="FFFFEF9C"/>
      </colorScale>
    </cfRule>
  </conditionalFormatting>
  <conditionalFormatting sqref="Z647:Z661">
    <cfRule type="colorScale" priority="7251">
      <colorScale>
        <cfvo type="num" val="0"/>
        <cfvo type="max" val="0"/>
        <color rgb="FFFF0000"/>
        <color rgb="FFFFEF9C"/>
      </colorScale>
    </cfRule>
  </conditionalFormatting>
  <conditionalFormatting sqref="Z647:Z661">
    <cfRule type="colorScale" priority="7250">
      <colorScale>
        <cfvo type="num" val="0"/>
        <cfvo type="max" val="0"/>
        <color rgb="FFFF0000"/>
        <color rgb="FFFFEF9C"/>
      </colorScale>
    </cfRule>
  </conditionalFormatting>
  <conditionalFormatting sqref="Z647:Z661">
    <cfRule type="colorScale" priority="7249">
      <colorScale>
        <cfvo type="num" val="0"/>
        <cfvo type="max" val="0"/>
        <color rgb="FFFF0000"/>
        <color rgb="FFFFEF9C"/>
      </colorScale>
    </cfRule>
  </conditionalFormatting>
  <conditionalFormatting sqref="Z647:Z661">
    <cfRule type="colorScale" priority="7248">
      <colorScale>
        <cfvo type="num" val="0"/>
        <cfvo type="max" val="0"/>
        <color rgb="FFFF0000"/>
        <color rgb="FFFFEF9C"/>
      </colorScale>
    </cfRule>
  </conditionalFormatting>
  <conditionalFormatting sqref="Z647:Z661">
    <cfRule type="colorScale" priority="7247">
      <colorScale>
        <cfvo type="num" val="0"/>
        <cfvo type="max" val="0"/>
        <color rgb="FFFF0000"/>
        <color rgb="FFFFEF9C"/>
      </colorScale>
    </cfRule>
  </conditionalFormatting>
  <conditionalFormatting sqref="Z647:Z661">
    <cfRule type="colorScale" priority="7246">
      <colorScale>
        <cfvo type="num" val="0"/>
        <cfvo type="max" val="0"/>
        <color rgb="FFFF0000"/>
        <color rgb="FFFFEF9C"/>
      </colorScale>
    </cfRule>
  </conditionalFormatting>
  <conditionalFormatting sqref="Z647:Z661">
    <cfRule type="colorScale" priority="7245">
      <colorScale>
        <cfvo type="num" val="0"/>
        <cfvo type="max" val="0"/>
        <color rgb="FFFF0000"/>
        <color rgb="FFFFEF9C"/>
      </colorScale>
    </cfRule>
  </conditionalFormatting>
  <conditionalFormatting sqref="Z647:Z661">
    <cfRule type="colorScale" priority="7244">
      <colorScale>
        <cfvo type="num" val="0"/>
        <cfvo type="max" val="0"/>
        <color rgb="FFFF0000"/>
        <color rgb="FFFFEF9C"/>
      </colorScale>
    </cfRule>
  </conditionalFormatting>
  <conditionalFormatting sqref="Z647:Z661">
    <cfRule type="colorScale" priority="7243">
      <colorScale>
        <cfvo type="num" val="0"/>
        <cfvo type="max" val="0"/>
        <color rgb="FFFF0000"/>
        <color rgb="FFFFEF9C"/>
      </colorScale>
    </cfRule>
  </conditionalFormatting>
  <conditionalFormatting sqref="Z647:Z661">
    <cfRule type="colorScale" priority="7242">
      <colorScale>
        <cfvo type="num" val="0"/>
        <cfvo type="max" val="0"/>
        <color rgb="FFFF0000"/>
        <color rgb="FFFFEF9C"/>
      </colorScale>
    </cfRule>
  </conditionalFormatting>
  <conditionalFormatting sqref="Z647:Z661">
    <cfRule type="colorScale" priority="7241">
      <colorScale>
        <cfvo type="num" val="0"/>
        <cfvo type="max" val="0"/>
        <color rgb="FFFF0000"/>
        <color rgb="FFFFEF9C"/>
      </colorScale>
    </cfRule>
  </conditionalFormatting>
  <conditionalFormatting sqref="Z647:Z661">
    <cfRule type="colorScale" priority="7240">
      <colorScale>
        <cfvo type="num" val="0"/>
        <cfvo type="max" val="0"/>
        <color rgb="FFFF0000"/>
        <color rgb="FFFFEF9C"/>
      </colorScale>
    </cfRule>
  </conditionalFormatting>
  <conditionalFormatting sqref="Z663:Z676">
    <cfRule type="colorScale" priority="7239">
      <colorScale>
        <cfvo type="num" val="0"/>
        <cfvo type="max" val="0"/>
        <color rgb="FFFF0000"/>
        <color rgb="FFFFEF9C"/>
      </colorScale>
    </cfRule>
  </conditionalFormatting>
  <conditionalFormatting sqref="Z663:Z676">
    <cfRule type="colorScale" priority="7238">
      <colorScale>
        <cfvo type="num" val="0"/>
        <cfvo type="max" val="0"/>
        <color rgb="FFFF0000"/>
        <color rgb="FFFFEF9C"/>
      </colorScale>
    </cfRule>
  </conditionalFormatting>
  <conditionalFormatting sqref="Z663:Z676">
    <cfRule type="colorScale" priority="7237">
      <colorScale>
        <cfvo type="num" val="0"/>
        <cfvo type="max" val="0"/>
        <color rgb="FFFF0000"/>
        <color rgb="FFFFEF9C"/>
      </colorScale>
    </cfRule>
  </conditionalFormatting>
  <conditionalFormatting sqref="Z663:Z676">
    <cfRule type="colorScale" priority="7236">
      <colorScale>
        <cfvo type="num" val="0"/>
        <cfvo type="max" val="0"/>
        <color rgb="FFFF0000"/>
        <color rgb="FFFFEF9C"/>
      </colorScale>
    </cfRule>
  </conditionalFormatting>
  <conditionalFormatting sqref="Z663:Z676">
    <cfRule type="colorScale" priority="7235">
      <colorScale>
        <cfvo type="num" val="0"/>
        <cfvo type="max" val="0"/>
        <color rgb="FFFF0000"/>
        <color rgb="FFFFEF9C"/>
      </colorScale>
    </cfRule>
  </conditionalFormatting>
  <conditionalFormatting sqref="Z663:Z676">
    <cfRule type="colorScale" priority="7234">
      <colorScale>
        <cfvo type="num" val="0"/>
        <cfvo type="max" val="0"/>
        <color rgb="FFFF0000"/>
        <color rgb="FFFFEF9C"/>
      </colorScale>
    </cfRule>
  </conditionalFormatting>
  <conditionalFormatting sqref="Z663:Z676">
    <cfRule type="colorScale" priority="7233">
      <colorScale>
        <cfvo type="num" val="0"/>
        <cfvo type="max" val="0"/>
        <color rgb="FFFF0000"/>
        <color rgb="FFFFEF9C"/>
      </colorScale>
    </cfRule>
  </conditionalFormatting>
  <conditionalFormatting sqref="Z663:Z676">
    <cfRule type="colorScale" priority="7232">
      <colorScale>
        <cfvo type="num" val="0"/>
        <cfvo type="max" val="0"/>
        <color rgb="FFFF0000"/>
        <color rgb="FFFFEF9C"/>
      </colorScale>
    </cfRule>
  </conditionalFormatting>
  <conditionalFormatting sqref="Z663:Z676">
    <cfRule type="colorScale" priority="7231">
      <colorScale>
        <cfvo type="num" val="0"/>
        <cfvo type="max" val="0"/>
        <color rgb="FFFF0000"/>
        <color rgb="FFFFEF9C"/>
      </colorScale>
    </cfRule>
  </conditionalFormatting>
  <conditionalFormatting sqref="Z663:Z676">
    <cfRule type="colorScale" priority="7230">
      <colorScale>
        <cfvo type="num" val="0"/>
        <cfvo type="max" val="0"/>
        <color rgb="FFFF0000"/>
        <color rgb="FFFFEF9C"/>
      </colorScale>
    </cfRule>
  </conditionalFormatting>
  <conditionalFormatting sqref="Z663:Z676">
    <cfRule type="colorScale" priority="7229">
      <colorScale>
        <cfvo type="num" val="0"/>
        <cfvo type="max" val="0"/>
        <color rgb="FFFF0000"/>
        <color rgb="FFFFEF9C"/>
      </colorScale>
    </cfRule>
  </conditionalFormatting>
  <conditionalFormatting sqref="Z663:Z676">
    <cfRule type="colorScale" priority="7228">
      <colorScale>
        <cfvo type="num" val="0"/>
        <cfvo type="max" val="0"/>
        <color rgb="FFFF0000"/>
        <color rgb="FFFFEF9C"/>
      </colorScale>
    </cfRule>
  </conditionalFormatting>
  <conditionalFormatting sqref="Z663:Z676">
    <cfRule type="colorScale" priority="7227">
      <colorScale>
        <cfvo type="num" val="0"/>
        <cfvo type="max" val="0"/>
        <color rgb="FFFF0000"/>
        <color rgb="FFFFEF9C"/>
      </colorScale>
    </cfRule>
  </conditionalFormatting>
  <conditionalFormatting sqref="Z663:Z676">
    <cfRule type="colorScale" priority="7226">
      <colorScale>
        <cfvo type="num" val="0"/>
        <cfvo type="max" val="0"/>
        <color rgb="FFFF0000"/>
        <color rgb="FFFFEF9C"/>
      </colorScale>
    </cfRule>
  </conditionalFormatting>
  <conditionalFormatting sqref="Z663:Z676">
    <cfRule type="colorScale" priority="7225">
      <colorScale>
        <cfvo type="num" val="0"/>
        <cfvo type="max" val="0"/>
        <color rgb="FFFF0000"/>
        <color rgb="FFFFEF9C"/>
      </colorScale>
    </cfRule>
  </conditionalFormatting>
  <conditionalFormatting sqref="Z663:Z676">
    <cfRule type="colorScale" priority="7224">
      <colorScale>
        <cfvo type="num" val="0"/>
        <cfvo type="max" val="0"/>
        <color rgb="FFFF0000"/>
        <color rgb="FFFFEF9C"/>
      </colorScale>
    </cfRule>
  </conditionalFormatting>
  <conditionalFormatting sqref="Z663:Z676">
    <cfRule type="colorScale" priority="7223">
      <colorScale>
        <cfvo type="num" val="0"/>
        <cfvo type="max" val="0"/>
        <color rgb="FFFF0000"/>
        <color rgb="FFFFEF9C"/>
      </colorScale>
    </cfRule>
  </conditionalFormatting>
  <conditionalFormatting sqref="Z663:Z676">
    <cfRule type="colorScale" priority="7222">
      <colorScale>
        <cfvo type="num" val="0"/>
        <cfvo type="max" val="0"/>
        <color rgb="FFFF0000"/>
        <color rgb="FFFFEF9C"/>
      </colorScale>
    </cfRule>
  </conditionalFormatting>
  <conditionalFormatting sqref="Z663:Z676">
    <cfRule type="colorScale" priority="7221">
      <colorScale>
        <cfvo type="num" val="0"/>
        <cfvo type="max" val="0"/>
        <color rgb="FFFF0000"/>
        <color rgb="FFFFEF9C"/>
      </colorScale>
    </cfRule>
  </conditionalFormatting>
  <conditionalFormatting sqref="Z663:Z676">
    <cfRule type="colorScale" priority="7220">
      <colorScale>
        <cfvo type="num" val="0"/>
        <cfvo type="max" val="0"/>
        <color rgb="FFFF0000"/>
        <color rgb="FFFFEF9C"/>
      </colorScale>
    </cfRule>
  </conditionalFormatting>
  <conditionalFormatting sqref="Z678:Z691">
    <cfRule type="colorScale" priority="7219">
      <colorScale>
        <cfvo type="num" val="0"/>
        <cfvo type="max" val="0"/>
        <color rgb="FFFF0000"/>
        <color rgb="FFFFEF9C"/>
      </colorScale>
    </cfRule>
  </conditionalFormatting>
  <conditionalFormatting sqref="Z678:Z691">
    <cfRule type="colorScale" priority="7218">
      <colorScale>
        <cfvo type="num" val="0"/>
        <cfvo type="max" val="0"/>
        <color rgb="FFFF0000"/>
        <color rgb="FFFFEF9C"/>
      </colorScale>
    </cfRule>
  </conditionalFormatting>
  <conditionalFormatting sqref="Z678:Z691">
    <cfRule type="colorScale" priority="7217">
      <colorScale>
        <cfvo type="num" val="0"/>
        <cfvo type="max" val="0"/>
        <color rgb="FFFF0000"/>
        <color rgb="FFFFEF9C"/>
      </colorScale>
    </cfRule>
  </conditionalFormatting>
  <conditionalFormatting sqref="Z678:Z691">
    <cfRule type="colorScale" priority="7216">
      <colorScale>
        <cfvo type="num" val="0"/>
        <cfvo type="max" val="0"/>
        <color rgb="FFFF0000"/>
        <color rgb="FFFFEF9C"/>
      </colorScale>
    </cfRule>
  </conditionalFormatting>
  <conditionalFormatting sqref="Z678:Z691">
    <cfRule type="colorScale" priority="7215">
      <colorScale>
        <cfvo type="num" val="0"/>
        <cfvo type="max" val="0"/>
        <color rgb="FFFF0000"/>
        <color rgb="FFFFEF9C"/>
      </colorScale>
    </cfRule>
  </conditionalFormatting>
  <conditionalFormatting sqref="Z678:Z691">
    <cfRule type="colorScale" priority="7214">
      <colorScale>
        <cfvo type="num" val="0"/>
        <cfvo type="max" val="0"/>
        <color rgb="FFFF0000"/>
        <color rgb="FFFFEF9C"/>
      </colorScale>
    </cfRule>
  </conditionalFormatting>
  <conditionalFormatting sqref="Z678:Z691">
    <cfRule type="colorScale" priority="7213">
      <colorScale>
        <cfvo type="num" val="0"/>
        <cfvo type="max" val="0"/>
        <color rgb="FFFF0000"/>
        <color rgb="FFFFEF9C"/>
      </colorScale>
    </cfRule>
  </conditionalFormatting>
  <conditionalFormatting sqref="Z678:Z691">
    <cfRule type="colorScale" priority="7212">
      <colorScale>
        <cfvo type="num" val="0"/>
        <cfvo type="max" val="0"/>
        <color rgb="FFFF0000"/>
        <color rgb="FFFFEF9C"/>
      </colorScale>
    </cfRule>
  </conditionalFormatting>
  <conditionalFormatting sqref="Z678:Z691">
    <cfRule type="colorScale" priority="7211">
      <colorScale>
        <cfvo type="num" val="0"/>
        <cfvo type="max" val="0"/>
        <color rgb="FFFF0000"/>
        <color rgb="FFFFEF9C"/>
      </colorScale>
    </cfRule>
  </conditionalFormatting>
  <conditionalFormatting sqref="Z678:Z691">
    <cfRule type="colorScale" priority="7210">
      <colorScale>
        <cfvo type="num" val="0"/>
        <cfvo type="max" val="0"/>
        <color rgb="FFFF0000"/>
        <color rgb="FFFFEF9C"/>
      </colorScale>
    </cfRule>
  </conditionalFormatting>
  <conditionalFormatting sqref="Z678:Z691">
    <cfRule type="colorScale" priority="7209">
      <colorScale>
        <cfvo type="num" val="0"/>
        <cfvo type="max" val="0"/>
        <color rgb="FFFF0000"/>
        <color rgb="FFFFEF9C"/>
      </colorScale>
    </cfRule>
  </conditionalFormatting>
  <conditionalFormatting sqref="Z678:Z691">
    <cfRule type="colorScale" priority="7208">
      <colorScale>
        <cfvo type="num" val="0"/>
        <cfvo type="max" val="0"/>
        <color rgb="FFFF0000"/>
        <color rgb="FFFFEF9C"/>
      </colorScale>
    </cfRule>
  </conditionalFormatting>
  <conditionalFormatting sqref="Z678:Z691">
    <cfRule type="colorScale" priority="7207">
      <colorScale>
        <cfvo type="num" val="0"/>
        <cfvo type="max" val="0"/>
        <color rgb="FFFF0000"/>
        <color rgb="FFFFEF9C"/>
      </colorScale>
    </cfRule>
  </conditionalFormatting>
  <conditionalFormatting sqref="Z678:Z691">
    <cfRule type="colorScale" priority="7206">
      <colorScale>
        <cfvo type="num" val="0"/>
        <cfvo type="max" val="0"/>
        <color rgb="FFFF0000"/>
        <color rgb="FFFFEF9C"/>
      </colorScale>
    </cfRule>
  </conditionalFormatting>
  <conditionalFormatting sqref="Z678:Z691">
    <cfRule type="colorScale" priority="7205">
      <colorScale>
        <cfvo type="num" val="0"/>
        <cfvo type="max" val="0"/>
        <color rgb="FFFF0000"/>
        <color rgb="FFFFEF9C"/>
      </colorScale>
    </cfRule>
  </conditionalFormatting>
  <conditionalFormatting sqref="Z678:Z691">
    <cfRule type="colorScale" priority="7204">
      <colorScale>
        <cfvo type="num" val="0"/>
        <cfvo type="max" val="0"/>
        <color rgb="FFFF0000"/>
        <color rgb="FFFFEF9C"/>
      </colorScale>
    </cfRule>
  </conditionalFormatting>
  <conditionalFormatting sqref="Z678:Z691">
    <cfRule type="colorScale" priority="7203">
      <colorScale>
        <cfvo type="num" val="0"/>
        <cfvo type="max" val="0"/>
        <color rgb="FFFF0000"/>
        <color rgb="FFFFEF9C"/>
      </colorScale>
    </cfRule>
  </conditionalFormatting>
  <conditionalFormatting sqref="Z678:Z691">
    <cfRule type="colorScale" priority="7202">
      <colorScale>
        <cfvo type="num" val="0"/>
        <cfvo type="max" val="0"/>
        <color rgb="FFFF0000"/>
        <color rgb="FFFFEF9C"/>
      </colorScale>
    </cfRule>
  </conditionalFormatting>
  <conditionalFormatting sqref="Z678:Z691">
    <cfRule type="colorScale" priority="7201">
      <colorScale>
        <cfvo type="num" val="0"/>
        <cfvo type="max" val="0"/>
        <color rgb="FFFF0000"/>
        <color rgb="FFFFEF9C"/>
      </colorScale>
    </cfRule>
  </conditionalFormatting>
  <conditionalFormatting sqref="Z678:Z691">
    <cfRule type="colorScale" priority="7200">
      <colorScale>
        <cfvo type="num" val="0"/>
        <cfvo type="max" val="0"/>
        <color rgb="FFFF0000"/>
        <color rgb="FFFFEF9C"/>
      </colorScale>
    </cfRule>
  </conditionalFormatting>
  <conditionalFormatting sqref="Z678:Z691">
    <cfRule type="colorScale" priority="7199">
      <colorScale>
        <cfvo type="num" val="0"/>
        <cfvo type="max" val="0"/>
        <color rgb="FFFF0000"/>
        <color rgb="FFFFEF9C"/>
      </colorScale>
    </cfRule>
  </conditionalFormatting>
  <conditionalFormatting sqref="Z693:Z707">
    <cfRule type="colorScale" priority="7198">
      <colorScale>
        <cfvo type="num" val="0"/>
        <cfvo type="max" val="0"/>
        <color rgb="FFFF0000"/>
        <color rgb="FFFFEF9C"/>
      </colorScale>
    </cfRule>
  </conditionalFormatting>
  <conditionalFormatting sqref="Z693:Z707">
    <cfRule type="colorScale" priority="7197">
      <colorScale>
        <cfvo type="num" val="0"/>
        <cfvo type="max" val="0"/>
        <color rgb="FFFF0000"/>
        <color rgb="FFFFEF9C"/>
      </colorScale>
    </cfRule>
  </conditionalFormatting>
  <conditionalFormatting sqref="Z693:Z707">
    <cfRule type="colorScale" priority="7196">
      <colorScale>
        <cfvo type="num" val="0"/>
        <cfvo type="max" val="0"/>
        <color rgb="FFFF0000"/>
        <color rgb="FFFFEF9C"/>
      </colorScale>
    </cfRule>
  </conditionalFormatting>
  <conditionalFormatting sqref="Z693:Z707">
    <cfRule type="colorScale" priority="7195">
      <colorScale>
        <cfvo type="num" val="0"/>
        <cfvo type="max" val="0"/>
        <color rgb="FFFF0000"/>
        <color rgb="FFFFEF9C"/>
      </colorScale>
    </cfRule>
  </conditionalFormatting>
  <conditionalFormatting sqref="Z693:Z707">
    <cfRule type="colorScale" priority="7194">
      <colorScale>
        <cfvo type="num" val="0"/>
        <cfvo type="max" val="0"/>
        <color rgb="FFFF0000"/>
        <color rgb="FFFFEF9C"/>
      </colorScale>
    </cfRule>
  </conditionalFormatting>
  <conditionalFormatting sqref="Z693:Z707">
    <cfRule type="colorScale" priority="7193">
      <colorScale>
        <cfvo type="num" val="0"/>
        <cfvo type="max" val="0"/>
        <color rgb="FFFF0000"/>
        <color rgb="FFFFEF9C"/>
      </colorScale>
    </cfRule>
  </conditionalFormatting>
  <conditionalFormatting sqref="Z693:Z707">
    <cfRule type="colorScale" priority="7192">
      <colorScale>
        <cfvo type="num" val="0"/>
        <cfvo type="max" val="0"/>
        <color rgb="FFFF0000"/>
        <color rgb="FFFFEF9C"/>
      </colorScale>
    </cfRule>
  </conditionalFormatting>
  <conditionalFormatting sqref="Z693:Z707">
    <cfRule type="colorScale" priority="7191">
      <colorScale>
        <cfvo type="num" val="0"/>
        <cfvo type="max" val="0"/>
        <color rgb="FFFF0000"/>
        <color rgb="FFFFEF9C"/>
      </colorScale>
    </cfRule>
  </conditionalFormatting>
  <conditionalFormatting sqref="Z693:Z707">
    <cfRule type="colorScale" priority="7190">
      <colorScale>
        <cfvo type="num" val="0"/>
        <cfvo type="max" val="0"/>
        <color rgb="FFFF0000"/>
        <color rgb="FFFFEF9C"/>
      </colorScale>
    </cfRule>
  </conditionalFormatting>
  <conditionalFormatting sqref="Z693:Z707">
    <cfRule type="colorScale" priority="7189">
      <colorScale>
        <cfvo type="num" val="0"/>
        <cfvo type="max" val="0"/>
        <color rgb="FFFF0000"/>
        <color rgb="FFFFEF9C"/>
      </colorScale>
    </cfRule>
  </conditionalFormatting>
  <conditionalFormatting sqref="Z693:Z707">
    <cfRule type="colorScale" priority="7188">
      <colorScale>
        <cfvo type="num" val="0"/>
        <cfvo type="max" val="0"/>
        <color rgb="FFFF0000"/>
        <color rgb="FFFFEF9C"/>
      </colorScale>
    </cfRule>
  </conditionalFormatting>
  <conditionalFormatting sqref="Z693:Z707">
    <cfRule type="colorScale" priority="7187">
      <colorScale>
        <cfvo type="num" val="0"/>
        <cfvo type="max" val="0"/>
        <color rgb="FFFF0000"/>
        <color rgb="FFFFEF9C"/>
      </colorScale>
    </cfRule>
  </conditionalFormatting>
  <conditionalFormatting sqref="Z693:Z707">
    <cfRule type="colorScale" priority="7186">
      <colorScale>
        <cfvo type="num" val="0"/>
        <cfvo type="max" val="0"/>
        <color rgb="FFFF0000"/>
        <color rgb="FFFFEF9C"/>
      </colorScale>
    </cfRule>
  </conditionalFormatting>
  <conditionalFormatting sqref="Z693:Z707">
    <cfRule type="colorScale" priority="7185">
      <colorScale>
        <cfvo type="num" val="0"/>
        <cfvo type="max" val="0"/>
        <color rgb="FFFF0000"/>
        <color rgb="FFFFEF9C"/>
      </colorScale>
    </cfRule>
  </conditionalFormatting>
  <conditionalFormatting sqref="Z693:Z707">
    <cfRule type="colorScale" priority="7184">
      <colorScale>
        <cfvo type="num" val="0"/>
        <cfvo type="max" val="0"/>
        <color rgb="FFFF0000"/>
        <color rgb="FFFFEF9C"/>
      </colorScale>
    </cfRule>
  </conditionalFormatting>
  <conditionalFormatting sqref="Z693:Z707">
    <cfRule type="colorScale" priority="7183">
      <colorScale>
        <cfvo type="num" val="0"/>
        <cfvo type="max" val="0"/>
        <color rgb="FFFF0000"/>
        <color rgb="FFFFEF9C"/>
      </colorScale>
    </cfRule>
  </conditionalFormatting>
  <conditionalFormatting sqref="Z693:Z707">
    <cfRule type="colorScale" priority="7182">
      <colorScale>
        <cfvo type="num" val="0"/>
        <cfvo type="max" val="0"/>
        <color rgb="FFFF0000"/>
        <color rgb="FFFFEF9C"/>
      </colorScale>
    </cfRule>
  </conditionalFormatting>
  <conditionalFormatting sqref="Z693:Z707">
    <cfRule type="colorScale" priority="7181">
      <colorScale>
        <cfvo type="num" val="0"/>
        <cfvo type="max" val="0"/>
        <color rgb="FFFF0000"/>
        <color rgb="FFFFEF9C"/>
      </colorScale>
    </cfRule>
  </conditionalFormatting>
  <conditionalFormatting sqref="Z693:Z707">
    <cfRule type="colorScale" priority="7180">
      <colorScale>
        <cfvo type="num" val="0"/>
        <cfvo type="max" val="0"/>
        <color rgb="FFFF0000"/>
        <color rgb="FFFFEF9C"/>
      </colorScale>
    </cfRule>
  </conditionalFormatting>
  <conditionalFormatting sqref="Z693:Z707">
    <cfRule type="colorScale" priority="7179">
      <colorScale>
        <cfvo type="num" val="0"/>
        <cfvo type="max" val="0"/>
        <color rgb="FFFF0000"/>
        <color rgb="FFFFEF9C"/>
      </colorScale>
    </cfRule>
  </conditionalFormatting>
  <conditionalFormatting sqref="Z693:Z707">
    <cfRule type="colorScale" priority="7178">
      <colorScale>
        <cfvo type="num" val="0"/>
        <cfvo type="max" val="0"/>
        <color rgb="FFFF0000"/>
        <color rgb="FFFFEF9C"/>
      </colorScale>
    </cfRule>
  </conditionalFormatting>
  <conditionalFormatting sqref="Z693:Z707">
    <cfRule type="colorScale" priority="7177">
      <colorScale>
        <cfvo type="num" val="0"/>
        <cfvo type="max" val="0"/>
        <color rgb="FFFF0000"/>
        <color rgb="FFFFEF9C"/>
      </colorScale>
    </cfRule>
  </conditionalFormatting>
  <conditionalFormatting sqref="Z709:Z722">
    <cfRule type="colorScale" priority="7176">
      <colorScale>
        <cfvo type="num" val="0"/>
        <cfvo type="max" val="0"/>
        <color rgb="FFFF0000"/>
        <color rgb="FFFFEF9C"/>
      </colorScale>
    </cfRule>
  </conditionalFormatting>
  <conditionalFormatting sqref="Z709:Z722">
    <cfRule type="colorScale" priority="7175">
      <colorScale>
        <cfvo type="num" val="0"/>
        <cfvo type="max" val="0"/>
        <color rgb="FFFF0000"/>
        <color rgb="FFFFEF9C"/>
      </colorScale>
    </cfRule>
  </conditionalFormatting>
  <conditionalFormatting sqref="Z709:Z722">
    <cfRule type="colorScale" priority="7174">
      <colorScale>
        <cfvo type="num" val="0"/>
        <cfvo type="max" val="0"/>
        <color rgb="FFFF0000"/>
        <color rgb="FFFFEF9C"/>
      </colorScale>
    </cfRule>
  </conditionalFormatting>
  <conditionalFormatting sqref="Z709:Z722">
    <cfRule type="colorScale" priority="7173">
      <colorScale>
        <cfvo type="num" val="0"/>
        <cfvo type="max" val="0"/>
        <color rgb="FFFF0000"/>
        <color rgb="FFFFEF9C"/>
      </colorScale>
    </cfRule>
  </conditionalFormatting>
  <conditionalFormatting sqref="Z709:Z722">
    <cfRule type="colorScale" priority="7172">
      <colorScale>
        <cfvo type="num" val="0"/>
        <cfvo type="max" val="0"/>
        <color rgb="FFFF0000"/>
        <color rgb="FFFFEF9C"/>
      </colorScale>
    </cfRule>
  </conditionalFormatting>
  <conditionalFormatting sqref="Z709:Z722">
    <cfRule type="colorScale" priority="7171">
      <colorScale>
        <cfvo type="num" val="0"/>
        <cfvo type="max" val="0"/>
        <color rgb="FFFF0000"/>
        <color rgb="FFFFEF9C"/>
      </colorScale>
    </cfRule>
  </conditionalFormatting>
  <conditionalFormatting sqref="Z709:Z722">
    <cfRule type="colorScale" priority="7170">
      <colorScale>
        <cfvo type="num" val="0"/>
        <cfvo type="max" val="0"/>
        <color rgb="FFFF0000"/>
        <color rgb="FFFFEF9C"/>
      </colorScale>
    </cfRule>
  </conditionalFormatting>
  <conditionalFormatting sqref="Z709:Z722">
    <cfRule type="colorScale" priority="7169">
      <colorScale>
        <cfvo type="num" val="0"/>
        <cfvo type="max" val="0"/>
        <color rgb="FFFF0000"/>
        <color rgb="FFFFEF9C"/>
      </colorScale>
    </cfRule>
  </conditionalFormatting>
  <conditionalFormatting sqref="Z709:Z722">
    <cfRule type="colorScale" priority="7168">
      <colorScale>
        <cfvo type="num" val="0"/>
        <cfvo type="max" val="0"/>
        <color rgb="FFFF0000"/>
        <color rgb="FFFFEF9C"/>
      </colorScale>
    </cfRule>
  </conditionalFormatting>
  <conditionalFormatting sqref="Z709:Z722">
    <cfRule type="colorScale" priority="7167">
      <colorScale>
        <cfvo type="num" val="0"/>
        <cfvo type="max" val="0"/>
        <color rgb="FFFF0000"/>
        <color rgb="FFFFEF9C"/>
      </colorScale>
    </cfRule>
  </conditionalFormatting>
  <conditionalFormatting sqref="Z709:Z722">
    <cfRule type="colorScale" priority="7166">
      <colorScale>
        <cfvo type="num" val="0"/>
        <cfvo type="max" val="0"/>
        <color rgb="FFFF0000"/>
        <color rgb="FFFFEF9C"/>
      </colorScale>
    </cfRule>
  </conditionalFormatting>
  <conditionalFormatting sqref="Z709:Z722">
    <cfRule type="colorScale" priority="7165">
      <colorScale>
        <cfvo type="num" val="0"/>
        <cfvo type="max" val="0"/>
        <color rgb="FFFF0000"/>
        <color rgb="FFFFEF9C"/>
      </colorScale>
    </cfRule>
  </conditionalFormatting>
  <conditionalFormatting sqref="Z709:Z722">
    <cfRule type="colorScale" priority="7164">
      <colorScale>
        <cfvo type="num" val="0"/>
        <cfvo type="max" val="0"/>
        <color rgb="FFFF0000"/>
        <color rgb="FFFFEF9C"/>
      </colorScale>
    </cfRule>
  </conditionalFormatting>
  <conditionalFormatting sqref="Z709:Z722">
    <cfRule type="colorScale" priority="7163">
      <colorScale>
        <cfvo type="num" val="0"/>
        <cfvo type="max" val="0"/>
        <color rgb="FFFF0000"/>
        <color rgb="FFFFEF9C"/>
      </colorScale>
    </cfRule>
  </conditionalFormatting>
  <conditionalFormatting sqref="Z709:Z722">
    <cfRule type="colorScale" priority="7162">
      <colorScale>
        <cfvo type="num" val="0"/>
        <cfvo type="max" val="0"/>
        <color rgb="FFFF0000"/>
        <color rgb="FFFFEF9C"/>
      </colorScale>
    </cfRule>
  </conditionalFormatting>
  <conditionalFormatting sqref="Z709:Z722">
    <cfRule type="colorScale" priority="7161">
      <colorScale>
        <cfvo type="num" val="0"/>
        <cfvo type="max" val="0"/>
        <color rgb="FFFF0000"/>
        <color rgb="FFFFEF9C"/>
      </colorScale>
    </cfRule>
  </conditionalFormatting>
  <conditionalFormatting sqref="Z709:Z722">
    <cfRule type="colorScale" priority="7160">
      <colorScale>
        <cfvo type="num" val="0"/>
        <cfvo type="max" val="0"/>
        <color rgb="FFFF0000"/>
        <color rgb="FFFFEF9C"/>
      </colorScale>
    </cfRule>
  </conditionalFormatting>
  <conditionalFormatting sqref="Z709:Z722">
    <cfRule type="colorScale" priority="7159">
      <colorScale>
        <cfvo type="num" val="0"/>
        <cfvo type="max" val="0"/>
        <color rgb="FFFF0000"/>
        <color rgb="FFFFEF9C"/>
      </colorScale>
    </cfRule>
  </conditionalFormatting>
  <conditionalFormatting sqref="Z709:Z722">
    <cfRule type="colorScale" priority="7158">
      <colorScale>
        <cfvo type="num" val="0"/>
        <cfvo type="max" val="0"/>
        <color rgb="FFFF0000"/>
        <color rgb="FFFFEF9C"/>
      </colorScale>
    </cfRule>
  </conditionalFormatting>
  <conditionalFormatting sqref="Z709:Z722">
    <cfRule type="colorScale" priority="7157">
      <colorScale>
        <cfvo type="num" val="0"/>
        <cfvo type="max" val="0"/>
        <color rgb="FFFF0000"/>
        <color rgb="FFFFEF9C"/>
      </colorScale>
    </cfRule>
  </conditionalFormatting>
  <conditionalFormatting sqref="Z709:Z722">
    <cfRule type="colorScale" priority="7156">
      <colorScale>
        <cfvo type="num" val="0"/>
        <cfvo type="max" val="0"/>
        <color rgb="FFFF0000"/>
        <color rgb="FFFFEF9C"/>
      </colorScale>
    </cfRule>
  </conditionalFormatting>
  <conditionalFormatting sqref="Z709:Z722">
    <cfRule type="colorScale" priority="7155">
      <colorScale>
        <cfvo type="num" val="0"/>
        <cfvo type="max" val="0"/>
        <color rgb="FFFF0000"/>
        <color rgb="FFFFEF9C"/>
      </colorScale>
    </cfRule>
  </conditionalFormatting>
  <conditionalFormatting sqref="Z709:Z722">
    <cfRule type="colorScale" priority="7154">
      <colorScale>
        <cfvo type="num" val="0"/>
        <cfvo type="max" val="0"/>
        <color rgb="FFFF0000"/>
        <color rgb="FFFFEF9C"/>
      </colorScale>
    </cfRule>
  </conditionalFormatting>
  <conditionalFormatting sqref="Z724:Z738">
    <cfRule type="colorScale" priority="7153">
      <colorScale>
        <cfvo type="num" val="0"/>
        <cfvo type="max" val="0"/>
        <color rgb="FFFF0000"/>
        <color rgb="FFFFEF9C"/>
      </colorScale>
    </cfRule>
  </conditionalFormatting>
  <conditionalFormatting sqref="Z724:Z738">
    <cfRule type="colorScale" priority="7152">
      <colorScale>
        <cfvo type="num" val="0"/>
        <cfvo type="max" val="0"/>
        <color rgb="FFFF0000"/>
        <color rgb="FFFFEF9C"/>
      </colorScale>
    </cfRule>
  </conditionalFormatting>
  <conditionalFormatting sqref="Z724:Z738">
    <cfRule type="colorScale" priority="7151">
      <colorScale>
        <cfvo type="num" val="0"/>
        <cfvo type="max" val="0"/>
        <color rgb="FFFF0000"/>
        <color rgb="FFFFEF9C"/>
      </colorScale>
    </cfRule>
  </conditionalFormatting>
  <conditionalFormatting sqref="Z724:Z738">
    <cfRule type="colorScale" priority="7150">
      <colorScale>
        <cfvo type="num" val="0"/>
        <cfvo type="max" val="0"/>
        <color rgb="FFFF0000"/>
        <color rgb="FFFFEF9C"/>
      </colorScale>
    </cfRule>
  </conditionalFormatting>
  <conditionalFormatting sqref="Z724:Z738">
    <cfRule type="colorScale" priority="7149">
      <colorScale>
        <cfvo type="num" val="0"/>
        <cfvo type="max" val="0"/>
        <color rgb="FFFF0000"/>
        <color rgb="FFFFEF9C"/>
      </colorScale>
    </cfRule>
  </conditionalFormatting>
  <conditionalFormatting sqref="Z724:Z738">
    <cfRule type="colorScale" priority="7148">
      <colorScale>
        <cfvo type="num" val="0"/>
        <cfvo type="max" val="0"/>
        <color rgb="FFFF0000"/>
        <color rgb="FFFFEF9C"/>
      </colorScale>
    </cfRule>
  </conditionalFormatting>
  <conditionalFormatting sqref="Z724:Z738">
    <cfRule type="colorScale" priority="7147">
      <colorScale>
        <cfvo type="num" val="0"/>
        <cfvo type="max" val="0"/>
        <color rgb="FFFF0000"/>
        <color rgb="FFFFEF9C"/>
      </colorScale>
    </cfRule>
  </conditionalFormatting>
  <conditionalFormatting sqref="Z724:Z738">
    <cfRule type="colorScale" priority="7146">
      <colorScale>
        <cfvo type="num" val="0"/>
        <cfvo type="max" val="0"/>
        <color rgb="FFFF0000"/>
        <color rgb="FFFFEF9C"/>
      </colorScale>
    </cfRule>
  </conditionalFormatting>
  <conditionalFormatting sqref="Z724:Z738">
    <cfRule type="colorScale" priority="7145">
      <colorScale>
        <cfvo type="num" val="0"/>
        <cfvo type="max" val="0"/>
        <color rgb="FFFF0000"/>
        <color rgb="FFFFEF9C"/>
      </colorScale>
    </cfRule>
  </conditionalFormatting>
  <conditionalFormatting sqref="Z724:Z738">
    <cfRule type="colorScale" priority="7144">
      <colorScale>
        <cfvo type="num" val="0"/>
        <cfvo type="max" val="0"/>
        <color rgb="FFFF0000"/>
        <color rgb="FFFFEF9C"/>
      </colorScale>
    </cfRule>
  </conditionalFormatting>
  <conditionalFormatting sqref="Z724:Z738">
    <cfRule type="colorScale" priority="7143">
      <colorScale>
        <cfvo type="num" val="0"/>
        <cfvo type="max" val="0"/>
        <color rgb="FFFF0000"/>
        <color rgb="FFFFEF9C"/>
      </colorScale>
    </cfRule>
  </conditionalFormatting>
  <conditionalFormatting sqref="Z724:Z738">
    <cfRule type="colorScale" priority="7142">
      <colorScale>
        <cfvo type="num" val="0"/>
        <cfvo type="max" val="0"/>
        <color rgb="FFFF0000"/>
        <color rgb="FFFFEF9C"/>
      </colorScale>
    </cfRule>
  </conditionalFormatting>
  <conditionalFormatting sqref="Z724:Z738">
    <cfRule type="colorScale" priority="7141">
      <colorScale>
        <cfvo type="num" val="0"/>
        <cfvo type="max" val="0"/>
        <color rgb="FFFF0000"/>
        <color rgb="FFFFEF9C"/>
      </colorScale>
    </cfRule>
  </conditionalFormatting>
  <conditionalFormatting sqref="Z724:Z738">
    <cfRule type="colorScale" priority="7140">
      <colorScale>
        <cfvo type="num" val="0"/>
        <cfvo type="max" val="0"/>
        <color rgb="FFFF0000"/>
        <color rgb="FFFFEF9C"/>
      </colorScale>
    </cfRule>
  </conditionalFormatting>
  <conditionalFormatting sqref="Z724:Z738">
    <cfRule type="colorScale" priority="7139">
      <colorScale>
        <cfvo type="num" val="0"/>
        <cfvo type="max" val="0"/>
        <color rgb="FFFF0000"/>
        <color rgb="FFFFEF9C"/>
      </colorScale>
    </cfRule>
  </conditionalFormatting>
  <conditionalFormatting sqref="Z724:Z738">
    <cfRule type="colorScale" priority="7138">
      <colorScale>
        <cfvo type="num" val="0"/>
        <cfvo type="max" val="0"/>
        <color rgb="FFFF0000"/>
        <color rgb="FFFFEF9C"/>
      </colorScale>
    </cfRule>
  </conditionalFormatting>
  <conditionalFormatting sqref="Z724:Z738">
    <cfRule type="colorScale" priority="7137">
      <colorScale>
        <cfvo type="num" val="0"/>
        <cfvo type="max" val="0"/>
        <color rgb="FFFF0000"/>
        <color rgb="FFFFEF9C"/>
      </colorScale>
    </cfRule>
  </conditionalFormatting>
  <conditionalFormatting sqref="Z724:Z738">
    <cfRule type="colorScale" priority="7136">
      <colorScale>
        <cfvo type="num" val="0"/>
        <cfvo type="max" val="0"/>
        <color rgb="FFFF0000"/>
        <color rgb="FFFFEF9C"/>
      </colorScale>
    </cfRule>
  </conditionalFormatting>
  <conditionalFormatting sqref="Z724:Z738">
    <cfRule type="colorScale" priority="7135">
      <colorScale>
        <cfvo type="num" val="0"/>
        <cfvo type="max" val="0"/>
        <color rgb="FFFF0000"/>
        <color rgb="FFFFEF9C"/>
      </colorScale>
    </cfRule>
  </conditionalFormatting>
  <conditionalFormatting sqref="Z724:Z738">
    <cfRule type="colorScale" priority="7134">
      <colorScale>
        <cfvo type="num" val="0"/>
        <cfvo type="max" val="0"/>
        <color rgb="FFFF0000"/>
        <color rgb="FFFFEF9C"/>
      </colorScale>
    </cfRule>
  </conditionalFormatting>
  <conditionalFormatting sqref="Z724:Z738">
    <cfRule type="colorScale" priority="7133">
      <colorScale>
        <cfvo type="num" val="0"/>
        <cfvo type="max" val="0"/>
        <color rgb="FFFF0000"/>
        <color rgb="FFFFEF9C"/>
      </colorScale>
    </cfRule>
  </conditionalFormatting>
  <conditionalFormatting sqref="Z724:Z738">
    <cfRule type="colorScale" priority="7132">
      <colorScale>
        <cfvo type="num" val="0"/>
        <cfvo type="max" val="0"/>
        <color rgb="FFFF0000"/>
        <color rgb="FFFFEF9C"/>
      </colorScale>
    </cfRule>
  </conditionalFormatting>
  <conditionalFormatting sqref="Z724:Z738">
    <cfRule type="colorScale" priority="7131">
      <colorScale>
        <cfvo type="num" val="0"/>
        <cfvo type="max" val="0"/>
        <color rgb="FFFF0000"/>
        <color rgb="FFFFEF9C"/>
      </colorScale>
    </cfRule>
  </conditionalFormatting>
  <conditionalFormatting sqref="Z724:Z738">
    <cfRule type="colorScale" priority="7130">
      <colorScale>
        <cfvo type="num" val="0"/>
        <cfvo type="max" val="0"/>
        <color rgb="FFFF0000"/>
        <color rgb="FFFFEF9C"/>
      </colorScale>
    </cfRule>
  </conditionalFormatting>
  <conditionalFormatting sqref="Z740:Z753">
    <cfRule type="colorScale" priority="7129">
      <colorScale>
        <cfvo type="num" val="0"/>
        <cfvo type="max" val="0"/>
        <color rgb="FFFF0000"/>
        <color rgb="FFFFEF9C"/>
      </colorScale>
    </cfRule>
  </conditionalFormatting>
  <conditionalFormatting sqref="Z740:Z753">
    <cfRule type="colorScale" priority="7128">
      <colorScale>
        <cfvo type="num" val="0"/>
        <cfvo type="max" val="0"/>
        <color rgb="FFFF0000"/>
        <color rgb="FFFFEF9C"/>
      </colorScale>
    </cfRule>
  </conditionalFormatting>
  <conditionalFormatting sqref="Z740:Z753">
    <cfRule type="colorScale" priority="7127">
      <colorScale>
        <cfvo type="num" val="0"/>
        <cfvo type="max" val="0"/>
        <color rgb="FFFF0000"/>
        <color rgb="FFFFEF9C"/>
      </colorScale>
    </cfRule>
  </conditionalFormatting>
  <conditionalFormatting sqref="Z740:Z753">
    <cfRule type="colorScale" priority="7126">
      <colorScale>
        <cfvo type="num" val="0"/>
        <cfvo type="max" val="0"/>
        <color rgb="FFFF0000"/>
        <color rgb="FFFFEF9C"/>
      </colorScale>
    </cfRule>
  </conditionalFormatting>
  <conditionalFormatting sqref="Z740:Z753">
    <cfRule type="colorScale" priority="7125">
      <colorScale>
        <cfvo type="num" val="0"/>
        <cfvo type="max" val="0"/>
        <color rgb="FFFF0000"/>
        <color rgb="FFFFEF9C"/>
      </colorScale>
    </cfRule>
  </conditionalFormatting>
  <conditionalFormatting sqref="Z740:Z753">
    <cfRule type="colorScale" priority="7124">
      <colorScale>
        <cfvo type="num" val="0"/>
        <cfvo type="max" val="0"/>
        <color rgb="FFFF0000"/>
        <color rgb="FFFFEF9C"/>
      </colorScale>
    </cfRule>
  </conditionalFormatting>
  <conditionalFormatting sqref="Z740:Z753">
    <cfRule type="colorScale" priority="7123">
      <colorScale>
        <cfvo type="num" val="0"/>
        <cfvo type="max" val="0"/>
        <color rgb="FFFF0000"/>
        <color rgb="FFFFEF9C"/>
      </colorScale>
    </cfRule>
  </conditionalFormatting>
  <conditionalFormatting sqref="Z740:Z753">
    <cfRule type="colorScale" priority="7122">
      <colorScale>
        <cfvo type="num" val="0"/>
        <cfvo type="max" val="0"/>
        <color rgb="FFFF0000"/>
        <color rgb="FFFFEF9C"/>
      </colorScale>
    </cfRule>
  </conditionalFormatting>
  <conditionalFormatting sqref="Z740:Z753">
    <cfRule type="colorScale" priority="7121">
      <colorScale>
        <cfvo type="num" val="0"/>
        <cfvo type="max" val="0"/>
        <color rgb="FFFF0000"/>
        <color rgb="FFFFEF9C"/>
      </colorScale>
    </cfRule>
  </conditionalFormatting>
  <conditionalFormatting sqref="Z740:Z753">
    <cfRule type="colorScale" priority="7120">
      <colorScale>
        <cfvo type="num" val="0"/>
        <cfvo type="max" val="0"/>
        <color rgb="FFFF0000"/>
        <color rgb="FFFFEF9C"/>
      </colorScale>
    </cfRule>
  </conditionalFormatting>
  <conditionalFormatting sqref="Z740:Z753">
    <cfRule type="colorScale" priority="7119">
      <colorScale>
        <cfvo type="num" val="0"/>
        <cfvo type="max" val="0"/>
        <color rgb="FFFF0000"/>
        <color rgb="FFFFEF9C"/>
      </colorScale>
    </cfRule>
  </conditionalFormatting>
  <conditionalFormatting sqref="Z740:Z753">
    <cfRule type="colorScale" priority="7118">
      <colorScale>
        <cfvo type="num" val="0"/>
        <cfvo type="max" val="0"/>
        <color rgb="FFFF0000"/>
        <color rgb="FFFFEF9C"/>
      </colorScale>
    </cfRule>
  </conditionalFormatting>
  <conditionalFormatting sqref="Z740:Z753">
    <cfRule type="colorScale" priority="7117">
      <colorScale>
        <cfvo type="num" val="0"/>
        <cfvo type="max" val="0"/>
        <color rgb="FFFF0000"/>
        <color rgb="FFFFEF9C"/>
      </colorScale>
    </cfRule>
  </conditionalFormatting>
  <conditionalFormatting sqref="Z740:Z753">
    <cfRule type="colorScale" priority="7116">
      <colorScale>
        <cfvo type="num" val="0"/>
        <cfvo type="max" val="0"/>
        <color rgb="FFFF0000"/>
        <color rgb="FFFFEF9C"/>
      </colorScale>
    </cfRule>
  </conditionalFormatting>
  <conditionalFormatting sqref="Z740:Z753">
    <cfRule type="colorScale" priority="7115">
      <colorScale>
        <cfvo type="num" val="0"/>
        <cfvo type="max" val="0"/>
        <color rgb="FFFF0000"/>
        <color rgb="FFFFEF9C"/>
      </colorScale>
    </cfRule>
  </conditionalFormatting>
  <conditionalFormatting sqref="Z740:Z753">
    <cfRule type="colorScale" priority="7114">
      <colorScale>
        <cfvo type="num" val="0"/>
        <cfvo type="max" val="0"/>
        <color rgb="FFFF0000"/>
        <color rgb="FFFFEF9C"/>
      </colorScale>
    </cfRule>
  </conditionalFormatting>
  <conditionalFormatting sqref="Z740:Z753">
    <cfRule type="colorScale" priority="7113">
      <colorScale>
        <cfvo type="num" val="0"/>
        <cfvo type="max" val="0"/>
        <color rgb="FFFF0000"/>
        <color rgb="FFFFEF9C"/>
      </colorScale>
    </cfRule>
  </conditionalFormatting>
  <conditionalFormatting sqref="Z740:Z753">
    <cfRule type="colorScale" priority="7112">
      <colorScale>
        <cfvo type="num" val="0"/>
        <cfvo type="max" val="0"/>
        <color rgb="FFFF0000"/>
        <color rgb="FFFFEF9C"/>
      </colorScale>
    </cfRule>
  </conditionalFormatting>
  <conditionalFormatting sqref="Z740:Z753">
    <cfRule type="colorScale" priority="7111">
      <colorScale>
        <cfvo type="num" val="0"/>
        <cfvo type="max" val="0"/>
        <color rgb="FFFF0000"/>
        <color rgb="FFFFEF9C"/>
      </colorScale>
    </cfRule>
  </conditionalFormatting>
  <conditionalFormatting sqref="Z740:Z753">
    <cfRule type="colorScale" priority="7110">
      <colorScale>
        <cfvo type="num" val="0"/>
        <cfvo type="max" val="0"/>
        <color rgb="FFFF0000"/>
        <color rgb="FFFFEF9C"/>
      </colorScale>
    </cfRule>
  </conditionalFormatting>
  <conditionalFormatting sqref="Z740:Z753">
    <cfRule type="colorScale" priority="7109">
      <colorScale>
        <cfvo type="num" val="0"/>
        <cfvo type="max" val="0"/>
        <color rgb="FFFF0000"/>
        <color rgb="FFFFEF9C"/>
      </colorScale>
    </cfRule>
  </conditionalFormatting>
  <conditionalFormatting sqref="Z740:Z753">
    <cfRule type="colorScale" priority="7108">
      <colorScale>
        <cfvo type="num" val="0"/>
        <cfvo type="max" val="0"/>
        <color rgb="FFFF0000"/>
        <color rgb="FFFFEF9C"/>
      </colorScale>
    </cfRule>
  </conditionalFormatting>
  <conditionalFormatting sqref="Z740:Z753">
    <cfRule type="colorScale" priority="7107">
      <colorScale>
        <cfvo type="num" val="0"/>
        <cfvo type="max" val="0"/>
        <color rgb="FFFF0000"/>
        <color rgb="FFFFEF9C"/>
      </colorScale>
    </cfRule>
  </conditionalFormatting>
  <conditionalFormatting sqref="Z740:Z753">
    <cfRule type="colorScale" priority="7106">
      <colorScale>
        <cfvo type="num" val="0"/>
        <cfvo type="max" val="0"/>
        <color rgb="FFFF0000"/>
        <color rgb="FFFFEF9C"/>
      </colorScale>
    </cfRule>
  </conditionalFormatting>
  <conditionalFormatting sqref="Z740:Z753">
    <cfRule type="colorScale" priority="7105">
      <colorScale>
        <cfvo type="num" val="0"/>
        <cfvo type="max" val="0"/>
        <color rgb="FFFF0000"/>
        <color rgb="FFFFEF9C"/>
      </colorScale>
    </cfRule>
  </conditionalFormatting>
  <conditionalFormatting sqref="Z755:Z768">
    <cfRule type="colorScale" priority="7104">
      <colorScale>
        <cfvo type="num" val="0"/>
        <cfvo type="max" val="0"/>
        <color rgb="FFFF0000"/>
        <color rgb="FFFFEF9C"/>
      </colorScale>
    </cfRule>
  </conditionalFormatting>
  <conditionalFormatting sqref="Z755:Z768">
    <cfRule type="colorScale" priority="7103">
      <colorScale>
        <cfvo type="num" val="0"/>
        <cfvo type="max" val="0"/>
        <color rgb="FFFF0000"/>
        <color rgb="FFFFEF9C"/>
      </colorScale>
    </cfRule>
  </conditionalFormatting>
  <conditionalFormatting sqref="Z755:Z768">
    <cfRule type="colorScale" priority="7102">
      <colorScale>
        <cfvo type="num" val="0"/>
        <cfvo type="max" val="0"/>
        <color rgb="FFFF0000"/>
        <color rgb="FFFFEF9C"/>
      </colorScale>
    </cfRule>
  </conditionalFormatting>
  <conditionalFormatting sqref="Z755:Z768">
    <cfRule type="colorScale" priority="7101">
      <colorScale>
        <cfvo type="num" val="0"/>
        <cfvo type="max" val="0"/>
        <color rgb="FFFF0000"/>
        <color rgb="FFFFEF9C"/>
      </colorScale>
    </cfRule>
  </conditionalFormatting>
  <conditionalFormatting sqref="Z755:Z768">
    <cfRule type="colorScale" priority="7100">
      <colorScale>
        <cfvo type="num" val="0"/>
        <cfvo type="max" val="0"/>
        <color rgb="FFFF0000"/>
        <color rgb="FFFFEF9C"/>
      </colorScale>
    </cfRule>
  </conditionalFormatting>
  <conditionalFormatting sqref="Z755:Z768">
    <cfRule type="colorScale" priority="7099">
      <colorScale>
        <cfvo type="num" val="0"/>
        <cfvo type="max" val="0"/>
        <color rgb="FFFF0000"/>
        <color rgb="FFFFEF9C"/>
      </colorScale>
    </cfRule>
  </conditionalFormatting>
  <conditionalFormatting sqref="Z755:Z768">
    <cfRule type="colorScale" priority="7098">
      <colorScale>
        <cfvo type="num" val="0"/>
        <cfvo type="max" val="0"/>
        <color rgb="FFFF0000"/>
        <color rgb="FFFFEF9C"/>
      </colorScale>
    </cfRule>
  </conditionalFormatting>
  <conditionalFormatting sqref="Z755:Z768">
    <cfRule type="colorScale" priority="7097">
      <colorScale>
        <cfvo type="num" val="0"/>
        <cfvo type="max" val="0"/>
        <color rgb="FFFF0000"/>
        <color rgb="FFFFEF9C"/>
      </colorScale>
    </cfRule>
  </conditionalFormatting>
  <conditionalFormatting sqref="Z755:Z768">
    <cfRule type="colorScale" priority="7096">
      <colorScale>
        <cfvo type="num" val="0"/>
        <cfvo type="max" val="0"/>
        <color rgb="FFFF0000"/>
        <color rgb="FFFFEF9C"/>
      </colorScale>
    </cfRule>
  </conditionalFormatting>
  <conditionalFormatting sqref="Z755:Z768">
    <cfRule type="colorScale" priority="7095">
      <colorScale>
        <cfvo type="num" val="0"/>
        <cfvo type="max" val="0"/>
        <color rgb="FFFF0000"/>
        <color rgb="FFFFEF9C"/>
      </colorScale>
    </cfRule>
  </conditionalFormatting>
  <conditionalFormatting sqref="Z755:Z768">
    <cfRule type="colorScale" priority="7094">
      <colorScale>
        <cfvo type="num" val="0"/>
        <cfvo type="max" val="0"/>
        <color rgb="FFFF0000"/>
        <color rgb="FFFFEF9C"/>
      </colorScale>
    </cfRule>
  </conditionalFormatting>
  <conditionalFormatting sqref="Z755:Z768">
    <cfRule type="colorScale" priority="7093">
      <colorScale>
        <cfvo type="num" val="0"/>
        <cfvo type="max" val="0"/>
        <color rgb="FFFF0000"/>
        <color rgb="FFFFEF9C"/>
      </colorScale>
    </cfRule>
  </conditionalFormatting>
  <conditionalFormatting sqref="Z755:Z768">
    <cfRule type="colorScale" priority="7092">
      <colorScale>
        <cfvo type="num" val="0"/>
        <cfvo type="max" val="0"/>
        <color rgb="FFFF0000"/>
        <color rgb="FFFFEF9C"/>
      </colorScale>
    </cfRule>
  </conditionalFormatting>
  <conditionalFormatting sqref="Z755:Z768">
    <cfRule type="colorScale" priority="7091">
      <colorScale>
        <cfvo type="num" val="0"/>
        <cfvo type="max" val="0"/>
        <color rgb="FFFF0000"/>
        <color rgb="FFFFEF9C"/>
      </colorScale>
    </cfRule>
  </conditionalFormatting>
  <conditionalFormatting sqref="Z755:Z768">
    <cfRule type="colorScale" priority="7090">
      <colorScale>
        <cfvo type="num" val="0"/>
        <cfvo type="max" val="0"/>
        <color rgb="FFFF0000"/>
        <color rgb="FFFFEF9C"/>
      </colorScale>
    </cfRule>
  </conditionalFormatting>
  <conditionalFormatting sqref="Z755:Z768">
    <cfRule type="colorScale" priority="7089">
      <colorScale>
        <cfvo type="num" val="0"/>
        <cfvo type="max" val="0"/>
        <color rgb="FFFF0000"/>
        <color rgb="FFFFEF9C"/>
      </colorScale>
    </cfRule>
  </conditionalFormatting>
  <conditionalFormatting sqref="Z755:Z768">
    <cfRule type="colorScale" priority="7088">
      <colorScale>
        <cfvo type="num" val="0"/>
        <cfvo type="max" val="0"/>
        <color rgb="FFFF0000"/>
        <color rgb="FFFFEF9C"/>
      </colorScale>
    </cfRule>
  </conditionalFormatting>
  <conditionalFormatting sqref="Z755:Z768">
    <cfRule type="colorScale" priority="7087">
      <colorScale>
        <cfvo type="num" val="0"/>
        <cfvo type="max" val="0"/>
        <color rgb="FFFF0000"/>
        <color rgb="FFFFEF9C"/>
      </colorScale>
    </cfRule>
  </conditionalFormatting>
  <conditionalFormatting sqref="Z755:Z768">
    <cfRule type="colorScale" priority="7086">
      <colorScale>
        <cfvo type="num" val="0"/>
        <cfvo type="max" val="0"/>
        <color rgb="FFFF0000"/>
        <color rgb="FFFFEF9C"/>
      </colorScale>
    </cfRule>
  </conditionalFormatting>
  <conditionalFormatting sqref="Z755:Z768">
    <cfRule type="colorScale" priority="7085">
      <colorScale>
        <cfvo type="num" val="0"/>
        <cfvo type="max" val="0"/>
        <color rgb="FFFF0000"/>
        <color rgb="FFFFEF9C"/>
      </colorScale>
    </cfRule>
  </conditionalFormatting>
  <conditionalFormatting sqref="Z755:Z768">
    <cfRule type="colorScale" priority="7084">
      <colorScale>
        <cfvo type="num" val="0"/>
        <cfvo type="max" val="0"/>
        <color rgb="FFFF0000"/>
        <color rgb="FFFFEF9C"/>
      </colorScale>
    </cfRule>
  </conditionalFormatting>
  <conditionalFormatting sqref="Z755:Z768">
    <cfRule type="colorScale" priority="7083">
      <colorScale>
        <cfvo type="num" val="0"/>
        <cfvo type="max" val="0"/>
        <color rgb="FFFF0000"/>
        <color rgb="FFFFEF9C"/>
      </colorScale>
    </cfRule>
  </conditionalFormatting>
  <conditionalFormatting sqref="Z755:Z768">
    <cfRule type="colorScale" priority="7082">
      <colorScale>
        <cfvo type="num" val="0"/>
        <cfvo type="max" val="0"/>
        <color rgb="FFFF0000"/>
        <color rgb="FFFFEF9C"/>
      </colorScale>
    </cfRule>
  </conditionalFormatting>
  <conditionalFormatting sqref="Z755:Z768">
    <cfRule type="colorScale" priority="7081">
      <colorScale>
        <cfvo type="num" val="0"/>
        <cfvo type="max" val="0"/>
        <color rgb="FFFF0000"/>
        <color rgb="FFFFEF9C"/>
      </colorScale>
    </cfRule>
  </conditionalFormatting>
  <conditionalFormatting sqref="Z755:Z768">
    <cfRule type="colorScale" priority="7080">
      <colorScale>
        <cfvo type="num" val="0"/>
        <cfvo type="max" val="0"/>
        <color rgb="FFFF0000"/>
        <color rgb="FFFFEF9C"/>
      </colorScale>
    </cfRule>
  </conditionalFormatting>
  <conditionalFormatting sqref="Z755:Z768">
    <cfRule type="colorScale" priority="7079">
      <colorScale>
        <cfvo type="num" val="0"/>
        <cfvo type="max" val="0"/>
        <color rgb="FFFF0000"/>
        <color rgb="FFFFEF9C"/>
      </colorScale>
    </cfRule>
  </conditionalFormatting>
  <conditionalFormatting sqref="Z770:Z777">
    <cfRule type="colorScale" priority="7078">
      <colorScale>
        <cfvo type="num" val="0"/>
        <cfvo type="max" val="0"/>
        <color rgb="FFFF0000"/>
        <color rgb="FFFFEF9C"/>
      </colorScale>
    </cfRule>
  </conditionalFormatting>
  <conditionalFormatting sqref="Z770:Z777">
    <cfRule type="colorScale" priority="7077">
      <colorScale>
        <cfvo type="num" val="0"/>
        <cfvo type="max" val="0"/>
        <color rgb="FFFF0000"/>
        <color rgb="FFFFEF9C"/>
      </colorScale>
    </cfRule>
  </conditionalFormatting>
  <conditionalFormatting sqref="Z770:Z777">
    <cfRule type="colorScale" priority="7076">
      <colorScale>
        <cfvo type="num" val="0"/>
        <cfvo type="max" val="0"/>
        <color rgb="FFFF0000"/>
        <color rgb="FFFFEF9C"/>
      </colorScale>
    </cfRule>
  </conditionalFormatting>
  <conditionalFormatting sqref="Z770:Z777">
    <cfRule type="colorScale" priority="7075">
      <colorScale>
        <cfvo type="num" val="0"/>
        <cfvo type="max" val="0"/>
        <color rgb="FFFF0000"/>
        <color rgb="FFFFEF9C"/>
      </colorScale>
    </cfRule>
  </conditionalFormatting>
  <conditionalFormatting sqref="Z770:Z777">
    <cfRule type="colorScale" priority="7074">
      <colorScale>
        <cfvo type="num" val="0"/>
        <cfvo type="max" val="0"/>
        <color rgb="FFFF0000"/>
        <color rgb="FFFFEF9C"/>
      </colorScale>
    </cfRule>
  </conditionalFormatting>
  <conditionalFormatting sqref="Z770:Z777">
    <cfRule type="colorScale" priority="7073">
      <colorScale>
        <cfvo type="num" val="0"/>
        <cfvo type="max" val="0"/>
        <color rgb="FFFF0000"/>
        <color rgb="FFFFEF9C"/>
      </colorScale>
    </cfRule>
  </conditionalFormatting>
  <conditionalFormatting sqref="Z770:Z777">
    <cfRule type="colorScale" priority="7072">
      <colorScale>
        <cfvo type="num" val="0"/>
        <cfvo type="max" val="0"/>
        <color rgb="FFFF0000"/>
        <color rgb="FFFFEF9C"/>
      </colorScale>
    </cfRule>
  </conditionalFormatting>
  <conditionalFormatting sqref="Z770:Z777">
    <cfRule type="colorScale" priority="7071">
      <colorScale>
        <cfvo type="num" val="0"/>
        <cfvo type="max" val="0"/>
        <color rgb="FFFF0000"/>
        <color rgb="FFFFEF9C"/>
      </colorScale>
    </cfRule>
  </conditionalFormatting>
  <conditionalFormatting sqref="Z770:Z777">
    <cfRule type="colorScale" priority="7070">
      <colorScale>
        <cfvo type="num" val="0"/>
        <cfvo type="max" val="0"/>
        <color rgb="FFFF0000"/>
        <color rgb="FFFFEF9C"/>
      </colorScale>
    </cfRule>
  </conditionalFormatting>
  <conditionalFormatting sqref="Z770:Z777">
    <cfRule type="colorScale" priority="7069">
      <colorScale>
        <cfvo type="num" val="0"/>
        <cfvo type="max" val="0"/>
        <color rgb="FFFF0000"/>
        <color rgb="FFFFEF9C"/>
      </colorScale>
    </cfRule>
  </conditionalFormatting>
  <conditionalFormatting sqref="Z770:Z777">
    <cfRule type="colorScale" priority="7068">
      <colorScale>
        <cfvo type="num" val="0"/>
        <cfvo type="max" val="0"/>
        <color rgb="FFFF0000"/>
        <color rgb="FFFFEF9C"/>
      </colorScale>
    </cfRule>
  </conditionalFormatting>
  <conditionalFormatting sqref="Z770:Z777">
    <cfRule type="colorScale" priority="7067">
      <colorScale>
        <cfvo type="num" val="0"/>
        <cfvo type="max" val="0"/>
        <color rgb="FFFF0000"/>
        <color rgb="FFFFEF9C"/>
      </colorScale>
    </cfRule>
  </conditionalFormatting>
  <conditionalFormatting sqref="Z770:Z777">
    <cfRule type="colorScale" priority="7066">
      <colorScale>
        <cfvo type="num" val="0"/>
        <cfvo type="max" val="0"/>
        <color rgb="FFFF0000"/>
        <color rgb="FFFFEF9C"/>
      </colorScale>
    </cfRule>
  </conditionalFormatting>
  <conditionalFormatting sqref="Z770:Z777">
    <cfRule type="colorScale" priority="7065">
      <colorScale>
        <cfvo type="num" val="0"/>
        <cfvo type="max" val="0"/>
        <color rgb="FFFF0000"/>
        <color rgb="FFFFEF9C"/>
      </colorScale>
    </cfRule>
  </conditionalFormatting>
  <conditionalFormatting sqref="Z770:Z777">
    <cfRule type="colorScale" priority="7064">
      <colorScale>
        <cfvo type="num" val="0"/>
        <cfvo type="max" val="0"/>
        <color rgb="FFFF0000"/>
        <color rgb="FFFFEF9C"/>
      </colorScale>
    </cfRule>
  </conditionalFormatting>
  <conditionalFormatting sqref="Z770:Z777">
    <cfRule type="colorScale" priority="7063">
      <colorScale>
        <cfvo type="num" val="0"/>
        <cfvo type="max" val="0"/>
        <color rgb="FFFF0000"/>
        <color rgb="FFFFEF9C"/>
      </colorScale>
    </cfRule>
  </conditionalFormatting>
  <conditionalFormatting sqref="Z770:Z777">
    <cfRule type="colorScale" priority="7062">
      <colorScale>
        <cfvo type="num" val="0"/>
        <cfvo type="max" val="0"/>
        <color rgb="FFFF0000"/>
        <color rgb="FFFFEF9C"/>
      </colorScale>
    </cfRule>
  </conditionalFormatting>
  <conditionalFormatting sqref="Z770:Z777">
    <cfRule type="colorScale" priority="7061">
      <colorScale>
        <cfvo type="num" val="0"/>
        <cfvo type="max" val="0"/>
        <color rgb="FFFF0000"/>
        <color rgb="FFFFEF9C"/>
      </colorScale>
    </cfRule>
  </conditionalFormatting>
  <conditionalFormatting sqref="Z770:Z777">
    <cfRule type="colorScale" priority="7060">
      <colorScale>
        <cfvo type="num" val="0"/>
        <cfvo type="max" val="0"/>
        <color rgb="FFFF0000"/>
        <color rgb="FFFFEF9C"/>
      </colorScale>
    </cfRule>
  </conditionalFormatting>
  <conditionalFormatting sqref="Z770:Z777">
    <cfRule type="colorScale" priority="7059">
      <colorScale>
        <cfvo type="num" val="0"/>
        <cfvo type="max" val="0"/>
        <color rgb="FFFF0000"/>
        <color rgb="FFFFEF9C"/>
      </colorScale>
    </cfRule>
  </conditionalFormatting>
  <conditionalFormatting sqref="Z770:Z777">
    <cfRule type="colorScale" priority="7058">
      <colorScale>
        <cfvo type="num" val="0"/>
        <cfvo type="max" val="0"/>
        <color rgb="FFFF0000"/>
        <color rgb="FFFFEF9C"/>
      </colorScale>
    </cfRule>
  </conditionalFormatting>
  <conditionalFormatting sqref="Z770:Z777">
    <cfRule type="colorScale" priority="7057">
      <colorScale>
        <cfvo type="num" val="0"/>
        <cfvo type="max" val="0"/>
        <color rgb="FFFF0000"/>
        <color rgb="FFFFEF9C"/>
      </colorScale>
    </cfRule>
  </conditionalFormatting>
  <conditionalFormatting sqref="Z770:Z777">
    <cfRule type="colorScale" priority="7056">
      <colorScale>
        <cfvo type="num" val="0"/>
        <cfvo type="max" val="0"/>
        <color rgb="FFFF0000"/>
        <color rgb="FFFFEF9C"/>
      </colorScale>
    </cfRule>
  </conditionalFormatting>
  <conditionalFormatting sqref="Z770:Z777">
    <cfRule type="colorScale" priority="7055">
      <colorScale>
        <cfvo type="num" val="0"/>
        <cfvo type="max" val="0"/>
        <color rgb="FFFF0000"/>
        <color rgb="FFFFEF9C"/>
      </colorScale>
    </cfRule>
  </conditionalFormatting>
  <conditionalFormatting sqref="Z770:Z777">
    <cfRule type="colorScale" priority="7054">
      <colorScale>
        <cfvo type="num" val="0"/>
        <cfvo type="max" val="0"/>
        <color rgb="FFFF0000"/>
        <color rgb="FFFFEF9C"/>
      </colorScale>
    </cfRule>
  </conditionalFormatting>
  <conditionalFormatting sqref="Z770:Z777">
    <cfRule type="colorScale" priority="7053">
      <colorScale>
        <cfvo type="num" val="0"/>
        <cfvo type="max" val="0"/>
        <color rgb="FFFF0000"/>
        <color rgb="FFFFEF9C"/>
      </colorScale>
    </cfRule>
  </conditionalFormatting>
  <conditionalFormatting sqref="Z770:Z777">
    <cfRule type="colorScale" priority="7052">
      <colorScale>
        <cfvo type="num" val="0"/>
        <cfvo type="max" val="0"/>
        <color rgb="FFFF0000"/>
        <color rgb="FFFFEF9C"/>
      </colorScale>
    </cfRule>
  </conditionalFormatting>
  <conditionalFormatting sqref="Z798">
    <cfRule type="colorScale" priority="7051">
      <colorScale>
        <cfvo type="num" val="0"/>
        <cfvo type="max" val="0"/>
        <color rgb="FFFF0000"/>
        <color rgb="FFFFEF9C"/>
      </colorScale>
    </cfRule>
  </conditionalFormatting>
  <conditionalFormatting sqref="Z798">
    <cfRule type="colorScale" priority="7050">
      <colorScale>
        <cfvo type="num" val="0"/>
        <cfvo type="max" val="0"/>
        <color rgb="FFFF0000"/>
        <color rgb="FFFFEF9C"/>
      </colorScale>
    </cfRule>
  </conditionalFormatting>
  <conditionalFormatting sqref="Z798">
    <cfRule type="colorScale" priority="7049">
      <colorScale>
        <cfvo type="num" val="0"/>
        <cfvo type="max" val="0"/>
        <color rgb="FFFF0000"/>
        <color rgb="FFFFEF9C"/>
      </colorScale>
    </cfRule>
  </conditionalFormatting>
  <conditionalFormatting sqref="Z798">
    <cfRule type="colorScale" priority="7048">
      <colorScale>
        <cfvo type="num" val="0"/>
        <cfvo type="max" val="0"/>
        <color rgb="FFFF0000"/>
        <color rgb="FFFFEF9C"/>
      </colorScale>
    </cfRule>
  </conditionalFormatting>
  <conditionalFormatting sqref="Z798">
    <cfRule type="colorScale" priority="7047">
      <colorScale>
        <cfvo type="num" val="0"/>
        <cfvo type="max" val="0"/>
        <color rgb="FFFF0000"/>
        <color rgb="FFFFEF9C"/>
      </colorScale>
    </cfRule>
  </conditionalFormatting>
  <conditionalFormatting sqref="Z798">
    <cfRule type="colorScale" priority="7046">
      <colorScale>
        <cfvo type="num" val="0"/>
        <cfvo type="max" val="0"/>
        <color rgb="FFFF0000"/>
        <color rgb="FFFFEF9C"/>
      </colorScale>
    </cfRule>
  </conditionalFormatting>
  <conditionalFormatting sqref="Z798">
    <cfRule type="colorScale" priority="7045">
      <colorScale>
        <cfvo type="num" val="0"/>
        <cfvo type="max" val="0"/>
        <color rgb="FFFF0000"/>
        <color rgb="FFFFEF9C"/>
      </colorScale>
    </cfRule>
  </conditionalFormatting>
  <conditionalFormatting sqref="Z798">
    <cfRule type="colorScale" priority="7044">
      <colorScale>
        <cfvo type="num" val="0"/>
        <cfvo type="max" val="0"/>
        <color rgb="FFFF0000"/>
        <color rgb="FFFFEF9C"/>
      </colorScale>
    </cfRule>
  </conditionalFormatting>
  <conditionalFormatting sqref="Z798">
    <cfRule type="colorScale" priority="7043">
      <colorScale>
        <cfvo type="num" val="0"/>
        <cfvo type="max" val="0"/>
        <color rgb="FFFF0000"/>
        <color rgb="FFFFEF9C"/>
      </colorScale>
    </cfRule>
  </conditionalFormatting>
  <conditionalFormatting sqref="Z798">
    <cfRule type="colorScale" priority="7042">
      <colorScale>
        <cfvo type="num" val="0"/>
        <cfvo type="max" val="0"/>
        <color rgb="FFFF0000"/>
        <color rgb="FFFFEF9C"/>
      </colorScale>
    </cfRule>
  </conditionalFormatting>
  <conditionalFormatting sqref="Z798">
    <cfRule type="colorScale" priority="7041">
      <colorScale>
        <cfvo type="num" val="0"/>
        <cfvo type="max" val="0"/>
        <color rgb="FFFF0000"/>
        <color rgb="FFFFEF9C"/>
      </colorScale>
    </cfRule>
  </conditionalFormatting>
  <conditionalFormatting sqref="Z798">
    <cfRule type="colorScale" priority="7040">
      <colorScale>
        <cfvo type="num" val="0"/>
        <cfvo type="max" val="0"/>
        <color rgb="FFFF0000"/>
        <color rgb="FFFFEF9C"/>
      </colorScale>
    </cfRule>
  </conditionalFormatting>
  <conditionalFormatting sqref="Z798">
    <cfRule type="colorScale" priority="7039">
      <colorScale>
        <cfvo type="num" val="0"/>
        <cfvo type="max" val="0"/>
        <color rgb="FFFF0000"/>
        <color rgb="FFFFEF9C"/>
      </colorScale>
    </cfRule>
  </conditionalFormatting>
  <conditionalFormatting sqref="Z798">
    <cfRule type="colorScale" priority="7038">
      <colorScale>
        <cfvo type="num" val="0"/>
        <cfvo type="max" val="0"/>
        <color rgb="FFFF0000"/>
        <color rgb="FFFFEF9C"/>
      </colorScale>
    </cfRule>
  </conditionalFormatting>
  <conditionalFormatting sqref="Z798">
    <cfRule type="colorScale" priority="7037">
      <colorScale>
        <cfvo type="num" val="0"/>
        <cfvo type="max" val="0"/>
        <color rgb="FFFF0000"/>
        <color rgb="FFFFEF9C"/>
      </colorScale>
    </cfRule>
  </conditionalFormatting>
  <conditionalFormatting sqref="Z798">
    <cfRule type="colorScale" priority="7036">
      <colorScale>
        <cfvo type="num" val="0"/>
        <cfvo type="max" val="0"/>
        <color rgb="FFFF0000"/>
        <color rgb="FFFFEF9C"/>
      </colorScale>
    </cfRule>
  </conditionalFormatting>
  <conditionalFormatting sqref="Z798">
    <cfRule type="colorScale" priority="7035">
      <colorScale>
        <cfvo type="num" val="0"/>
        <cfvo type="max" val="0"/>
        <color rgb="FFFF0000"/>
        <color rgb="FFFFEF9C"/>
      </colorScale>
    </cfRule>
  </conditionalFormatting>
  <conditionalFormatting sqref="Z798">
    <cfRule type="colorScale" priority="7034">
      <colorScale>
        <cfvo type="num" val="0"/>
        <cfvo type="max" val="0"/>
        <color rgb="FFFF0000"/>
        <color rgb="FFFFEF9C"/>
      </colorScale>
    </cfRule>
  </conditionalFormatting>
  <conditionalFormatting sqref="Z798">
    <cfRule type="colorScale" priority="7033">
      <colorScale>
        <cfvo type="num" val="0"/>
        <cfvo type="max" val="0"/>
        <color rgb="FFFF0000"/>
        <color rgb="FFFFEF9C"/>
      </colorScale>
    </cfRule>
  </conditionalFormatting>
  <conditionalFormatting sqref="Z798">
    <cfRule type="colorScale" priority="7032">
      <colorScale>
        <cfvo type="num" val="0"/>
        <cfvo type="max" val="0"/>
        <color rgb="FFFF0000"/>
        <color rgb="FFFFEF9C"/>
      </colorScale>
    </cfRule>
  </conditionalFormatting>
  <conditionalFormatting sqref="Z798">
    <cfRule type="colorScale" priority="7031">
      <colorScale>
        <cfvo type="num" val="0"/>
        <cfvo type="max" val="0"/>
        <color rgb="FFFF0000"/>
        <color rgb="FFFFEF9C"/>
      </colorScale>
    </cfRule>
  </conditionalFormatting>
  <conditionalFormatting sqref="Z798">
    <cfRule type="colorScale" priority="7030">
      <colorScale>
        <cfvo type="num" val="0"/>
        <cfvo type="max" val="0"/>
        <color rgb="FFFF0000"/>
        <color rgb="FFFFEF9C"/>
      </colorScale>
    </cfRule>
  </conditionalFormatting>
  <conditionalFormatting sqref="Z798">
    <cfRule type="colorScale" priority="7029">
      <colorScale>
        <cfvo type="num" val="0"/>
        <cfvo type="max" val="0"/>
        <color rgb="FFFF0000"/>
        <color rgb="FFFFEF9C"/>
      </colorScale>
    </cfRule>
  </conditionalFormatting>
  <conditionalFormatting sqref="Z798">
    <cfRule type="colorScale" priority="7028">
      <colorScale>
        <cfvo type="num" val="0"/>
        <cfvo type="max" val="0"/>
        <color rgb="FFFF0000"/>
        <color rgb="FFFFEF9C"/>
      </colorScale>
    </cfRule>
  </conditionalFormatting>
  <conditionalFormatting sqref="Z798">
    <cfRule type="colorScale" priority="7027">
      <colorScale>
        <cfvo type="num" val="0"/>
        <cfvo type="max" val="0"/>
        <color rgb="FFFF0000"/>
        <color rgb="FFFFEF9C"/>
      </colorScale>
    </cfRule>
  </conditionalFormatting>
  <conditionalFormatting sqref="Z798">
    <cfRule type="colorScale" priority="7026">
      <colorScale>
        <cfvo type="num" val="0"/>
        <cfvo type="max" val="0"/>
        <color rgb="FFFF0000"/>
        <color rgb="FFFFEF9C"/>
      </colorScale>
    </cfRule>
  </conditionalFormatting>
  <conditionalFormatting sqref="Z798">
    <cfRule type="colorScale" priority="7025">
      <colorScale>
        <cfvo type="num" val="0"/>
        <cfvo type="max" val="0"/>
        <color rgb="FFFF0000"/>
        <color rgb="FFFFEF9C"/>
      </colorScale>
    </cfRule>
  </conditionalFormatting>
  <conditionalFormatting sqref="Z798">
    <cfRule type="colorScale" priority="7024">
      <colorScale>
        <cfvo type="num" val="0"/>
        <cfvo type="max" val="0"/>
        <color rgb="FFFF0000"/>
        <color rgb="FFFFEF9C"/>
      </colorScale>
    </cfRule>
  </conditionalFormatting>
  <conditionalFormatting sqref="Z127">
    <cfRule type="colorScale" priority="7023">
      <colorScale>
        <cfvo type="num" val="0"/>
        <cfvo type="max" val="0"/>
        <color rgb="FFFF0000"/>
        <color rgb="FFFFEF9C"/>
      </colorScale>
    </cfRule>
  </conditionalFormatting>
  <conditionalFormatting sqref="Z143">
    <cfRule type="colorScale" priority="7022">
      <colorScale>
        <cfvo type="num" val="0"/>
        <cfvo type="max" val="0"/>
        <color rgb="FFFF0000"/>
        <color rgb="FFFFEF9C"/>
      </colorScale>
    </cfRule>
  </conditionalFormatting>
  <conditionalFormatting sqref="Z189">
    <cfRule type="colorScale" priority="7019">
      <colorScale>
        <cfvo type="num" val="0"/>
        <cfvo type="max" val="0"/>
        <color rgb="FFFF0000"/>
        <color rgb="FFFFEF9C"/>
      </colorScale>
    </cfRule>
  </conditionalFormatting>
  <conditionalFormatting sqref="Z204">
    <cfRule type="colorScale" priority="7018">
      <colorScale>
        <cfvo type="num" val="0"/>
        <cfvo type="max" val="0"/>
        <color rgb="FFFF0000"/>
        <color rgb="FFFFEF9C"/>
      </colorScale>
    </cfRule>
  </conditionalFormatting>
  <conditionalFormatting sqref="Z219:Z220">
    <cfRule type="colorScale" priority="7017">
      <colorScale>
        <cfvo type="num" val="0"/>
        <cfvo type="max" val="0"/>
        <color rgb="FFFF0000"/>
        <color rgb="FFFFEF9C"/>
      </colorScale>
    </cfRule>
  </conditionalFormatting>
  <conditionalFormatting sqref="Z235">
    <cfRule type="colorScale" priority="7016">
      <colorScale>
        <cfvo type="num" val="0"/>
        <cfvo type="max" val="0"/>
        <color rgb="FFFF0000"/>
        <color rgb="FFFFEF9C"/>
      </colorScale>
    </cfRule>
  </conditionalFormatting>
  <conditionalFormatting sqref="Z250:Z251">
    <cfRule type="colorScale" priority="7015">
      <colorScale>
        <cfvo type="num" val="0"/>
        <cfvo type="max" val="0"/>
        <color rgb="FFFF0000"/>
        <color rgb="FFFFEF9C"/>
      </colorScale>
    </cfRule>
  </conditionalFormatting>
  <conditionalFormatting sqref="Z266">
    <cfRule type="colorScale" priority="7014">
      <colorScale>
        <cfvo type="num" val="0"/>
        <cfvo type="max" val="0"/>
        <color rgb="FFFF0000"/>
        <color rgb="FFFFEF9C"/>
      </colorScale>
    </cfRule>
  </conditionalFormatting>
  <conditionalFormatting sqref="Z281">
    <cfRule type="colorScale" priority="7013">
      <colorScale>
        <cfvo type="num" val="0"/>
        <cfvo type="max" val="0"/>
        <color rgb="FFFF0000"/>
        <color rgb="FFFFEF9C"/>
      </colorScale>
    </cfRule>
  </conditionalFormatting>
  <conditionalFormatting sqref="Z297">
    <cfRule type="colorScale" priority="7012">
      <colorScale>
        <cfvo type="num" val="0"/>
        <cfvo type="max" val="0"/>
        <color rgb="FFFF0000"/>
        <color rgb="FFFFEF9C"/>
      </colorScale>
    </cfRule>
  </conditionalFormatting>
  <conditionalFormatting sqref="Z312">
    <cfRule type="colorScale" priority="7011">
      <colorScale>
        <cfvo type="num" val="0"/>
        <cfvo type="max" val="0"/>
        <color rgb="FFFF0000"/>
        <color rgb="FFFFEF9C"/>
      </colorScale>
    </cfRule>
  </conditionalFormatting>
  <conditionalFormatting sqref="Z328">
    <cfRule type="colorScale" priority="7010">
      <colorScale>
        <cfvo type="num" val="0"/>
        <cfvo type="max" val="0"/>
        <color rgb="FFFF0000"/>
        <color rgb="FFFFEF9C"/>
      </colorScale>
    </cfRule>
  </conditionalFormatting>
  <conditionalFormatting sqref="Z343">
    <cfRule type="colorScale" priority="7009">
      <colorScale>
        <cfvo type="num" val="0"/>
        <cfvo type="max" val="0"/>
        <color rgb="FFFF0000"/>
        <color rgb="FFFFEF9C"/>
      </colorScale>
    </cfRule>
  </conditionalFormatting>
  <conditionalFormatting sqref="Z358">
    <cfRule type="colorScale" priority="7008">
      <colorScale>
        <cfvo type="num" val="0"/>
        <cfvo type="max" val="0"/>
        <color rgb="FFFF0000"/>
        <color rgb="FFFFEF9C"/>
      </colorScale>
    </cfRule>
  </conditionalFormatting>
  <conditionalFormatting sqref="Z374">
    <cfRule type="colorScale" priority="7007">
      <colorScale>
        <cfvo type="num" val="0"/>
        <cfvo type="max" val="0"/>
        <color rgb="FFFF0000"/>
        <color rgb="FFFFEF9C"/>
      </colorScale>
    </cfRule>
  </conditionalFormatting>
  <conditionalFormatting sqref="Z389">
    <cfRule type="colorScale" priority="7006">
      <colorScale>
        <cfvo type="num" val="0"/>
        <cfvo type="max" val="0"/>
        <color rgb="FFFF0000"/>
        <color rgb="FFFFEF9C"/>
      </colorScale>
    </cfRule>
  </conditionalFormatting>
  <conditionalFormatting sqref="Z405">
    <cfRule type="colorScale" priority="7005">
      <colorScale>
        <cfvo type="num" val="0"/>
        <cfvo type="max" val="0"/>
        <color rgb="FFFF0000"/>
        <color rgb="FFFFEF9C"/>
      </colorScale>
    </cfRule>
  </conditionalFormatting>
  <conditionalFormatting sqref="Z420">
    <cfRule type="colorScale" priority="7004">
      <colorScale>
        <cfvo type="num" val="0"/>
        <cfvo type="max" val="0"/>
        <color rgb="FFFF0000"/>
        <color rgb="FFFFEF9C"/>
      </colorScale>
    </cfRule>
  </conditionalFormatting>
  <conditionalFormatting sqref="Z435:Z436">
    <cfRule type="colorScale" priority="7003">
      <colorScale>
        <cfvo type="num" val="0"/>
        <cfvo type="max" val="0"/>
        <color rgb="FFFF0000"/>
        <color rgb="FFFFEF9C"/>
      </colorScale>
    </cfRule>
  </conditionalFormatting>
  <conditionalFormatting sqref="Z451">
    <cfRule type="colorScale" priority="7002">
      <colorScale>
        <cfvo type="num" val="0"/>
        <cfvo type="max" val="0"/>
        <color rgb="FFFF0000"/>
        <color rgb="FFFFEF9C"/>
      </colorScale>
    </cfRule>
  </conditionalFormatting>
  <conditionalFormatting sqref="Z466">
    <cfRule type="colorScale" priority="7001">
      <colorScale>
        <cfvo type="num" val="0"/>
        <cfvo type="max" val="0"/>
        <color rgb="FFFF0000"/>
        <color rgb="FFFFEF9C"/>
      </colorScale>
    </cfRule>
  </conditionalFormatting>
  <conditionalFormatting sqref="Z482">
    <cfRule type="colorScale" priority="7000">
      <colorScale>
        <cfvo type="num" val="0"/>
        <cfvo type="max" val="0"/>
        <color rgb="FFFF0000"/>
        <color rgb="FFFFEF9C"/>
      </colorScale>
    </cfRule>
  </conditionalFormatting>
  <conditionalFormatting sqref="Z497">
    <cfRule type="colorScale" priority="6999">
      <colorScale>
        <cfvo type="num" val="0"/>
        <cfvo type="max" val="0"/>
        <color rgb="FFFF0000"/>
        <color rgb="FFFFEF9C"/>
      </colorScale>
    </cfRule>
  </conditionalFormatting>
  <conditionalFormatting sqref="Z513">
    <cfRule type="colorScale" priority="6998">
      <colorScale>
        <cfvo type="num" val="0"/>
        <cfvo type="max" val="0"/>
        <color rgb="FFFF0000"/>
        <color rgb="FFFFEF9C"/>
      </colorScale>
    </cfRule>
  </conditionalFormatting>
  <conditionalFormatting sqref="Z528">
    <cfRule type="colorScale" priority="6997">
      <colorScale>
        <cfvo type="num" val="0"/>
        <cfvo type="max" val="0"/>
        <color rgb="FFFF0000"/>
        <color rgb="FFFFEF9C"/>
      </colorScale>
    </cfRule>
  </conditionalFormatting>
  <conditionalFormatting sqref="Z543">
    <cfRule type="colorScale" priority="6996">
      <colorScale>
        <cfvo type="num" val="0"/>
        <cfvo type="max" val="0"/>
        <color rgb="FFFF0000"/>
        <color rgb="FFFFEF9C"/>
      </colorScale>
    </cfRule>
  </conditionalFormatting>
  <conditionalFormatting sqref="Z559">
    <cfRule type="colorScale" priority="6995">
      <colorScale>
        <cfvo type="num" val="0"/>
        <cfvo type="max" val="0"/>
        <color rgb="FFFF0000"/>
        <color rgb="FFFFEF9C"/>
      </colorScale>
    </cfRule>
  </conditionalFormatting>
  <conditionalFormatting sqref="Z574">
    <cfRule type="colorScale" priority="6994">
      <colorScale>
        <cfvo type="num" val="0"/>
        <cfvo type="max" val="0"/>
        <color rgb="FFFF0000"/>
        <color rgb="FFFFEF9C"/>
      </colorScale>
    </cfRule>
  </conditionalFormatting>
  <conditionalFormatting sqref="Z590">
    <cfRule type="colorScale" priority="6993">
      <colorScale>
        <cfvo type="num" val="0"/>
        <cfvo type="max" val="0"/>
        <color rgb="FFFF0000"/>
        <color rgb="FFFFEF9C"/>
      </colorScale>
    </cfRule>
  </conditionalFormatting>
  <conditionalFormatting sqref="Z605">
    <cfRule type="colorScale" priority="6992">
      <colorScale>
        <cfvo type="num" val="0"/>
        <cfvo type="max" val="0"/>
        <color rgb="FFFF0000"/>
        <color rgb="FFFFEF9C"/>
      </colorScale>
    </cfRule>
  </conditionalFormatting>
  <conditionalFormatting sqref="Z620:Z621">
    <cfRule type="colorScale" priority="6991">
      <colorScale>
        <cfvo type="num" val="0"/>
        <cfvo type="max" val="0"/>
        <color rgb="FFFF0000"/>
        <color rgb="FFFFEF9C"/>
      </colorScale>
    </cfRule>
  </conditionalFormatting>
  <conditionalFormatting sqref="Z636">
    <cfRule type="colorScale" priority="6990">
      <colorScale>
        <cfvo type="num" val="0"/>
        <cfvo type="max" val="0"/>
        <color rgb="FFFF0000"/>
        <color rgb="FFFFEF9C"/>
      </colorScale>
    </cfRule>
  </conditionalFormatting>
  <conditionalFormatting sqref="Z651">
    <cfRule type="colorScale" priority="6989">
      <colorScale>
        <cfvo type="num" val="0"/>
        <cfvo type="max" val="0"/>
        <color rgb="FFFF0000"/>
        <color rgb="FFFFEF9C"/>
      </colorScale>
    </cfRule>
  </conditionalFormatting>
  <conditionalFormatting sqref="Z667">
    <cfRule type="colorScale" priority="6988">
      <colorScale>
        <cfvo type="num" val="0"/>
        <cfvo type="max" val="0"/>
        <color rgb="FFFF0000"/>
        <color rgb="FFFFEF9C"/>
      </colorScale>
    </cfRule>
  </conditionalFormatting>
  <conditionalFormatting sqref="Z682">
    <cfRule type="colorScale" priority="6987">
      <colorScale>
        <cfvo type="num" val="0"/>
        <cfvo type="max" val="0"/>
        <color rgb="FFFF0000"/>
        <color rgb="FFFFEF9C"/>
      </colorScale>
    </cfRule>
  </conditionalFormatting>
  <conditionalFormatting sqref="Z698">
    <cfRule type="colorScale" priority="6986">
      <colorScale>
        <cfvo type="num" val="0"/>
        <cfvo type="max" val="0"/>
        <color rgb="FFFF0000"/>
        <color rgb="FFFFEF9C"/>
      </colorScale>
    </cfRule>
  </conditionalFormatting>
  <conditionalFormatting sqref="Z713">
    <cfRule type="colorScale" priority="6985">
      <colorScale>
        <cfvo type="num" val="0"/>
        <cfvo type="max" val="0"/>
        <color rgb="FFFF0000"/>
        <color rgb="FFFFEF9C"/>
      </colorScale>
    </cfRule>
  </conditionalFormatting>
  <conditionalFormatting sqref="Z728">
    <cfRule type="colorScale" priority="6984">
      <colorScale>
        <cfvo type="num" val="0"/>
        <cfvo type="max" val="0"/>
        <color rgb="FFFF0000"/>
        <color rgb="FFFFEF9C"/>
      </colorScale>
    </cfRule>
  </conditionalFormatting>
  <conditionalFormatting sqref="Z744">
    <cfRule type="colorScale" priority="6983">
      <colorScale>
        <cfvo type="num" val="0"/>
        <cfvo type="max" val="0"/>
        <color rgb="FFFF0000"/>
        <color rgb="FFFFEF9C"/>
      </colorScale>
    </cfRule>
  </conditionalFormatting>
  <conditionalFormatting sqref="Z759">
    <cfRule type="colorScale" priority="6982">
      <colorScale>
        <cfvo type="num" val="0"/>
        <cfvo type="max" val="0"/>
        <color rgb="FFFF0000"/>
        <color rgb="FFFFEF9C"/>
      </colorScale>
    </cfRule>
  </conditionalFormatting>
  <conditionalFormatting sqref="Z774">
    <cfRule type="colorScale" priority="6981">
      <colorScale>
        <cfvo type="num" val="0"/>
        <cfvo type="max" val="0"/>
        <color rgb="FFFF0000"/>
        <color rgb="FFFFEF9C"/>
      </colorScale>
    </cfRule>
  </conditionalFormatting>
  <conditionalFormatting sqref="Z132:Z133">
    <cfRule type="colorScale" priority="6979">
      <colorScale>
        <cfvo type="num" val="0"/>
        <cfvo type="max" val="0"/>
        <color rgb="FFFF0000"/>
        <color rgb="FFFFEF9C"/>
      </colorScale>
    </cfRule>
  </conditionalFormatting>
  <conditionalFormatting sqref="Z148">
    <cfRule type="colorScale" priority="6978">
      <colorScale>
        <cfvo type="num" val="0"/>
        <cfvo type="max" val="0"/>
        <color rgb="FFFF0000"/>
        <color rgb="FFFFEF9C"/>
      </colorScale>
    </cfRule>
  </conditionalFormatting>
  <conditionalFormatting sqref="Z194">
    <cfRule type="colorScale" priority="6975">
      <colorScale>
        <cfvo type="num" val="0"/>
        <cfvo type="max" val="0"/>
        <color rgb="FFFF0000"/>
        <color rgb="FFFFEF9C"/>
      </colorScale>
    </cfRule>
  </conditionalFormatting>
  <conditionalFormatting sqref="Z209">
    <cfRule type="colorScale" priority="6974">
      <colorScale>
        <cfvo type="num" val="0"/>
        <cfvo type="max" val="0"/>
        <color rgb="FFFF0000"/>
        <color rgb="FFFFEF9C"/>
      </colorScale>
    </cfRule>
  </conditionalFormatting>
  <conditionalFormatting sqref="Z225">
    <cfRule type="colorScale" priority="6973">
      <colorScale>
        <cfvo type="num" val="0"/>
        <cfvo type="max" val="0"/>
        <color rgb="FFFF0000"/>
        <color rgb="FFFFEF9C"/>
      </colorScale>
    </cfRule>
  </conditionalFormatting>
  <conditionalFormatting sqref="Z240">
    <cfRule type="colorScale" priority="6972">
      <colorScale>
        <cfvo type="num" val="0"/>
        <cfvo type="max" val="0"/>
        <color rgb="FFFF0000"/>
        <color rgb="FFFFEF9C"/>
      </colorScale>
    </cfRule>
  </conditionalFormatting>
  <conditionalFormatting sqref="Z256">
    <cfRule type="colorScale" priority="6971">
      <colorScale>
        <cfvo type="num" val="0"/>
        <cfvo type="max" val="0"/>
        <color rgb="FFFF0000"/>
        <color rgb="FFFFEF9C"/>
      </colorScale>
    </cfRule>
  </conditionalFormatting>
  <conditionalFormatting sqref="Z271">
    <cfRule type="colorScale" priority="6970">
      <colorScale>
        <cfvo type="num" val="0"/>
        <cfvo type="max" val="0"/>
        <color rgb="FFFF0000"/>
        <color rgb="FFFFEF9C"/>
      </colorScale>
    </cfRule>
  </conditionalFormatting>
  <conditionalFormatting sqref="Z286">
    <cfRule type="colorScale" priority="6969">
      <colorScale>
        <cfvo type="num" val="0"/>
        <cfvo type="max" val="0"/>
        <color rgb="FFFF0000"/>
        <color rgb="FFFFEF9C"/>
      </colorScale>
    </cfRule>
  </conditionalFormatting>
  <conditionalFormatting sqref="Z302">
    <cfRule type="colorScale" priority="6968">
      <colorScale>
        <cfvo type="num" val="0"/>
        <cfvo type="max" val="0"/>
        <color rgb="FFFF0000"/>
        <color rgb="FFFFEF9C"/>
      </colorScale>
    </cfRule>
  </conditionalFormatting>
  <conditionalFormatting sqref="Z317">
    <cfRule type="colorScale" priority="6967">
      <colorScale>
        <cfvo type="num" val="0"/>
        <cfvo type="max" val="0"/>
        <color rgb="FFFF0000"/>
        <color rgb="FFFFEF9C"/>
      </colorScale>
    </cfRule>
  </conditionalFormatting>
  <conditionalFormatting sqref="Z333">
    <cfRule type="colorScale" priority="6966">
      <colorScale>
        <cfvo type="num" val="0"/>
        <cfvo type="max" val="0"/>
        <color rgb="FFFF0000"/>
        <color rgb="FFFFEF9C"/>
      </colorScale>
    </cfRule>
  </conditionalFormatting>
  <conditionalFormatting sqref="Z348">
    <cfRule type="colorScale" priority="6965">
      <colorScale>
        <cfvo type="num" val="0"/>
        <cfvo type="max" val="0"/>
        <color rgb="FFFF0000"/>
        <color rgb="FFFFEF9C"/>
      </colorScale>
    </cfRule>
  </conditionalFormatting>
  <conditionalFormatting sqref="Z364">
    <cfRule type="colorScale" priority="6964">
      <colorScale>
        <cfvo type="num" val="0"/>
        <cfvo type="max" val="0"/>
        <color rgb="FFFF0000"/>
        <color rgb="FFFFEF9C"/>
      </colorScale>
    </cfRule>
  </conditionalFormatting>
  <conditionalFormatting sqref="Z379">
    <cfRule type="colorScale" priority="6963">
      <colorScale>
        <cfvo type="num" val="0"/>
        <cfvo type="max" val="0"/>
        <color rgb="FFFF0000"/>
        <color rgb="FFFFEF9C"/>
      </colorScale>
    </cfRule>
  </conditionalFormatting>
  <conditionalFormatting sqref="Z394">
    <cfRule type="colorScale" priority="6962">
      <colorScale>
        <cfvo type="num" val="0"/>
        <cfvo type="max" val="0"/>
        <color rgb="FFFF0000"/>
        <color rgb="FFFFEF9C"/>
      </colorScale>
    </cfRule>
  </conditionalFormatting>
  <conditionalFormatting sqref="Z410">
    <cfRule type="colorScale" priority="6961">
      <colorScale>
        <cfvo type="num" val="0"/>
        <cfvo type="max" val="0"/>
        <color rgb="FFFF0000"/>
        <color rgb="FFFFEF9C"/>
      </colorScale>
    </cfRule>
  </conditionalFormatting>
  <conditionalFormatting sqref="Z425">
    <cfRule type="colorScale" priority="6960">
      <colorScale>
        <cfvo type="num" val="0"/>
        <cfvo type="max" val="0"/>
        <color rgb="FFFF0000"/>
        <color rgb="FFFFEF9C"/>
      </colorScale>
    </cfRule>
  </conditionalFormatting>
  <conditionalFormatting sqref="Z441">
    <cfRule type="colorScale" priority="6959">
      <colorScale>
        <cfvo type="num" val="0"/>
        <cfvo type="max" val="0"/>
        <color rgb="FFFF0000"/>
        <color rgb="FFFFEF9C"/>
      </colorScale>
    </cfRule>
  </conditionalFormatting>
  <conditionalFormatting sqref="Z456">
    <cfRule type="colorScale" priority="6958">
      <colorScale>
        <cfvo type="num" val="0"/>
        <cfvo type="max" val="0"/>
        <color rgb="FFFF0000"/>
        <color rgb="FFFFEF9C"/>
      </colorScale>
    </cfRule>
  </conditionalFormatting>
  <conditionalFormatting sqref="Z471">
    <cfRule type="colorScale" priority="6957">
      <colorScale>
        <cfvo type="num" val="0"/>
        <cfvo type="max" val="0"/>
        <color rgb="FFFF0000"/>
        <color rgb="FFFFEF9C"/>
      </colorScale>
    </cfRule>
  </conditionalFormatting>
  <conditionalFormatting sqref="Z487">
    <cfRule type="colorScale" priority="6956">
      <colorScale>
        <cfvo type="num" val="0"/>
        <cfvo type="max" val="0"/>
        <color rgb="FFFF0000"/>
        <color rgb="FFFFEF9C"/>
      </colorScale>
    </cfRule>
  </conditionalFormatting>
  <conditionalFormatting sqref="Z502">
    <cfRule type="colorScale" priority="6955">
      <colorScale>
        <cfvo type="num" val="0"/>
        <cfvo type="max" val="0"/>
        <color rgb="FFFF0000"/>
        <color rgb="FFFFEF9C"/>
      </colorScale>
    </cfRule>
  </conditionalFormatting>
  <conditionalFormatting sqref="Z518">
    <cfRule type="colorScale" priority="6954">
      <colorScale>
        <cfvo type="num" val="0"/>
        <cfvo type="max" val="0"/>
        <color rgb="FFFF0000"/>
        <color rgb="FFFFEF9C"/>
      </colorScale>
    </cfRule>
  </conditionalFormatting>
  <conditionalFormatting sqref="Z533">
    <cfRule type="colorScale" priority="6953">
      <colorScale>
        <cfvo type="num" val="0"/>
        <cfvo type="max" val="0"/>
        <color rgb="FFFF0000"/>
        <color rgb="FFFFEF9C"/>
      </colorScale>
    </cfRule>
  </conditionalFormatting>
  <conditionalFormatting sqref="Z549">
    <cfRule type="colorScale" priority="6952">
      <colorScale>
        <cfvo type="num" val="0"/>
        <cfvo type="max" val="0"/>
        <color rgb="FFFF0000"/>
        <color rgb="FFFFEF9C"/>
      </colorScale>
    </cfRule>
  </conditionalFormatting>
  <conditionalFormatting sqref="Z564">
    <cfRule type="colorScale" priority="6951">
      <colorScale>
        <cfvo type="num" val="0"/>
        <cfvo type="max" val="0"/>
        <color rgb="FFFF0000"/>
        <color rgb="FFFFEF9C"/>
      </colorScale>
    </cfRule>
  </conditionalFormatting>
  <conditionalFormatting sqref="Z579">
    <cfRule type="colorScale" priority="6950">
      <colorScale>
        <cfvo type="num" val="0"/>
        <cfvo type="max" val="0"/>
        <color rgb="FFFF0000"/>
        <color rgb="FFFFEF9C"/>
      </colorScale>
    </cfRule>
  </conditionalFormatting>
  <conditionalFormatting sqref="Z595">
    <cfRule type="colorScale" priority="6949">
      <colorScale>
        <cfvo type="num" val="0"/>
        <cfvo type="max" val="0"/>
        <color rgb="FFFF0000"/>
        <color rgb="FFFFEF9C"/>
      </colorScale>
    </cfRule>
  </conditionalFormatting>
  <conditionalFormatting sqref="Z610">
    <cfRule type="colorScale" priority="6948">
      <colorScale>
        <cfvo type="num" val="0"/>
        <cfvo type="max" val="0"/>
        <color rgb="FFFF0000"/>
        <color rgb="FFFFEF9C"/>
      </colorScale>
    </cfRule>
  </conditionalFormatting>
  <conditionalFormatting sqref="Z626">
    <cfRule type="colorScale" priority="6947">
      <colorScale>
        <cfvo type="num" val="0"/>
        <cfvo type="max" val="0"/>
        <color rgb="FFFF0000"/>
        <color rgb="FFFFEF9C"/>
      </colorScale>
    </cfRule>
  </conditionalFormatting>
  <conditionalFormatting sqref="Z641">
    <cfRule type="colorScale" priority="6946">
      <colorScale>
        <cfvo type="num" val="0"/>
        <cfvo type="max" val="0"/>
        <color rgb="FFFF0000"/>
        <color rgb="FFFFEF9C"/>
      </colorScale>
    </cfRule>
  </conditionalFormatting>
  <conditionalFormatting sqref="Z656">
    <cfRule type="colorScale" priority="6945">
      <colorScale>
        <cfvo type="num" val="0"/>
        <cfvo type="max" val="0"/>
        <color rgb="FFFF0000"/>
        <color rgb="FFFFEF9C"/>
      </colorScale>
    </cfRule>
  </conditionalFormatting>
  <conditionalFormatting sqref="Z672">
    <cfRule type="colorScale" priority="6944">
      <colorScale>
        <cfvo type="num" val="0"/>
        <cfvo type="max" val="0"/>
        <color rgb="FFFF0000"/>
        <color rgb="FFFFEF9C"/>
      </colorScale>
    </cfRule>
  </conditionalFormatting>
  <conditionalFormatting sqref="Z687">
    <cfRule type="colorScale" priority="6943">
      <colorScale>
        <cfvo type="num" val="0"/>
        <cfvo type="max" val="0"/>
        <color rgb="FFFF0000"/>
        <color rgb="FFFFEF9C"/>
      </colorScale>
    </cfRule>
  </conditionalFormatting>
  <conditionalFormatting sqref="Z703">
    <cfRule type="colorScale" priority="6942">
      <colorScale>
        <cfvo type="num" val="0"/>
        <cfvo type="max" val="0"/>
        <color rgb="FFFF0000"/>
        <color rgb="FFFFEF9C"/>
      </colorScale>
    </cfRule>
  </conditionalFormatting>
  <conditionalFormatting sqref="Z718">
    <cfRule type="colorScale" priority="6941">
      <colorScale>
        <cfvo type="num" val="0"/>
        <cfvo type="max" val="0"/>
        <color rgb="FFFF0000"/>
        <color rgb="FFFFEF9C"/>
      </colorScale>
    </cfRule>
  </conditionalFormatting>
  <conditionalFormatting sqref="Z734">
    <cfRule type="colorScale" priority="6940">
      <colorScale>
        <cfvo type="num" val="0"/>
        <cfvo type="max" val="0"/>
        <color rgb="FFFF0000"/>
        <color rgb="FFFFEF9C"/>
      </colorScale>
    </cfRule>
  </conditionalFormatting>
  <conditionalFormatting sqref="Z749">
    <cfRule type="colorScale" priority="6939">
      <colorScale>
        <cfvo type="num" val="0"/>
        <cfvo type="max" val="0"/>
        <color rgb="FFFF0000"/>
        <color rgb="FFFFEF9C"/>
      </colorScale>
    </cfRule>
  </conditionalFormatting>
  <conditionalFormatting sqref="Z764">
    <cfRule type="colorScale" priority="6938">
      <colorScale>
        <cfvo type="num" val="0"/>
        <cfvo type="max" val="0"/>
        <color rgb="FFFF0000"/>
        <color rgb="FFFFEF9C"/>
      </colorScale>
    </cfRule>
  </conditionalFormatting>
  <conditionalFormatting sqref="Z133:Z134">
    <cfRule type="colorScale" priority="6935">
      <colorScale>
        <cfvo type="num" val="0"/>
        <cfvo type="max" val="0"/>
        <color rgb="FFFF0000"/>
        <color rgb="FFFFEF9C"/>
      </colorScale>
    </cfRule>
  </conditionalFormatting>
  <conditionalFormatting sqref="Z149">
    <cfRule type="colorScale" priority="6934">
      <colorScale>
        <cfvo type="num" val="0"/>
        <cfvo type="max" val="0"/>
        <color rgb="FFFF0000"/>
        <color rgb="FFFFEF9C"/>
      </colorScale>
    </cfRule>
  </conditionalFormatting>
  <conditionalFormatting sqref="Z195">
    <cfRule type="colorScale" priority="6931">
      <colorScale>
        <cfvo type="num" val="0"/>
        <cfvo type="max" val="0"/>
        <color rgb="FFFF0000"/>
        <color rgb="FFFFEF9C"/>
      </colorScale>
    </cfRule>
  </conditionalFormatting>
  <conditionalFormatting sqref="Z210">
    <cfRule type="colorScale" priority="6930">
      <colorScale>
        <cfvo type="num" val="0"/>
        <cfvo type="max" val="0"/>
        <color rgb="FFFF0000"/>
        <color rgb="FFFFEF9C"/>
      </colorScale>
    </cfRule>
  </conditionalFormatting>
  <conditionalFormatting sqref="Z226">
    <cfRule type="colorScale" priority="6929">
      <colorScale>
        <cfvo type="num" val="0"/>
        <cfvo type="max" val="0"/>
        <color rgb="FFFF0000"/>
        <color rgb="FFFFEF9C"/>
      </colorScale>
    </cfRule>
  </conditionalFormatting>
  <conditionalFormatting sqref="Z241">
    <cfRule type="colorScale" priority="6928">
      <colorScale>
        <cfvo type="num" val="0"/>
        <cfvo type="max" val="0"/>
        <color rgb="FFFF0000"/>
        <color rgb="FFFFEF9C"/>
      </colorScale>
    </cfRule>
  </conditionalFormatting>
  <conditionalFormatting sqref="Z257">
    <cfRule type="colorScale" priority="6927">
      <colorScale>
        <cfvo type="num" val="0"/>
        <cfvo type="max" val="0"/>
        <color rgb="FFFF0000"/>
        <color rgb="FFFFEF9C"/>
      </colorScale>
    </cfRule>
  </conditionalFormatting>
  <conditionalFormatting sqref="Z272">
    <cfRule type="colorScale" priority="6926">
      <colorScale>
        <cfvo type="num" val="0"/>
        <cfvo type="max" val="0"/>
        <color rgb="FFFF0000"/>
        <color rgb="FFFFEF9C"/>
      </colorScale>
    </cfRule>
  </conditionalFormatting>
  <conditionalFormatting sqref="Z287:Z288">
    <cfRule type="colorScale" priority="6925">
      <colorScale>
        <cfvo type="num" val="0"/>
        <cfvo type="max" val="0"/>
        <color rgb="FFFF0000"/>
        <color rgb="FFFFEF9C"/>
      </colorScale>
    </cfRule>
  </conditionalFormatting>
  <conditionalFormatting sqref="Z303">
    <cfRule type="colorScale" priority="6924">
      <colorScale>
        <cfvo type="num" val="0"/>
        <cfvo type="max" val="0"/>
        <color rgb="FFFF0000"/>
        <color rgb="FFFFEF9C"/>
      </colorScale>
    </cfRule>
  </conditionalFormatting>
  <conditionalFormatting sqref="Z318">
    <cfRule type="colorScale" priority="6923">
      <colorScale>
        <cfvo type="num" val="0"/>
        <cfvo type="max" val="0"/>
        <color rgb="FFFF0000"/>
        <color rgb="FFFFEF9C"/>
      </colorScale>
    </cfRule>
  </conditionalFormatting>
  <conditionalFormatting sqref="Z334">
    <cfRule type="colorScale" priority="6922">
      <colorScale>
        <cfvo type="num" val="0"/>
        <cfvo type="max" val="0"/>
        <color rgb="FFFF0000"/>
        <color rgb="FFFFEF9C"/>
      </colorScale>
    </cfRule>
  </conditionalFormatting>
  <conditionalFormatting sqref="Z349">
    <cfRule type="colorScale" priority="6921">
      <colorScale>
        <cfvo type="num" val="0"/>
        <cfvo type="max" val="0"/>
        <color rgb="FFFF0000"/>
        <color rgb="FFFFEF9C"/>
      </colorScale>
    </cfRule>
  </conditionalFormatting>
  <conditionalFormatting sqref="Z365">
    <cfRule type="colorScale" priority="6920">
      <colorScale>
        <cfvo type="num" val="0"/>
        <cfvo type="max" val="0"/>
        <color rgb="FFFF0000"/>
        <color rgb="FFFFEF9C"/>
      </colorScale>
    </cfRule>
  </conditionalFormatting>
  <conditionalFormatting sqref="Z380">
    <cfRule type="colorScale" priority="6919">
      <colorScale>
        <cfvo type="num" val="0"/>
        <cfvo type="max" val="0"/>
        <color rgb="FFFF0000"/>
        <color rgb="FFFFEF9C"/>
      </colorScale>
    </cfRule>
  </conditionalFormatting>
  <conditionalFormatting sqref="Z395">
    <cfRule type="colorScale" priority="6918">
      <colorScale>
        <cfvo type="num" val="0"/>
        <cfvo type="max" val="0"/>
        <color rgb="FFFF0000"/>
        <color rgb="FFFFEF9C"/>
      </colorScale>
    </cfRule>
  </conditionalFormatting>
  <conditionalFormatting sqref="Z411">
    <cfRule type="colorScale" priority="6917">
      <colorScale>
        <cfvo type="num" val="0"/>
        <cfvo type="max" val="0"/>
        <color rgb="FFFF0000"/>
        <color rgb="FFFFEF9C"/>
      </colorScale>
    </cfRule>
  </conditionalFormatting>
  <conditionalFormatting sqref="Z426">
    <cfRule type="colorScale" priority="6916">
      <colorScale>
        <cfvo type="num" val="0"/>
        <cfvo type="max" val="0"/>
        <color rgb="FFFF0000"/>
        <color rgb="FFFFEF9C"/>
      </colorScale>
    </cfRule>
  </conditionalFormatting>
  <conditionalFormatting sqref="Z442">
    <cfRule type="colorScale" priority="6915">
      <colorScale>
        <cfvo type="num" val="0"/>
        <cfvo type="max" val="0"/>
        <color rgb="FFFF0000"/>
        <color rgb="FFFFEF9C"/>
      </colorScale>
    </cfRule>
  </conditionalFormatting>
  <conditionalFormatting sqref="Z457">
    <cfRule type="colorScale" priority="6914">
      <colorScale>
        <cfvo type="num" val="0"/>
        <cfvo type="max" val="0"/>
        <color rgb="FFFF0000"/>
        <color rgb="FFFFEF9C"/>
      </colorScale>
    </cfRule>
  </conditionalFormatting>
  <conditionalFormatting sqref="Z472:Z473">
    <cfRule type="colorScale" priority="6913">
      <colorScale>
        <cfvo type="num" val="0"/>
        <cfvo type="max" val="0"/>
        <color rgb="FFFF0000"/>
        <color rgb="FFFFEF9C"/>
      </colorScale>
    </cfRule>
  </conditionalFormatting>
  <conditionalFormatting sqref="Z488">
    <cfRule type="colorScale" priority="6912">
      <colorScale>
        <cfvo type="num" val="0"/>
        <cfvo type="max" val="0"/>
        <color rgb="FFFF0000"/>
        <color rgb="FFFFEF9C"/>
      </colorScale>
    </cfRule>
  </conditionalFormatting>
  <conditionalFormatting sqref="Z503">
    <cfRule type="colorScale" priority="6911">
      <colorScale>
        <cfvo type="num" val="0"/>
        <cfvo type="max" val="0"/>
        <color rgb="FFFF0000"/>
        <color rgb="FFFFEF9C"/>
      </colorScale>
    </cfRule>
  </conditionalFormatting>
  <conditionalFormatting sqref="Z519">
    <cfRule type="colorScale" priority="6910">
      <colorScale>
        <cfvo type="num" val="0"/>
        <cfvo type="max" val="0"/>
        <color rgb="FFFF0000"/>
        <color rgb="FFFFEF9C"/>
      </colorScale>
    </cfRule>
  </conditionalFormatting>
  <conditionalFormatting sqref="Z534">
    <cfRule type="colorScale" priority="6909">
      <colorScale>
        <cfvo type="num" val="0"/>
        <cfvo type="max" val="0"/>
        <color rgb="FFFF0000"/>
        <color rgb="FFFFEF9C"/>
      </colorScale>
    </cfRule>
  </conditionalFormatting>
  <conditionalFormatting sqref="Z550">
    <cfRule type="colorScale" priority="6908">
      <colorScale>
        <cfvo type="num" val="0"/>
        <cfvo type="max" val="0"/>
        <color rgb="FFFF0000"/>
        <color rgb="FFFFEF9C"/>
      </colorScale>
    </cfRule>
  </conditionalFormatting>
  <conditionalFormatting sqref="Z565">
    <cfRule type="colorScale" priority="6907">
      <colorScale>
        <cfvo type="num" val="0"/>
        <cfvo type="max" val="0"/>
        <color rgb="FFFF0000"/>
        <color rgb="FFFFEF9C"/>
      </colorScale>
    </cfRule>
  </conditionalFormatting>
  <conditionalFormatting sqref="Z580">
    <cfRule type="colorScale" priority="6906">
      <colorScale>
        <cfvo type="num" val="0"/>
        <cfvo type="max" val="0"/>
        <color rgb="FFFF0000"/>
        <color rgb="FFFFEF9C"/>
      </colorScale>
    </cfRule>
  </conditionalFormatting>
  <conditionalFormatting sqref="Z596">
    <cfRule type="colorScale" priority="6905">
      <colorScale>
        <cfvo type="num" val="0"/>
        <cfvo type="max" val="0"/>
        <color rgb="FFFF0000"/>
        <color rgb="FFFFEF9C"/>
      </colorScale>
    </cfRule>
  </conditionalFormatting>
  <conditionalFormatting sqref="Z611">
    <cfRule type="colorScale" priority="6904">
      <colorScale>
        <cfvo type="num" val="0"/>
        <cfvo type="max" val="0"/>
        <color rgb="FFFF0000"/>
        <color rgb="FFFFEF9C"/>
      </colorScale>
    </cfRule>
  </conditionalFormatting>
  <conditionalFormatting sqref="Z627">
    <cfRule type="colorScale" priority="6903">
      <colorScale>
        <cfvo type="num" val="0"/>
        <cfvo type="max" val="0"/>
        <color rgb="FFFF0000"/>
        <color rgb="FFFFEF9C"/>
      </colorScale>
    </cfRule>
  </conditionalFormatting>
  <conditionalFormatting sqref="Z642">
    <cfRule type="colorScale" priority="6902">
      <colorScale>
        <cfvo type="num" val="0"/>
        <cfvo type="max" val="0"/>
        <color rgb="FFFF0000"/>
        <color rgb="FFFFEF9C"/>
      </colorScale>
    </cfRule>
  </conditionalFormatting>
  <conditionalFormatting sqref="Z657:Z658">
    <cfRule type="colorScale" priority="6901">
      <colorScale>
        <cfvo type="num" val="0"/>
        <cfvo type="max" val="0"/>
        <color rgb="FFFF0000"/>
        <color rgb="FFFFEF9C"/>
      </colorScale>
    </cfRule>
  </conditionalFormatting>
  <conditionalFormatting sqref="Z673">
    <cfRule type="colorScale" priority="6900">
      <colorScale>
        <cfvo type="num" val="0"/>
        <cfvo type="max" val="0"/>
        <color rgb="FFFF0000"/>
        <color rgb="FFFFEF9C"/>
      </colorScale>
    </cfRule>
  </conditionalFormatting>
  <conditionalFormatting sqref="Z688">
    <cfRule type="colorScale" priority="6899">
      <colorScale>
        <cfvo type="num" val="0"/>
        <cfvo type="max" val="0"/>
        <color rgb="FFFF0000"/>
        <color rgb="FFFFEF9C"/>
      </colorScale>
    </cfRule>
  </conditionalFormatting>
  <conditionalFormatting sqref="Z704">
    <cfRule type="colorScale" priority="6898">
      <colorScale>
        <cfvo type="num" val="0"/>
        <cfvo type="max" val="0"/>
        <color rgb="FFFF0000"/>
        <color rgb="FFFFEF9C"/>
      </colorScale>
    </cfRule>
  </conditionalFormatting>
  <conditionalFormatting sqref="Z719">
    <cfRule type="colorScale" priority="6897">
      <colorScale>
        <cfvo type="num" val="0"/>
        <cfvo type="max" val="0"/>
        <color rgb="FFFF0000"/>
        <color rgb="FFFFEF9C"/>
      </colorScale>
    </cfRule>
  </conditionalFormatting>
  <conditionalFormatting sqref="Z735">
    <cfRule type="colorScale" priority="6896">
      <colorScale>
        <cfvo type="num" val="0"/>
        <cfvo type="max" val="0"/>
        <color rgb="FFFF0000"/>
        <color rgb="FFFFEF9C"/>
      </colorScale>
    </cfRule>
  </conditionalFormatting>
  <conditionalFormatting sqref="Z750">
    <cfRule type="colorScale" priority="6895">
      <colorScale>
        <cfvo type="num" val="0"/>
        <cfvo type="max" val="0"/>
        <color rgb="FFFF0000"/>
        <color rgb="FFFFEF9C"/>
      </colorScale>
    </cfRule>
  </conditionalFormatting>
  <conditionalFormatting sqref="Z765">
    <cfRule type="colorScale" priority="6894">
      <colorScale>
        <cfvo type="num" val="0"/>
        <cfvo type="max" val="0"/>
        <color rgb="FFFF0000"/>
        <color rgb="FFFFEF9C"/>
      </colorScale>
    </cfRule>
  </conditionalFormatting>
  <conditionalFormatting sqref="Z44:Z46">
    <cfRule type="colorScale" priority="6891">
      <colorScale>
        <cfvo type="num" val="0"/>
        <cfvo type="max" val="0"/>
        <color rgb="FFFF0000"/>
        <color rgb="FFFFEF9C"/>
      </colorScale>
    </cfRule>
  </conditionalFormatting>
  <conditionalFormatting sqref="AA798:AA1048576 AA1:AB777">
    <cfRule type="cellIs" dxfId="7" priority="6888" operator="equal">
      <formula>",0"</formula>
    </cfRule>
    <cfRule type="cellIs" dxfId="6" priority="6889" operator="equal">
      <formula>"C0"</formula>
    </cfRule>
    <cfRule type="cellIs" dxfId="5" priority="6890" operator="equal">
      <formula>"F0"</formula>
    </cfRule>
  </conditionalFormatting>
  <conditionalFormatting sqref="AA798:AA1048576 AA1:AB777">
    <cfRule type="cellIs" dxfId="4" priority="6887" operator="equal">
      <formula>"F2"</formula>
    </cfRule>
  </conditionalFormatting>
  <conditionalFormatting sqref="AB798:AB1048576">
    <cfRule type="cellIs" dxfId="3" priority="6880" operator="equal">
      <formula>",0"</formula>
    </cfRule>
    <cfRule type="cellIs" dxfId="2" priority="6881" operator="equal">
      <formula>"C0"</formula>
    </cfRule>
    <cfRule type="cellIs" dxfId="1" priority="6882" operator="equal">
      <formula>"F0"</formula>
    </cfRule>
  </conditionalFormatting>
  <conditionalFormatting sqref="AB798:AB1048576">
    <cfRule type="cellIs" dxfId="0" priority="6879" operator="equal">
      <formula>"F2"</formula>
    </cfRule>
  </conditionalFormatting>
  <conditionalFormatting sqref="P139:Y185">
    <cfRule type="colorScale" priority="8084">
      <colorScale>
        <cfvo type="num" val="0"/>
        <cfvo type="max" val="0"/>
        <color rgb="FFFF0000"/>
        <color rgb="FFFFEF9C"/>
      </colorScale>
    </cfRule>
  </conditionalFormatting>
  <conditionalFormatting sqref="P186:Y198">
    <cfRule type="colorScale" priority="8085">
      <colorScale>
        <cfvo type="num" val="0"/>
        <cfvo type="max" val="0"/>
        <color rgb="FFFF0000"/>
        <color rgb="FFFFEF9C"/>
      </colorScale>
    </cfRule>
  </conditionalFormatting>
  <conditionalFormatting sqref="Z139:Z185">
    <cfRule type="colorScale" priority="8098">
      <colorScale>
        <cfvo type="num" val="0"/>
        <cfvo type="max" val="0"/>
        <color rgb="FFFF0000"/>
        <color rgb="FFFFEF9C"/>
      </colorScale>
    </cfRule>
  </conditionalFormatting>
  <conditionalFormatting sqref="Z186:Z198">
    <cfRule type="colorScale" priority="8099">
      <colorScale>
        <cfvo type="num" val="0"/>
        <cfvo type="max" val="0"/>
        <color rgb="FFFF0000"/>
        <color rgb="FFFFEF9C"/>
      </colorScale>
    </cfRule>
  </conditionalFormatting>
  <conditionalFormatting sqref="P152:Y158">
    <cfRule type="colorScale" priority="6872">
      <colorScale>
        <cfvo type="num" val="0"/>
        <cfvo type="max" val="0"/>
        <color rgb="FFFF0000"/>
        <color rgb="FFFFEF9C"/>
      </colorScale>
    </cfRule>
  </conditionalFormatting>
  <conditionalFormatting sqref="P160:Y174">
    <cfRule type="colorScale" priority="6871">
      <colorScale>
        <cfvo type="num" val="0"/>
        <cfvo type="max" val="0"/>
        <color rgb="FFFF0000"/>
        <color rgb="FFFFEF9C"/>
      </colorScale>
    </cfRule>
  </conditionalFormatting>
  <conditionalFormatting sqref="P164:Y164">
    <cfRule type="colorScale" priority="6870">
      <colorScale>
        <cfvo type="num" val="0"/>
        <cfvo type="max" val="0"/>
        <color rgb="FFFF0000"/>
        <color rgb="FFFFEF9C"/>
      </colorScale>
    </cfRule>
  </conditionalFormatting>
  <conditionalFormatting sqref="P180:Y180">
    <cfRule type="colorScale" priority="6869">
      <colorScale>
        <cfvo type="num" val="0"/>
        <cfvo type="max" val="0"/>
        <color rgb="FFFF0000"/>
        <color rgb="FFFFEF9C"/>
      </colorScale>
    </cfRule>
  </conditionalFormatting>
  <conditionalFormatting sqref="P169:Y170">
    <cfRule type="colorScale" priority="6868">
      <colorScale>
        <cfvo type="num" val="0"/>
        <cfvo type="max" val="0"/>
        <color rgb="FFFF0000"/>
        <color rgb="FFFFEF9C"/>
      </colorScale>
    </cfRule>
  </conditionalFormatting>
  <conditionalFormatting sqref="P185:Y185">
    <cfRule type="colorScale" priority="6867">
      <colorScale>
        <cfvo type="num" val="0"/>
        <cfvo type="max" val="0"/>
        <color rgb="FFFF0000"/>
        <color rgb="FFFFEF9C"/>
      </colorScale>
    </cfRule>
  </conditionalFormatting>
  <conditionalFormatting sqref="P170:Y171">
    <cfRule type="colorScale" priority="6866">
      <colorScale>
        <cfvo type="num" val="0"/>
        <cfvo type="max" val="0"/>
        <color rgb="FFFF0000"/>
        <color rgb="FFFFEF9C"/>
      </colorScale>
    </cfRule>
  </conditionalFormatting>
  <conditionalFormatting sqref="Z152:Z158">
    <cfRule type="colorScale" priority="6865">
      <colorScale>
        <cfvo type="num" val="0"/>
        <cfvo type="max" val="0"/>
        <color rgb="FFFF0000"/>
        <color rgb="FFFFEF9C"/>
      </colorScale>
    </cfRule>
  </conditionalFormatting>
  <conditionalFormatting sqref="Z160:Z174">
    <cfRule type="colorScale" priority="6864">
      <colorScale>
        <cfvo type="num" val="0"/>
        <cfvo type="max" val="0"/>
        <color rgb="FFFF0000"/>
        <color rgb="FFFFEF9C"/>
      </colorScale>
    </cfRule>
  </conditionalFormatting>
  <conditionalFormatting sqref="Z164">
    <cfRule type="colorScale" priority="6863">
      <colorScale>
        <cfvo type="num" val="0"/>
        <cfvo type="max" val="0"/>
        <color rgb="FFFF0000"/>
        <color rgb="FFFFEF9C"/>
      </colorScale>
    </cfRule>
  </conditionalFormatting>
  <conditionalFormatting sqref="Z180">
    <cfRule type="colorScale" priority="6862">
      <colorScale>
        <cfvo type="num" val="0"/>
        <cfvo type="max" val="0"/>
        <color rgb="FFFF0000"/>
        <color rgb="FFFFEF9C"/>
      </colorScale>
    </cfRule>
  </conditionalFormatting>
  <conditionalFormatting sqref="Z169:Z170">
    <cfRule type="colorScale" priority="6861">
      <colorScale>
        <cfvo type="num" val="0"/>
        <cfvo type="max" val="0"/>
        <color rgb="FFFF0000"/>
        <color rgb="FFFFEF9C"/>
      </colorScale>
    </cfRule>
  </conditionalFormatting>
  <conditionalFormatting sqref="Z185">
    <cfRule type="colorScale" priority="6860">
      <colorScale>
        <cfvo type="num" val="0"/>
        <cfvo type="max" val="0"/>
        <color rgb="FFFF0000"/>
        <color rgb="FFFFEF9C"/>
      </colorScale>
    </cfRule>
  </conditionalFormatting>
  <conditionalFormatting sqref="Z170:Z171">
    <cfRule type="colorScale" priority="6859">
      <colorScale>
        <cfvo type="num" val="0"/>
        <cfvo type="max" val="0"/>
        <color rgb="FFFF0000"/>
        <color rgb="FFFFEF9C"/>
      </colorScale>
    </cfRule>
  </conditionalFormatting>
  <conditionalFormatting sqref="P152:Y158">
    <cfRule type="colorScale" priority="6858">
      <colorScale>
        <cfvo type="num" val="0"/>
        <cfvo type="max" val="0"/>
        <color rgb="FFFF0000"/>
        <color rgb="FFFFEF9C"/>
      </colorScale>
    </cfRule>
  </conditionalFormatting>
  <conditionalFormatting sqref="P160:Y174">
    <cfRule type="colorScale" priority="6857">
      <colorScale>
        <cfvo type="num" val="0"/>
        <cfvo type="max" val="0"/>
        <color rgb="FFFF0000"/>
        <color rgb="FFFFEF9C"/>
      </colorScale>
    </cfRule>
  </conditionalFormatting>
  <conditionalFormatting sqref="P164:Y164">
    <cfRule type="colorScale" priority="6856">
      <colorScale>
        <cfvo type="num" val="0"/>
        <cfvo type="max" val="0"/>
        <color rgb="FFFF0000"/>
        <color rgb="FFFFEF9C"/>
      </colorScale>
    </cfRule>
  </conditionalFormatting>
  <conditionalFormatting sqref="P180:Y180">
    <cfRule type="colorScale" priority="6855">
      <colorScale>
        <cfvo type="num" val="0"/>
        <cfvo type="max" val="0"/>
        <color rgb="FFFF0000"/>
        <color rgb="FFFFEF9C"/>
      </colorScale>
    </cfRule>
  </conditionalFormatting>
  <conditionalFormatting sqref="P169:Y170">
    <cfRule type="colorScale" priority="6854">
      <colorScale>
        <cfvo type="num" val="0"/>
        <cfvo type="max" val="0"/>
        <color rgb="FFFF0000"/>
        <color rgb="FFFFEF9C"/>
      </colorScale>
    </cfRule>
  </conditionalFormatting>
  <conditionalFormatting sqref="P185:Y185">
    <cfRule type="colorScale" priority="6853">
      <colorScale>
        <cfvo type="num" val="0"/>
        <cfvo type="max" val="0"/>
        <color rgb="FFFF0000"/>
        <color rgb="FFFFEF9C"/>
      </colorScale>
    </cfRule>
  </conditionalFormatting>
  <conditionalFormatting sqref="P170:Y171">
    <cfRule type="colorScale" priority="6852">
      <colorScale>
        <cfvo type="num" val="0"/>
        <cfvo type="max" val="0"/>
        <color rgb="FFFF0000"/>
        <color rgb="FFFFEF9C"/>
      </colorScale>
    </cfRule>
  </conditionalFormatting>
  <conditionalFormatting sqref="Z152:Z158">
    <cfRule type="colorScale" priority="6851">
      <colorScale>
        <cfvo type="num" val="0"/>
        <cfvo type="max" val="0"/>
        <color rgb="FFFF0000"/>
        <color rgb="FFFFEF9C"/>
      </colorScale>
    </cfRule>
  </conditionalFormatting>
  <conditionalFormatting sqref="Z160:Z174">
    <cfRule type="colorScale" priority="6850">
      <colorScale>
        <cfvo type="num" val="0"/>
        <cfvo type="max" val="0"/>
        <color rgb="FFFF0000"/>
        <color rgb="FFFFEF9C"/>
      </colorScale>
    </cfRule>
  </conditionalFormatting>
  <conditionalFormatting sqref="Z164">
    <cfRule type="colorScale" priority="6849">
      <colorScale>
        <cfvo type="num" val="0"/>
        <cfvo type="max" val="0"/>
        <color rgb="FFFF0000"/>
        <color rgb="FFFFEF9C"/>
      </colorScale>
    </cfRule>
  </conditionalFormatting>
  <conditionalFormatting sqref="Z180">
    <cfRule type="colorScale" priority="6848">
      <colorScale>
        <cfvo type="num" val="0"/>
        <cfvo type="max" val="0"/>
        <color rgb="FFFF0000"/>
        <color rgb="FFFFEF9C"/>
      </colorScale>
    </cfRule>
  </conditionalFormatting>
  <conditionalFormatting sqref="Z169:Z170">
    <cfRule type="colorScale" priority="6847">
      <colorScale>
        <cfvo type="num" val="0"/>
        <cfvo type="max" val="0"/>
        <color rgb="FFFF0000"/>
        <color rgb="FFFFEF9C"/>
      </colorScale>
    </cfRule>
  </conditionalFormatting>
  <conditionalFormatting sqref="Z185">
    <cfRule type="colorScale" priority="6846">
      <colorScale>
        <cfvo type="num" val="0"/>
        <cfvo type="max" val="0"/>
        <color rgb="FFFF0000"/>
        <color rgb="FFFFEF9C"/>
      </colorScale>
    </cfRule>
  </conditionalFormatting>
  <conditionalFormatting sqref="Z170:Z171">
    <cfRule type="colorScale" priority="6845">
      <colorScale>
        <cfvo type="num" val="0"/>
        <cfvo type="max" val="0"/>
        <color rgb="FFFF0000"/>
        <color rgb="FFFFEF9C"/>
      </colorScale>
    </cfRule>
  </conditionalFormatting>
  <conditionalFormatting sqref="P189:Y222">
    <cfRule type="colorScale" priority="6844">
      <colorScale>
        <cfvo type="num" val="0"/>
        <cfvo type="max" val="0"/>
        <color rgb="FFFF0000"/>
        <color rgb="FFFFEF9C"/>
      </colorScale>
    </cfRule>
  </conditionalFormatting>
  <conditionalFormatting sqref="Z189:Z222">
    <cfRule type="colorScale" priority="6843">
      <colorScale>
        <cfvo type="num" val="0"/>
        <cfvo type="max" val="0"/>
        <color rgb="FFFF0000"/>
        <color rgb="FFFFEF9C"/>
      </colorScale>
    </cfRule>
  </conditionalFormatting>
  <conditionalFormatting sqref="P189:Y195">
    <cfRule type="colorScale" priority="6842">
      <colorScale>
        <cfvo type="num" val="0"/>
        <cfvo type="max" val="0"/>
        <color rgb="FFFF0000"/>
        <color rgb="FFFFEF9C"/>
      </colorScale>
    </cfRule>
  </conditionalFormatting>
  <conditionalFormatting sqref="P197:Y211">
    <cfRule type="colorScale" priority="6841">
      <colorScale>
        <cfvo type="num" val="0"/>
        <cfvo type="max" val="0"/>
        <color rgb="FFFF0000"/>
        <color rgb="FFFFEF9C"/>
      </colorScale>
    </cfRule>
  </conditionalFormatting>
  <conditionalFormatting sqref="P201:Y201">
    <cfRule type="colorScale" priority="6840">
      <colorScale>
        <cfvo type="num" val="0"/>
        <cfvo type="max" val="0"/>
        <color rgb="FFFF0000"/>
        <color rgb="FFFFEF9C"/>
      </colorScale>
    </cfRule>
  </conditionalFormatting>
  <conditionalFormatting sqref="P217:Y217">
    <cfRule type="colorScale" priority="6839">
      <colorScale>
        <cfvo type="num" val="0"/>
        <cfvo type="max" val="0"/>
        <color rgb="FFFF0000"/>
        <color rgb="FFFFEF9C"/>
      </colorScale>
    </cfRule>
  </conditionalFormatting>
  <conditionalFormatting sqref="P206:Y207">
    <cfRule type="colorScale" priority="6838">
      <colorScale>
        <cfvo type="num" val="0"/>
        <cfvo type="max" val="0"/>
        <color rgb="FFFF0000"/>
        <color rgb="FFFFEF9C"/>
      </colorScale>
    </cfRule>
  </conditionalFormatting>
  <conditionalFormatting sqref="P222:Y222">
    <cfRule type="colorScale" priority="6837">
      <colorScale>
        <cfvo type="num" val="0"/>
        <cfvo type="max" val="0"/>
        <color rgb="FFFF0000"/>
        <color rgb="FFFFEF9C"/>
      </colorScale>
    </cfRule>
  </conditionalFormatting>
  <conditionalFormatting sqref="P207:Y208">
    <cfRule type="colorScale" priority="6836">
      <colorScale>
        <cfvo type="num" val="0"/>
        <cfvo type="max" val="0"/>
        <color rgb="FFFF0000"/>
        <color rgb="FFFFEF9C"/>
      </colorScale>
    </cfRule>
  </conditionalFormatting>
  <conditionalFormatting sqref="Z189:Z195">
    <cfRule type="colorScale" priority="6835">
      <colorScale>
        <cfvo type="num" val="0"/>
        <cfvo type="max" val="0"/>
        <color rgb="FFFF0000"/>
        <color rgb="FFFFEF9C"/>
      </colorScale>
    </cfRule>
  </conditionalFormatting>
  <conditionalFormatting sqref="Z197:Z211">
    <cfRule type="colorScale" priority="6834">
      <colorScale>
        <cfvo type="num" val="0"/>
        <cfvo type="max" val="0"/>
        <color rgb="FFFF0000"/>
        <color rgb="FFFFEF9C"/>
      </colorScale>
    </cfRule>
  </conditionalFormatting>
  <conditionalFormatting sqref="Z201">
    <cfRule type="colorScale" priority="6833">
      <colorScale>
        <cfvo type="num" val="0"/>
        <cfvo type="max" val="0"/>
        <color rgb="FFFF0000"/>
        <color rgb="FFFFEF9C"/>
      </colorScale>
    </cfRule>
  </conditionalFormatting>
  <conditionalFormatting sqref="Z217">
    <cfRule type="colorScale" priority="6832">
      <colorScale>
        <cfvo type="num" val="0"/>
        <cfvo type="max" val="0"/>
        <color rgb="FFFF0000"/>
        <color rgb="FFFFEF9C"/>
      </colorScale>
    </cfRule>
  </conditionalFormatting>
  <conditionalFormatting sqref="Z206:Z207">
    <cfRule type="colorScale" priority="6831">
      <colorScale>
        <cfvo type="num" val="0"/>
        <cfvo type="max" val="0"/>
        <color rgb="FFFF0000"/>
        <color rgb="FFFFEF9C"/>
      </colorScale>
    </cfRule>
  </conditionalFormatting>
  <conditionalFormatting sqref="Z222">
    <cfRule type="colorScale" priority="6830">
      <colorScale>
        <cfvo type="num" val="0"/>
        <cfvo type="max" val="0"/>
        <color rgb="FFFF0000"/>
        <color rgb="FFFFEF9C"/>
      </colorScale>
    </cfRule>
  </conditionalFormatting>
  <conditionalFormatting sqref="Z207:Z208">
    <cfRule type="colorScale" priority="6829">
      <colorScale>
        <cfvo type="num" val="0"/>
        <cfvo type="max" val="0"/>
        <color rgb="FFFF0000"/>
        <color rgb="FFFFEF9C"/>
      </colorScale>
    </cfRule>
  </conditionalFormatting>
  <conditionalFormatting sqref="P189:Y195">
    <cfRule type="colorScale" priority="6828">
      <colorScale>
        <cfvo type="num" val="0"/>
        <cfvo type="max" val="0"/>
        <color rgb="FFFF0000"/>
        <color rgb="FFFFEF9C"/>
      </colorScale>
    </cfRule>
  </conditionalFormatting>
  <conditionalFormatting sqref="P197:Y211">
    <cfRule type="colorScale" priority="6827">
      <colorScale>
        <cfvo type="num" val="0"/>
        <cfvo type="max" val="0"/>
        <color rgb="FFFF0000"/>
        <color rgb="FFFFEF9C"/>
      </colorScale>
    </cfRule>
  </conditionalFormatting>
  <conditionalFormatting sqref="P201:Y201">
    <cfRule type="colorScale" priority="6826">
      <colorScale>
        <cfvo type="num" val="0"/>
        <cfvo type="max" val="0"/>
        <color rgb="FFFF0000"/>
        <color rgb="FFFFEF9C"/>
      </colorScale>
    </cfRule>
  </conditionalFormatting>
  <conditionalFormatting sqref="P217:Y217">
    <cfRule type="colorScale" priority="6825">
      <colorScale>
        <cfvo type="num" val="0"/>
        <cfvo type="max" val="0"/>
        <color rgb="FFFF0000"/>
        <color rgb="FFFFEF9C"/>
      </colorScale>
    </cfRule>
  </conditionalFormatting>
  <conditionalFormatting sqref="P206:Y207">
    <cfRule type="colorScale" priority="6824">
      <colorScale>
        <cfvo type="num" val="0"/>
        <cfvo type="max" val="0"/>
        <color rgb="FFFF0000"/>
        <color rgb="FFFFEF9C"/>
      </colorScale>
    </cfRule>
  </conditionalFormatting>
  <conditionalFormatting sqref="P222:Y222">
    <cfRule type="colorScale" priority="6823">
      <colorScale>
        <cfvo type="num" val="0"/>
        <cfvo type="max" val="0"/>
        <color rgb="FFFF0000"/>
        <color rgb="FFFFEF9C"/>
      </colorScale>
    </cfRule>
  </conditionalFormatting>
  <conditionalFormatting sqref="P207:Y208">
    <cfRule type="colorScale" priority="6822">
      <colorScale>
        <cfvo type="num" val="0"/>
        <cfvo type="max" val="0"/>
        <color rgb="FFFF0000"/>
        <color rgb="FFFFEF9C"/>
      </colorScale>
    </cfRule>
  </conditionalFormatting>
  <conditionalFormatting sqref="Z189:Z195">
    <cfRule type="colorScale" priority="6821">
      <colorScale>
        <cfvo type="num" val="0"/>
        <cfvo type="max" val="0"/>
        <color rgb="FFFF0000"/>
        <color rgb="FFFFEF9C"/>
      </colorScale>
    </cfRule>
  </conditionalFormatting>
  <conditionalFormatting sqref="Z197:Z211">
    <cfRule type="colorScale" priority="6820">
      <colorScale>
        <cfvo type="num" val="0"/>
        <cfvo type="max" val="0"/>
        <color rgb="FFFF0000"/>
        <color rgb="FFFFEF9C"/>
      </colorScale>
    </cfRule>
  </conditionalFormatting>
  <conditionalFormatting sqref="Z201">
    <cfRule type="colorScale" priority="6819">
      <colorScale>
        <cfvo type="num" val="0"/>
        <cfvo type="max" val="0"/>
        <color rgb="FFFF0000"/>
        <color rgb="FFFFEF9C"/>
      </colorScale>
    </cfRule>
  </conditionalFormatting>
  <conditionalFormatting sqref="Z217">
    <cfRule type="colorScale" priority="6818">
      <colorScale>
        <cfvo type="num" val="0"/>
        <cfvo type="max" val="0"/>
        <color rgb="FFFF0000"/>
        <color rgb="FFFFEF9C"/>
      </colorScale>
    </cfRule>
  </conditionalFormatting>
  <conditionalFormatting sqref="Z206:Z207">
    <cfRule type="colorScale" priority="6817">
      <colorScale>
        <cfvo type="num" val="0"/>
        <cfvo type="max" val="0"/>
        <color rgb="FFFF0000"/>
        <color rgb="FFFFEF9C"/>
      </colorScale>
    </cfRule>
  </conditionalFormatting>
  <conditionalFormatting sqref="Z222">
    <cfRule type="colorScale" priority="6816">
      <colorScale>
        <cfvo type="num" val="0"/>
        <cfvo type="max" val="0"/>
        <color rgb="FFFF0000"/>
        <color rgb="FFFFEF9C"/>
      </colorScale>
    </cfRule>
  </conditionalFormatting>
  <conditionalFormatting sqref="Z207:Z208">
    <cfRule type="colorScale" priority="6815">
      <colorScale>
        <cfvo type="num" val="0"/>
        <cfvo type="max" val="0"/>
        <color rgb="FFFF0000"/>
        <color rgb="FFFFEF9C"/>
      </colorScale>
    </cfRule>
  </conditionalFormatting>
  <conditionalFormatting sqref="P226:Y259">
    <cfRule type="colorScale" priority="6814">
      <colorScale>
        <cfvo type="num" val="0"/>
        <cfvo type="max" val="0"/>
        <color rgb="FFFF0000"/>
        <color rgb="FFFFEF9C"/>
      </colorScale>
    </cfRule>
  </conditionalFormatting>
  <conditionalFormatting sqref="Z226:Z259">
    <cfRule type="colorScale" priority="6813">
      <colorScale>
        <cfvo type="num" val="0"/>
        <cfvo type="max" val="0"/>
        <color rgb="FFFF0000"/>
        <color rgb="FFFFEF9C"/>
      </colorScale>
    </cfRule>
  </conditionalFormatting>
  <conditionalFormatting sqref="P226:Y232">
    <cfRule type="colorScale" priority="6812">
      <colorScale>
        <cfvo type="num" val="0"/>
        <cfvo type="max" val="0"/>
        <color rgb="FFFF0000"/>
        <color rgb="FFFFEF9C"/>
      </colorScale>
    </cfRule>
  </conditionalFormatting>
  <conditionalFormatting sqref="P234:Y248">
    <cfRule type="colorScale" priority="6811">
      <colorScale>
        <cfvo type="num" val="0"/>
        <cfvo type="max" val="0"/>
        <color rgb="FFFF0000"/>
        <color rgb="FFFFEF9C"/>
      </colorScale>
    </cfRule>
  </conditionalFormatting>
  <conditionalFormatting sqref="P238:Y238">
    <cfRule type="colorScale" priority="6810">
      <colorScale>
        <cfvo type="num" val="0"/>
        <cfvo type="max" val="0"/>
        <color rgb="FFFF0000"/>
        <color rgb="FFFFEF9C"/>
      </colorScale>
    </cfRule>
  </conditionalFormatting>
  <conditionalFormatting sqref="P254:Y254">
    <cfRule type="colorScale" priority="6809">
      <colorScale>
        <cfvo type="num" val="0"/>
        <cfvo type="max" val="0"/>
        <color rgb="FFFF0000"/>
        <color rgb="FFFFEF9C"/>
      </colorScale>
    </cfRule>
  </conditionalFormatting>
  <conditionalFormatting sqref="P243:Y244">
    <cfRule type="colorScale" priority="6808">
      <colorScale>
        <cfvo type="num" val="0"/>
        <cfvo type="max" val="0"/>
        <color rgb="FFFF0000"/>
        <color rgb="FFFFEF9C"/>
      </colorScale>
    </cfRule>
  </conditionalFormatting>
  <conditionalFormatting sqref="P259:Y259">
    <cfRule type="colorScale" priority="6807">
      <colorScale>
        <cfvo type="num" val="0"/>
        <cfvo type="max" val="0"/>
        <color rgb="FFFF0000"/>
        <color rgb="FFFFEF9C"/>
      </colorScale>
    </cfRule>
  </conditionalFormatting>
  <conditionalFormatting sqref="P244:Y245">
    <cfRule type="colorScale" priority="6806">
      <colorScale>
        <cfvo type="num" val="0"/>
        <cfvo type="max" val="0"/>
        <color rgb="FFFF0000"/>
        <color rgb="FFFFEF9C"/>
      </colorScale>
    </cfRule>
  </conditionalFormatting>
  <conditionalFormatting sqref="Z226:Z232">
    <cfRule type="colorScale" priority="6805">
      <colorScale>
        <cfvo type="num" val="0"/>
        <cfvo type="max" val="0"/>
        <color rgb="FFFF0000"/>
        <color rgb="FFFFEF9C"/>
      </colorScale>
    </cfRule>
  </conditionalFormatting>
  <conditionalFormatting sqref="Z234:Z248">
    <cfRule type="colorScale" priority="6804">
      <colorScale>
        <cfvo type="num" val="0"/>
        <cfvo type="max" val="0"/>
        <color rgb="FFFF0000"/>
        <color rgb="FFFFEF9C"/>
      </colorScale>
    </cfRule>
  </conditionalFormatting>
  <conditionalFormatting sqref="Z238">
    <cfRule type="colorScale" priority="6803">
      <colorScale>
        <cfvo type="num" val="0"/>
        <cfvo type="max" val="0"/>
        <color rgb="FFFF0000"/>
        <color rgb="FFFFEF9C"/>
      </colorScale>
    </cfRule>
  </conditionalFormatting>
  <conditionalFormatting sqref="Z254">
    <cfRule type="colorScale" priority="6802">
      <colorScale>
        <cfvo type="num" val="0"/>
        <cfvo type="max" val="0"/>
        <color rgb="FFFF0000"/>
        <color rgb="FFFFEF9C"/>
      </colorScale>
    </cfRule>
  </conditionalFormatting>
  <conditionalFormatting sqref="Z243:Z244">
    <cfRule type="colorScale" priority="6801">
      <colorScale>
        <cfvo type="num" val="0"/>
        <cfvo type="max" val="0"/>
        <color rgb="FFFF0000"/>
        <color rgb="FFFFEF9C"/>
      </colorScale>
    </cfRule>
  </conditionalFormatting>
  <conditionalFormatting sqref="Z259">
    <cfRule type="colorScale" priority="6800">
      <colorScale>
        <cfvo type="num" val="0"/>
        <cfvo type="max" val="0"/>
        <color rgb="FFFF0000"/>
        <color rgb="FFFFEF9C"/>
      </colorScale>
    </cfRule>
  </conditionalFormatting>
  <conditionalFormatting sqref="Z244:Z245">
    <cfRule type="colorScale" priority="6799">
      <colorScale>
        <cfvo type="num" val="0"/>
        <cfvo type="max" val="0"/>
        <color rgb="FFFF0000"/>
        <color rgb="FFFFEF9C"/>
      </colorScale>
    </cfRule>
  </conditionalFormatting>
  <conditionalFormatting sqref="P226:Y232">
    <cfRule type="colorScale" priority="6798">
      <colorScale>
        <cfvo type="num" val="0"/>
        <cfvo type="max" val="0"/>
        <color rgb="FFFF0000"/>
        <color rgb="FFFFEF9C"/>
      </colorScale>
    </cfRule>
  </conditionalFormatting>
  <conditionalFormatting sqref="P234:Y248">
    <cfRule type="colorScale" priority="6797">
      <colorScale>
        <cfvo type="num" val="0"/>
        <cfvo type="max" val="0"/>
        <color rgb="FFFF0000"/>
        <color rgb="FFFFEF9C"/>
      </colorScale>
    </cfRule>
  </conditionalFormatting>
  <conditionalFormatting sqref="P238:Y238">
    <cfRule type="colorScale" priority="6796">
      <colorScale>
        <cfvo type="num" val="0"/>
        <cfvo type="max" val="0"/>
        <color rgb="FFFF0000"/>
        <color rgb="FFFFEF9C"/>
      </colorScale>
    </cfRule>
  </conditionalFormatting>
  <conditionalFormatting sqref="P254:Y254">
    <cfRule type="colorScale" priority="6795">
      <colorScale>
        <cfvo type="num" val="0"/>
        <cfvo type="max" val="0"/>
        <color rgb="FFFF0000"/>
        <color rgb="FFFFEF9C"/>
      </colorScale>
    </cfRule>
  </conditionalFormatting>
  <conditionalFormatting sqref="P243:Y244">
    <cfRule type="colorScale" priority="6794">
      <colorScale>
        <cfvo type="num" val="0"/>
        <cfvo type="max" val="0"/>
        <color rgb="FFFF0000"/>
        <color rgb="FFFFEF9C"/>
      </colorScale>
    </cfRule>
  </conditionalFormatting>
  <conditionalFormatting sqref="P259:Y259">
    <cfRule type="colorScale" priority="6793">
      <colorScale>
        <cfvo type="num" val="0"/>
        <cfvo type="max" val="0"/>
        <color rgb="FFFF0000"/>
        <color rgb="FFFFEF9C"/>
      </colorScale>
    </cfRule>
  </conditionalFormatting>
  <conditionalFormatting sqref="P244:Y245">
    <cfRule type="colorScale" priority="6792">
      <colorScale>
        <cfvo type="num" val="0"/>
        <cfvo type="max" val="0"/>
        <color rgb="FFFF0000"/>
        <color rgb="FFFFEF9C"/>
      </colorScale>
    </cfRule>
  </conditionalFormatting>
  <conditionalFormatting sqref="Z226:Z232">
    <cfRule type="colorScale" priority="6791">
      <colorScale>
        <cfvo type="num" val="0"/>
        <cfvo type="max" val="0"/>
        <color rgb="FFFF0000"/>
        <color rgb="FFFFEF9C"/>
      </colorScale>
    </cfRule>
  </conditionalFormatting>
  <conditionalFormatting sqref="Z234:Z248">
    <cfRule type="colorScale" priority="6790">
      <colorScale>
        <cfvo type="num" val="0"/>
        <cfvo type="max" val="0"/>
        <color rgb="FFFF0000"/>
        <color rgb="FFFFEF9C"/>
      </colorScale>
    </cfRule>
  </conditionalFormatting>
  <conditionalFormatting sqref="Z238">
    <cfRule type="colorScale" priority="6789">
      <colorScale>
        <cfvo type="num" val="0"/>
        <cfvo type="max" val="0"/>
        <color rgb="FFFF0000"/>
        <color rgb="FFFFEF9C"/>
      </colorScale>
    </cfRule>
  </conditionalFormatting>
  <conditionalFormatting sqref="Z254">
    <cfRule type="colorScale" priority="6788">
      <colorScale>
        <cfvo type="num" val="0"/>
        <cfvo type="max" val="0"/>
        <color rgb="FFFF0000"/>
        <color rgb="FFFFEF9C"/>
      </colorScale>
    </cfRule>
  </conditionalFormatting>
  <conditionalFormatting sqref="Z243:Z244">
    <cfRule type="colorScale" priority="6787">
      <colorScale>
        <cfvo type="num" val="0"/>
        <cfvo type="max" val="0"/>
        <color rgb="FFFF0000"/>
        <color rgb="FFFFEF9C"/>
      </colorScale>
    </cfRule>
  </conditionalFormatting>
  <conditionalFormatting sqref="Z259">
    <cfRule type="colorScale" priority="6786">
      <colorScale>
        <cfvo type="num" val="0"/>
        <cfvo type="max" val="0"/>
        <color rgb="FFFF0000"/>
        <color rgb="FFFFEF9C"/>
      </colorScale>
    </cfRule>
  </conditionalFormatting>
  <conditionalFormatting sqref="Z244:Z245">
    <cfRule type="colorScale" priority="6785">
      <colorScale>
        <cfvo type="num" val="0"/>
        <cfvo type="max" val="0"/>
        <color rgb="FFFF0000"/>
        <color rgb="FFFFEF9C"/>
      </colorScale>
    </cfRule>
  </conditionalFormatting>
  <conditionalFormatting sqref="P263:Y266">
    <cfRule type="colorScale" priority="6784">
      <colorScale>
        <cfvo type="num" val="0"/>
        <cfvo type="max" val="0"/>
        <color rgb="FFFF0000"/>
        <color rgb="FFFFEF9C"/>
      </colorScale>
    </cfRule>
  </conditionalFormatting>
  <conditionalFormatting sqref="P268:Y281">
    <cfRule type="colorScale" priority="6783">
      <colorScale>
        <cfvo type="num" val="0"/>
        <cfvo type="max" val="0"/>
        <color rgb="FFFF0000"/>
        <color rgb="FFFFEF9C"/>
      </colorScale>
    </cfRule>
  </conditionalFormatting>
  <conditionalFormatting sqref="P283:Y296">
    <cfRule type="colorScale" priority="6782">
      <colorScale>
        <cfvo type="num" val="0"/>
        <cfvo type="max" val="0"/>
        <color rgb="FFFF0000"/>
        <color rgb="FFFFEF9C"/>
      </colorScale>
    </cfRule>
  </conditionalFormatting>
  <conditionalFormatting sqref="P272:Y272">
    <cfRule type="colorScale" priority="6781">
      <colorScale>
        <cfvo type="num" val="0"/>
        <cfvo type="max" val="0"/>
        <color rgb="FFFF0000"/>
        <color rgb="FFFFEF9C"/>
      </colorScale>
    </cfRule>
  </conditionalFormatting>
  <conditionalFormatting sqref="P287:Y288">
    <cfRule type="colorScale" priority="6780">
      <colorScale>
        <cfvo type="num" val="0"/>
        <cfvo type="max" val="0"/>
        <color rgb="FFFF0000"/>
        <color rgb="FFFFEF9C"/>
      </colorScale>
    </cfRule>
  </conditionalFormatting>
  <conditionalFormatting sqref="P277:Y277">
    <cfRule type="colorScale" priority="6779">
      <colorScale>
        <cfvo type="num" val="0"/>
        <cfvo type="max" val="0"/>
        <color rgb="FFFF0000"/>
        <color rgb="FFFFEF9C"/>
      </colorScale>
    </cfRule>
  </conditionalFormatting>
  <conditionalFormatting sqref="P293:Y293">
    <cfRule type="colorScale" priority="6778">
      <colorScale>
        <cfvo type="num" val="0"/>
        <cfvo type="max" val="0"/>
        <color rgb="FFFF0000"/>
        <color rgb="FFFFEF9C"/>
      </colorScale>
    </cfRule>
  </conditionalFormatting>
  <conditionalFormatting sqref="P263:Y263">
    <cfRule type="colorScale" priority="6777">
      <colorScale>
        <cfvo type="num" val="0"/>
        <cfvo type="max" val="0"/>
        <color rgb="FFFF0000"/>
        <color rgb="FFFFEF9C"/>
      </colorScale>
    </cfRule>
  </conditionalFormatting>
  <conditionalFormatting sqref="P278:Y278">
    <cfRule type="colorScale" priority="6776">
      <colorScale>
        <cfvo type="num" val="0"/>
        <cfvo type="max" val="0"/>
        <color rgb="FFFF0000"/>
        <color rgb="FFFFEF9C"/>
      </colorScale>
    </cfRule>
  </conditionalFormatting>
  <conditionalFormatting sqref="P294:Y294">
    <cfRule type="colorScale" priority="6775">
      <colorScale>
        <cfvo type="num" val="0"/>
        <cfvo type="max" val="0"/>
        <color rgb="FFFF0000"/>
        <color rgb="FFFFEF9C"/>
      </colorScale>
    </cfRule>
  </conditionalFormatting>
  <conditionalFormatting sqref="Z263:Z266">
    <cfRule type="colorScale" priority="6774">
      <colorScale>
        <cfvo type="num" val="0"/>
        <cfvo type="max" val="0"/>
        <color rgb="FFFF0000"/>
        <color rgb="FFFFEF9C"/>
      </colorScale>
    </cfRule>
  </conditionalFormatting>
  <conditionalFormatting sqref="Z268:Z281">
    <cfRule type="colorScale" priority="6773">
      <colorScale>
        <cfvo type="num" val="0"/>
        <cfvo type="max" val="0"/>
        <color rgb="FFFF0000"/>
        <color rgb="FFFFEF9C"/>
      </colorScale>
    </cfRule>
  </conditionalFormatting>
  <conditionalFormatting sqref="Z283:Z296">
    <cfRule type="colorScale" priority="6772">
      <colorScale>
        <cfvo type="num" val="0"/>
        <cfvo type="max" val="0"/>
        <color rgb="FFFF0000"/>
        <color rgb="FFFFEF9C"/>
      </colorScale>
    </cfRule>
  </conditionalFormatting>
  <conditionalFormatting sqref="Z272">
    <cfRule type="colorScale" priority="6771">
      <colorScale>
        <cfvo type="num" val="0"/>
        <cfvo type="max" val="0"/>
        <color rgb="FFFF0000"/>
        <color rgb="FFFFEF9C"/>
      </colorScale>
    </cfRule>
  </conditionalFormatting>
  <conditionalFormatting sqref="Z287:Z288">
    <cfRule type="colorScale" priority="6770">
      <colorScale>
        <cfvo type="num" val="0"/>
        <cfvo type="max" val="0"/>
        <color rgb="FFFF0000"/>
        <color rgb="FFFFEF9C"/>
      </colorScale>
    </cfRule>
  </conditionalFormatting>
  <conditionalFormatting sqref="Z277">
    <cfRule type="colorScale" priority="6769">
      <colorScale>
        <cfvo type="num" val="0"/>
        <cfvo type="max" val="0"/>
        <color rgb="FFFF0000"/>
        <color rgb="FFFFEF9C"/>
      </colorScale>
    </cfRule>
  </conditionalFormatting>
  <conditionalFormatting sqref="Z293">
    <cfRule type="colorScale" priority="6768">
      <colorScale>
        <cfvo type="num" val="0"/>
        <cfvo type="max" val="0"/>
        <color rgb="FFFF0000"/>
        <color rgb="FFFFEF9C"/>
      </colorScale>
    </cfRule>
  </conditionalFormatting>
  <conditionalFormatting sqref="Z263">
    <cfRule type="colorScale" priority="6767">
      <colorScale>
        <cfvo type="num" val="0"/>
        <cfvo type="max" val="0"/>
        <color rgb="FFFF0000"/>
        <color rgb="FFFFEF9C"/>
      </colorScale>
    </cfRule>
  </conditionalFormatting>
  <conditionalFormatting sqref="Z278">
    <cfRule type="colorScale" priority="6766">
      <colorScale>
        <cfvo type="num" val="0"/>
        <cfvo type="max" val="0"/>
        <color rgb="FFFF0000"/>
        <color rgb="FFFFEF9C"/>
      </colorScale>
    </cfRule>
  </conditionalFormatting>
  <conditionalFormatting sqref="Z294">
    <cfRule type="colorScale" priority="6765">
      <colorScale>
        <cfvo type="num" val="0"/>
        <cfvo type="max" val="0"/>
        <color rgb="FFFF0000"/>
        <color rgb="FFFFEF9C"/>
      </colorScale>
    </cfRule>
  </conditionalFormatting>
  <conditionalFormatting sqref="P263:Y296">
    <cfRule type="colorScale" priority="6764">
      <colorScale>
        <cfvo type="num" val="0"/>
        <cfvo type="max" val="0"/>
        <color rgb="FFFF0000"/>
        <color rgb="FFFFEF9C"/>
      </colorScale>
    </cfRule>
  </conditionalFormatting>
  <conditionalFormatting sqref="Z263:Z296">
    <cfRule type="colorScale" priority="6763">
      <colorScale>
        <cfvo type="num" val="0"/>
        <cfvo type="max" val="0"/>
        <color rgb="FFFF0000"/>
        <color rgb="FFFFEF9C"/>
      </colorScale>
    </cfRule>
  </conditionalFormatting>
  <conditionalFormatting sqref="P263:Y269">
    <cfRule type="colorScale" priority="6762">
      <colorScale>
        <cfvo type="num" val="0"/>
        <cfvo type="max" val="0"/>
        <color rgb="FFFF0000"/>
        <color rgb="FFFFEF9C"/>
      </colorScale>
    </cfRule>
  </conditionalFormatting>
  <conditionalFormatting sqref="P271:Y285">
    <cfRule type="colorScale" priority="6761">
      <colorScale>
        <cfvo type="num" val="0"/>
        <cfvo type="max" val="0"/>
        <color rgb="FFFF0000"/>
        <color rgb="FFFFEF9C"/>
      </colorScale>
    </cfRule>
  </conditionalFormatting>
  <conditionalFormatting sqref="P275:Y275">
    <cfRule type="colorScale" priority="6760">
      <colorScale>
        <cfvo type="num" val="0"/>
        <cfvo type="max" val="0"/>
        <color rgb="FFFF0000"/>
        <color rgb="FFFFEF9C"/>
      </colorScale>
    </cfRule>
  </conditionalFormatting>
  <conditionalFormatting sqref="P291:Y291">
    <cfRule type="colorScale" priority="6759">
      <colorScale>
        <cfvo type="num" val="0"/>
        <cfvo type="max" val="0"/>
        <color rgb="FFFF0000"/>
        <color rgb="FFFFEF9C"/>
      </colorScale>
    </cfRule>
  </conditionalFormatting>
  <conditionalFormatting sqref="P280:Y281">
    <cfRule type="colorScale" priority="6758">
      <colorScale>
        <cfvo type="num" val="0"/>
        <cfvo type="max" val="0"/>
        <color rgb="FFFF0000"/>
        <color rgb="FFFFEF9C"/>
      </colorScale>
    </cfRule>
  </conditionalFormatting>
  <conditionalFormatting sqref="P296:Y296">
    <cfRule type="colorScale" priority="6757">
      <colorScale>
        <cfvo type="num" val="0"/>
        <cfvo type="max" val="0"/>
        <color rgb="FFFF0000"/>
        <color rgb="FFFFEF9C"/>
      </colorScale>
    </cfRule>
  </conditionalFormatting>
  <conditionalFormatting sqref="P281:Y282">
    <cfRule type="colorScale" priority="6756">
      <colorScale>
        <cfvo type="num" val="0"/>
        <cfvo type="max" val="0"/>
        <color rgb="FFFF0000"/>
        <color rgb="FFFFEF9C"/>
      </colorScale>
    </cfRule>
  </conditionalFormatting>
  <conditionalFormatting sqref="Z263:Z269">
    <cfRule type="colorScale" priority="6755">
      <colorScale>
        <cfvo type="num" val="0"/>
        <cfvo type="max" val="0"/>
        <color rgb="FFFF0000"/>
        <color rgb="FFFFEF9C"/>
      </colorScale>
    </cfRule>
  </conditionalFormatting>
  <conditionalFormatting sqref="Z271:Z285">
    <cfRule type="colorScale" priority="6754">
      <colorScale>
        <cfvo type="num" val="0"/>
        <cfvo type="max" val="0"/>
        <color rgb="FFFF0000"/>
        <color rgb="FFFFEF9C"/>
      </colorScale>
    </cfRule>
  </conditionalFormatting>
  <conditionalFormatting sqref="Z275">
    <cfRule type="colorScale" priority="6753">
      <colorScale>
        <cfvo type="num" val="0"/>
        <cfvo type="max" val="0"/>
        <color rgb="FFFF0000"/>
        <color rgb="FFFFEF9C"/>
      </colorScale>
    </cfRule>
  </conditionalFormatting>
  <conditionalFormatting sqref="Z291">
    <cfRule type="colorScale" priority="6752">
      <colorScale>
        <cfvo type="num" val="0"/>
        <cfvo type="max" val="0"/>
        <color rgb="FFFF0000"/>
        <color rgb="FFFFEF9C"/>
      </colorScale>
    </cfRule>
  </conditionalFormatting>
  <conditionalFormatting sqref="Z280:Z281">
    <cfRule type="colorScale" priority="6751">
      <colorScale>
        <cfvo type="num" val="0"/>
        <cfvo type="max" val="0"/>
        <color rgb="FFFF0000"/>
        <color rgb="FFFFEF9C"/>
      </colorScale>
    </cfRule>
  </conditionalFormatting>
  <conditionalFormatting sqref="Z296">
    <cfRule type="colorScale" priority="6750">
      <colorScale>
        <cfvo type="num" val="0"/>
        <cfvo type="max" val="0"/>
        <color rgb="FFFF0000"/>
        <color rgb="FFFFEF9C"/>
      </colorScale>
    </cfRule>
  </conditionalFormatting>
  <conditionalFormatting sqref="Z281:Z282">
    <cfRule type="colorScale" priority="6749">
      <colorScale>
        <cfvo type="num" val="0"/>
        <cfvo type="max" val="0"/>
        <color rgb="FFFF0000"/>
        <color rgb="FFFFEF9C"/>
      </colorScale>
    </cfRule>
  </conditionalFormatting>
  <conditionalFormatting sqref="P263:Y269">
    <cfRule type="colorScale" priority="6748">
      <colorScale>
        <cfvo type="num" val="0"/>
        <cfvo type="max" val="0"/>
        <color rgb="FFFF0000"/>
        <color rgb="FFFFEF9C"/>
      </colorScale>
    </cfRule>
  </conditionalFormatting>
  <conditionalFormatting sqref="P271:Y285">
    <cfRule type="colorScale" priority="6747">
      <colorScale>
        <cfvo type="num" val="0"/>
        <cfvo type="max" val="0"/>
        <color rgb="FFFF0000"/>
        <color rgb="FFFFEF9C"/>
      </colorScale>
    </cfRule>
  </conditionalFormatting>
  <conditionalFormatting sqref="P275:Y275">
    <cfRule type="colorScale" priority="6746">
      <colorScale>
        <cfvo type="num" val="0"/>
        <cfvo type="max" val="0"/>
        <color rgb="FFFF0000"/>
        <color rgb="FFFFEF9C"/>
      </colorScale>
    </cfRule>
  </conditionalFormatting>
  <conditionalFormatting sqref="P291:Y291">
    <cfRule type="colorScale" priority="6745">
      <colorScale>
        <cfvo type="num" val="0"/>
        <cfvo type="max" val="0"/>
        <color rgb="FFFF0000"/>
        <color rgb="FFFFEF9C"/>
      </colorScale>
    </cfRule>
  </conditionalFormatting>
  <conditionalFormatting sqref="P280:Y281">
    <cfRule type="colorScale" priority="6744">
      <colorScale>
        <cfvo type="num" val="0"/>
        <cfvo type="max" val="0"/>
        <color rgb="FFFF0000"/>
        <color rgb="FFFFEF9C"/>
      </colorScale>
    </cfRule>
  </conditionalFormatting>
  <conditionalFormatting sqref="P296:Y296">
    <cfRule type="colorScale" priority="6743">
      <colorScale>
        <cfvo type="num" val="0"/>
        <cfvo type="max" val="0"/>
        <color rgb="FFFF0000"/>
        <color rgb="FFFFEF9C"/>
      </colorScale>
    </cfRule>
  </conditionalFormatting>
  <conditionalFormatting sqref="P281:Y282">
    <cfRule type="colorScale" priority="6742">
      <colorScale>
        <cfvo type="num" val="0"/>
        <cfvo type="max" val="0"/>
        <color rgb="FFFF0000"/>
        <color rgb="FFFFEF9C"/>
      </colorScale>
    </cfRule>
  </conditionalFormatting>
  <conditionalFormatting sqref="Z263:Z269">
    <cfRule type="colorScale" priority="6741">
      <colorScale>
        <cfvo type="num" val="0"/>
        <cfvo type="max" val="0"/>
        <color rgb="FFFF0000"/>
        <color rgb="FFFFEF9C"/>
      </colorScale>
    </cfRule>
  </conditionalFormatting>
  <conditionalFormatting sqref="Z271:Z285">
    <cfRule type="colorScale" priority="6740">
      <colorScale>
        <cfvo type="num" val="0"/>
        <cfvo type="max" val="0"/>
        <color rgb="FFFF0000"/>
        <color rgb="FFFFEF9C"/>
      </colorScale>
    </cfRule>
  </conditionalFormatting>
  <conditionalFormatting sqref="Z275">
    <cfRule type="colorScale" priority="6739">
      <colorScale>
        <cfvo type="num" val="0"/>
        <cfvo type="max" val="0"/>
        <color rgb="FFFF0000"/>
        <color rgb="FFFFEF9C"/>
      </colorScale>
    </cfRule>
  </conditionalFormatting>
  <conditionalFormatting sqref="Z291">
    <cfRule type="colorScale" priority="6738">
      <colorScale>
        <cfvo type="num" val="0"/>
        <cfvo type="max" val="0"/>
        <color rgb="FFFF0000"/>
        <color rgb="FFFFEF9C"/>
      </colorScale>
    </cfRule>
  </conditionalFormatting>
  <conditionalFormatting sqref="Z280:Z281">
    <cfRule type="colorScale" priority="6737">
      <colorScale>
        <cfvo type="num" val="0"/>
        <cfvo type="max" val="0"/>
        <color rgb="FFFF0000"/>
        <color rgb="FFFFEF9C"/>
      </colorScale>
    </cfRule>
  </conditionalFormatting>
  <conditionalFormatting sqref="Z296">
    <cfRule type="colorScale" priority="6736">
      <colorScale>
        <cfvo type="num" val="0"/>
        <cfvo type="max" val="0"/>
        <color rgb="FFFF0000"/>
        <color rgb="FFFFEF9C"/>
      </colorScale>
    </cfRule>
  </conditionalFormatting>
  <conditionalFormatting sqref="Z281:Z282">
    <cfRule type="colorScale" priority="6735">
      <colorScale>
        <cfvo type="num" val="0"/>
        <cfvo type="max" val="0"/>
        <color rgb="FFFF0000"/>
        <color rgb="FFFFEF9C"/>
      </colorScale>
    </cfRule>
  </conditionalFormatting>
  <conditionalFormatting sqref="P300:Y312">
    <cfRule type="colorScale" priority="6734">
      <colorScale>
        <cfvo type="num" val="0"/>
        <cfvo type="max" val="0"/>
        <color rgb="FFFF0000"/>
        <color rgb="FFFFEF9C"/>
      </colorScale>
    </cfRule>
  </conditionalFormatting>
  <conditionalFormatting sqref="P314:Y328">
    <cfRule type="colorScale" priority="6733">
      <colorScale>
        <cfvo type="num" val="0"/>
        <cfvo type="max" val="0"/>
        <color rgb="FFFF0000"/>
        <color rgb="FFFFEF9C"/>
      </colorScale>
    </cfRule>
  </conditionalFormatting>
  <conditionalFormatting sqref="P330:Y333">
    <cfRule type="colorScale" priority="6732">
      <colorScale>
        <cfvo type="num" val="0"/>
        <cfvo type="max" val="0"/>
        <color rgb="FFFF0000"/>
        <color rgb="FFFFEF9C"/>
      </colorScale>
    </cfRule>
  </conditionalFormatting>
  <conditionalFormatting sqref="P303:Y303">
    <cfRule type="colorScale" priority="6731">
      <colorScale>
        <cfvo type="num" val="0"/>
        <cfvo type="max" val="0"/>
        <color rgb="FFFF0000"/>
        <color rgb="FFFFEF9C"/>
      </colorScale>
    </cfRule>
  </conditionalFormatting>
  <conditionalFormatting sqref="P318:Y318">
    <cfRule type="colorScale" priority="6730">
      <colorScale>
        <cfvo type="num" val="0"/>
        <cfvo type="max" val="0"/>
        <color rgb="FFFF0000"/>
        <color rgb="FFFFEF9C"/>
      </colorScale>
    </cfRule>
  </conditionalFormatting>
  <conditionalFormatting sqref="P308:Y308">
    <cfRule type="colorScale" priority="6729">
      <colorScale>
        <cfvo type="num" val="0"/>
        <cfvo type="max" val="0"/>
        <color rgb="FFFF0000"/>
        <color rgb="FFFFEF9C"/>
      </colorScale>
    </cfRule>
  </conditionalFormatting>
  <conditionalFormatting sqref="P323:Y323">
    <cfRule type="colorScale" priority="6728">
      <colorScale>
        <cfvo type="num" val="0"/>
        <cfvo type="max" val="0"/>
        <color rgb="FFFF0000"/>
        <color rgb="FFFFEF9C"/>
      </colorScale>
    </cfRule>
  </conditionalFormatting>
  <conditionalFormatting sqref="P309:Y309">
    <cfRule type="colorScale" priority="6727">
      <colorScale>
        <cfvo type="num" val="0"/>
        <cfvo type="max" val="0"/>
        <color rgb="FFFF0000"/>
        <color rgb="FFFFEF9C"/>
      </colorScale>
    </cfRule>
  </conditionalFormatting>
  <conditionalFormatting sqref="P324:Y325">
    <cfRule type="colorScale" priority="6726">
      <colorScale>
        <cfvo type="num" val="0"/>
        <cfvo type="max" val="0"/>
        <color rgb="FFFF0000"/>
        <color rgb="FFFFEF9C"/>
      </colorScale>
    </cfRule>
  </conditionalFormatting>
  <conditionalFormatting sqref="Z300:Z312">
    <cfRule type="colorScale" priority="6725">
      <colorScale>
        <cfvo type="num" val="0"/>
        <cfvo type="max" val="0"/>
        <color rgb="FFFF0000"/>
        <color rgb="FFFFEF9C"/>
      </colorScale>
    </cfRule>
  </conditionalFormatting>
  <conditionalFormatting sqref="Z314:Z328">
    <cfRule type="colorScale" priority="6724">
      <colorScale>
        <cfvo type="num" val="0"/>
        <cfvo type="max" val="0"/>
        <color rgb="FFFF0000"/>
        <color rgb="FFFFEF9C"/>
      </colorScale>
    </cfRule>
  </conditionalFormatting>
  <conditionalFormatting sqref="Z330:Z333">
    <cfRule type="colorScale" priority="6723">
      <colorScale>
        <cfvo type="num" val="0"/>
        <cfvo type="max" val="0"/>
        <color rgb="FFFF0000"/>
        <color rgb="FFFFEF9C"/>
      </colorScale>
    </cfRule>
  </conditionalFormatting>
  <conditionalFormatting sqref="Z303">
    <cfRule type="colorScale" priority="6722">
      <colorScale>
        <cfvo type="num" val="0"/>
        <cfvo type="max" val="0"/>
        <color rgb="FFFF0000"/>
        <color rgb="FFFFEF9C"/>
      </colorScale>
    </cfRule>
  </conditionalFormatting>
  <conditionalFormatting sqref="Z318">
    <cfRule type="colorScale" priority="6721">
      <colorScale>
        <cfvo type="num" val="0"/>
        <cfvo type="max" val="0"/>
        <color rgb="FFFF0000"/>
        <color rgb="FFFFEF9C"/>
      </colorScale>
    </cfRule>
  </conditionalFormatting>
  <conditionalFormatting sqref="Z308">
    <cfRule type="colorScale" priority="6720">
      <colorScale>
        <cfvo type="num" val="0"/>
        <cfvo type="max" val="0"/>
        <color rgb="FFFF0000"/>
        <color rgb="FFFFEF9C"/>
      </colorScale>
    </cfRule>
  </conditionalFormatting>
  <conditionalFormatting sqref="Z323">
    <cfRule type="colorScale" priority="6719">
      <colorScale>
        <cfvo type="num" val="0"/>
        <cfvo type="max" val="0"/>
        <color rgb="FFFF0000"/>
        <color rgb="FFFFEF9C"/>
      </colorScale>
    </cfRule>
  </conditionalFormatting>
  <conditionalFormatting sqref="Z309">
    <cfRule type="colorScale" priority="6718">
      <colorScale>
        <cfvo type="num" val="0"/>
        <cfvo type="max" val="0"/>
        <color rgb="FFFF0000"/>
        <color rgb="FFFFEF9C"/>
      </colorScale>
    </cfRule>
  </conditionalFormatting>
  <conditionalFormatting sqref="Z324:Z325">
    <cfRule type="colorScale" priority="6717">
      <colorScale>
        <cfvo type="num" val="0"/>
        <cfvo type="max" val="0"/>
        <color rgb="FFFF0000"/>
        <color rgb="FFFFEF9C"/>
      </colorScale>
    </cfRule>
  </conditionalFormatting>
  <conditionalFormatting sqref="P300:Y303">
    <cfRule type="colorScale" priority="6716">
      <colorScale>
        <cfvo type="num" val="0"/>
        <cfvo type="max" val="0"/>
        <color rgb="FFFF0000"/>
        <color rgb="FFFFEF9C"/>
      </colorScale>
    </cfRule>
  </conditionalFormatting>
  <conditionalFormatting sqref="P305:Y318">
    <cfRule type="colorScale" priority="6715">
      <colorScale>
        <cfvo type="num" val="0"/>
        <cfvo type="max" val="0"/>
        <color rgb="FFFF0000"/>
        <color rgb="FFFFEF9C"/>
      </colorScale>
    </cfRule>
  </conditionalFormatting>
  <conditionalFormatting sqref="P320:Y333">
    <cfRule type="colorScale" priority="6714">
      <colorScale>
        <cfvo type="num" val="0"/>
        <cfvo type="max" val="0"/>
        <color rgb="FFFF0000"/>
        <color rgb="FFFFEF9C"/>
      </colorScale>
    </cfRule>
  </conditionalFormatting>
  <conditionalFormatting sqref="P309:Y309">
    <cfRule type="colorScale" priority="6713">
      <colorScale>
        <cfvo type="num" val="0"/>
        <cfvo type="max" val="0"/>
        <color rgb="FFFF0000"/>
        <color rgb="FFFFEF9C"/>
      </colorScale>
    </cfRule>
  </conditionalFormatting>
  <conditionalFormatting sqref="P324:Y325">
    <cfRule type="colorScale" priority="6712">
      <colorScale>
        <cfvo type="num" val="0"/>
        <cfvo type="max" val="0"/>
        <color rgb="FFFF0000"/>
        <color rgb="FFFFEF9C"/>
      </colorScale>
    </cfRule>
  </conditionalFormatting>
  <conditionalFormatting sqref="P314:Y314">
    <cfRule type="colorScale" priority="6711">
      <colorScale>
        <cfvo type="num" val="0"/>
        <cfvo type="max" val="0"/>
        <color rgb="FFFF0000"/>
        <color rgb="FFFFEF9C"/>
      </colorScale>
    </cfRule>
  </conditionalFormatting>
  <conditionalFormatting sqref="P330:Y330">
    <cfRule type="colorScale" priority="6710">
      <colorScale>
        <cfvo type="num" val="0"/>
        <cfvo type="max" val="0"/>
        <color rgb="FFFF0000"/>
        <color rgb="FFFFEF9C"/>
      </colorScale>
    </cfRule>
  </conditionalFormatting>
  <conditionalFormatting sqref="P300:Y300">
    <cfRule type="colorScale" priority="6709">
      <colorScale>
        <cfvo type="num" val="0"/>
        <cfvo type="max" val="0"/>
        <color rgb="FFFF0000"/>
        <color rgb="FFFFEF9C"/>
      </colorScale>
    </cfRule>
  </conditionalFormatting>
  <conditionalFormatting sqref="P315:Y315">
    <cfRule type="colorScale" priority="6708">
      <colorScale>
        <cfvo type="num" val="0"/>
        <cfvo type="max" val="0"/>
        <color rgb="FFFF0000"/>
        <color rgb="FFFFEF9C"/>
      </colorScale>
    </cfRule>
  </conditionalFormatting>
  <conditionalFormatting sqref="P331:Y331">
    <cfRule type="colorScale" priority="6707">
      <colorScale>
        <cfvo type="num" val="0"/>
        <cfvo type="max" val="0"/>
        <color rgb="FFFF0000"/>
        <color rgb="FFFFEF9C"/>
      </colorScale>
    </cfRule>
  </conditionalFormatting>
  <conditionalFormatting sqref="Z300:Z303">
    <cfRule type="colorScale" priority="6706">
      <colorScale>
        <cfvo type="num" val="0"/>
        <cfvo type="max" val="0"/>
        <color rgb="FFFF0000"/>
        <color rgb="FFFFEF9C"/>
      </colorScale>
    </cfRule>
  </conditionalFormatting>
  <conditionalFormatting sqref="Z305:Z318">
    <cfRule type="colorScale" priority="6705">
      <colorScale>
        <cfvo type="num" val="0"/>
        <cfvo type="max" val="0"/>
        <color rgb="FFFF0000"/>
        <color rgb="FFFFEF9C"/>
      </colorScale>
    </cfRule>
  </conditionalFormatting>
  <conditionalFormatting sqref="Z320:Z333">
    <cfRule type="colorScale" priority="6704">
      <colorScale>
        <cfvo type="num" val="0"/>
        <cfvo type="max" val="0"/>
        <color rgb="FFFF0000"/>
        <color rgb="FFFFEF9C"/>
      </colorScale>
    </cfRule>
  </conditionalFormatting>
  <conditionalFormatting sqref="Z309">
    <cfRule type="colorScale" priority="6703">
      <colorScale>
        <cfvo type="num" val="0"/>
        <cfvo type="max" val="0"/>
        <color rgb="FFFF0000"/>
        <color rgb="FFFFEF9C"/>
      </colorScale>
    </cfRule>
  </conditionalFormatting>
  <conditionalFormatting sqref="Z324:Z325">
    <cfRule type="colorScale" priority="6702">
      <colorScale>
        <cfvo type="num" val="0"/>
        <cfvo type="max" val="0"/>
        <color rgb="FFFF0000"/>
        <color rgb="FFFFEF9C"/>
      </colorScale>
    </cfRule>
  </conditionalFormatting>
  <conditionalFormatting sqref="Z314">
    <cfRule type="colorScale" priority="6701">
      <colorScale>
        <cfvo type="num" val="0"/>
        <cfvo type="max" val="0"/>
        <color rgb="FFFF0000"/>
        <color rgb="FFFFEF9C"/>
      </colorScale>
    </cfRule>
  </conditionalFormatting>
  <conditionalFormatting sqref="Z330">
    <cfRule type="colorScale" priority="6700">
      <colorScale>
        <cfvo type="num" val="0"/>
        <cfvo type="max" val="0"/>
        <color rgb="FFFF0000"/>
        <color rgb="FFFFEF9C"/>
      </colorScale>
    </cfRule>
  </conditionalFormatting>
  <conditionalFormatting sqref="Z300">
    <cfRule type="colorScale" priority="6699">
      <colorScale>
        <cfvo type="num" val="0"/>
        <cfvo type="max" val="0"/>
        <color rgb="FFFF0000"/>
        <color rgb="FFFFEF9C"/>
      </colorScale>
    </cfRule>
  </conditionalFormatting>
  <conditionalFormatting sqref="Z315">
    <cfRule type="colorScale" priority="6698">
      <colorScale>
        <cfvo type="num" val="0"/>
        <cfvo type="max" val="0"/>
        <color rgb="FFFF0000"/>
        <color rgb="FFFFEF9C"/>
      </colorScale>
    </cfRule>
  </conditionalFormatting>
  <conditionalFormatting sqref="Z331">
    <cfRule type="colorScale" priority="6697">
      <colorScale>
        <cfvo type="num" val="0"/>
        <cfvo type="max" val="0"/>
        <color rgb="FFFF0000"/>
        <color rgb="FFFFEF9C"/>
      </colorScale>
    </cfRule>
  </conditionalFormatting>
  <conditionalFormatting sqref="P300:Y333">
    <cfRule type="colorScale" priority="6696">
      <colorScale>
        <cfvo type="num" val="0"/>
        <cfvo type="max" val="0"/>
        <color rgb="FFFF0000"/>
        <color rgb="FFFFEF9C"/>
      </colorScale>
    </cfRule>
  </conditionalFormatting>
  <conditionalFormatting sqref="Z300:Z333">
    <cfRule type="colorScale" priority="6695">
      <colorScale>
        <cfvo type="num" val="0"/>
        <cfvo type="max" val="0"/>
        <color rgb="FFFF0000"/>
        <color rgb="FFFFEF9C"/>
      </colorScale>
    </cfRule>
  </conditionalFormatting>
  <conditionalFormatting sqref="P300:Y306">
    <cfRule type="colorScale" priority="6694">
      <colorScale>
        <cfvo type="num" val="0"/>
        <cfvo type="max" val="0"/>
        <color rgb="FFFF0000"/>
        <color rgb="FFFFEF9C"/>
      </colorScale>
    </cfRule>
  </conditionalFormatting>
  <conditionalFormatting sqref="P308:Y322">
    <cfRule type="colorScale" priority="6693">
      <colorScale>
        <cfvo type="num" val="0"/>
        <cfvo type="max" val="0"/>
        <color rgb="FFFF0000"/>
        <color rgb="FFFFEF9C"/>
      </colorScale>
    </cfRule>
  </conditionalFormatting>
  <conditionalFormatting sqref="P312:Y312">
    <cfRule type="colorScale" priority="6692">
      <colorScale>
        <cfvo type="num" val="0"/>
        <cfvo type="max" val="0"/>
        <color rgb="FFFF0000"/>
        <color rgb="FFFFEF9C"/>
      </colorScale>
    </cfRule>
  </conditionalFormatting>
  <conditionalFormatting sqref="P328:Y328">
    <cfRule type="colorScale" priority="6691">
      <colorScale>
        <cfvo type="num" val="0"/>
        <cfvo type="max" val="0"/>
        <color rgb="FFFF0000"/>
        <color rgb="FFFFEF9C"/>
      </colorScale>
    </cfRule>
  </conditionalFormatting>
  <conditionalFormatting sqref="P317:Y318">
    <cfRule type="colorScale" priority="6690">
      <colorScale>
        <cfvo type="num" val="0"/>
        <cfvo type="max" val="0"/>
        <color rgb="FFFF0000"/>
        <color rgb="FFFFEF9C"/>
      </colorScale>
    </cfRule>
  </conditionalFormatting>
  <conditionalFormatting sqref="P333:Y333">
    <cfRule type="colorScale" priority="6689">
      <colorScale>
        <cfvo type="num" val="0"/>
        <cfvo type="max" val="0"/>
        <color rgb="FFFF0000"/>
        <color rgb="FFFFEF9C"/>
      </colorScale>
    </cfRule>
  </conditionalFormatting>
  <conditionalFormatting sqref="P318:Y319">
    <cfRule type="colorScale" priority="6688">
      <colorScale>
        <cfvo type="num" val="0"/>
        <cfvo type="max" val="0"/>
        <color rgb="FFFF0000"/>
        <color rgb="FFFFEF9C"/>
      </colorScale>
    </cfRule>
  </conditionalFormatting>
  <conditionalFormatting sqref="Z300:Z306">
    <cfRule type="colorScale" priority="6687">
      <colorScale>
        <cfvo type="num" val="0"/>
        <cfvo type="max" val="0"/>
        <color rgb="FFFF0000"/>
        <color rgb="FFFFEF9C"/>
      </colorScale>
    </cfRule>
  </conditionalFormatting>
  <conditionalFormatting sqref="Z308:Z322">
    <cfRule type="colorScale" priority="6686">
      <colorScale>
        <cfvo type="num" val="0"/>
        <cfvo type="max" val="0"/>
        <color rgb="FFFF0000"/>
        <color rgb="FFFFEF9C"/>
      </colorScale>
    </cfRule>
  </conditionalFormatting>
  <conditionalFormatting sqref="Z312">
    <cfRule type="colorScale" priority="6685">
      <colorScale>
        <cfvo type="num" val="0"/>
        <cfvo type="max" val="0"/>
        <color rgb="FFFF0000"/>
        <color rgb="FFFFEF9C"/>
      </colorScale>
    </cfRule>
  </conditionalFormatting>
  <conditionalFormatting sqref="Z328">
    <cfRule type="colorScale" priority="6684">
      <colorScale>
        <cfvo type="num" val="0"/>
        <cfvo type="max" val="0"/>
        <color rgb="FFFF0000"/>
        <color rgb="FFFFEF9C"/>
      </colorScale>
    </cfRule>
  </conditionalFormatting>
  <conditionalFormatting sqref="Z317:Z318">
    <cfRule type="colorScale" priority="6683">
      <colorScale>
        <cfvo type="num" val="0"/>
        <cfvo type="max" val="0"/>
        <color rgb="FFFF0000"/>
        <color rgb="FFFFEF9C"/>
      </colorScale>
    </cfRule>
  </conditionalFormatting>
  <conditionalFormatting sqref="Z333">
    <cfRule type="colorScale" priority="6682">
      <colorScale>
        <cfvo type="num" val="0"/>
        <cfvo type="max" val="0"/>
        <color rgb="FFFF0000"/>
        <color rgb="FFFFEF9C"/>
      </colorScale>
    </cfRule>
  </conditionalFormatting>
  <conditionalFormatting sqref="Z318:Z319">
    <cfRule type="colorScale" priority="6681">
      <colorScale>
        <cfvo type="num" val="0"/>
        <cfvo type="max" val="0"/>
        <color rgb="FFFF0000"/>
        <color rgb="FFFFEF9C"/>
      </colorScale>
    </cfRule>
  </conditionalFormatting>
  <conditionalFormatting sqref="P300:Y306">
    <cfRule type="colorScale" priority="6680">
      <colorScale>
        <cfvo type="num" val="0"/>
        <cfvo type="max" val="0"/>
        <color rgb="FFFF0000"/>
        <color rgb="FFFFEF9C"/>
      </colorScale>
    </cfRule>
  </conditionalFormatting>
  <conditionalFormatting sqref="P308:Y322">
    <cfRule type="colorScale" priority="6679">
      <colorScale>
        <cfvo type="num" val="0"/>
        <cfvo type="max" val="0"/>
        <color rgb="FFFF0000"/>
        <color rgb="FFFFEF9C"/>
      </colorScale>
    </cfRule>
  </conditionalFormatting>
  <conditionalFormatting sqref="P312:Y312">
    <cfRule type="colorScale" priority="6678">
      <colorScale>
        <cfvo type="num" val="0"/>
        <cfvo type="max" val="0"/>
        <color rgb="FFFF0000"/>
        <color rgb="FFFFEF9C"/>
      </colorScale>
    </cfRule>
  </conditionalFormatting>
  <conditionalFormatting sqref="P328:Y328">
    <cfRule type="colorScale" priority="6677">
      <colorScale>
        <cfvo type="num" val="0"/>
        <cfvo type="max" val="0"/>
        <color rgb="FFFF0000"/>
        <color rgb="FFFFEF9C"/>
      </colorScale>
    </cfRule>
  </conditionalFormatting>
  <conditionalFormatting sqref="P317:Y318">
    <cfRule type="colorScale" priority="6676">
      <colorScale>
        <cfvo type="num" val="0"/>
        <cfvo type="max" val="0"/>
        <color rgb="FFFF0000"/>
        <color rgb="FFFFEF9C"/>
      </colorScale>
    </cfRule>
  </conditionalFormatting>
  <conditionalFormatting sqref="P333:Y333">
    <cfRule type="colorScale" priority="6675">
      <colorScale>
        <cfvo type="num" val="0"/>
        <cfvo type="max" val="0"/>
        <color rgb="FFFF0000"/>
        <color rgb="FFFFEF9C"/>
      </colorScale>
    </cfRule>
  </conditionalFormatting>
  <conditionalFormatting sqref="P318:Y319">
    <cfRule type="colorScale" priority="6674">
      <colorScale>
        <cfvo type="num" val="0"/>
        <cfvo type="max" val="0"/>
        <color rgb="FFFF0000"/>
        <color rgb="FFFFEF9C"/>
      </colorScale>
    </cfRule>
  </conditionalFormatting>
  <conditionalFormatting sqref="Z300:Z306">
    <cfRule type="colorScale" priority="6673">
      <colorScale>
        <cfvo type="num" val="0"/>
        <cfvo type="max" val="0"/>
        <color rgb="FFFF0000"/>
        <color rgb="FFFFEF9C"/>
      </colorScale>
    </cfRule>
  </conditionalFormatting>
  <conditionalFormatting sqref="Z308:Z322">
    <cfRule type="colorScale" priority="6672">
      <colorScale>
        <cfvo type="num" val="0"/>
        <cfvo type="max" val="0"/>
        <color rgb="FFFF0000"/>
        <color rgb="FFFFEF9C"/>
      </colorScale>
    </cfRule>
  </conditionalFormatting>
  <conditionalFormatting sqref="Z312">
    <cfRule type="colorScale" priority="6671">
      <colorScale>
        <cfvo type="num" val="0"/>
        <cfvo type="max" val="0"/>
        <color rgb="FFFF0000"/>
        <color rgb="FFFFEF9C"/>
      </colorScale>
    </cfRule>
  </conditionalFormatting>
  <conditionalFormatting sqref="Z328">
    <cfRule type="colorScale" priority="6670">
      <colorScale>
        <cfvo type="num" val="0"/>
        <cfvo type="max" val="0"/>
        <color rgb="FFFF0000"/>
        <color rgb="FFFFEF9C"/>
      </colorScale>
    </cfRule>
  </conditionalFormatting>
  <conditionalFormatting sqref="Z317:Z318">
    <cfRule type="colorScale" priority="6669">
      <colorScale>
        <cfvo type="num" val="0"/>
        <cfvo type="max" val="0"/>
        <color rgb="FFFF0000"/>
        <color rgb="FFFFEF9C"/>
      </colorScale>
    </cfRule>
  </conditionalFormatting>
  <conditionalFormatting sqref="Z333">
    <cfRule type="colorScale" priority="6668">
      <colorScale>
        <cfvo type="num" val="0"/>
        <cfvo type="max" val="0"/>
        <color rgb="FFFF0000"/>
        <color rgb="FFFFEF9C"/>
      </colorScale>
    </cfRule>
  </conditionalFormatting>
  <conditionalFormatting sqref="Z318:Z319">
    <cfRule type="colorScale" priority="6667">
      <colorScale>
        <cfvo type="num" val="0"/>
        <cfvo type="max" val="0"/>
        <color rgb="FFFF0000"/>
        <color rgb="FFFFEF9C"/>
      </colorScale>
    </cfRule>
  </conditionalFormatting>
  <conditionalFormatting sqref="P337:Y343">
    <cfRule type="colorScale" priority="6666">
      <colorScale>
        <cfvo type="num" val="0"/>
        <cfvo type="max" val="0"/>
        <color rgb="FFFF0000"/>
        <color rgb="FFFFEF9C"/>
      </colorScale>
    </cfRule>
  </conditionalFormatting>
  <conditionalFormatting sqref="P345:Y358">
    <cfRule type="colorScale" priority="6665">
      <colorScale>
        <cfvo type="num" val="0"/>
        <cfvo type="max" val="0"/>
        <color rgb="FFFF0000"/>
        <color rgb="FFFFEF9C"/>
      </colorScale>
    </cfRule>
  </conditionalFormatting>
  <conditionalFormatting sqref="P360:Y370">
    <cfRule type="colorScale" priority="6664">
      <colorScale>
        <cfvo type="num" val="0"/>
        <cfvo type="max" val="0"/>
        <color rgb="FFFF0000"/>
        <color rgb="FFFFEF9C"/>
      </colorScale>
    </cfRule>
  </conditionalFormatting>
  <conditionalFormatting sqref="P349:Y349">
    <cfRule type="colorScale" priority="6663">
      <colorScale>
        <cfvo type="num" val="0"/>
        <cfvo type="max" val="0"/>
        <color rgb="FFFF0000"/>
        <color rgb="FFFFEF9C"/>
      </colorScale>
    </cfRule>
  </conditionalFormatting>
  <conditionalFormatting sqref="P365:Y365">
    <cfRule type="colorScale" priority="6662">
      <colorScale>
        <cfvo type="num" val="0"/>
        <cfvo type="max" val="0"/>
        <color rgb="FFFF0000"/>
        <color rgb="FFFFEF9C"/>
      </colorScale>
    </cfRule>
  </conditionalFormatting>
  <conditionalFormatting sqref="P339:Y339">
    <cfRule type="colorScale" priority="6661">
      <colorScale>
        <cfvo type="num" val="0"/>
        <cfvo type="max" val="0"/>
        <color rgb="FFFF0000"/>
        <color rgb="FFFFEF9C"/>
      </colorScale>
    </cfRule>
  </conditionalFormatting>
  <conditionalFormatting sqref="P354:Y354">
    <cfRule type="colorScale" priority="6660">
      <colorScale>
        <cfvo type="num" val="0"/>
        <cfvo type="max" val="0"/>
        <color rgb="FFFF0000"/>
        <color rgb="FFFFEF9C"/>
      </colorScale>
    </cfRule>
  </conditionalFormatting>
  <conditionalFormatting sqref="P370:Y370">
    <cfRule type="colorScale" priority="6659">
      <colorScale>
        <cfvo type="num" val="0"/>
        <cfvo type="max" val="0"/>
        <color rgb="FFFF0000"/>
        <color rgb="FFFFEF9C"/>
      </colorScale>
    </cfRule>
  </conditionalFormatting>
  <conditionalFormatting sqref="P340:Y340">
    <cfRule type="colorScale" priority="6658">
      <colorScale>
        <cfvo type="num" val="0"/>
        <cfvo type="max" val="0"/>
        <color rgb="FFFF0000"/>
        <color rgb="FFFFEF9C"/>
      </colorScale>
    </cfRule>
  </conditionalFormatting>
  <conditionalFormatting sqref="P355:Y355">
    <cfRule type="colorScale" priority="6657">
      <colorScale>
        <cfvo type="num" val="0"/>
        <cfvo type="max" val="0"/>
        <color rgb="FFFF0000"/>
        <color rgb="FFFFEF9C"/>
      </colorScale>
    </cfRule>
  </conditionalFormatting>
  <conditionalFormatting sqref="Z337:Z343">
    <cfRule type="colorScale" priority="6656">
      <colorScale>
        <cfvo type="num" val="0"/>
        <cfvo type="max" val="0"/>
        <color rgb="FFFF0000"/>
        <color rgb="FFFFEF9C"/>
      </colorScale>
    </cfRule>
  </conditionalFormatting>
  <conditionalFormatting sqref="Z345:Z358">
    <cfRule type="colorScale" priority="6655">
      <colorScale>
        <cfvo type="num" val="0"/>
        <cfvo type="max" val="0"/>
        <color rgb="FFFF0000"/>
        <color rgb="FFFFEF9C"/>
      </colorScale>
    </cfRule>
  </conditionalFormatting>
  <conditionalFormatting sqref="Z360:Z370">
    <cfRule type="colorScale" priority="6654">
      <colorScale>
        <cfvo type="num" val="0"/>
        <cfvo type="max" val="0"/>
        <color rgb="FFFF0000"/>
        <color rgb="FFFFEF9C"/>
      </colorScale>
    </cfRule>
  </conditionalFormatting>
  <conditionalFormatting sqref="Z349">
    <cfRule type="colorScale" priority="6653">
      <colorScale>
        <cfvo type="num" val="0"/>
        <cfvo type="max" val="0"/>
        <color rgb="FFFF0000"/>
        <color rgb="FFFFEF9C"/>
      </colorScale>
    </cfRule>
  </conditionalFormatting>
  <conditionalFormatting sqref="Z365">
    <cfRule type="colorScale" priority="6652">
      <colorScale>
        <cfvo type="num" val="0"/>
        <cfvo type="max" val="0"/>
        <color rgb="FFFF0000"/>
        <color rgb="FFFFEF9C"/>
      </colorScale>
    </cfRule>
  </conditionalFormatting>
  <conditionalFormatting sqref="Z339">
    <cfRule type="colorScale" priority="6651">
      <colorScale>
        <cfvo type="num" val="0"/>
        <cfvo type="max" val="0"/>
        <color rgb="FFFF0000"/>
        <color rgb="FFFFEF9C"/>
      </colorScale>
    </cfRule>
  </conditionalFormatting>
  <conditionalFormatting sqref="Z354">
    <cfRule type="colorScale" priority="6650">
      <colorScale>
        <cfvo type="num" val="0"/>
        <cfvo type="max" val="0"/>
        <color rgb="FFFF0000"/>
        <color rgb="FFFFEF9C"/>
      </colorScale>
    </cfRule>
  </conditionalFormatting>
  <conditionalFormatting sqref="Z370">
    <cfRule type="colorScale" priority="6649">
      <colorScale>
        <cfvo type="num" val="0"/>
        <cfvo type="max" val="0"/>
        <color rgb="FFFF0000"/>
        <color rgb="FFFFEF9C"/>
      </colorScale>
    </cfRule>
  </conditionalFormatting>
  <conditionalFormatting sqref="Z340">
    <cfRule type="colorScale" priority="6648">
      <colorScale>
        <cfvo type="num" val="0"/>
        <cfvo type="max" val="0"/>
        <color rgb="FFFF0000"/>
        <color rgb="FFFFEF9C"/>
      </colorScale>
    </cfRule>
  </conditionalFormatting>
  <conditionalFormatting sqref="Z355">
    <cfRule type="colorScale" priority="6647">
      <colorScale>
        <cfvo type="num" val="0"/>
        <cfvo type="max" val="0"/>
        <color rgb="FFFF0000"/>
        <color rgb="FFFFEF9C"/>
      </colorScale>
    </cfRule>
  </conditionalFormatting>
  <conditionalFormatting sqref="P337:Y349">
    <cfRule type="colorScale" priority="6646">
      <colorScale>
        <cfvo type="num" val="0"/>
        <cfvo type="max" val="0"/>
        <color rgb="FFFF0000"/>
        <color rgb="FFFFEF9C"/>
      </colorScale>
    </cfRule>
  </conditionalFormatting>
  <conditionalFormatting sqref="P351:Y365">
    <cfRule type="colorScale" priority="6645">
      <colorScale>
        <cfvo type="num" val="0"/>
        <cfvo type="max" val="0"/>
        <color rgb="FFFF0000"/>
        <color rgb="FFFFEF9C"/>
      </colorScale>
    </cfRule>
  </conditionalFormatting>
  <conditionalFormatting sqref="P367:Y370">
    <cfRule type="colorScale" priority="6644">
      <colorScale>
        <cfvo type="num" val="0"/>
        <cfvo type="max" val="0"/>
        <color rgb="FFFF0000"/>
        <color rgb="FFFFEF9C"/>
      </colorScale>
    </cfRule>
  </conditionalFormatting>
  <conditionalFormatting sqref="P340:Y340">
    <cfRule type="colorScale" priority="6643">
      <colorScale>
        <cfvo type="num" val="0"/>
        <cfvo type="max" val="0"/>
        <color rgb="FFFF0000"/>
        <color rgb="FFFFEF9C"/>
      </colorScale>
    </cfRule>
  </conditionalFormatting>
  <conditionalFormatting sqref="P355:Y355">
    <cfRule type="colorScale" priority="6642">
      <colorScale>
        <cfvo type="num" val="0"/>
        <cfvo type="max" val="0"/>
        <color rgb="FFFF0000"/>
        <color rgb="FFFFEF9C"/>
      </colorScale>
    </cfRule>
  </conditionalFormatting>
  <conditionalFormatting sqref="P345:Y345">
    <cfRule type="colorScale" priority="6641">
      <colorScale>
        <cfvo type="num" val="0"/>
        <cfvo type="max" val="0"/>
        <color rgb="FFFF0000"/>
        <color rgb="FFFFEF9C"/>
      </colorScale>
    </cfRule>
  </conditionalFormatting>
  <conditionalFormatting sqref="P360:Y360">
    <cfRule type="colorScale" priority="6640">
      <colorScale>
        <cfvo type="num" val="0"/>
        <cfvo type="max" val="0"/>
        <color rgb="FFFF0000"/>
        <color rgb="FFFFEF9C"/>
      </colorScale>
    </cfRule>
  </conditionalFormatting>
  <conditionalFormatting sqref="P346:Y346">
    <cfRule type="colorScale" priority="6639">
      <colorScale>
        <cfvo type="num" val="0"/>
        <cfvo type="max" val="0"/>
        <color rgb="FFFF0000"/>
        <color rgb="FFFFEF9C"/>
      </colorScale>
    </cfRule>
  </conditionalFormatting>
  <conditionalFormatting sqref="P361:Y362">
    <cfRule type="colorScale" priority="6638">
      <colorScale>
        <cfvo type="num" val="0"/>
        <cfvo type="max" val="0"/>
        <color rgb="FFFF0000"/>
        <color rgb="FFFFEF9C"/>
      </colorScale>
    </cfRule>
  </conditionalFormatting>
  <conditionalFormatting sqref="Z337:Z349">
    <cfRule type="colorScale" priority="6637">
      <colorScale>
        <cfvo type="num" val="0"/>
        <cfvo type="max" val="0"/>
        <color rgb="FFFF0000"/>
        <color rgb="FFFFEF9C"/>
      </colorScale>
    </cfRule>
  </conditionalFormatting>
  <conditionalFormatting sqref="Z351:Z365">
    <cfRule type="colorScale" priority="6636">
      <colorScale>
        <cfvo type="num" val="0"/>
        <cfvo type="max" val="0"/>
        <color rgb="FFFF0000"/>
        <color rgb="FFFFEF9C"/>
      </colorScale>
    </cfRule>
  </conditionalFormatting>
  <conditionalFormatting sqref="Z367:Z370">
    <cfRule type="colorScale" priority="6635">
      <colorScale>
        <cfvo type="num" val="0"/>
        <cfvo type="max" val="0"/>
        <color rgb="FFFF0000"/>
        <color rgb="FFFFEF9C"/>
      </colorScale>
    </cfRule>
  </conditionalFormatting>
  <conditionalFormatting sqref="Z340">
    <cfRule type="colorScale" priority="6634">
      <colorScale>
        <cfvo type="num" val="0"/>
        <cfvo type="max" val="0"/>
        <color rgb="FFFF0000"/>
        <color rgb="FFFFEF9C"/>
      </colorScale>
    </cfRule>
  </conditionalFormatting>
  <conditionalFormatting sqref="Z355">
    <cfRule type="colorScale" priority="6633">
      <colorScale>
        <cfvo type="num" val="0"/>
        <cfvo type="max" val="0"/>
        <color rgb="FFFF0000"/>
        <color rgb="FFFFEF9C"/>
      </colorScale>
    </cfRule>
  </conditionalFormatting>
  <conditionalFormatting sqref="Z345">
    <cfRule type="colorScale" priority="6632">
      <colorScale>
        <cfvo type="num" val="0"/>
        <cfvo type="max" val="0"/>
        <color rgb="FFFF0000"/>
        <color rgb="FFFFEF9C"/>
      </colorScale>
    </cfRule>
  </conditionalFormatting>
  <conditionalFormatting sqref="Z360">
    <cfRule type="colorScale" priority="6631">
      <colorScale>
        <cfvo type="num" val="0"/>
        <cfvo type="max" val="0"/>
        <color rgb="FFFF0000"/>
        <color rgb="FFFFEF9C"/>
      </colorScale>
    </cfRule>
  </conditionalFormatting>
  <conditionalFormatting sqref="Z346">
    <cfRule type="colorScale" priority="6630">
      <colorScale>
        <cfvo type="num" val="0"/>
        <cfvo type="max" val="0"/>
        <color rgb="FFFF0000"/>
        <color rgb="FFFFEF9C"/>
      </colorScale>
    </cfRule>
  </conditionalFormatting>
  <conditionalFormatting sqref="Z361:Z362">
    <cfRule type="colorScale" priority="6629">
      <colorScale>
        <cfvo type="num" val="0"/>
        <cfvo type="max" val="0"/>
        <color rgb="FFFF0000"/>
        <color rgb="FFFFEF9C"/>
      </colorScale>
    </cfRule>
  </conditionalFormatting>
  <conditionalFormatting sqref="P337:Y340">
    <cfRule type="colorScale" priority="6628">
      <colorScale>
        <cfvo type="num" val="0"/>
        <cfvo type="max" val="0"/>
        <color rgb="FFFF0000"/>
        <color rgb="FFFFEF9C"/>
      </colorScale>
    </cfRule>
  </conditionalFormatting>
  <conditionalFormatting sqref="P342:Y355">
    <cfRule type="colorScale" priority="6627">
      <colorScale>
        <cfvo type="num" val="0"/>
        <cfvo type="max" val="0"/>
        <color rgb="FFFF0000"/>
        <color rgb="FFFFEF9C"/>
      </colorScale>
    </cfRule>
  </conditionalFormatting>
  <conditionalFormatting sqref="P357:Y370">
    <cfRule type="colorScale" priority="6626">
      <colorScale>
        <cfvo type="num" val="0"/>
        <cfvo type="max" val="0"/>
        <color rgb="FFFF0000"/>
        <color rgb="FFFFEF9C"/>
      </colorScale>
    </cfRule>
  </conditionalFormatting>
  <conditionalFormatting sqref="P346:Y346">
    <cfRule type="colorScale" priority="6625">
      <colorScale>
        <cfvo type="num" val="0"/>
        <cfvo type="max" val="0"/>
        <color rgb="FFFF0000"/>
        <color rgb="FFFFEF9C"/>
      </colorScale>
    </cfRule>
  </conditionalFormatting>
  <conditionalFormatting sqref="P361:Y362">
    <cfRule type="colorScale" priority="6624">
      <colorScale>
        <cfvo type="num" val="0"/>
        <cfvo type="max" val="0"/>
        <color rgb="FFFF0000"/>
        <color rgb="FFFFEF9C"/>
      </colorScale>
    </cfRule>
  </conditionalFormatting>
  <conditionalFormatting sqref="P351:Y351">
    <cfRule type="colorScale" priority="6623">
      <colorScale>
        <cfvo type="num" val="0"/>
        <cfvo type="max" val="0"/>
        <color rgb="FFFF0000"/>
        <color rgb="FFFFEF9C"/>
      </colorScale>
    </cfRule>
  </conditionalFormatting>
  <conditionalFormatting sqref="P367:Y367">
    <cfRule type="colorScale" priority="6622">
      <colorScale>
        <cfvo type="num" val="0"/>
        <cfvo type="max" val="0"/>
        <color rgb="FFFF0000"/>
        <color rgb="FFFFEF9C"/>
      </colorScale>
    </cfRule>
  </conditionalFormatting>
  <conditionalFormatting sqref="P337:Y337">
    <cfRule type="colorScale" priority="6621">
      <colorScale>
        <cfvo type="num" val="0"/>
        <cfvo type="max" val="0"/>
        <color rgb="FFFF0000"/>
        <color rgb="FFFFEF9C"/>
      </colorScale>
    </cfRule>
  </conditionalFormatting>
  <conditionalFormatting sqref="P352:Y352">
    <cfRule type="colorScale" priority="6620">
      <colorScale>
        <cfvo type="num" val="0"/>
        <cfvo type="max" val="0"/>
        <color rgb="FFFF0000"/>
        <color rgb="FFFFEF9C"/>
      </colorScale>
    </cfRule>
  </conditionalFormatting>
  <conditionalFormatting sqref="P368:Y368">
    <cfRule type="colorScale" priority="6619">
      <colorScale>
        <cfvo type="num" val="0"/>
        <cfvo type="max" val="0"/>
        <color rgb="FFFF0000"/>
        <color rgb="FFFFEF9C"/>
      </colorScale>
    </cfRule>
  </conditionalFormatting>
  <conditionalFormatting sqref="Z337:Z340">
    <cfRule type="colorScale" priority="6618">
      <colorScale>
        <cfvo type="num" val="0"/>
        <cfvo type="max" val="0"/>
        <color rgb="FFFF0000"/>
        <color rgb="FFFFEF9C"/>
      </colorScale>
    </cfRule>
  </conditionalFormatting>
  <conditionalFormatting sqref="Z342:Z355">
    <cfRule type="colorScale" priority="6617">
      <colorScale>
        <cfvo type="num" val="0"/>
        <cfvo type="max" val="0"/>
        <color rgb="FFFF0000"/>
        <color rgb="FFFFEF9C"/>
      </colorScale>
    </cfRule>
  </conditionalFormatting>
  <conditionalFormatting sqref="Z357:Z370">
    <cfRule type="colorScale" priority="6616">
      <colorScale>
        <cfvo type="num" val="0"/>
        <cfvo type="max" val="0"/>
        <color rgb="FFFF0000"/>
        <color rgb="FFFFEF9C"/>
      </colorScale>
    </cfRule>
  </conditionalFormatting>
  <conditionalFormatting sqref="Z346">
    <cfRule type="colorScale" priority="6615">
      <colorScale>
        <cfvo type="num" val="0"/>
        <cfvo type="max" val="0"/>
        <color rgb="FFFF0000"/>
        <color rgb="FFFFEF9C"/>
      </colorScale>
    </cfRule>
  </conditionalFormatting>
  <conditionalFormatting sqref="Z361:Z362">
    <cfRule type="colorScale" priority="6614">
      <colorScale>
        <cfvo type="num" val="0"/>
        <cfvo type="max" val="0"/>
        <color rgb="FFFF0000"/>
        <color rgb="FFFFEF9C"/>
      </colorScale>
    </cfRule>
  </conditionalFormatting>
  <conditionalFormatting sqref="Z351">
    <cfRule type="colorScale" priority="6613">
      <colorScale>
        <cfvo type="num" val="0"/>
        <cfvo type="max" val="0"/>
        <color rgb="FFFF0000"/>
        <color rgb="FFFFEF9C"/>
      </colorScale>
    </cfRule>
  </conditionalFormatting>
  <conditionalFormatting sqref="Z367">
    <cfRule type="colorScale" priority="6612">
      <colorScale>
        <cfvo type="num" val="0"/>
        <cfvo type="max" val="0"/>
        <color rgb="FFFF0000"/>
        <color rgb="FFFFEF9C"/>
      </colorScale>
    </cfRule>
  </conditionalFormatting>
  <conditionalFormatting sqref="Z337">
    <cfRule type="colorScale" priority="6611">
      <colorScale>
        <cfvo type="num" val="0"/>
        <cfvo type="max" val="0"/>
        <color rgb="FFFF0000"/>
        <color rgb="FFFFEF9C"/>
      </colorScale>
    </cfRule>
  </conditionalFormatting>
  <conditionalFormatting sqref="Z352">
    <cfRule type="colorScale" priority="6610">
      <colorScale>
        <cfvo type="num" val="0"/>
        <cfvo type="max" val="0"/>
        <color rgb="FFFF0000"/>
        <color rgb="FFFFEF9C"/>
      </colorScale>
    </cfRule>
  </conditionalFormatting>
  <conditionalFormatting sqref="Z368">
    <cfRule type="colorScale" priority="6609">
      <colorScale>
        <cfvo type="num" val="0"/>
        <cfvo type="max" val="0"/>
        <color rgb="FFFF0000"/>
        <color rgb="FFFFEF9C"/>
      </colorScale>
    </cfRule>
  </conditionalFormatting>
  <conditionalFormatting sqref="P337:Y370">
    <cfRule type="colorScale" priority="6608">
      <colorScale>
        <cfvo type="num" val="0"/>
        <cfvo type="max" val="0"/>
        <color rgb="FFFF0000"/>
        <color rgb="FFFFEF9C"/>
      </colorScale>
    </cfRule>
  </conditionalFormatting>
  <conditionalFormatting sqref="Z337:Z370">
    <cfRule type="colorScale" priority="6607">
      <colorScale>
        <cfvo type="num" val="0"/>
        <cfvo type="max" val="0"/>
        <color rgb="FFFF0000"/>
        <color rgb="FFFFEF9C"/>
      </colorScale>
    </cfRule>
  </conditionalFormatting>
  <conditionalFormatting sqref="P337:Y343">
    <cfRule type="colorScale" priority="6606">
      <colorScale>
        <cfvo type="num" val="0"/>
        <cfvo type="max" val="0"/>
        <color rgb="FFFF0000"/>
        <color rgb="FFFFEF9C"/>
      </colorScale>
    </cfRule>
  </conditionalFormatting>
  <conditionalFormatting sqref="P345:Y359">
    <cfRule type="colorScale" priority="6605">
      <colorScale>
        <cfvo type="num" val="0"/>
        <cfvo type="max" val="0"/>
        <color rgb="FFFF0000"/>
        <color rgb="FFFFEF9C"/>
      </colorScale>
    </cfRule>
  </conditionalFormatting>
  <conditionalFormatting sqref="P349:Y349">
    <cfRule type="colorScale" priority="6604">
      <colorScale>
        <cfvo type="num" val="0"/>
        <cfvo type="max" val="0"/>
        <color rgb="FFFF0000"/>
        <color rgb="FFFFEF9C"/>
      </colorScale>
    </cfRule>
  </conditionalFormatting>
  <conditionalFormatting sqref="P365:Y365">
    <cfRule type="colorScale" priority="6603">
      <colorScale>
        <cfvo type="num" val="0"/>
        <cfvo type="max" val="0"/>
        <color rgb="FFFF0000"/>
        <color rgb="FFFFEF9C"/>
      </colorScale>
    </cfRule>
  </conditionalFormatting>
  <conditionalFormatting sqref="P354:Y355">
    <cfRule type="colorScale" priority="6602">
      <colorScale>
        <cfvo type="num" val="0"/>
        <cfvo type="max" val="0"/>
        <color rgb="FFFF0000"/>
        <color rgb="FFFFEF9C"/>
      </colorScale>
    </cfRule>
  </conditionalFormatting>
  <conditionalFormatting sqref="P370:Y370">
    <cfRule type="colorScale" priority="6601">
      <colorScale>
        <cfvo type="num" val="0"/>
        <cfvo type="max" val="0"/>
        <color rgb="FFFF0000"/>
        <color rgb="FFFFEF9C"/>
      </colorScale>
    </cfRule>
  </conditionalFormatting>
  <conditionalFormatting sqref="P355:Y356">
    <cfRule type="colorScale" priority="6600">
      <colorScale>
        <cfvo type="num" val="0"/>
        <cfvo type="max" val="0"/>
        <color rgb="FFFF0000"/>
        <color rgb="FFFFEF9C"/>
      </colorScale>
    </cfRule>
  </conditionalFormatting>
  <conditionalFormatting sqref="Z337:Z343">
    <cfRule type="colorScale" priority="6599">
      <colorScale>
        <cfvo type="num" val="0"/>
        <cfvo type="max" val="0"/>
        <color rgb="FFFF0000"/>
        <color rgb="FFFFEF9C"/>
      </colorScale>
    </cfRule>
  </conditionalFormatting>
  <conditionalFormatting sqref="Z345:Z359">
    <cfRule type="colorScale" priority="6598">
      <colorScale>
        <cfvo type="num" val="0"/>
        <cfvo type="max" val="0"/>
        <color rgb="FFFF0000"/>
        <color rgb="FFFFEF9C"/>
      </colorScale>
    </cfRule>
  </conditionalFormatting>
  <conditionalFormatting sqref="Z349">
    <cfRule type="colorScale" priority="6597">
      <colorScale>
        <cfvo type="num" val="0"/>
        <cfvo type="max" val="0"/>
        <color rgb="FFFF0000"/>
        <color rgb="FFFFEF9C"/>
      </colorScale>
    </cfRule>
  </conditionalFormatting>
  <conditionalFormatting sqref="Z365">
    <cfRule type="colorScale" priority="6596">
      <colorScale>
        <cfvo type="num" val="0"/>
        <cfvo type="max" val="0"/>
        <color rgb="FFFF0000"/>
        <color rgb="FFFFEF9C"/>
      </colorScale>
    </cfRule>
  </conditionalFormatting>
  <conditionalFormatting sqref="Z354:Z355">
    <cfRule type="colorScale" priority="6595">
      <colorScale>
        <cfvo type="num" val="0"/>
        <cfvo type="max" val="0"/>
        <color rgb="FFFF0000"/>
        <color rgb="FFFFEF9C"/>
      </colorScale>
    </cfRule>
  </conditionalFormatting>
  <conditionalFormatting sqref="Z370">
    <cfRule type="colorScale" priority="6594">
      <colorScale>
        <cfvo type="num" val="0"/>
        <cfvo type="max" val="0"/>
        <color rgb="FFFF0000"/>
        <color rgb="FFFFEF9C"/>
      </colorScale>
    </cfRule>
  </conditionalFormatting>
  <conditionalFormatting sqref="Z355:Z356">
    <cfRule type="colorScale" priority="6593">
      <colorScale>
        <cfvo type="num" val="0"/>
        <cfvo type="max" val="0"/>
        <color rgb="FFFF0000"/>
        <color rgb="FFFFEF9C"/>
      </colorScale>
    </cfRule>
  </conditionalFormatting>
  <conditionalFormatting sqref="P337:Y343">
    <cfRule type="colorScale" priority="6592">
      <colorScale>
        <cfvo type="num" val="0"/>
        <cfvo type="max" val="0"/>
        <color rgb="FFFF0000"/>
        <color rgb="FFFFEF9C"/>
      </colorScale>
    </cfRule>
  </conditionalFormatting>
  <conditionalFormatting sqref="P345:Y359">
    <cfRule type="colorScale" priority="6591">
      <colorScale>
        <cfvo type="num" val="0"/>
        <cfvo type="max" val="0"/>
        <color rgb="FFFF0000"/>
        <color rgb="FFFFEF9C"/>
      </colorScale>
    </cfRule>
  </conditionalFormatting>
  <conditionalFormatting sqref="P349:Y349">
    <cfRule type="colorScale" priority="6590">
      <colorScale>
        <cfvo type="num" val="0"/>
        <cfvo type="max" val="0"/>
        <color rgb="FFFF0000"/>
        <color rgb="FFFFEF9C"/>
      </colorScale>
    </cfRule>
  </conditionalFormatting>
  <conditionalFormatting sqref="P365:Y365">
    <cfRule type="colorScale" priority="6589">
      <colorScale>
        <cfvo type="num" val="0"/>
        <cfvo type="max" val="0"/>
        <color rgb="FFFF0000"/>
        <color rgb="FFFFEF9C"/>
      </colorScale>
    </cfRule>
  </conditionalFormatting>
  <conditionalFormatting sqref="P354:Y355">
    <cfRule type="colorScale" priority="6588">
      <colorScale>
        <cfvo type="num" val="0"/>
        <cfvo type="max" val="0"/>
        <color rgb="FFFF0000"/>
        <color rgb="FFFFEF9C"/>
      </colorScale>
    </cfRule>
  </conditionalFormatting>
  <conditionalFormatting sqref="P370:Y370">
    <cfRule type="colorScale" priority="6587">
      <colorScale>
        <cfvo type="num" val="0"/>
        <cfvo type="max" val="0"/>
        <color rgb="FFFF0000"/>
        <color rgb="FFFFEF9C"/>
      </colorScale>
    </cfRule>
  </conditionalFormatting>
  <conditionalFormatting sqref="P355:Y356">
    <cfRule type="colorScale" priority="6586">
      <colorScale>
        <cfvo type="num" val="0"/>
        <cfvo type="max" val="0"/>
        <color rgb="FFFF0000"/>
        <color rgb="FFFFEF9C"/>
      </colorScale>
    </cfRule>
  </conditionalFormatting>
  <conditionalFormatting sqref="Z337:Z343">
    <cfRule type="colorScale" priority="6585">
      <colorScale>
        <cfvo type="num" val="0"/>
        <cfvo type="max" val="0"/>
        <color rgb="FFFF0000"/>
        <color rgb="FFFFEF9C"/>
      </colorScale>
    </cfRule>
  </conditionalFormatting>
  <conditionalFormatting sqref="Z345:Z359">
    <cfRule type="colorScale" priority="6584">
      <colorScale>
        <cfvo type="num" val="0"/>
        <cfvo type="max" val="0"/>
        <color rgb="FFFF0000"/>
        <color rgb="FFFFEF9C"/>
      </colorScale>
    </cfRule>
  </conditionalFormatting>
  <conditionalFormatting sqref="Z349">
    <cfRule type="colorScale" priority="6583">
      <colorScale>
        <cfvo type="num" val="0"/>
        <cfvo type="max" val="0"/>
        <color rgb="FFFF0000"/>
        <color rgb="FFFFEF9C"/>
      </colorScale>
    </cfRule>
  </conditionalFormatting>
  <conditionalFormatting sqref="Z365">
    <cfRule type="colorScale" priority="6582">
      <colorScale>
        <cfvo type="num" val="0"/>
        <cfvo type="max" val="0"/>
        <color rgb="FFFF0000"/>
        <color rgb="FFFFEF9C"/>
      </colorScale>
    </cfRule>
  </conditionalFormatting>
  <conditionalFormatting sqref="Z354:Z355">
    <cfRule type="colorScale" priority="6581">
      <colorScale>
        <cfvo type="num" val="0"/>
        <cfvo type="max" val="0"/>
        <color rgb="FFFF0000"/>
        <color rgb="FFFFEF9C"/>
      </colorScale>
    </cfRule>
  </conditionalFormatting>
  <conditionalFormatting sqref="Z370">
    <cfRule type="colorScale" priority="6580">
      <colorScale>
        <cfvo type="num" val="0"/>
        <cfvo type="max" val="0"/>
        <color rgb="FFFF0000"/>
        <color rgb="FFFFEF9C"/>
      </colorScale>
    </cfRule>
  </conditionalFormatting>
  <conditionalFormatting sqref="Z355:Z356">
    <cfRule type="colorScale" priority="6579">
      <colorScale>
        <cfvo type="num" val="0"/>
        <cfvo type="max" val="0"/>
        <color rgb="FFFF0000"/>
        <color rgb="FFFFEF9C"/>
      </colorScale>
    </cfRule>
  </conditionalFormatting>
  <conditionalFormatting sqref="P374:Y374">
    <cfRule type="colorScale" priority="6578">
      <colorScale>
        <cfvo type="num" val="0"/>
        <cfvo type="max" val="0"/>
        <color rgb="FFFF0000"/>
        <color rgb="FFFFEF9C"/>
      </colorScale>
    </cfRule>
  </conditionalFormatting>
  <conditionalFormatting sqref="P376:Y389">
    <cfRule type="colorScale" priority="6577">
      <colorScale>
        <cfvo type="num" val="0"/>
        <cfvo type="max" val="0"/>
        <color rgb="FFFF0000"/>
        <color rgb="FFFFEF9C"/>
      </colorScale>
    </cfRule>
  </conditionalFormatting>
  <conditionalFormatting sqref="P391:Y405">
    <cfRule type="colorScale" priority="6576">
      <colorScale>
        <cfvo type="num" val="0"/>
        <cfvo type="max" val="0"/>
        <color rgb="FFFF0000"/>
        <color rgb="FFFFEF9C"/>
      </colorScale>
    </cfRule>
  </conditionalFormatting>
  <conditionalFormatting sqref="P407:Y407">
    <cfRule type="colorScale" priority="6575">
      <colorScale>
        <cfvo type="num" val="0"/>
        <cfvo type="max" val="0"/>
        <color rgb="FFFF0000"/>
        <color rgb="FFFFEF9C"/>
      </colorScale>
    </cfRule>
  </conditionalFormatting>
  <conditionalFormatting sqref="P407:Y407">
    <cfRule type="colorScale" priority="6574">
      <colorScale>
        <cfvo type="num" val="0"/>
        <cfvo type="max" val="0"/>
        <color rgb="FFFF0000"/>
        <color rgb="FFFFEF9C"/>
      </colorScale>
    </cfRule>
  </conditionalFormatting>
  <conditionalFormatting sqref="P380:Y380">
    <cfRule type="colorScale" priority="6573">
      <colorScale>
        <cfvo type="num" val="0"/>
        <cfvo type="max" val="0"/>
        <color rgb="FFFF0000"/>
        <color rgb="FFFFEF9C"/>
      </colorScale>
    </cfRule>
  </conditionalFormatting>
  <conditionalFormatting sqref="P395:Y395">
    <cfRule type="colorScale" priority="6572">
      <colorScale>
        <cfvo type="num" val="0"/>
        <cfvo type="max" val="0"/>
        <color rgb="FFFF0000"/>
        <color rgb="FFFFEF9C"/>
      </colorScale>
    </cfRule>
  </conditionalFormatting>
  <conditionalFormatting sqref="P385:Y385">
    <cfRule type="colorScale" priority="6571">
      <colorScale>
        <cfvo type="num" val="0"/>
        <cfvo type="max" val="0"/>
        <color rgb="FFFF0000"/>
        <color rgb="FFFFEF9C"/>
      </colorScale>
    </cfRule>
  </conditionalFormatting>
  <conditionalFormatting sqref="P401:Y401">
    <cfRule type="colorScale" priority="6570">
      <colorScale>
        <cfvo type="num" val="0"/>
        <cfvo type="max" val="0"/>
        <color rgb="FFFF0000"/>
        <color rgb="FFFFEF9C"/>
      </colorScale>
    </cfRule>
  </conditionalFormatting>
  <conditionalFormatting sqref="P386:Y386">
    <cfRule type="colorScale" priority="6569">
      <colorScale>
        <cfvo type="num" val="0"/>
        <cfvo type="max" val="0"/>
        <color rgb="FFFF0000"/>
        <color rgb="FFFFEF9C"/>
      </colorScale>
    </cfRule>
  </conditionalFormatting>
  <conditionalFormatting sqref="P402:Y402">
    <cfRule type="colorScale" priority="6568">
      <colorScale>
        <cfvo type="num" val="0"/>
        <cfvo type="max" val="0"/>
        <color rgb="FFFF0000"/>
        <color rgb="FFFFEF9C"/>
      </colorScale>
    </cfRule>
  </conditionalFormatting>
  <conditionalFormatting sqref="Z374">
    <cfRule type="colorScale" priority="6567">
      <colorScale>
        <cfvo type="num" val="0"/>
        <cfvo type="max" val="0"/>
        <color rgb="FFFF0000"/>
        <color rgb="FFFFEF9C"/>
      </colorScale>
    </cfRule>
  </conditionalFormatting>
  <conditionalFormatting sqref="Z376:Z389">
    <cfRule type="colorScale" priority="6566">
      <colorScale>
        <cfvo type="num" val="0"/>
        <cfvo type="max" val="0"/>
        <color rgb="FFFF0000"/>
        <color rgb="FFFFEF9C"/>
      </colorScale>
    </cfRule>
  </conditionalFormatting>
  <conditionalFormatting sqref="Z391:Z405">
    <cfRule type="colorScale" priority="6565">
      <colorScale>
        <cfvo type="num" val="0"/>
        <cfvo type="max" val="0"/>
        <color rgb="FFFF0000"/>
        <color rgb="FFFFEF9C"/>
      </colorScale>
    </cfRule>
  </conditionalFormatting>
  <conditionalFormatting sqref="Z407">
    <cfRule type="colorScale" priority="6564">
      <colorScale>
        <cfvo type="num" val="0"/>
        <cfvo type="max" val="0"/>
        <color rgb="FFFF0000"/>
        <color rgb="FFFFEF9C"/>
      </colorScale>
    </cfRule>
  </conditionalFormatting>
  <conditionalFormatting sqref="Z407">
    <cfRule type="colorScale" priority="6563">
      <colorScale>
        <cfvo type="num" val="0"/>
        <cfvo type="max" val="0"/>
        <color rgb="FFFF0000"/>
        <color rgb="FFFFEF9C"/>
      </colorScale>
    </cfRule>
  </conditionalFormatting>
  <conditionalFormatting sqref="Z380">
    <cfRule type="colorScale" priority="6562">
      <colorScale>
        <cfvo type="num" val="0"/>
        <cfvo type="max" val="0"/>
        <color rgb="FFFF0000"/>
        <color rgb="FFFFEF9C"/>
      </colorScale>
    </cfRule>
  </conditionalFormatting>
  <conditionalFormatting sqref="Z395">
    <cfRule type="colorScale" priority="6561">
      <colorScale>
        <cfvo type="num" val="0"/>
        <cfvo type="max" val="0"/>
        <color rgb="FFFF0000"/>
        <color rgb="FFFFEF9C"/>
      </colorScale>
    </cfRule>
  </conditionalFormatting>
  <conditionalFormatting sqref="Z385">
    <cfRule type="colorScale" priority="6560">
      <colorScale>
        <cfvo type="num" val="0"/>
        <cfvo type="max" val="0"/>
        <color rgb="FFFF0000"/>
        <color rgb="FFFFEF9C"/>
      </colorScale>
    </cfRule>
  </conditionalFormatting>
  <conditionalFormatting sqref="Z401">
    <cfRule type="colorScale" priority="6559">
      <colorScale>
        <cfvo type="num" val="0"/>
        <cfvo type="max" val="0"/>
        <color rgb="FFFF0000"/>
        <color rgb="FFFFEF9C"/>
      </colorScale>
    </cfRule>
  </conditionalFormatting>
  <conditionalFormatting sqref="Z386">
    <cfRule type="colorScale" priority="6558">
      <colorScale>
        <cfvo type="num" val="0"/>
        <cfvo type="max" val="0"/>
        <color rgb="FFFF0000"/>
        <color rgb="FFFFEF9C"/>
      </colorScale>
    </cfRule>
  </conditionalFormatting>
  <conditionalFormatting sqref="Z402">
    <cfRule type="colorScale" priority="6557">
      <colorScale>
        <cfvo type="num" val="0"/>
        <cfvo type="max" val="0"/>
        <color rgb="FFFF0000"/>
        <color rgb="FFFFEF9C"/>
      </colorScale>
    </cfRule>
  </conditionalFormatting>
  <conditionalFormatting sqref="P374:Y380">
    <cfRule type="colorScale" priority="6556">
      <colorScale>
        <cfvo type="num" val="0"/>
        <cfvo type="max" val="0"/>
        <color rgb="FFFF0000"/>
        <color rgb="FFFFEF9C"/>
      </colorScale>
    </cfRule>
  </conditionalFormatting>
  <conditionalFormatting sqref="P382:Y395">
    <cfRule type="colorScale" priority="6555">
      <colorScale>
        <cfvo type="num" val="0"/>
        <cfvo type="max" val="0"/>
        <color rgb="FFFF0000"/>
        <color rgb="FFFFEF9C"/>
      </colorScale>
    </cfRule>
  </conditionalFormatting>
  <conditionalFormatting sqref="P397:Y407">
    <cfRule type="colorScale" priority="6554">
      <colorScale>
        <cfvo type="num" val="0"/>
        <cfvo type="max" val="0"/>
        <color rgb="FFFF0000"/>
        <color rgb="FFFFEF9C"/>
      </colorScale>
    </cfRule>
  </conditionalFormatting>
  <conditionalFormatting sqref="P386:Y386">
    <cfRule type="colorScale" priority="6553">
      <colorScale>
        <cfvo type="num" val="0"/>
        <cfvo type="max" val="0"/>
        <color rgb="FFFF0000"/>
        <color rgb="FFFFEF9C"/>
      </colorScale>
    </cfRule>
  </conditionalFormatting>
  <conditionalFormatting sqref="P402:Y402">
    <cfRule type="colorScale" priority="6552">
      <colorScale>
        <cfvo type="num" val="0"/>
        <cfvo type="max" val="0"/>
        <color rgb="FFFF0000"/>
        <color rgb="FFFFEF9C"/>
      </colorScale>
    </cfRule>
  </conditionalFormatting>
  <conditionalFormatting sqref="P376:Y376">
    <cfRule type="colorScale" priority="6551">
      <colorScale>
        <cfvo type="num" val="0"/>
        <cfvo type="max" val="0"/>
        <color rgb="FFFF0000"/>
        <color rgb="FFFFEF9C"/>
      </colorScale>
    </cfRule>
  </conditionalFormatting>
  <conditionalFormatting sqref="P391:Y391">
    <cfRule type="colorScale" priority="6550">
      <colorScale>
        <cfvo type="num" val="0"/>
        <cfvo type="max" val="0"/>
        <color rgb="FFFF0000"/>
        <color rgb="FFFFEF9C"/>
      </colorScale>
    </cfRule>
  </conditionalFormatting>
  <conditionalFormatting sqref="P407:Y407">
    <cfRule type="colorScale" priority="6549">
      <colorScale>
        <cfvo type="num" val="0"/>
        <cfvo type="max" val="0"/>
        <color rgb="FFFF0000"/>
        <color rgb="FFFFEF9C"/>
      </colorScale>
    </cfRule>
  </conditionalFormatting>
  <conditionalFormatting sqref="P377:Y377">
    <cfRule type="colorScale" priority="6548">
      <colorScale>
        <cfvo type="num" val="0"/>
        <cfvo type="max" val="0"/>
        <color rgb="FFFF0000"/>
        <color rgb="FFFFEF9C"/>
      </colorScale>
    </cfRule>
  </conditionalFormatting>
  <conditionalFormatting sqref="P392:Y392">
    <cfRule type="colorScale" priority="6547">
      <colorScale>
        <cfvo type="num" val="0"/>
        <cfvo type="max" val="0"/>
        <color rgb="FFFF0000"/>
        <color rgb="FFFFEF9C"/>
      </colorScale>
    </cfRule>
  </conditionalFormatting>
  <conditionalFormatting sqref="Z374:Z380">
    <cfRule type="colorScale" priority="6546">
      <colorScale>
        <cfvo type="num" val="0"/>
        <cfvo type="max" val="0"/>
        <color rgb="FFFF0000"/>
        <color rgb="FFFFEF9C"/>
      </colorScale>
    </cfRule>
  </conditionalFormatting>
  <conditionalFormatting sqref="Z382:Z395">
    <cfRule type="colorScale" priority="6545">
      <colorScale>
        <cfvo type="num" val="0"/>
        <cfvo type="max" val="0"/>
        <color rgb="FFFF0000"/>
        <color rgb="FFFFEF9C"/>
      </colorScale>
    </cfRule>
  </conditionalFormatting>
  <conditionalFormatting sqref="Z397:Z407">
    <cfRule type="colorScale" priority="6544">
      <colorScale>
        <cfvo type="num" val="0"/>
        <cfvo type="max" val="0"/>
        <color rgb="FFFF0000"/>
        <color rgb="FFFFEF9C"/>
      </colorScale>
    </cfRule>
  </conditionalFormatting>
  <conditionalFormatting sqref="Z386">
    <cfRule type="colorScale" priority="6543">
      <colorScale>
        <cfvo type="num" val="0"/>
        <cfvo type="max" val="0"/>
        <color rgb="FFFF0000"/>
        <color rgb="FFFFEF9C"/>
      </colorScale>
    </cfRule>
  </conditionalFormatting>
  <conditionalFormatting sqref="Z402">
    <cfRule type="colorScale" priority="6542">
      <colorScale>
        <cfvo type="num" val="0"/>
        <cfvo type="max" val="0"/>
        <color rgb="FFFF0000"/>
        <color rgb="FFFFEF9C"/>
      </colorScale>
    </cfRule>
  </conditionalFormatting>
  <conditionalFormatting sqref="Z376">
    <cfRule type="colorScale" priority="6541">
      <colorScale>
        <cfvo type="num" val="0"/>
        <cfvo type="max" val="0"/>
        <color rgb="FFFF0000"/>
        <color rgb="FFFFEF9C"/>
      </colorScale>
    </cfRule>
  </conditionalFormatting>
  <conditionalFormatting sqref="Z391">
    <cfRule type="colorScale" priority="6540">
      <colorScale>
        <cfvo type="num" val="0"/>
        <cfvo type="max" val="0"/>
        <color rgb="FFFF0000"/>
        <color rgb="FFFFEF9C"/>
      </colorScale>
    </cfRule>
  </conditionalFormatting>
  <conditionalFormatting sqref="Z407">
    <cfRule type="colorScale" priority="6539">
      <colorScale>
        <cfvo type="num" val="0"/>
        <cfvo type="max" val="0"/>
        <color rgb="FFFF0000"/>
        <color rgb="FFFFEF9C"/>
      </colorScale>
    </cfRule>
  </conditionalFormatting>
  <conditionalFormatting sqref="Z377">
    <cfRule type="colorScale" priority="6538">
      <colorScale>
        <cfvo type="num" val="0"/>
        <cfvo type="max" val="0"/>
        <color rgb="FFFF0000"/>
        <color rgb="FFFFEF9C"/>
      </colorScale>
    </cfRule>
  </conditionalFormatting>
  <conditionalFormatting sqref="Z392">
    <cfRule type="colorScale" priority="6537">
      <colorScale>
        <cfvo type="num" val="0"/>
        <cfvo type="max" val="0"/>
        <color rgb="FFFF0000"/>
        <color rgb="FFFFEF9C"/>
      </colorScale>
    </cfRule>
  </conditionalFormatting>
  <conditionalFormatting sqref="P374:Y386">
    <cfRule type="colorScale" priority="6536">
      <colorScale>
        <cfvo type="num" val="0"/>
        <cfvo type="max" val="0"/>
        <color rgb="FFFF0000"/>
        <color rgb="FFFFEF9C"/>
      </colorScale>
    </cfRule>
  </conditionalFormatting>
  <conditionalFormatting sqref="P388:Y402">
    <cfRule type="colorScale" priority="6535">
      <colorScale>
        <cfvo type="num" val="0"/>
        <cfvo type="max" val="0"/>
        <color rgb="FFFF0000"/>
        <color rgb="FFFFEF9C"/>
      </colorScale>
    </cfRule>
  </conditionalFormatting>
  <conditionalFormatting sqref="P404:Y407">
    <cfRule type="colorScale" priority="6534">
      <colorScale>
        <cfvo type="num" val="0"/>
        <cfvo type="max" val="0"/>
        <color rgb="FFFF0000"/>
        <color rgb="FFFFEF9C"/>
      </colorScale>
    </cfRule>
  </conditionalFormatting>
  <conditionalFormatting sqref="P377:Y377">
    <cfRule type="colorScale" priority="6533">
      <colorScale>
        <cfvo type="num" val="0"/>
        <cfvo type="max" val="0"/>
        <color rgb="FFFF0000"/>
        <color rgb="FFFFEF9C"/>
      </colorScale>
    </cfRule>
  </conditionalFormatting>
  <conditionalFormatting sqref="P392:Y392">
    <cfRule type="colorScale" priority="6532">
      <colorScale>
        <cfvo type="num" val="0"/>
        <cfvo type="max" val="0"/>
        <color rgb="FFFF0000"/>
        <color rgb="FFFFEF9C"/>
      </colorScale>
    </cfRule>
  </conditionalFormatting>
  <conditionalFormatting sqref="P382:Y382">
    <cfRule type="colorScale" priority="6531">
      <colorScale>
        <cfvo type="num" val="0"/>
        <cfvo type="max" val="0"/>
        <color rgb="FFFF0000"/>
        <color rgb="FFFFEF9C"/>
      </colorScale>
    </cfRule>
  </conditionalFormatting>
  <conditionalFormatting sqref="P397:Y397">
    <cfRule type="colorScale" priority="6530">
      <colorScale>
        <cfvo type="num" val="0"/>
        <cfvo type="max" val="0"/>
        <color rgb="FFFF0000"/>
        <color rgb="FFFFEF9C"/>
      </colorScale>
    </cfRule>
  </conditionalFormatting>
  <conditionalFormatting sqref="P383:Y383">
    <cfRule type="colorScale" priority="6529">
      <colorScale>
        <cfvo type="num" val="0"/>
        <cfvo type="max" val="0"/>
        <color rgb="FFFF0000"/>
        <color rgb="FFFFEF9C"/>
      </colorScale>
    </cfRule>
  </conditionalFormatting>
  <conditionalFormatting sqref="P398:Y399">
    <cfRule type="colorScale" priority="6528">
      <colorScale>
        <cfvo type="num" val="0"/>
        <cfvo type="max" val="0"/>
        <color rgb="FFFF0000"/>
        <color rgb="FFFFEF9C"/>
      </colorScale>
    </cfRule>
  </conditionalFormatting>
  <conditionalFormatting sqref="Z374:Z386">
    <cfRule type="colorScale" priority="6527">
      <colorScale>
        <cfvo type="num" val="0"/>
        <cfvo type="max" val="0"/>
        <color rgb="FFFF0000"/>
        <color rgb="FFFFEF9C"/>
      </colorScale>
    </cfRule>
  </conditionalFormatting>
  <conditionalFormatting sqref="Z388:Z402">
    <cfRule type="colorScale" priority="6526">
      <colorScale>
        <cfvo type="num" val="0"/>
        <cfvo type="max" val="0"/>
        <color rgb="FFFF0000"/>
        <color rgb="FFFFEF9C"/>
      </colorScale>
    </cfRule>
  </conditionalFormatting>
  <conditionalFormatting sqref="Z404:Z407">
    <cfRule type="colorScale" priority="6525">
      <colorScale>
        <cfvo type="num" val="0"/>
        <cfvo type="max" val="0"/>
        <color rgb="FFFF0000"/>
        <color rgb="FFFFEF9C"/>
      </colorScale>
    </cfRule>
  </conditionalFormatting>
  <conditionalFormatting sqref="Z377">
    <cfRule type="colorScale" priority="6524">
      <colorScale>
        <cfvo type="num" val="0"/>
        <cfvo type="max" val="0"/>
        <color rgb="FFFF0000"/>
        <color rgb="FFFFEF9C"/>
      </colorScale>
    </cfRule>
  </conditionalFormatting>
  <conditionalFormatting sqref="Z392">
    <cfRule type="colorScale" priority="6523">
      <colorScale>
        <cfvo type="num" val="0"/>
        <cfvo type="max" val="0"/>
        <color rgb="FFFF0000"/>
        <color rgb="FFFFEF9C"/>
      </colorScale>
    </cfRule>
  </conditionalFormatting>
  <conditionalFormatting sqref="Z382">
    <cfRule type="colorScale" priority="6522">
      <colorScale>
        <cfvo type="num" val="0"/>
        <cfvo type="max" val="0"/>
        <color rgb="FFFF0000"/>
        <color rgb="FFFFEF9C"/>
      </colorScale>
    </cfRule>
  </conditionalFormatting>
  <conditionalFormatting sqref="Z397">
    <cfRule type="colorScale" priority="6521">
      <colorScale>
        <cfvo type="num" val="0"/>
        <cfvo type="max" val="0"/>
        <color rgb="FFFF0000"/>
        <color rgb="FFFFEF9C"/>
      </colorScale>
    </cfRule>
  </conditionalFormatting>
  <conditionalFormatting sqref="Z383">
    <cfRule type="colorScale" priority="6520">
      <colorScale>
        <cfvo type="num" val="0"/>
        <cfvo type="max" val="0"/>
        <color rgb="FFFF0000"/>
        <color rgb="FFFFEF9C"/>
      </colorScale>
    </cfRule>
  </conditionalFormatting>
  <conditionalFormatting sqref="Z398:Z399">
    <cfRule type="colorScale" priority="6519">
      <colorScale>
        <cfvo type="num" val="0"/>
        <cfvo type="max" val="0"/>
        <color rgb="FFFF0000"/>
        <color rgb="FFFFEF9C"/>
      </colorScale>
    </cfRule>
  </conditionalFormatting>
  <conditionalFormatting sqref="P374:Y377">
    <cfRule type="colorScale" priority="6518">
      <colorScale>
        <cfvo type="num" val="0"/>
        <cfvo type="max" val="0"/>
        <color rgb="FFFF0000"/>
        <color rgb="FFFFEF9C"/>
      </colorScale>
    </cfRule>
  </conditionalFormatting>
  <conditionalFormatting sqref="P379:Y392">
    <cfRule type="colorScale" priority="6517">
      <colorScale>
        <cfvo type="num" val="0"/>
        <cfvo type="max" val="0"/>
        <color rgb="FFFF0000"/>
        <color rgb="FFFFEF9C"/>
      </colorScale>
    </cfRule>
  </conditionalFormatting>
  <conditionalFormatting sqref="P394:Y407">
    <cfRule type="colorScale" priority="6516">
      <colorScale>
        <cfvo type="num" val="0"/>
        <cfvo type="max" val="0"/>
        <color rgb="FFFF0000"/>
        <color rgb="FFFFEF9C"/>
      </colorScale>
    </cfRule>
  </conditionalFormatting>
  <conditionalFormatting sqref="P383:Y383">
    <cfRule type="colorScale" priority="6515">
      <colorScale>
        <cfvo type="num" val="0"/>
        <cfvo type="max" val="0"/>
        <color rgb="FFFF0000"/>
        <color rgb="FFFFEF9C"/>
      </colorScale>
    </cfRule>
  </conditionalFormatting>
  <conditionalFormatting sqref="P398:Y399">
    <cfRule type="colorScale" priority="6514">
      <colorScale>
        <cfvo type="num" val="0"/>
        <cfvo type="max" val="0"/>
        <color rgb="FFFF0000"/>
        <color rgb="FFFFEF9C"/>
      </colorScale>
    </cfRule>
  </conditionalFormatting>
  <conditionalFormatting sqref="P388:Y388">
    <cfRule type="colorScale" priority="6513">
      <colorScale>
        <cfvo type="num" val="0"/>
        <cfvo type="max" val="0"/>
        <color rgb="FFFF0000"/>
        <color rgb="FFFFEF9C"/>
      </colorScale>
    </cfRule>
  </conditionalFormatting>
  <conditionalFormatting sqref="P404:Y404">
    <cfRule type="colorScale" priority="6512">
      <colorScale>
        <cfvo type="num" val="0"/>
        <cfvo type="max" val="0"/>
        <color rgb="FFFF0000"/>
        <color rgb="FFFFEF9C"/>
      </colorScale>
    </cfRule>
  </conditionalFormatting>
  <conditionalFormatting sqref="P374:Y374">
    <cfRule type="colorScale" priority="6511">
      <colorScale>
        <cfvo type="num" val="0"/>
        <cfvo type="max" val="0"/>
        <color rgb="FFFF0000"/>
        <color rgb="FFFFEF9C"/>
      </colorScale>
    </cfRule>
  </conditionalFormatting>
  <conditionalFormatting sqref="P389:Y389">
    <cfRule type="colorScale" priority="6510">
      <colorScale>
        <cfvo type="num" val="0"/>
        <cfvo type="max" val="0"/>
        <color rgb="FFFF0000"/>
        <color rgb="FFFFEF9C"/>
      </colorScale>
    </cfRule>
  </conditionalFormatting>
  <conditionalFormatting sqref="P405:Y405">
    <cfRule type="colorScale" priority="6509">
      <colorScale>
        <cfvo type="num" val="0"/>
        <cfvo type="max" val="0"/>
        <color rgb="FFFF0000"/>
        <color rgb="FFFFEF9C"/>
      </colorScale>
    </cfRule>
  </conditionalFormatting>
  <conditionalFormatting sqref="Z374:Z377">
    <cfRule type="colorScale" priority="6508">
      <colorScale>
        <cfvo type="num" val="0"/>
        <cfvo type="max" val="0"/>
        <color rgb="FFFF0000"/>
        <color rgb="FFFFEF9C"/>
      </colorScale>
    </cfRule>
  </conditionalFormatting>
  <conditionalFormatting sqref="Z379:Z392">
    <cfRule type="colorScale" priority="6507">
      <colorScale>
        <cfvo type="num" val="0"/>
        <cfvo type="max" val="0"/>
        <color rgb="FFFF0000"/>
        <color rgb="FFFFEF9C"/>
      </colorScale>
    </cfRule>
  </conditionalFormatting>
  <conditionalFormatting sqref="Z394:Z407">
    <cfRule type="colorScale" priority="6506">
      <colorScale>
        <cfvo type="num" val="0"/>
        <cfvo type="max" val="0"/>
        <color rgb="FFFF0000"/>
        <color rgb="FFFFEF9C"/>
      </colorScale>
    </cfRule>
  </conditionalFormatting>
  <conditionalFormatting sqref="Z383">
    <cfRule type="colorScale" priority="6505">
      <colorScale>
        <cfvo type="num" val="0"/>
        <cfvo type="max" val="0"/>
        <color rgb="FFFF0000"/>
        <color rgb="FFFFEF9C"/>
      </colorScale>
    </cfRule>
  </conditionalFormatting>
  <conditionalFormatting sqref="Z398:Z399">
    <cfRule type="colorScale" priority="6504">
      <colorScale>
        <cfvo type="num" val="0"/>
        <cfvo type="max" val="0"/>
        <color rgb="FFFF0000"/>
        <color rgb="FFFFEF9C"/>
      </colorScale>
    </cfRule>
  </conditionalFormatting>
  <conditionalFormatting sqref="Z388">
    <cfRule type="colorScale" priority="6503">
      <colorScale>
        <cfvo type="num" val="0"/>
        <cfvo type="max" val="0"/>
        <color rgb="FFFF0000"/>
        <color rgb="FFFFEF9C"/>
      </colorScale>
    </cfRule>
  </conditionalFormatting>
  <conditionalFormatting sqref="Z404">
    <cfRule type="colorScale" priority="6502">
      <colorScale>
        <cfvo type="num" val="0"/>
        <cfvo type="max" val="0"/>
        <color rgb="FFFF0000"/>
        <color rgb="FFFFEF9C"/>
      </colorScale>
    </cfRule>
  </conditionalFormatting>
  <conditionalFormatting sqref="Z374">
    <cfRule type="colorScale" priority="6501">
      <colorScale>
        <cfvo type="num" val="0"/>
        <cfvo type="max" val="0"/>
        <color rgb="FFFF0000"/>
        <color rgb="FFFFEF9C"/>
      </colorScale>
    </cfRule>
  </conditionalFormatting>
  <conditionalFormatting sqref="Z389">
    <cfRule type="colorScale" priority="6500">
      <colorScale>
        <cfvo type="num" val="0"/>
        <cfvo type="max" val="0"/>
        <color rgb="FFFF0000"/>
        <color rgb="FFFFEF9C"/>
      </colorScale>
    </cfRule>
  </conditionalFormatting>
  <conditionalFormatting sqref="Z405">
    <cfRule type="colorScale" priority="6499">
      <colorScale>
        <cfvo type="num" val="0"/>
        <cfvo type="max" val="0"/>
        <color rgb="FFFF0000"/>
        <color rgb="FFFFEF9C"/>
      </colorScale>
    </cfRule>
  </conditionalFormatting>
  <conditionalFormatting sqref="P374:Y407">
    <cfRule type="colorScale" priority="6498">
      <colorScale>
        <cfvo type="num" val="0"/>
        <cfvo type="max" val="0"/>
        <color rgb="FFFF0000"/>
        <color rgb="FFFFEF9C"/>
      </colorScale>
    </cfRule>
  </conditionalFormatting>
  <conditionalFormatting sqref="Z374:Z407">
    <cfRule type="colorScale" priority="6497">
      <colorScale>
        <cfvo type="num" val="0"/>
        <cfvo type="max" val="0"/>
        <color rgb="FFFF0000"/>
        <color rgb="FFFFEF9C"/>
      </colorScale>
    </cfRule>
  </conditionalFormatting>
  <conditionalFormatting sqref="P374:Y380">
    <cfRule type="colorScale" priority="6496">
      <colorScale>
        <cfvo type="num" val="0"/>
        <cfvo type="max" val="0"/>
        <color rgb="FFFF0000"/>
        <color rgb="FFFFEF9C"/>
      </colorScale>
    </cfRule>
  </conditionalFormatting>
  <conditionalFormatting sqref="P382:Y396">
    <cfRule type="colorScale" priority="6495">
      <colorScale>
        <cfvo type="num" val="0"/>
        <cfvo type="max" val="0"/>
        <color rgb="FFFF0000"/>
        <color rgb="FFFFEF9C"/>
      </colorScale>
    </cfRule>
  </conditionalFormatting>
  <conditionalFormatting sqref="P386:Y386">
    <cfRule type="colorScale" priority="6494">
      <colorScale>
        <cfvo type="num" val="0"/>
        <cfvo type="max" val="0"/>
        <color rgb="FFFF0000"/>
        <color rgb="FFFFEF9C"/>
      </colorScale>
    </cfRule>
  </conditionalFormatting>
  <conditionalFormatting sqref="P402:Y402">
    <cfRule type="colorScale" priority="6493">
      <colorScale>
        <cfvo type="num" val="0"/>
        <cfvo type="max" val="0"/>
        <color rgb="FFFF0000"/>
        <color rgb="FFFFEF9C"/>
      </colorScale>
    </cfRule>
  </conditionalFormatting>
  <conditionalFormatting sqref="P391:Y392">
    <cfRule type="colorScale" priority="6492">
      <colorScale>
        <cfvo type="num" val="0"/>
        <cfvo type="max" val="0"/>
        <color rgb="FFFF0000"/>
        <color rgb="FFFFEF9C"/>
      </colorScale>
    </cfRule>
  </conditionalFormatting>
  <conditionalFormatting sqref="P407:Y407">
    <cfRule type="colorScale" priority="6491">
      <colorScale>
        <cfvo type="num" val="0"/>
        <cfvo type="max" val="0"/>
        <color rgb="FFFF0000"/>
        <color rgb="FFFFEF9C"/>
      </colorScale>
    </cfRule>
  </conditionalFormatting>
  <conditionalFormatting sqref="P392:Y393">
    <cfRule type="colorScale" priority="6490">
      <colorScale>
        <cfvo type="num" val="0"/>
        <cfvo type="max" val="0"/>
        <color rgb="FFFF0000"/>
        <color rgb="FFFFEF9C"/>
      </colorScale>
    </cfRule>
  </conditionalFormatting>
  <conditionalFormatting sqref="Z374:Z380">
    <cfRule type="colorScale" priority="6489">
      <colorScale>
        <cfvo type="num" val="0"/>
        <cfvo type="max" val="0"/>
        <color rgb="FFFF0000"/>
        <color rgb="FFFFEF9C"/>
      </colorScale>
    </cfRule>
  </conditionalFormatting>
  <conditionalFormatting sqref="Z382:Z396">
    <cfRule type="colorScale" priority="6488">
      <colorScale>
        <cfvo type="num" val="0"/>
        <cfvo type="max" val="0"/>
        <color rgb="FFFF0000"/>
        <color rgb="FFFFEF9C"/>
      </colorScale>
    </cfRule>
  </conditionalFormatting>
  <conditionalFormatting sqref="Z386">
    <cfRule type="colorScale" priority="6487">
      <colorScale>
        <cfvo type="num" val="0"/>
        <cfvo type="max" val="0"/>
        <color rgb="FFFF0000"/>
        <color rgb="FFFFEF9C"/>
      </colorScale>
    </cfRule>
  </conditionalFormatting>
  <conditionalFormatting sqref="Z402">
    <cfRule type="colorScale" priority="6486">
      <colorScale>
        <cfvo type="num" val="0"/>
        <cfvo type="max" val="0"/>
        <color rgb="FFFF0000"/>
        <color rgb="FFFFEF9C"/>
      </colorScale>
    </cfRule>
  </conditionalFormatting>
  <conditionalFormatting sqref="Z391:Z392">
    <cfRule type="colorScale" priority="6485">
      <colorScale>
        <cfvo type="num" val="0"/>
        <cfvo type="max" val="0"/>
        <color rgb="FFFF0000"/>
        <color rgb="FFFFEF9C"/>
      </colorScale>
    </cfRule>
  </conditionalFormatting>
  <conditionalFormatting sqref="Z407">
    <cfRule type="colorScale" priority="6484">
      <colorScale>
        <cfvo type="num" val="0"/>
        <cfvo type="max" val="0"/>
        <color rgb="FFFF0000"/>
        <color rgb="FFFFEF9C"/>
      </colorScale>
    </cfRule>
  </conditionalFormatting>
  <conditionalFormatting sqref="Z392:Z393">
    <cfRule type="colorScale" priority="6483">
      <colorScale>
        <cfvo type="num" val="0"/>
        <cfvo type="max" val="0"/>
        <color rgb="FFFF0000"/>
        <color rgb="FFFFEF9C"/>
      </colorScale>
    </cfRule>
  </conditionalFormatting>
  <conditionalFormatting sqref="P374:Y380">
    <cfRule type="colorScale" priority="6482">
      <colorScale>
        <cfvo type="num" val="0"/>
        <cfvo type="max" val="0"/>
        <color rgb="FFFF0000"/>
        <color rgb="FFFFEF9C"/>
      </colorScale>
    </cfRule>
  </conditionalFormatting>
  <conditionalFormatting sqref="P382:Y396">
    <cfRule type="colorScale" priority="6481">
      <colorScale>
        <cfvo type="num" val="0"/>
        <cfvo type="max" val="0"/>
        <color rgb="FFFF0000"/>
        <color rgb="FFFFEF9C"/>
      </colorScale>
    </cfRule>
  </conditionalFormatting>
  <conditionalFormatting sqref="P386:Y386">
    <cfRule type="colorScale" priority="6480">
      <colorScale>
        <cfvo type="num" val="0"/>
        <cfvo type="max" val="0"/>
        <color rgb="FFFF0000"/>
        <color rgb="FFFFEF9C"/>
      </colorScale>
    </cfRule>
  </conditionalFormatting>
  <conditionalFormatting sqref="P402:Y402">
    <cfRule type="colorScale" priority="6479">
      <colorScale>
        <cfvo type="num" val="0"/>
        <cfvo type="max" val="0"/>
        <color rgb="FFFF0000"/>
        <color rgb="FFFFEF9C"/>
      </colorScale>
    </cfRule>
  </conditionalFormatting>
  <conditionalFormatting sqref="P391:Y392">
    <cfRule type="colorScale" priority="6478">
      <colorScale>
        <cfvo type="num" val="0"/>
        <cfvo type="max" val="0"/>
        <color rgb="FFFF0000"/>
        <color rgb="FFFFEF9C"/>
      </colorScale>
    </cfRule>
  </conditionalFormatting>
  <conditionalFormatting sqref="P407:Y407">
    <cfRule type="colorScale" priority="6477">
      <colorScale>
        <cfvo type="num" val="0"/>
        <cfvo type="max" val="0"/>
        <color rgb="FFFF0000"/>
        <color rgb="FFFFEF9C"/>
      </colorScale>
    </cfRule>
  </conditionalFormatting>
  <conditionalFormatting sqref="P392:Y393">
    <cfRule type="colorScale" priority="6476">
      <colorScale>
        <cfvo type="num" val="0"/>
        <cfvo type="max" val="0"/>
        <color rgb="FFFF0000"/>
        <color rgb="FFFFEF9C"/>
      </colorScale>
    </cfRule>
  </conditionalFormatting>
  <conditionalFormatting sqref="Z374:Z380">
    <cfRule type="colorScale" priority="6475">
      <colorScale>
        <cfvo type="num" val="0"/>
        <cfvo type="max" val="0"/>
        <color rgb="FFFF0000"/>
        <color rgb="FFFFEF9C"/>
      </colorScale>
    </cfRule>
  </conditionalFormatting>
  <conditionalFormatting sqref="Z382:Z396">
    <cfRule type="colorScale" priority="6474">
      <colorScale>
        <cfvo type="num" val="0"/>
        <cfvo type="max" val="0"/>
        <color rgb="FFFF0000"/>
        <color rgb="FFFFEF9C"/>
      </colorScale>
    </cfRule>
  </conditionalFormatting>
  <conditionalFormatting sqref="Z386">
    <cfRule type="colorScale" priority="6473">
      <colorScale>
        <cfvo type="num" val="0"/>
        <cfvo type="max" val="0"/>
        <color rgb="FFFF0000"/>
        <color rgb="FFFFEF9C"/>
      </colorScale>
    </cfRule>
  </conditionalFormatting>
  <conditionalFormatting sqref="Z402">
    <cfRule type="colorScale" priority="6472">
      <colorScale>
        <cfvo type="num" val="0"/>
        <cfvo type="max" val="0"/>
        <color rgb="FFFF0000"/>
        <color rgb="FFFFEF9C"/>
      </colorScale>
    </cfRule>
  </conditionalFormatting>
  <conditionalFormatting sqref="Z391:Z392">
    <cfRule type="colorScale" priority="6471">
      <colorScale>
        <cfvo type="num" val="0"/>
        <cfvo type="max" val="0"/>
        <color rgb="FFFF0000"/>
        <color rgb="FFFFEF9C"/>
      </colorScale>
    </cfRule>
  </conditionalFormatting>
  <conditionalFormatting sqref="Z407">
    <cfRule type="colorScale" priority="6470">
      <colorScale>
        <cfvo type="num" val="0"/>
        <cfvo type="max" val="0"/>
        <color rgb="FFFF0000"/>
        <color rgb="FFFFEF9C"/>
      </colorScale>
    </cfRule>
  </conditionalFormatting>
  <conditionalFormatting sqref="Z392:Z393">
    <cfRule type="colorScale" priority="6469">
      <colorScale>
        <cfvo type="num" val="0"/>
        <cfvo type="max" val="0"/>
        <color rgb="FFFF0000"/>
        <color rgb="FFFFEF9C"/>
      </colorScale>
    </cfRule>
  </conditionalFormatting>
  <conditionalFormatting sqref="P411:Y420">
    <cfRule type="colorScale" priority="6468">
      <colorScale>
        <cfvo type="num" val="0"/>
        <cfvo type="max" val="0"/>
        <color rgb="FFFF0000"/>
        <color rgb="FFFFEF9C"/>
      </colorScale>
    </cfRule>
  </conditionalFormatting>
  <conditionalFormatting sqref="P422:Y436">
    <cfRule type="colorScale" priority="6467">
      <colorScale>
        <cfvo type="num" val="0"/>
        <cfvo type="max" val="0"/>
        <color rgb="FFFF0000"/>
        <color rgb="FFFFEF9C"/>
      </colorScale>
    </cfRule>
  </conditionalFormatting>
  <conditionalFormatting sqref="P438:Y444">
    <cfRule type="colorScale" priority="6466">
      <colorScale>
        <cfvo type="num" val="0"/>
        <cfvo type="max" val="0"/>
        <color rgb="FFFF0000"/>
        <color rgb="FFFFEF9C"/>
      </colorScale>
    </cfRule>
  </conditionalFormatting>
  <conditionalFormatting sqref="P411:Y420">
    <cfRule type="colorScale" priority="6465">
      <colorScale>
        <cfvo type="num" val="0"/>
        <cfvo type="max" val="0"/>
        <color rgb="FFFF0000"/>
        <color rgb="FFFFEF9C"/>
      </colorScale>
    </cfRule>
  </conditionalFormatting>
  <conditionalFormatting sqref="P422:Y436">
    <cfRule type="colorScale" priority="6464">
      <colorScale>
        <cfvo type="num" val="0"/>
        <cfvo type="max" val="0"/>
        <color rgb="FFFF0000"/>
        <color rgb="FFFFEF9C"/>
      </colorScale>
    </cfRule>
  </conditionalFormatting>
  <conditionalFormatting sqref="P422:Y436">
    <cfRule type="colorScale" priority="6463">
      <colorScale>
        <cfvo type="num" val="0"/>
        <cfvo type="max" val="0"/>
        <color rgb="FFFF0000"/>
        <color rgb="FFFFEF9C"/>
      </colorScale>
    </cfRule>
  </conditionalFormatting>
  <conditionalFormatting sqref="P438:Y444">
    <cfRule type="colorScale" priority="6462">
      <colorScale>
        <cfvo type="num" val="0"/>
        <cfvo type="max" val="0"/>
        <color rgb="FFFF0000"/>
        <color rgb="FFFFEF9C"/>
      </colorScale>
    </cfRule>
  </conditionalFormatting>
  <conditionalFormatting sqref="P438:Y444">
    <cfRule type="colorScale" priority="6461">
      <colorScale>
        <cfvo type="num" val="0"/>
        <cfvo type="max" val="0"/>
        <color rgb="FFFF0000"/>
        <color rgb="FFFFEF9C"/>
      </colorScale>
    </cfRule>
  </conditionalFormatting>
  <conditionalFormatting sqref="P438:Y444">
    <cfRule type="colorScale" priority="6460">
      <colorScale>
        <cfvo type="num" val="0"/>
        <cfvo type="max" val="0"/>
        <color rgb="FFFF0000"/>
        <color rgb="FFFFEF9C"/>
      </colorScale>
    </cfRule>
  </conditionalFormatting>
  <conditionalFormatting sqref="P411:Y411">
    <cfRule type="colorScale" priority="6459">
      <colorScale>
        <cfvo type="num" val="0"/>
        <cfvo type="max" val="0"/>
        <color rgb="FFFF0000"/>
        <color rgb="FFFFEF9C"/>
      </colorScale>
    </cfRule>
  </conditionalFormatting>
  <conditionalFormatting sqref="P426:Y426">
    <cfRule type="colorScale" priority="6458">
      <colorScale>
        <cfvo type="num" val="0"/>
        <cfvo type="max" val="0"/>
        <color rgb="FFFF0000"/>
        <color rgb="FFFFEF9C"/>
      </colorScale>
    </cfRule>
  </conditionalFormatting>
  <conditionalFormatting sqref="P442:Y442">
    <cfRule type="colorScale" priority="6457">
      <colorScale>
        <cfvo type="num" val="0"/>
        <cfvo type="max" val="0"/>
        <color rgb="FFFF0000"/>
        <color rgb="FFFFEF9C"/>
      </colorScale>
    </cfRule>
  </conditionalFormatting>
  <conditionalFormatting sqref="P416:Y416">
    <cfRule type="colorScale" priority="6456">
      <colorScale>
        <cfvo type="num" val="0"/>
        <cfvo type="max" val="0"/>
        <color rgb="FFFF0000"/>
        <color rgb="FFFFEF9C"/>
      </colorScale>
    </cfRule>
  </conditionalFormatting>
  <conditionalFormatting sqref="P431:Y431">
    <cfRule type="colorScale" priority="6455">
      <colorScale>
        <cfvo type="num" val="0"/>
        <cfvo type="max" val="0"/>
        <color rgb="FFFF0000"/>
        <color rgb="FFFFEF9C"/>
      </colorScale>
    </cfRule>
  </conditionalFormatting>
  <conditionalFormatting sqref="P417:Y417">
    <cfRule type="colorScale" priority="6454">
      <colorScale>
        <cfvo type="num" val="0"/>
        <cfvo type="max" val="0"/>
        <color rgb="FFFF0000"/>
        <color rgb="FFFFEF9C"/>
      </colorScale>
    </cfRule>
  </conditionalFormatting>
  <conditionalFormatting sqref="P432:Y432">
    <cfRule type="colorScale" priority="6453">
      <colorScale>
        <cfvo type="num" val="0"/>
        <cfvo type="max" val="0"/>
        <color rgb="FFFF0000"/>
        <color rgb="FFFFEF9C"/>
      </colorScale>
    </cfRule>
  </conditionalFormatting>
  <conditionalFormatting sqref="Z411:Z420">
    <cfRule type="colorScale" priority="6452">
      <colorScale>
        <cfvo type="num" val="0"/>
        <cfvo type="max" val="0"/>
        <color rgb="FFFF0000"/>
        <color rgb="FFFFEF9C"/>
      </colorScale>
    </cfRule>
  </conditionalFormatting>
  <conditionalFormatting sqref="Z422:Z436">
    <cfRule type="colorScale" priority="6451">
      <colorScale>
        <cfvo type="num" val="0"/>
        <cfvo type="max" val="0"/>
        <color rgb="FFFF0000"/>
        <color rgb="FFFFEF9C"/>
      </colorScale>
    </cfRule>
  </conditionalFormatting>
  <conditionalFormatting sqref="Z438:Z444">
    <cfRule type="colorScale" priority="6450">
      <colorScale>
        <cfvo type="num" val="0"/>
        <cfvo type="max" val="0"/>
        <color rgb="FFFF0000"/>
        <color rgb="FFFFEF9C"/>
      </colorScale>
    </cfRule>
  </conditionalFormatting>
  <conditionalFormatting sqref="Z411:Z420">
    <cfRule type="colorScale" priority="6449">
      <colorScale>
        <cfvo type="num" val="0"/>
        <cfvo type="max" val="0"/>
        <color rgb="FFFF0000"/>
        <color rgb="FFFFEF9C"/>
      </colorScale>
    </cfRule>
  </conditionalFormatting>
  <conditionalFormatting sqref="Z422:Z436">
    <cfRule type="colorScale" priority="6448">
      <colorScale>
        <cfvo type="num" val="0"/>
        <cfvo type="max" val="0"/>
        <color rgb="FFFF0000"/>
        <color rgb="FFFFEF9C"/>
      </colorScale>
    </cfRule>
  </conditionalFormatting>
  <conditionalFormatting sqref="Z422:Z436">
    <cfRule type="colorScale" priority="6447">
      <colorScale>
        <cfvo type="num" val="0"/>
        <cfvo type="max" val="0"/>
        <color rgb="FFFF0000"/>
        <color rgb="FFFFEF9C"/>
      </colorScale>
    </cfRule>
  </conditionalFormatting>
  <conditionalFormatting sqref="Z438:Z444">
    <cfRule type="colorScale" priority="6446">
      <colorScale>
        <cfvo type="num" val="0"/>
        <cfvo type="max" val="0"/>
        <color rgb="FFFF0000"/>
        <color rgb="FFFFEF9C"/>
      </colorScale>
    </cfRule>
  </conditionalFormatting>
  <conditionalFormatting sqref="Z438:Z444">
    <cfRule type="colorScale" priority="6445">
      <colorScale>
        <cfvo type="num" val="0"/>
        <cfvo type="max" val="0"/>
        <color rgb="FFFF0000"/>
        <color rgb="FFFFEF9C"/>
      </colorScale>
    </cfRule>
  </conditionalFormatting>
  <conditionalFormatting sqref="Z438:Z444">
    <cfRule type="colorScale" priority="6444">
      <colorScale>
        <cfvo type="num" val="0"/>
        <cfvo type="max" val="0"/>
        <color rgb="FFFF0000"/>
        <color rgb="FFFFEF9C"/>
      </colorScale>
    </cfRule>
  </conditionalFormatting>
  <conditionalFormatting sqref="Z411">
    <cfRule type="colorScale" priority="6443">
      <colorScale>
        <cfvo type="num" val="0"/>
        <cfvo type="max" val="0"/>
        <color rgb="FFFF0000"/>
        <color rgb="FFFFEF9C"/>
      </colorScale>
    </cfRule>
  </conditionalFormatting>
  <conditionalFormatting sqref="Z426">
    <cfRule type="colorScale" priority="6442">
      <colorScale>
        <cfvo type="num" val="0"/>
        <cfvo type="max" val="0"/>
        <color rgb="FFFF0000"/>
        <color rgb="FFFFEF9C"/>
      </colorScale>
    </cfRule>
  </conditionalFormatting>
  <conditionalFormatting sqref="Z442">
    <cfRule type="colorScale" priority="6441">
      <colorScale>
        <cfvo type="num" val="0"/>
        <cfvo type="max" val="0"/>
        <color rgb="FFFF0000"/>
        <color rgb="FFFFEF9C"/>
      </colorScale>
    </cfRule>
  </conditionalFormatting>
  <conditionalFormatting sqref="Z416">
    <cfRule type="colorScale" priority="6440">
      <colorScale>
        <cfvo type="num" val="0"/>
        <cfvo type="max" val="0"/>
        <color rgb="FFFF0000"/>
        <color rgb="FFFFEF9C"/>
      </colorScale>
    </cfRule>
  </conditionalFormatting>
  <conditionalFormatting sqref="Z431">
    <cfRule type="colorScale" priority="6439">
      <colorScale>
        <cfvo type="num" val="0"/>
        <cfvo type="max" val="0"/>
        <color rgb="FFFF0000"/>
        <color rgb="FFFFEF9C"/>
      </colorScale>
    </cfRule>
  </conditionalFormatting>
  <conditionalFormatting sqref="Z417">
    <cfRule type="colorScale" priority="6438">
      <colorScale>
        <cfvo type="num" val="0"/>
        <cfvo type="max" val="0"/>
        <color rgb="FFFF0000"/>
        <color rgb="FFFFEF9C"/>
      </colorScale>
    </cfRule>
  </conditionalFormatting>
  <conditionalFormatting sqref="Z432">
    <cfRule type="colorScale" priority="6437">
      <colorScale>
        <cfvo type="num" val="0"/>
        <cfvo type="max" val="0"/>
        <color rgb="FFFF0000"/>
        <color rgb="FFFFEF9C"/>
      </colorScale>
    </cfRule>
  </conditionalFormatting>
  <conditionalFormatting sqref="P411:Y411">
    <cfRule type="colorScale" priority="6436">
      <colorScale>
        <cfvo type="num" val="0"/>
        <cfvo type="max" val="0"/>
        <color rgb="FFFF0000"/>
        <color rgb="FFFFEF9C"/>
      </colorScale>
    </cfRule>
  </conditionalFormatting>
  <conditionalFormatting sqref="P413:Y426">
    <cfRule type="colorScale" priority="6435">
      <colorScale>
        <cfvo type="num" val="0"/>
        <cfvo type="max" val="0"/>
        <color rgb="FFFF0000"/>
        <color rgb="FFFFEF9C"/>
      </colorScale>
    </cfRule>
  </conditionalFormatting>
  <conditionalFormatting sqref="P428:Y442">
    <cfRule type="colorScale" priority="6434">
      <colorScale>
        <cfvo type="num" val="0"/>
        <cfvo type="max" val="0"/>
        <color rgb="FFFF0000"/>
        <color rgb="FFFFEF9C"/>
      </colorScale>
    </cfRule>
  </conditionalFormatting>
  <conditionalFormatting sqref="P444:Y444">
    <cfRule type="colorScale" priority="6433">
      <colorScale>
        <cfvo type="num" val="0"/>
        <cfvo type="max" val="0"/>
        <color rgb="FFFF0000"/>
        <color rgb="FFFFEF9C"/>
      </colorScale>
    </cfRule>
  </conditionalFormatting>
  <conditionalFormatting sqref="P444:Y444">
    <cfRule type="colorScale" priority="6432">
      <colorScale>
        <cfvo type="num" val="0"/>
        <cfvo type="max" val="0"/>
        <color rgb="FFFF0000"/>
        <color rgb="FFFFEF9C"/>
      </colorScale>
    </cfRule>
  </conditionalFormatting>
  <conditionalFormatting sqref="P417:Y417">
    <cfRule type="colorScale" priority="6431">
      <colorScale>
        <cfvo type="num" val="0"/>
        <cfvo type="max" val="0"/>
        <color rgb="FFFF0000"/>
        <color rgb="FFFFEF9C"/>
      </colorScale>
    </cfRule>
  </conditionalFormatting>
  <conditionalFormatting sqref="P432:Y432">
    <cfRule type="colorScale" priority="6430">
      <colorScale>
        <cfvo type="num" val="0"/>
        <cfvo type="max" val="0"/>
        <color rgb="FFFF0000"/>
        <color rgb="FFFFEF9C"/>
      </colorScale>
    </cfRule>
  </conditionalFormatting>
  <conditionalFormatting sqref="P422:Y422">
    <cfRule type="colorScale" priority="6429">
      <colorScale>
        <cfvo type="num" val="0"/>
        <cfvo type="max" val="0"/>
        <color rgb="FFFF0000"/>
        <color rgb="FFFFEF9C"/>
      </colorScale>
    </cfRule>
  </conditionalFormatting>
  <conditionalFormatting sqref="P438:Y438">
    <cfRule type="colorScale" priority="6428">
      <colorScale>
        <cfvo type="num" val="0"/>
        <cfvo type="max" val="0"/>
        <color rgb="FFFF0000"/>
        <color rgb="FFFFEF9C"/>
      </colorScale>
    </cfRule>
  </conditionalFormatting>
  <conditionalFormatting sqref="P423:Y423">
    <cfRule type="colorScale" priority="6427">
      <colorScale>
        <cfvo type="num" val="0"/>
        <cfvo type="max" val="0"/>
        <color rgb="FFFF0000"/>
        <color rgb="FFFFEF9C"/>
      </colorScale>
    </cfRule>
  </conditionalFormatting>
  <conditionalFormatting sqref="P439:Y439">
    <cfRule type="colorScale" priority="6426">
      <colorScale>
        <cfvo type="num" val="0"/>
        <cfvo type="max" val="0"/>
        <color rgb="FFFF0000"/>
        <color rgb="FFFFEF9C"/>
      </colorScale>
    </cfRule>
  </conditionalFormatting>
  <conditionalFormatting sqref="Z411">
    <cfRule type="colorScale" priority="6425">
      <colorScale>
        <cfvo type="num" val="0"/>
        <cfvo type="max" val="0"/>
        <color rgb="FFFF0000"/>
        <color rgb="FFFFEF9C"/>
      </colorScale>
    </cfRule>
  </conditionalFormatting>
  <conditionalFormatting sqref="Z413:Z426">
    <cfRule type="colorScale" priority="6424">
      <colorScale>
        <cfvo type="num" val="0"/>
        <cfvo type="max" val="0"/>
        <color rgb="FFFF0000"/>
        <color rgb="FFFFEF9C"/>
      </colorScale>
    </cfRule>
  </conditionalFormatting>
  <conditionalFormatting sqref="Z428:Z442">
    <cfRule type="colorScale" priority="6423">
      <colorScale>
        <cfvo type="num" val="0"/>
        <cfvo type="max" val="0"/>
        <color rgb="FFFF0000"/>
        <color rgb="FFFFEF9C"/>
      </colorScale>
    </cfRule>
  </conditionalFormatting>
  <conditionalFormatting sqref="Z444">
    <cfRule type="colorScale" priority="6422">
      <colorScale>
        <cfvo type="num" val="0"/>
        <cfvo type="max" val="0"/>
        <color rgb="FFFF0000"/>
        <color rgb="FFFFEF9C"/>
      </colorScale>
    </cfRule>
  </conditionalFormatting>
  <conditionalFormatting sqref="Z444">
    <cfRule type="colorScale" priority="6421">
      <colorScale>
        <cfvo type="num" val="0"/>
        <cfvo type="max" val="0"/>
        <color rgb="FFFF0000"/>
        <color rgb="FFFFEF9C"/>
      </colorScale>
    </cfRule>
  </conditionalFormatting>
  <conditionalFormatting sqref="Z417">
    <cfRule type="colorScale" priority="6420">
      <colorScale>
        <cfvo type="num" val="0"/>
        <cfvo type="max" val="0"/>
        <color rgb="FFFF0000"/>
        <color rgb="FFFFEF9C"/>
      </colorScale>
    </cfRule>
  </conditionalFormatting>
  <conditionalFormatting sqref="Z432">
    <cfRule type="colorScale" priority="6419">
      <colorScale>
        <cfvo type="num" val="0"/>
        <cfvo type="max" val="0"/>
        <color rgb="FFFF0000"/>
        <color rgb="FFFFEF9C"/>
      </colorScale>
    </cfRule>
  </conditionalFormatting>
  <conditionalFormatting sqref="Z422">
    <cfRule type="colorScale" priority="6418">
      <colorScale>
        <cfvo type="num" val="0"/>
        <cfvo type="max" val="0"/>
        <color rgb="FFFF0000"/>
        <color rgb="FFFFEF9C"/>
      </colorScale>
    </cfRule>
  </conditionalFormatting>
  <conditionalFormatting sqref="Z438">
    <cfRule type="colorScale" priority="6417">
      <colorScale>
        <cfvo type="num" val="0"/>
        <cfvo type="max" val="0"/>
        <color rgb="FFFF0000"/>
        <color rgb="FFFFEF9C"/>
      </colorScale>
    </cfRule>
  </conditionalFormatting>
  <conditionalFormatting sqref="Z423">
    <cfRule type="colorScale" priority="6416">
      <colorScale>
        <cfvo type="num" val="0"/>
        <cfvo type="max" val="0"/>
        <color rgb="FFFF0000"/>
        <color rgb="FFFFEF9C"/>
      </colorScale>
    </cfRule>
  </conditionalFormatting>
  <conditionalFormatting sqref="Z439">
    <cfRule type="colorScale" priority="6415">
      <colorScale>
        <cfvo type="num" val="0"/>
        <cfvo type="max" val="0"/>
        <color rgb="FFFF0000"/>
        <color rgb="FFFFEF9C"/>
      </colorScale>
    </cfRule>
  </conditionalFormatting>
  <conditionalFormatting sqref="P411:Y417">
    <cfRule type="colorScale" priority="6414">
      <colorScale>
        <cfvo type="num" val="0"/>
        <cfvo type="max" val="0"/>
        <color rgb="FFFF0000"/>
        <color rgb="FFFFEF9C"/>
      </colorScale>
    </cfRule>
  </conditionalFormatting>
  <conditionalFormatting sqref="P419:Y432">
    <cfRule type="colorScale" priority="6413">
      <colorScale>
        <cfvo type="num" val="0"/>
        <cfvo type="max" val="0"/>
        <color rgb="FFFF0000"/>
        <color rgb="FFFFEF9C"/>
      </colorScale>
    </cfRule>
  </conditionalFormatting>
  <conditionalFormatting sqref="P434:Y444">
    <cfRule type="colorScale" priority="6412">
      <colorScale>
        <cfvo type="num" val="0"/>
        <cfvo type="max" val="0"/>
        <color rgb="FFFF0000"/>
        <color rgb="FFFFEF9C"/>
      </colorScale>
    </cfRule>
  </conditionalFormatting>
  <conditionalFormatting sqref="P423:Y423">
    <cfRule type="colorScale" priority="6411">
      <colorScale>
        <cfvo type="num" val="0"/>
        <cfvo type="max" val="0"/>
        <color rgb="FFFF0000"/>
        <color rgb="FFFFEF9C"/>
      </colorScale>
    </cfRule>
  </conditionalFormatting>
  <conditionalFormatting sqref="P439:Y439">
    <cfRule type="colorScale" priority="6410">
      <colorScale>
        <cfvo type="num" val="0"/>
        <cfvo type="max" val="0"/>
        <color rgb="FFFF0000"/>
        <color rgb="FFFFEF9C"/>
      </colorScale>
    </cfRule>
  </conditionalFormatting>
  <conditionalFormatting sqref="P413:Y413">
    <cfRule type="colorScale" priority="6409">
      <colorScale>
        <cfvo type="num" val="0"/>
        <cfvo type="max" val="0"/>
        <color rgb="FFFF0000"/>
        <color rgb="FFFFEF9C"/>
      </colorScale>
    </cfRule>
  </conditionalFormatting>
  <conditionalFormatting sqref="P428:Y428">
    <cfRule type="colorScale" priority="6408">
      <colorScale>
        <cfvo type="num" val="0"/>
        <cfvo type="max" val="0"/>
        <color rgb="FFFF0000"/>
        <color rgb="FFFFEF9C"/>
      </colorScale>
    </cfRule>
  </conditionalFormatting>
  <conditionalFormatting sqref="P444:Y444">
    <cfRule type="colorScale" priority="6407">
      <colorScale>
        <cfvo type="num" val="0"/>
        <cfvo type="max" val="0"/>
        <color rgb="FFFF0000"/>
        <color rgb="FFFFEF9C"/>
      </colorScale>
    </cfRule>
  </conditionalFormatting>
  <conditionalFormatting sqref="P414:Y414">
    <cfRule type="colorScale" priority="6406">
      <colorScale>
        <cfvo type="num" val="0"/>
        <cfvo type="max" val="0"/>
        <color rgb="FFFF0000"/>
        <color rgb="FFFFEF9C"/>
      </colorScale>
    </cfRule>
  </conditionalFormatting>
  <conditionalFormatting sqref="P429:Y429">
    <cfRule type="colorScale" priority="6405">
      <colorScale>
        <cfvo type="num" val="0"/>
        <cfvo type="max" val="0"/>
        <color rgb="FFFF0000"/>
        <color rgb="FFFFEF9C"/>
      </colorScale>
    </cfRule>
  </conditionalFormatting>
  <conditionalFormatting sqref="Z411:Z417">
    <cfRule type="colorScale" priority="6404">
      <colorScale>
        <cfvo type="num" val="0"/>
        <cfvo type="max" val="0"/>
        <color rgb="FFFF0000"/>
        <color rgb="FFFFEF9C"/>
      </colorScale>
    </cfRule>
  </conditionalFormatting>
  <conditionalFormatting sqref="Z419:Z432">
    <cfRule type="colorScale" priority="6403">
      <colorScale>
        <cfvo type="num" val="0"/>
        <cfvo type="max" val="0"/>
        <color rgb="FFFF0000"/>
        <color rgb="FFFFEF9C"/>
      </colorScale>
    </cfRule>
  </conditionalFormatting>
  <conditionalFormatting sqref="Z434:Z444">
    <cfRule type="colorScale" priority="6402">
      <colorScale>
        <cfvo type="num" val="0"/>
        <cfvo type="max" val="0"/>
        <color rgb="FFFF0000"/>
        <color rgb="FFFFEF9C"/>
      </colorScale>
    </cfRule>
  </conditionalFormatting>
  <conditionalFormatting sqref="Z423">
    <cfRule type="colorScale" priority="6401">
      <colorScale>
        <cfvo type="num" val="0"/>
        <cfvo type="max" val="0"/>
        <color rgb="FFFF0000"/>
        <color rgb="FFFFEF9C"/>
      </colorScale>
    </cfRule>
  </conditionalFormatting>
  <conditionalFormatting sqref="Z439">
    <cfRule type="colorScale" priority="6400">
      <colorScale>
        <cfvo type="num" val="0"/>
        <cfvo type="max" val="0"/>
        <color rgb="FFFF0000"/>
        <color rgb="FFFFEF9C"/>
      </colorScale>
    </cfRule>
  </conditionalFormatting>
  <conditionalFormatting sqref="Z413">
    <cfRule type="colorScale" priority="6399">
      <colorScale>
        <cfvo type="num" val="0"/>
        <cfvo type="max" val="0"/>
        <color rgb="FFFF0000"/>
        <color rgb="FFFFEF9C"/>
      </colorScale>
    </cfRule>
  </conditionalFormatting>
  <conditionalFormatting sqref="Z428">
    <cfRule type="colorScale" priority="6398">
      <colorScale>
        <cfvo type="num" val="0"/>
        <cfvo type="max" val="0"/>
        <color rgb="FFFF0000"/>
        <color rgb="FFFFEF9C"/>
      </colorScale>
    </cfRule>
  </conditionalFormatting>
  <conditionalFormatting sqref="Z444">
    <cfRule type="colorScale" priority="6397">
      <colorScale>
        <cfvo type="num" val="0"/>
        <cfvo type="max" val="0"/>
        <color rgb="FFFF0000"/>
        <color rgb="FFFFEF9C"/>
      </colorScale>
    </cfRule>
  </conditionalFormatting>
  <conditionalFormatting sqref="Z414">
    <cfRule type="colorScale" priority="6396">
      <colorScale>
        <cfvo type="num" val="0"/>
        <cfvo type="max" val="0"/>
        <color rgb="FFFF0000"/>
        <color rgb="FFFFEF9C"/>
      </colorScale>
    </cfRule>
  </conditionalFormatting>
  <conditionalFormatting sqref="Z429">
    <cfRule type="colorScale" priority="6395">
      <colorScale>
        <cfvo type="num" val="0"/>
        <cfvo type="max" val="0"/>
        <color rgb="FFFF0000"/>
        <color rgb="FFFFEF9C"/>
      </colorScale>
    </cfRule>
  </conditionalFormatting>
  <conditionalFormatting sqref="P411:Y423">
    <cfRule type="colorScale" priority="6394">
      <colorScale>
        <cfvo type="num" val="0"/>
        <cfvo type="max" val="0"/>
        <color rgb="FFFF0000"/>
        <color rgb="FFFFEF9C"/>
      </colorScale>
    </cfRule>
  </conditionalFormatting>
  <conditionalFormatting sqref="P425:Y439">
    <cfRule type="colorScale" priority="6393">
      <colorScale>
        <cfvo type="num" val="0"/>
        <cfvo type="max" val="0"/>
        <color rgb="FFFF0000"/>
        <color rgb="FFFFEF9C"/>
      </colorScale>
    </cfRule>
  </conditionalFormatting>
  <conditionalFormatting sqref="P441:Y444">
    <cfRule type="colorScale" priority="6392">
      <colorScale>
        <cfvo type="num" val="0"/>
        <cfvo type="max" val="0"/>
        <color rgb="FFFF0000"/>
        <color rgb="FFFFEF9C"/>
      </colorScale>
    </cfRule>
  </conditionalFormatting>
  <conditionalFormatting sqref="P414:Y414">
    <cfRule type="colorScale" priority="6391">
      <colorScale>
        <cfvo type="num" val="0"/>
        <cfvo type="max" val="0"/>
        <color rgb="FFFF0000"/>
        <color rgb="FFFFEF9C"/>
      </colorScale>
    </cfRule>
  </conditionalFormatting>
  <conditionalFormatting sqref="P429:Y429">
    <cfRule type="colorScale" priority="6390">
      <colorScale>
        <cfvo type="num" val="0"/>
        <cfvo type="max" val="0"/>
        <color rgb="FFFF0000"/>
        <color rgb="FFFFEF9C"/>
      </colorScale>
    </cfRule>
  </conditionalFormatting>
  <conditionalFormatting sqref="P419:Y419">
    <cfRule type="colorScale" priority="6389">
      <colorScale>
        <cfvo type="num" val="0"/>
        <cfvo type="max" val="0"/>
        <color rgb="FFFF0000"/>
        <color rgb="FFFFEF9C"/>
      </colorScale>
    </cfRule>
  </conditionalFormatting>
  <conditionalFormatting sqref="P434:Y434">
    <cfRule type="colorScale" priority="6388">
      <colorScale>
        <cfvo type="num" val="0"/>
        <cfvo type="max" val="0"/>
        <color rgb="FFFF0000"/>
        <color rgb="FFFFEF9C"/>
      </colorScale>
    </cfRule>
  </conditionalFormatting>
  <conditionalFormatting sqref="P420:Y420">
    <cfRule type="colorScale" priority="6387">
      <colorScale>
        <cfvo type="num" val="0"/>
        <cfvo type="max" val="0"/>
        <color rgb="FFFF0000"/>
        <color rgb="FFFFEF9C"/>
      </colorScale>
    </cfRule>
  </conditionalFormatting>
  <conditionalFormatting sqref="P435:Y436">
    <cfRule type="colorScale" priority="6386">
      <colorScale>
        <cfvo type="num" val="0"/>
        <cfvo type="max" val="0"/>
        <color rgb="FFFF0000"/>
        <color rgb="FFFFEF9C"/>
      </colorScale>
    </cfRule>
  </conditionalFormatting>
  <conditionalFormatting sqref="Z411:Z423">
    <cfRule type="colorScale" priority="6385">
      <colorScale>
        <cfvo type="num" val="0"/>
        <cfvo type="max" val="0"/>
        <color rgb="FFFF0000"/>
        <color rgb="FFFFEF9C"/>
      </colorScale>
    </cfRule>
  </conditionalFormatting>
  <conditionalFormatting sqref="Z425:Z439">
    <cfRule type="colorScale" priority="6384">
      <colorScale>
        <cfvo type="num" val="0"/>
        <cfvo type="max" val="0"/>
        <color rgb="FFFF0000"/>
        <color rgb="FFFFEF9C"/>
      </colorScale>
    </cfRule>
  </conditionalFormatting>
  <conditionalFormatting sqref="Z441:Z444">
    <cfRule type="colorScale" priority="6383">
      <colorScale>
        <cfvo type="num" val="0"/>
        <cfvo type="max" val="0"/>
        <color rgb="FFFF0000"/>
        <color rgb="FFFFEF9C"/>
      </colorScale>
    </cfRule>
  </conditionalFormatting>
  <conditionalFormatting sqref="Z414">
    <cfRule type="colorScale" priority="6382">
      <colorScale>
        <cfvo type="num" val="0"/>
        <cfvo type="max" val="0"/>
        <color rgb="FFFF0000"/>
        <color rgb="FFFFEF9C"/>
      </colorScale>
    </cfRule>
  </conditionalFormatting>
  <conditionalFormatting sqref="Z429">
    <cfRule type="colorScale" priority="6381">
      <colorScale>
        <cfvo type="num" val="0"/>
        <cfvo type="max" val="0"/>
        <color rgb="FFFF0000"/>
        <color rgb="FFFFEF9C"/>
      </colorScale>
    </cfRule>
  </conditionalFormatting>
  <conditionalFormatting sqref="Z419">
    <cfRule type="colorScale" priority="6380">
      <colorScale>
        <cfvo type="num" val="0"/>
        <cfvo type="max" val="0"/>
        <color rgb="FFFF0000"/>
        <color rgb="FFFFEF9C"/>
      </colorScale>
    </cfRule>
  </conditionalFormatting>
  <conditionalFormatting sqref="Z434">
    <cfRule type="colorScale" priority="6379">
      <colorScale>
        <cfvo type="num" val="0"/>
        <cfvo type="max" val="0"/>
        <color rgb="FFFF0000"/>
        <color rgb="FFFFEF9C"/>
      </colorScale>
    </cfRule>
  </conditionalFormatting>
  <conditionalFormatting sqref="Z420">
    <cfRule type="colorScale" priority="6378">
      <colorScale>
        <cfvo type="num" val="0"/>
        <cfvo type="max" val="0"/>
        <color rgb="FFFF0000"/>
        <color rgb="FFFFEF9C"/>
      </colorScale>
    </cfRule>
  </conditionalFormatting>
  <conditionalFormatting sqref="Z435:Z436">
    <cfRule type="colorScale" priority="6377">
      <colorScale>
        <cfvo type="num" val="0"/>
        <cfvo type="max" val="0"/>
        <color rgb="FFFF0000"/>
        <color rgb="FFFFEF9C"/>
      </colorScale>
    </cfRule>
  </conditionalFormatting>
  <conditionalFormatting sqref="P411:Y414">
    <cfRule type="colorScale" priority="6376">
      <colorScale>
        <cfvo type="num" val="0"/>
        <cfvo type="max" val="0"/>
        <color rgb="FFFF0000"/>
        <color rgb="FFFFEF9C"/>
      </colorScale>
    </cfRule>
  </conditionalFormatting>
  <conditionalFormatting sqref="P416:Y429">
    <cfRule type="colorScale" priority="6375">
      <colorScale>
        <cfvo type="num" val="0"/>
        <cfvo type="max" val="0"/>
        <color rgb="FFFF0000"/>
        <color rgb="FFFFEF9C"/>
      </colorScale>
    </cfRule>
  </conditionalFormatting>
  <conditionalFormatting sqref="P431:Y444">
    <cfRule type="colorScale" priority="6374">
      <colorScale>
        <cfvo type="num" val="0"/>
        <cfvo type="max" val="0"/>
        <color rgb="FFFF0000"/>
        <color rgb="FFFFEF9C"/>
      </colorScale>
    </cfRule>
  </conditionalFormatting>
  <conditionalFormatting sqref="P420:Y420">
    <cfRule type="colorScale" priority="6373">
      <colorScale>
        <cfvo type="num" val="0"/>
        <cfvo type="max" val="0"/>
        <color rgb="FFFF0000"/>
        <color rgb="FFFFEF9C"/>
      </colorScale>
    </cfRule>
  </conditionalFormatting>
  <conditionalFormatting sqref="P435:Y436">
    <cfRule type="colorScale" priority="6372">
      <colorScale>
        <cfvo type="num" val="0"/>
        <cfvo type="max" val="0"/>
        <color rgb="FFFF0000"/>
        <color rgb="FFFFEF9C"/>
      </colorScale>
    </cfRule>
  </conditionalFormatting>
  <conditionalFormatting sqref="P425:Y425">
    <cfRule type="colorScale" priority="6371">
      <colorScale>
        <cfvo type="num" val="0"/>
        <cfvo type="max" val="0"/>
        <color rgb="FFFF0000"/>
        <color rgb="FFFFEF9C"/>
      </colorScale>
    </cfRule>
  </conditionalFormatting>
  <conditionalFormatting sqref="P441:Y441">
    <cfRule type="colorScale" priority="6370">
      <colorScale>
        <cfvo type="num" val="0"/>
        <cfvo type="max" val="0"/>
        <color rgb="FFFF0000"/>
        <color rgb="FFFFEF9C"/>
      </colorScale>
    </cfRule>
  </conditionalFormatting>
  <conditionalFormatting sqref="P411:Y411">
    <cfRule type="colorScale" priority="6369">
      <colorScale>
        <cfvo type="num" val="0"/>
        <cfvo type="max" val="0"/>
        <color rgb="FFFF0000"/>
        <color rgb="FFFFEF9C"/>
      </colorScale>
    </cfRule>
  </conditionalFormatting>
  <conditionalFormatting sqref="P426:Y426">
    <cfRule type="colorScale" priority="6368">
      <colorScale>
        <cfvo type="num" val="0"/>
        <cfvo type="max" val="0"/>
        <color rgb="FFFF0000"/>
        <color rgb="FFFFEF9C"/>
      </colorScale>
    </cfRule>
  </conditionalFormatting>
  <conditionalFormatting sqref="P442:Y442">
    <cfRule type="colorScale" priority="6367">
      <colorScale>
        <cfvo type="num" val="0"/>
        <cfvo type="max" val="0"/>
        <color rgb="FFFF0000"/>
        <color rgb="FFFFEF9C"/>
      </colorScale>
    </cfRule>
  </conditionalFormatting>
  <conditionalFormatting sqref="Z411:Z414">
    <cfRule type="colorScale" priority="6366">
      <colorScale>
        <cfvo type="num" val="0"/>
        <cfvo type="max" val="0"/>
        <color rgb="FFFF0000"/>
        <color rgb="FFFFEF9C"/>
      </colorScale>
    </cfRule>
  </conditionalFormatting>
  <conditionalFormatting sqref="Z416:Z429">
    <cfRule type="colorScale" priority="6365">
      <colorScale>
        <cfvo type="num" val="0"/>
        <cfvo type="max" val="0"/>
        <color rgb="FFFF0000"/>
        <color rgb="FFFFEF9C"/>
      </colorScale>
    </cfRule>
  </conditionalFormatting>
  <conditionalFormatting sqref="Z431:Z444">
    <cfRule type="colorScale" priority="6364">
      <colorScale>
        <cfvo type="num" val="0"/>
        <cfvo type="max" val="0"/>
        <color rgb="FFFF0000"/>
        <color rgb="FFFFEF9C"/>
      </colorScale>
    </cfRule>
  </conditionalFormatting>
  <conditionalFormatting sqref="Z420">
    <cfRule type="colorScale" priority="6363">
      <colorScale>
        <cfvo type="num" val="0"/>
        <cfvo type="max" val="0"/>
        <color rgb="FFFF0000"/>
        <color rgb="FFFFEF9C"/>
      </colorScale>
    </cfRule>
  </conditionalFormatting>
  <conditionalFormatting sqref="Z435:Z436">
    <cfRule type="colorScale" priority="6362">
      <colorScale>
        <cfvo type="num" val="0"/>
        <cfvo type="max" val="0"/>
        <color rgb="FFFF0000"/>
        <color rgb="FFFFEF9C"/>
      </colorScale>
    </cfRule>
  </conditionalFormatting>
  <conditionalFormatting sqref="Z425">
    <cfRule type="colorScale" priority="6361">
      <colorScale>
        <cfvo type="num" val="0"/>
        <cfvo type="max" val="0"/>
        <color rgb="FFFF0000"/>
        <color rgb="FFFFEF9C"/>
      </colorScale>
    </cfRule>
  </conditionalFormatting>
  <conditionalFormatting sqref="Z441">
    <cfRule type="colorScale" priority="6360">
      <colorScale>
        <cfvo type="num" val="0"/>
        <cfvo type="max" val="0"/>
        <color rgb="FFFF0000"/>
        <color rgb="FFFFEF9C"/>
      </colorScale>
    </cfRule>
  </conditionalFormatting>
  <conditionalFormatting sqref="Z411">
    <cfRule type="colorScale" priority="6359">
      <colorScale>
        <cfvo type="num" val="0"/>
        <cfvo type="max" val="0"/>
        <color rgb="FFFF0000"/>
        <color rgb="FFFFEF9C"/>
      </colorScale>
    </cfRule>
  </conditionalFormatting>
  <conditionalFormatting sqref="Z426">
    <cfRule type="colorScale" priority="6358">
      <colorScale>
        <cfvo type="num" val="0"/>
        <cfvo type="max" val="0"/>
        <color rgb="FFFF0000"/>
        <color rgb="FFFFEF9C"/>
      </colorScale>
    </cfRule>
  </conditionalFormatting>
  <conditionalFormatting sqref="Z442">
    <cfRule type="colorScale" priority="6357">
      <colorScale>
        <cfvo type="num" val="0"/>
        <cfvo type="max" val="0"/>
        <color rgb="FFFF0000"/>
        <color rgb="FFFFEF9C"/>
      </colorScale>
    </cfRule>
  </conditionalFormatting>
  <conditionalFormatting sqref="P411:Y444">
    <cfRule type="colorScale" priority="6356">
      <colorScale>
        <cfvo type="num" val="0"/>
        <cfvo type="max" val="0"/>
        <color rgb="FFFF0000"/>
        <color rgb="FFFFEF9C"/>
      </colorScale>
    </cfRule>
  </conditionalFormatting>
  <conditionalFormatting sqref="Z411:Z444">
    <cfRule type="colorScale" priority="6355">
      <colorScale>
        <cfvo type="num" val="0"/>
        <cfvo type="max" val="0"/>
        <color rgb="FFFF0000"/>
        <color rgb="FFFFEF9C"/>
      </colorScale>
    </cfRule>
  </conditionalFormatting>
  <conditionalFormatting sqref="P411:Y417">
    <cfRule type="colorScale" priority="6354">
      <colorScale>
        <cfvo type="num" val="0"/>
        <cfvo type="max" val="0"/>
        <color rgb="FFFF0000"/>
        <color rgb="FFFFEF9C"/>
      </colorScale>
    </cfRule>
  </conditionalFormatting>
  <conditionalFormatting sqref="P419:Y433">
    <cfRule type="colorScale" priority="6353">
      <colorScale>
        <cfvo type="num" val="0"/>
        <cfvo type="max" val="0"/>
        <color rgb="FFFF0000"/>
        <color rgb="FFFFEF9C"/>
      </colorScale>
    </cfRule>
  </conditionalFormatting>
  <conditionalFormatting sqref="P423:Y423">
    <cfRule type="colorScale" priority="6352">
      <colorScale>
        <cfvo type="num" val="0"/>
        <cfvo type="max" val="0"/>
        <color rgb="FFFF0000"/>
        <color rgb="FFFFEF9C"/>
      </colorScale>
    </cfRule>
  </conditionalFormatting>
  <conditionalFormatting sqref="P439:Y439">
    <cfRule type="colorScale" priority="6351">
      <colorScale>
        <cfvo type="num" val="0"/>
        <cfvo type="max" val="0"/>
        <color rgb="FFFF0000"/>
        <color rgb="FFFFEF9C"/>
      </colorScale>
    </cfRule>
  </conditionalFormatting>
  <conditionalFormatting sqref="P428:Y429">
    <cfRule type="colorScale" priority="6350">
      <colorScale>
        <cfvo type="num" val="0"/>
        <cfvo type="max" val="0"/>
        <color rgb="FFFF0000"/>
        <color rgb="FFFFEF9C"/>
      </colorScale>
    </cfRule>
  </conditionalFormatting>
  <conditionalFormatting sqref="P444:Y444">
    <cfRule type="colorScale" priority="6349">
      <colorScale>
        <cfvo type="num" val="0"/>
        <cfvo type="max" val="0"/>
        <color rgb="FFFF0000"/>
        <color rgb="FFFFEF9C"/>
      </colorScale>
    </cfRule>
  </conditionalFormatting>
  <conditionalFormatting sqref="P429:Y430">
    <cfRule type="colorScale" priority="6348">
      <colorScale>
        <cfvo type="num" val="0"/>
        <cfvo type="max" val="0"/>
        <color rgb="FFFF0000"/>
        <color rgb="FFFFEF9C"/>
      </colorScale>
    </cfRule>
  </conditionalFormatting>
  <conditionalFormatting sqref="Z411:Z417">
    <cfRule type="colorScale" priority="6347">
      <colorScale>
        <cfvo type="num" val="0"/>
        <cfvo type="max" val="0"/>
        <color rgb="FFFF0000"/>
        <color rgb="FFFFEF9C"/>
      </colorScale>
    </cfRule>
  </conditionalFormatting>
  <conditionalFormatting sqref="Z419:Z433">
    <cfRule type="colorScale" priority="6346">
      <colorScale>
        <cfvo type="num" val="0"/>
        <cfvo type="max" val="0"/>
        <color rgb="FFFF0000"/>
        <color rgb="FFFFEF9C"/>
      </colorScale>
    </cfRule>
  </conditionalFormatting>
  <conditionalFormatting sqref="Z423">
    <cfRule type="colorScale" priority="6345">
      <colorScale>
        <cfvo type="num" val="0"/>
        <cfvo type="max" val="0"/>
        <color rgb="FFFF0000"/>
        <color rgb="FFFFEF9C"/>
      </colorScale>
    </cfRule>
  </conditionalFormatting>
  <conditionalFormatting sqref="Z439">
    <cfRule type="colorScale" priority="6344">
      <colorScale>
        <cfvo type="num" val="0"/>
        <cfvo type="max" val="0"/>
        <color rgb="FFFF0000"/>
        <color rgb="FFFFEF9C"/>
      </colorScale>
    </cfRule>
  </conditionalFormatting>
  <conditionalFormatting sqref="Z428:Z429">
    <cfRule type="colorScale" priority="6343">
      <colorScale>
        <cfvo type="num" val="0"/>
        <cfvo type="max" val="0"/>
        <color rgb="FFFF0000"/>
        <color rgb="FFFFEF9C"/>
      </colorScale>
    </cfRule>
  </conditionalFormatting>
  <conditionalFormatting sqref="Z444">
    <cfRule type="colorScale" priority="6342">
      <colorScale>
        <cfvo type="num" val="0"/>
        <cfvo type="max" val="0"/>
        <color rgb="FFFF0000"/>
        <color rgb="FFFFEF9C"/>
      </colorScale>
    </cfRule>
  </conditionalFormatting>
  <conditionalFormatting sqref="Z429:Z430">
    <cfRule type="colorScale" priority="6341">
      <colorScale>
        <cfvo type="num" val="0"/>
        <cfvo type="max" val="0"/>
        <color rgb="FFFF0000"/>
        <color rgb="FFFFEF9C"/>
      </colorScale>
    </cfRule>
  </conditionalFormatting>
  <conditionalFormatting sqref="P411:Y417">
    <cfRule type="colorScale" priority="6340">
      <colorScale>
        <cfvo type="num" val="0"/>
        <cfvo type="max" val="0"/>
        <color rgb="FFFF0000"/>
        <color rgb="FFFFEF9C"/>
      </colorScale>
    </cfRule>
  </conditionalFormatting>
  <conditionalFormatting sqref="P419:Y433">
    <cfRule type="colorScale" priority="6339">
      <colorScale>
        <cfvo type="num" val="0"/>
        <cfvo type="max" val="0"/>
        <color rgb="FFFF0000"/>
        <color rgb="FFFFEF9C"/>
      </colorScale>
    </cfRule>
  </conditionalFormatting>
  <conditionalFormatting sqref="P423:Y423">
    <cfRule type="colorScale" priority="6338">
      <colorScale>
        <cfvo type="num" val="0"/>
        <cfvo type="max" val="0"/>
        <color rgb="FFFF0000"/>
        <color rgb="FFFFEF9C"/>
      </colorScale>
    </cfRule>
  </conditionalFormatting>
  <conditionalFormatting sqref="P439:Y439">
    <cfRule type="colorScale" priority="6337">
      <colorScale>
        <cfvo type="num" val="0"/>
        <cfvo type="max" val="0"/>
        <color rgb="FFFF0000"/>
        <color rgb="FFFFEF9C"/>
      </colorScale>
    </cfRule>
  </conditionalFormatting>
  <conditionalFormatting sqref="P428:Y429">
    <cfRule type="colorScale" priority="6336">
      <colorScale>
        <cfvo type="num" val="0"/>
        <cfvo type="max" val="0"/>
        <color rgb="FFFF0000"/>
        <color rgb="FFFFEF9C"/>
      </colorScale>
    </cfRule>
  </conditionalFormatting>
  <conditionalFormatting sqref="P444:Y444">
    <cfRule type="colorScale" priority="6335">
      <colorScale>
        <cfvo type="num" val="0"/>
        <cfvo type="max" val="0"/>
        <color rgb="FFFF0000"/>
        <color rgb="FFFFEF9C"/>
      </colorScale>
    </cfRule>
  </conditionalFormatting>
  <conditionalFormatting sqref="P429:Y430">
    <cfRule type="colorScale" priority="6334">
      <colorScale>
        <cfvo type="num" val="0"/>
        <cfvo type="max" val="0"/>
        <color rgb="FFFF0000"/>
        <color rgb="FFFFEF9C"/>
      </colorScale>
    </cfRule>
  </conditionalFormatting>
  <conditionalFormatting sqref="Z411:Z417">
    <cfRule type="colorScale" priority="6333">
      <colorScale>
        <cfvo type="num" val="0"/>
        <cfvo type="max" val="0"/>
        <color rgb="FFFF0000"/>
        <color rgb="FFFFEF9C"/>
      </colorScale>
    </cfRule>
  </conditionalFormatting>
  <conditionalFormatting sqref="Z419:Z433">
    <cfRule type="colorScale" priority="6332">
      <colorScale>
        <cfvo type="num" val="0"/>
        <cfvo type="max" val="0"/>
        <color rgb="FFFF0000"/>
        <color rgb="FFFFEF9C"/>
      </colorScale>
    </cfRule>
  </conditionalFormatting>
  <conditionalFormatting sqref="Z423">
    <cfRule type="colorScale" priority="6331">
      <colorScale>
        <cfvo type="num" val="0"/>
        <cfvo type="max" val="0"/>
        <color rgb="FFFF0000"/>
        <color rgb="FFFFEF9C"/>
      </colorScale>
    </cfRule>
  </conditionalFormatting>
  <conditionalFormatting sqref="Z439">
    <cfRule type="colorScale" priority="6330">
      <colorScale>
        <cfvo type="num" val="0"/>
        <cfvo type="max" val="0"/>
        <color rgb="FFFF0000"/>
        <color rgb="FFFFEF9C"/>
      </colorScale>
    </cfRule>
  </conditionalFormatting>
  <conditionalFormatting sqref="Z428:Z429">
    <cfRule type="colorScale" priority="6329">
      <colorScale>
        <cfvo type="num" val="0"/>
        <cfvo type="max" val="0"/>
        <color rgb="FFFF0000"/>
        <color rgb="FFFFEF9C"/>
      </colorScale>
    </cfRule>
  </conditionalFormatting>
  <conditionalFormatting sqref="Z444">
    <cfRule type="colorScale" priority="6328">
      <colorScale>
        <cfvo type="num" val="0"/>
        <cfvo type="max" val="0"/>
        <color rgb="FFFF0000"/>
        <color rgb="FFFFEF9C"/>
      </colorScale>
    </cfRule>
  </conditionalFormatting>
  <conditionalFormatting sqref="Z429:Z430">
    <cfRule type="colorScale" priority="6327">
      <colorScale>
        <cfvo type="num" val="0"/>
        <cfvo type="max" val="0"/>
        <color rgb="FFFF0000"/>
        <color rgb="FFFFEF9C"/>
      </colorScale>
    </cfRule>
  </conditionalFormatting>
  <conditionalFormatting sqref="P448:Y451">
    <cfRule type="colorScale" priority="6326">
      <colorScale>
        <cfvo type="num" val="0"/>
        <cfvo type="max" val="0"/>
        <color rgb="FFFF0000"/>
        <color rgb="FFFFEF9C"/>
      </colorScale>
    </cfRule>
  </conditionalFormatting>
  <conditionalFormatting sqref="P453:Y466">
    <cfRule type="colorScale" priority="6325">
      <colorScale>
        <cfvo type="num" val="0"/>
        <cfvo type="max" val="0"/>
        <color rgb="FFFF0000"/>
        <color rgb="FFFFEF9C"/>
      </colorScale>
    </cfRule>
  </conditionalFormatting>
  <conditionalFormatting sqref="P468:Y481">
    <cfRule type="colorScale" priority="6324">
      <colorScale>
        <cfvo type="num" val="0"/>
        <cfvo type="max" val="0"/>
        <color rgb="FFFF0000"/>
        <color rgb="FFFFEF9C"/>
      </colorScale>
    </cfRule>
  </conditionalFormatting>
  <conditionalFormatting sqref="P448:Y451">
    <cfRule type="colorScale" priority="6323">
      <colorScale>
        <cfvo type="num" val="0"/>
        <cfvo type="max" val="0"/>
        <color rgb="FFFF0000"/>
        <color rgb="FFFFEF9C"/>
      </colorScale>
    </cfRule>
  </conditionalFormatting>
  <conditionalFormatting sqref="P448:Y451">
    <cfRule type="colorScale" priority="6322">
      <colorScale>
        <cfvo type="num" val="0"/>
        <cfvo type="max" val="0"/>
        <color rgb="FFFF0000"/>
        <color rgb="FFFFEF9C"/>
      </colorScale>
    </cfRule>
  </conditionalFormatting>
  <conditionalFormatting sqref="P448:Y451">
    <cfRule type="colorScale" priority="6321">
      <colorScale>
        <cfvo type="num" val="0"/>
        <cfvo type="max" val="0"/>
        <color rgb="FFFF0000"/>
        <color rgb="FFFFEF9C"/>
      </colorScale>
    </cfRule>
  </conditionalFormatting>
  <conditionalFormatting sqref="P453:Y466">
    <cfRule type="colorScale" priority="6320">
      <colorScale>
        <cfvo type="num" val="0"/>
        <cfvo type="max" val="0"/>
        <color rgb="FFFF0000"/>
        <color rgb="FFFFEF9C"/>
      </colorScale>
    </cfRule>
  </conditionalFormatting>
  <conditionalFormatting sqref="P453:Y466">
    <cfRule type="colorScale" priority="6319">
      <colorScale>
        <cfvo type="num" val="0"/>
        <cfvo type="max" val="0"/>
        <color rgb="FFFF0000"/>
        <color rgb="FFFFEF9C"/>
      </colorScale>
    </cfRule>
  </conditionalFormatting>
  <conditionalFormatting sqref="P453:Y466">
    <cfRule type="colorScale" priority="6318">
      <colorScale>
        <cfvo type="num" val="0"/>
        <cfvo type="max" val="0"/>
        <color rgb="FFFF0000"/>
        <color rgb="FFFFEF9C"/>
      </colorScale>
    </cfRule>
  </conditionalFormatting>
  <conditionalFormatting sqref="P453:Y466">
    <cfRule type="colorScale" priority="6317">
      <colorScale>
        <cfvo type="num" val="0"/>
        <cfvo type="max" val="0"/>
        <color rgb="FFFF0000"/>
        <color rgb="FFFFEF9C"/>
      </colorScale>
    </cfRule>
  </conditionalFormatting>
  <conditionalFormatting sqref="P468:Y481">
    <cfRule type="colorScale" priority="6316">
      <colorScale>
        <cfvo type="num" val="0"/>
        <cfvo type="max" val="0"/>
        <color rgb="FFFF0000"/>
        <color rgb="FFFFEF9C"/>
      </colorScale>
    </cfRule>
  </conditionalFormatting>
  <conditionalFormatting sqref="P468:Y481">
    <cfRule type="colorScale" priority="6315">
      <colorScale>
        <cfvo type="num" val="0"/>
        <cfvo type="max" val="0"/>
        <color rgb="FFFF0000"/>
        <color rgb="FFFFEF9C"/>
      </colorScale>
    </cfRule>
  </conditionalFormatting>
  <conditionalFormatting sqref="P468:Y481">
    <cfRule type="colorScale" priority="6314">
      <colorScale>
        <cfvo type="num" val="0"/>
        <cfvo type="max" val="0"/>
        <color rgb="FFFF0000"/>
        <color rgb="FFFFEF9C"/>
      </colorScale>
    </cfRule>
  </conditionalFormatting>
  <conditionalFormatting sqref="P468:Y481">
    <cfRule type="colorScale" priority="6313">
      <colorScale>
        <cfvo type="num" val="0"/>
        <cfvo type="max" val="0"/>
        <color rgb="FFFF0000"/>
        <color rgb="FFFFEF9C"/>
      </colorScale>
    </cfRule>
  </conditionalFormatting>
  <conditionalFormatting sqref="P468:Y481">
    <cfRule type="colorScale" priority="6312">
      <colorScale>
        <cfvo type="num" val="0"/>
        <cfvo type="max" val="0"/>
        <color rgb="FFFF0000"/>
        <color rgb="FFFFEF9C"/>
      </colorScale>
    </cfRule>
  </conditionalFormatting>
  <conditionalFormatting sqref="P457:Y457">
    <cfRule type="colorScale" priority="6311">
      <colorScale>
        <cfvo type="num" val="0"/>
        <cfvo type="max" val="0"/>
        <color rgb="FFFF0000"/>
        <color rgb="FFFFEF9C"/>
      </colorScale>
    </cfRule>
  </conditionalFormatting>
  <conditionalFormatting sqref="P472:Y473">
    <cfRule type="colorScale" priority="6310">
      <colorScale>
        <cfvo type="num" val="0"/>
        <cfvo type="max" val="0"/>
        <color rgb="FFFF0000"/>
        <color rgb="FFFFEF9C"/>
      </colorScale>
    </cfRule>
  </conditionalFormatting>
  <conditionalFormatting sqref="P462:Y462">
    <cfRule type="colorScale" priority="6309">
      <colorScale>
        <cfvo type="num" val="0"/>
        <cfvo type="max" val="0"/>
        <color rgb="FFFF0000"/>
        <color rgb="FFFFEF9C"/>
      </colorScale>
    </cfRule>
  </conditionalFormatting>
  <conditionalFormatting sqref="P478:Y478">
    <cfRule type="colorScale" priority="6308">
      <colorScale>
        <cfvo type="num" val="0"/>
        <cfvo type="max" val="0"/>
        <color rgb="FFFF0000"/>
        <color rgb="FFFFEF9C"/>
      </colorScale>
    </cfRule>
  </conditionalFormatting>
  <conditionalFormatting sqref="P448:Y448">
    <cfRule type="colorScale" priority="6307">
      <colorScale>
        <cfvo type="num" val="0"/>
        <cfvo type="max" val="0"/>
        <color rgb="FFFF0000"/>
        <color rgb="FFFFEF9C"/>
      </colorScale>
    </cfRule>
  </conditionalFormatting>
  <conditionalFormatting sqref="P463:Y463">
    <cfRule type="colorScale" priority="6306">
      <colorScale>
        <cfvo type="num" val="0"/>
        <cfvo type="max" val="0"/>
        <color rgb="FFFF0000"/>
        <color rgb="FFFFEF9C"/>
      </colorScale>
    </cfRule>
  </conditionalFormatting>
  <conditionalFormatting sqref="P479:Y479">
    <cfRule type="colorScale" priority="6305">
      <colorScale>
        <cfvo type="num" val="0"/>
        <cfvo type="max" val="0"/>
        <color rgb="FFFF0000"/>
        <color rgb="FFFFEF9C"/>
      </colorScale>
    </cfRule>
  </conditionalFormatting>
  <conditionalFormatting sqref="Z448:Z451">
    <cfRule type="colorScale" priority="6304">
      <colorScale>
        <cfvo type="num" val="0"/>
        <cfvo type="max" val="0"/>
        <color rgb="FFFF0000"/>
        <color rgb="FFFFEF9C"/>
      </colorScale>
    </cfRule>
  </conditionalFormatting>
  <conditionalFormatting sqref="Z453:Z466">
    <cfRule type="colorScale" priority="6303">
      <colorScale>
        <cfvo type="num" val="0"/>
        <cfvo type="max" val="0"/>
        <color rgb="FFFF0000"/>
        <color rgb="FFFFEF9C"/>
      </colorScale>
    </cfRule>
  </conditionalFormatting>
  <conditionalFormatting sqref="Z468:Z481">
    <cfRule type="colorScale" priority="6302">
      <colorScale>
        <cfvo type="num" val="0"/>
        <cfvo type="max" val="0"/>
        <color rgb="FFFF0000"/>
        <color rgb="FFFFEF9C"/>
      </colorScale>
    </cfRule>
  </conditionalFormatting>
  <conditionalFormatting sqref="Z448:Z451">
    <cfRule type="colorScale" priority="6301">
      <colorScale>
        <cfvo type="num" val="0"/>
        <cfvo type="max" val="0"/>
        <color rgb="FFFF0000"/>
        <color rgb="FFFFEF9C"/>
      </colorScale>
    </cfRule>
  </conditionalFormatting>
  <conditionalFormatting sqref="Z448:Z451">
    <cfRule type="colorScale" priority="6300">
      <colorScale>
        <cfvo type="num" val="0"/>
        <cfvo type="max" val="0"/>
        <color rgb="FFFF0000"/>
        <color rgb="FFFFEF9C"/>
      </colorScale>
    </cfRule>
  </conditionalFormatting>
  <conditionalFormatting sqref="Z448:Z451">
    <cfRule type="colorScale" priority="6299">
      <colorScale>
        <cfvo type="num" val="0"/>
        <cfvo type="max" val="0"/>
        <color rgb="FFFF0000"/>
        <color rgb="FFFFEF9C"/>
      </colorScale>
    </cfRule>
  </conditionalFormatting>
  <conditionalFormatting sqref="Z453:Z466">
    <cfRule type="colorScale" priority="6298">
      <colorScale>
        <cfvo type="num" val="0"/>
        <cfvo type="max" val="0"/>
        <color rgb="FFFF0000"/>
        <color rgb="FFFFEF9C"/>
      </colorScale>
    </cfRule>
  </conditionalFormatting>
  <conditionalFormatting sqref="Z453:Z466">
    <cfRule type="colorScale" priority="6297">
      <colorScale>
        <cfvo type="num" val="0"/>
        <cfvo type="max" val="0"/>
        <color rgb="FFFF0000"/>
        <color rgb="FFFFEF9C"/>
      </colorScale>
    </cfRule>
  </conditionalFormatting>
  <conditionalFormatting sqref="Z453:Z466">
    <cfRule type="colorScale" priority="6296">
      <colorScale>
        <cfvo type="num" val="0"/>
        <cfvo type="max" val="0"/>
        <color rgb="FFFF0000"/>
        <color rgb="FFFFEF9C"/>
      </colorScale>
    </cfRule>
  </conditionalFormatting>
  <conditionalFormatting sqref="Z453:Z466">
    <cfRule type="colorScale" priority="6295">
      <colorScale>
        <cfvo type="num" val="0"/>
        <cfvo type="max" val="0"/>
        <color rgb="FFFF0000"/>
        <color rgb="FFFFEF9C"/>
      </colorScale>
    </cfRule>
  </conditionalFormatting>
  <conditionalFormatting sqref="Z468:Z481">
    <cfRule type="colorScale" priority="6294">
      <colorScale>
        <cfvo type="num" val="0"/>
        <cfvo type="max" val="0"/>
        <color rgb="FFFF0000"/>
        <color rgb="FFFFEF9C"/>
      </colorScale>
    </cfRule>
  </conditionalFormatting>
  <conditionalFormatting sqref="Z468:Z481">
    <cfRule type="colorScale" priority="6293">
      <colorScale>
        <cfvo type="num" val="0"/>
        <cfvo type="max" val="0"/>
        <color rgb="FFFF0000"/>
        <color rgb="FFFFEF9C"/>
      </colorScale>
    </cfRule>
  </conditionalFormatting>
  <conditionalFormatting sqref="Z468:Z481">
    <cfRule type="colorScale" priority="6292">
      <colorScale>
        <cfvo type="num" val="0"/>
        <cfvo type="max" val="0"/>
        <color rgb="FFFF0000"/>
        <color rgb="FFFFEF9C"/>
      </colorScale>
    </cfRule>
  </conditionalFormatting>
  <conditionalFormatting sqref="Z468:Z481">
    <cfRule type="colorScale" priority="6291">
      <colorScale>
        <cfvo type="num" val="0"/>
        <cfvo type="max" val="0"/>
        <color rgb="FFFF0000"/>
        <color rgb="FFFFEF9C"/>
      </colorScale>
    </cfRule>
  </conditionalFormatting>
  <conditionalFormatting sqref="Z468:Z481">
    <cfRule type="colorScale" priority="6290">
      <colorScale>
        <cfvo type="num" val="0"/>
        <cfvo type="max" val="0"/>
        <color rgb="FFFF0000"/>
        <color rgb="FFFFEF9C"/>
      </colorScale>
    </cfRule>
  </conditionalFormatting>
  <conditionalFormatting sqref="Z457">
    <cfRule type="colorScale" priority="6289">
      <colorScale>
        <cfvo type="num" val="0"/>
        <cfvo type="max" val="0"/>
        <color rgb="FFFF0000"/>
        <color rgb="FFFFEF9C"/>
      </colorScale>
    </cfRule>
  </conditionalFormatting>
  <conditionalFormatting sqref="Z472:Z473">
    <cfRule type="colorScale" priority="6288">
      <colorScale>
        <cfvo type="num" val="0"/>
        <cfvo type="max" val="0"/>
        <color rgb="FFFF0000"/>
        <color rgb="FFFFEF9C"/>
      </colorScale>
    </cfRule>
  </conditionalFormatting>
  <conditionalFormatting sqref="Z462">
    <cfRule type="colorScale" priority="6287">
      <colorScale>
        <cfvo type="num" val="0"/>
        <cfvo type="max" val="0"/>
        <color rgb="FFFF0000"/>
        <color rgb="FFFFEF9C"/>
      </colorScale>
    </cfRule>
  </conditionalFormatting>
  <conditionalFormatting sqref="Z478">
    <cfRule type="colorScale" priority="6286">
      <colorScale>
        <cfvo type="num" val="0"/>
        <cfvo type="max" val="0"/>
        <color rgb="FFFF0000"/>
        <color rgb="FFFFEF9C"/>
      </colorScale>
    </cfRule>
  </conditionalFormatting>
  <conditionalFormatting sqref="Z448">
    <cfRule type="colorScale" priority="6285">
      <colorScale>
        <cfvo type="num" val="0"/>
        <cfvo type="max" val="0"/>
        <color rgb="FFFF0000"/>
        <color rgb="FFFFEF9C"/>
      </colorScale>
    </cfRule>
  </conditionalFormatting>
  <conditionalFormatting sqref="Z463">
    <cfRule type="colorScale" priority="6284">
      <colorScale>
        <cfvo type="num" val="0"/>
        <cfvo type="max" val="0"/>
        <color rgb="FFFF0000"/>
        <color rgb="FFFFEF9C"/>
      </colorScale>
    </cfRule>
  </conditionalFormatting>
  <conditionalFormatting sqref="Z479">
    <cfRule type="colorScale" priority="6283">
      <colorScale>
        <cfvo type="num" val="0"/>
        <cfvo type="max" val="0"/>
        <color rgb="FFFF0000"/>
        <color rgb="FFFFEF9C"/>
      </colorScale>
    </cfRule>
  </conditionalFormatting>
  <conditionalFormatting sqref="P448:Y457">
    <cfRule type="colorScale" priority="6282">
      <colorScale>
        <cfvo type="num" val="0"/>
        <cfvo type="max" val="0"/>
        <color rgb="FFFF0000"/>
        <color rgb="FFFFEF9C"/>
      </colorScale>
    </cfRule>
  </conditionalFormatting>
  <conditionalFormatting sqref="P459:Y473">
    <cfRule type="colorScale" priority="6281">
      <colorScale>
        <cfvo type="num" val="0"/>
        <cfvo type="max" val="0"/>
        <color rgb="FFFF0000"/>
        <color rgb="FFFFEF9C"/>
      </colorScale>
    </cfRule>
  </conditionalFormatting>
  <conditionalFormatting sqref="P475:Y481">
    <cfRule type="colorScale" priority="6280">
      <colorScale>
        <cfvo type="num" val="0"/>
        <cfvo type="max" val="0"/>
        <color rgb="FFFF0000"/>
        <color rgb="FFFFEF9C"/>
      </colorScale>
    </cfRule>
  </conditionalFormatting>
  <conditionalFormatting sqref="P448:Y457">
    <cfRule type="colorScale" priority="6279">
      <colorScale>
        <cfvo type="num" val="0"/>
        <cfvo type="max" val="0"/>
        <color rgb="FFFF0000"/>
        <color rgb="FFFFEF9C"/>
      </colorScale>
    </cfRule>
  </conditionalFormatting>
  <conditionalFormatting sqref="P459:Y473">
    <cfRule type="colorScale" priority="6278">
      <colorScale>
        <cfvo type="num" val="0"/>
        <cfvo type="max" val="0"/>
        <color rgb="FFFF0000"/>
        <color rgb="FFFFEF9C"/>
      </colorScale>
    </cfRule>
  </conditionalFormatting>
  <conditionalFormatting sqref="P459:Y473">
    <cfRule type="colorScale" priority="6277">
      <colorScale>
        <cfvo type="num" val="0"/>
        <cfvo type="max" val="0"/>
        <color rgb="FFFF0000"/>
        <color rgb="FFFFEF9C"/>
      </colorScale>
    </cfRule>
  </conditionalFormatting>
  <conditionalFormatting sqref="P475:Y481">
    <cfRule type="colorScale" priority="6276">
      <colorScale>
        <cfvo type="num" val="0"/>
        <cfvo type="max" val="0"/>
        <color rgb="FFFF0000"/>
        <color rgb="FFFFEF9C"/>
      </colorScale>
    </cfRule>
  </conditionalFormatting>
  <conditionalFormatting sqref="P475:Y481">
    <cfRule type="colorScale" priority="6275">
      <colorScale>
        <cfvo type="num" val="0"/>
        <cfvo type="max" val="0"/>
        <color rgb="FFFF0000"/>
        <color rgb="FFFFEF9C"/>
      </colorScale>
    </cfRule>
  </conditionalFormatting>
  <conditionalFormatting sqref="P475:Y481">
    <cfRule type="colorScale" priority="6274">
      <colorScale>
        <cfvo type="num" val="0"/>
        <cfvo type="max" val="0"/>
        <color rgb="FFFF0000"/>
        <color rgb="FFFFEF9C"/>
      </colorScale>
    </cfRule>
  </conditionalFormatting>
  <conditionalFormatting sqref="P448:Y448">
    <cfRule type="colorScale" priority="6273">
      <colorScale>
        <cfvo type="num" val="0"/>
        <cfvo type="max" val="0"/>
        <color rgb="FFFF0000"/>
        <color rgb="FFFFEF9C"/>
      </colorScale>
    </cfRule>
  </conditionalFormatting>
  <conditionalFormatting sqref="P463:Y463">
    <cfRule type="colorScale" priority="6272">
      <colorScale>
        <cfvo type="num" val="0"/>
        <cfvo type="max" val="0"/>
        <color rgb="FFFF0000"/>
        <color rgb="FFFFEF9C"/>
      </colorScale>
    </cfRule>
  </conditionalFormatting>
  <conditionalFormatting sqref="P479:Y479">
    <cfRule type="colorScale" priority="6271">
      <colorScale>
        <cfvo type="num" val="0"/>
        <cfvo type="max" val="0"/>
        <color rgb="FFFF0000"/>
        <color rgb="FFFFEF9C"/>
      </colorScale>
    </cfRule>
  </conditionalFormatting>
  <conditionalFormatting sqref="P453:Y453">
    <cfRule type="colorScale" priority="6270">
      <colorScale>
        <cfvo type="num" val="0"/>
        <cfvo type="max" val="0"/>
        <color rgb="FFFF0000"/>
        <color rgb="FFFFEF9C"/>
      </colorScale>
    </cfRule>
  </conditionalFormatting>
  <conditionalFormatting sqref="P468:Y468">
    <cfRule type="colorScale" priority="6269">
      <colorScale>
        <cfvo type="num" val="0"/>
        <cfvo type="max" val="0"/>
        <color rgb="FFFF0000"/>
        <color rgb="FFFFEF9C"/>
      </colorScale>
    </cfRule>
  </conditionalFormatting>
  <conditionalFormatting sqref="P454:Y454">
    <cfRule type="colorScale" priority="6268">
      <colorScale>
        <cfvo type="num" val="0"/>
        <cfvo type="max" val="0"/>
        <color rgb="FFFF0000"/>
        <color rgb="FFFFEF9C"/>
      </colorScale>
    </cfRule>
  </conditionalFormatting>
  <conditionalFormatting sqref="P469:Y469">
    <cfRule type="colorScale" priority="6267">
      <colorScale>
        <cfvo type="num" val="0"/>
        <cfvo type="max" val="0"/>
        <color rgb="FFFF0000"/>
        <color rgb="FFFFEF9C"/>
      </colorScale>
    </cfRule>
  </conditionalFormatting>
  <conditionalFormatting sqref="Z448:Z457">
    <cfRule type="colorScale" priority="6266">
      <colorScale>
        <cfvo type="num" val="0"/>
        <cfvo type="max" val="0"/>
        <color rgb="FFFF0000"/>
        <color rgb="FFFFEF9C"/>
      </colorScale>
    </cfRule>
  </conditionalFormatting>
  <conditionalFormatting sqref="Z459:Z473">
    <cfRule type="colorScale" priority="6265">
      <colorScale>
        <cfvo type="num" val="0"/>
        <cfvo type="max" val="0"/>
        <color rgb="FFFF0000"/>
        <color rgb="FFFFEF9C"/>
      </colorScale>
    </cfRule>
  </conditionalFormatting>
  <conditionalFormatting sqref="Z475:Z481">
    <cfRule type="colorScale" priority="6264">
      <colorScale>
        <cfvo type="num" val="0"/>
        <cfvo type="max" val="0"/>
        <color rgb="FFFF0000"/>
        <color rgb="FFFFEF9C"/>
      </colorScale>
    </cfRule>
  </conditionalFormatting>
  <conditionalFormatting sqref="Z448:Z457">
    <cfRule type="colorScale" priority="6263">
      <colorScale>
        <cfvo type="num" val="0"/>
        <cfvo type="max" val="0"/>
        <color rgb="FFFF0000"/>
        <color rgb="FFFFEF9C"/>
      </colorScale>
    </cfRule>
  </conditionalFormatting>
  <conditionalFormatting sqref="Z459:Z473">
    <cfRule type="colorScale" priority="6262">
      <colorScale>
        <cfvo type="num" val="0"/>
        <cfvo type="max" val="0"/>
        <color rgb="FFFF0000"/>
        <color rgb="FFFFEF9C"/>
      </colorScale>
    </cfRule>
  </conditionalFormatting>
  <conditionalFormatting sqref="Z459:Z473">
    <cfRule type="colorScale" priority="6261">
      <colorScale>
        <cfvo type="num" val="0"/>
        <cfvo type="max" val="0"/>
        <color rgb="FFFF0000"/>
        <color rgb="FFFFEF9C"/>
      </colorScale>
    </cfRule>
  </conditionalFormatting>
  <conditionalFormatting sqref="Z475:Z481">
    <cfRule type="colorScale" priority="6260">
      <colorScale>
        <cfvo type="num" val="0"/>
        <cfvo type="max" val="0"/>
        <color rgb="FFFF0000"/>
        <color rgb="FFFFEF9C"/>
      </colorScale>
    </cfRule>
  </conditionalFormatting>
  <conditionalFormatting sqref="Z475:Z481">
    <cfRule type="colorScale" priority="6259">
      <colorScale>
        <cfvo type="num" val="0"/>
        <cfvo type="max" val="0"/>
        <color rgb="FFFF0000"/>
        <color rgb="FFFFEF9C"/>
      </colorScale>
    </cfRule>
  </conditionalFormatting>
  <conditionalFormatting sqref="Z475:Z481">
    <cfRule type="colorScale" priority="6258">
      <colorScale>
        <cfvo type="num" val="0"/>
        <cfvo type="max" val="0"/>
        <color rgb="FFFF0000"/>
        <color rgb="FFFFEF9C"/>
      </colorScale>
    </cfRule>
  </conditionalFormatting>
  <conditionalFormatting sqref="Z448">
    <cfRule type="colorScale" priority="6257">
      <colorScale>
        <cfvo type="num" val="0"/>
        <cfvo type="max" val="0"/>
        <color rgb="FFFF0000"/>
        <color rgb="FFFFEF9C"/>
      </colorScale>
    </cfRule>
  </conditionalFormatting>
  <conditionalFormatting sqref="Z463">
    <cfRule type="colorScale" priority="6256">
      <colorScale>
        <cfvo type="num" val="0"/>
        <cfvo type="max" val="0"/>
        <color rgb="FFFF0000"/>
        <color rgb="FFFFEF9C"/>
      </colorScale>
    </cfRule>
  </conditionalFormatting>
  <conditionalFormatting sqref="Z479">
    <cfRule type="colorScale" priority="6255">
      <colorScale>
        <cfvo type="num" val="0"/>
        <cfvo type="max" val="0"/>
        <color rgb="FFFF0000"/>
        <color rgb="FFFFEF9C"/>
      </colorScale>
    </cfRule>
  </conditionalFormatting>
  <conditionalFormatting sqref="Z453">
    <cfRule type="colorScale" priority="6254">
      <colorScale>
        <cfvo type="num" val="0"/>
        <cfvo type="max" val="0"/>
        <color rgb="FFFF0000"/>
        <color rgb="FFFFEF9C"/>
      </colorScale>
    </cfRule>
  </conditionalFormatting>
  <conditionalFormatting sqref="Z468">
    <cfRule type="colorScale" priority="6253">
      <colorScale>
        <cfvo type="num" val="0"/>
        <cfvo type="max" val="0"/>
        <color rgb="FFFF0000"/>
        <color rgb="FFFFEF9C"/>
      </colorScale>
    </cfRule>
  </conditionalFormatting>
  <conditionalFormatting sqref="Z454">
    <cfRule type="colorScale" priority="6252">
      <colorScale>
        <cfvo type="num" val="0"/>
        <cfvo type="max" val="0"/>
        <color rgb="FFFF0000"/>
        <color rgb="FFFFEF9C"/>
      </colorScale>
    </cfRule>
  </conditionalFormatting>
  <conditionalFormatting sqref="Z469">
    <cfRule type="colorScale" priority="6251">
      <colorScale>
        <cfvo type="num" val="0"/>
        <cfvo type="max" val="0"/>
        <color rgb="FFFF0000"/>
        <color rgb="FFFFEF9C"/>
      </colorScale>
    </cfRule>
  </conditionalFormatting>
  <conditionalFormatting sqref="P448:Y448">
    <cfRule type="colorScale" priority="6250">
      <colorScale>
        <cfvo type="num" val="0"/>
        <cfvo type="max" val="0"/>
        <color rgb="FFFF0000"/>
        <color rgb="FFFFEF9C"/>
      </colorScale>
    </cfRule>
  </conditionalFormatting>
  <conditionalFormatting sqref="P450:Y463">
    <cfRule type="colorScale" priority="6249">
      <colorScale>
        <cfvo type="num" val="0"/>
        <cfvo type="max" val="0"/>
        <color rgb="FFFF0000"/>
        <color rgb="FFFFEF9C"/>
      </colorScale>
    </cfRule>
  </conditionalFormatting>
  <conditionalFormatting sqref="P465:Y479">
    <cfRule type="colorScale" priority="6248">
      <colorScale>
        <cfvo type="num" val="0"/>
        <cfvo type="max" val="0"/>
        <color rgb="FFFF0000"/>
        <color rgb="FFFFEF9C"/>
      </colorScale>
    </cfRule>
  </conditionalFormatting>
  <conditionalFormatting sqref="P481:Y481">
    <cfRule type="colorScale" priority="6247">
      <colorScale>
        <cfvo type="num" val="0"/>
        <cfvo type="max" val="0"/>
        <color rgb="FFFF0000"/>
        <color rgb="FFFFEF9C"/>
      </colorScale>
    </cfRule>
  </conditionalFormatting>
  <conditionalFormatting sqref="P481:Y481">
    <cfRule type="colorScale" priority="6246">
      <colorScale>
        <cfvo type="num" val="0"/>
        <cfvo type="max" val="0"/>
        <color rgb="FFFF0000"/>
        <color rgb="FFFFEF9C"/>
      </colorScale>
    </cfRule>
  </conditionalFormatting>
  <conditionalFormatting sqref="P454:Y454">
    <cfRule type="colorScale" priority="6245">
      <colorScale>
        <cfvo type="num" val="0"/>
        <cfvo type="max" val="0"/>
        <color rgb="FFFF0000"/>
        <color rgb="FFFFEF9C"/>
      </colorScale>
    </cfRule>
  </conditionalFormatting>
  <conditionalFormatting sqref="P469:Y469">
    <cfRule type="colorScale" priority="6244">
      <colorScale>
        <cfvo type="num" val="0"/>
        <cfvo type="max" val="0"/>
        <color rgb="FFFF0000"/>
        <color rgb="FFFFEF9C"/>
      </colorScale>
    </cfRule>
  </conditionalFormatting>
  <conditionalFormatting sqref="P459:Y459">
    <cfRule type="colorScale" priority="6243">
      <colorScale>
        <cfvo type="num" val="0"/>
        <cfvo type="max" val="0"/>
        <color rgb="FFFF0000"/>
        <color rgb="FFFFEF9C"/>
      </colorScale>
    </cfRule>
  </conditionalFormatting>
  <conditionalFormatting sqref="P475:Y475">
    <cfRule type="colorScale" priority="6242">
      <colorScale>
        <cfvo type="num" val="0"/>
        <cfvo type="max" val="0"/>
        <color rgb="FFFF0000"/>
        <color rgb="FFFFEF9C"/>
      </colorScale>
    </cfRule>
  </conditionalFormatting>
  <conditionalFormatting sqref="P460:Y460">
    <cfRule type="colorScale" priority="6241">
      <colorScale>
        <cfvo type="num" val="0"/>
        <cfvo type="max" val="0"/>
        <color rgb="FFFF0000"/>
        <color rgb="FFFFEF9C"/>
      </colorScale>
    </cfRule>
  </conditionalFormatting>
  <conditionalFormatting sqref="P476:Y476">
    <cfRule type="colorScale" priority="6240">
      <colorScale>
        <cfvo type="num" val="0"/>
        <cfvo type="max" val="0"/>
        <color rgb="FFFF0000"/>
        <color rgb="FFFFEF9C"/>
      </colorScale>
    </cfRule>
  </conditionalFormatting>
  <conditionalFormatting sqref="Z448">
    <cfRule type="colorScale" priority="6239">
      <colorScale>
        <cfvo type="num" val="0"/>
        <cfvo type="max" val="0"/>
        <color rgb="FFFF0000"/>
        <color rgb="FFFFEF9C"/>
      </colorScale>
    </cfRule>
  </conditionalFormatting>
  <conditionalFormatting sqref="Z450:Z463">
    <cfRule type="colorScale" priority="6238">
      <colorScale>
        <cfvo type="num" val="0"/>
        <cfvo type="max" val="0"/>
        <color rgb="FFFF0000"/>
        <color rgb="FFFFEF9C"/>
      </colorScale>
    </cfRule>
  </conditionalFormatting>
  <conditionalFormatting sqref="Z465:Z479">
    <cfRule type="colorScale" priority="6237">
      <colorScale>
        <cfvo type="num" val="0"/>
        <cfvo type="max" val="0"/>
        <color rgb="FFFF0000"/>
        <color rgb="FFFFEF9C"/>
      </colorScale>
    </cfRule>
  </conditionalFormatting>
  <conditionalFormatting sqref="Z481">
    <cfRule type="colorScale" priority="6236">
      <colorScale>
        <cfvo type="num" val="0"/>
        <cfvo type="max" val="0"/>
        <color rgb="FFFF0000"/>
        <color rgb="FFFFEF9C"/>
      </colorScale>
    </cfRule>
  </conditionalFormatting>
  <conditionalFormatting sqref="Z481">
    <cfRule type="colorScale" priority="6235">
      <colorScale>
        <cfvo type="num" val="0"/>
        <cfvo type="max" val="0"/>
        <color rgb="FFFF0000"/>
        <color rgb="FFFFEF9C"/>
      </colorScale>
    </cfRule>
  </conditionalFormatting>
  <conditionalFormatting sqref="Z454">
    <cfRule type="colorScale" priority="6234">
      <colorScale>
        <cfvo type="num" val="0"/>
        <cfvo type="max" val="0"/>
        <color rgb="FFFF0000"/>
        <color rgb="FFFFEF9C"/>
      </colorScale>
    </cfRule>
  </conditionalFormatting>
  <conditionalFormatting sqref="Z469">
    <cfRule type="colorScale" priority="6233">
      <colorScale>
        <cfvo type="num" val="0"/>
        <cfvo type="max" val="0"/>
        <color rgb="FFFF0000"/>
        <color rgb="FFFFEF9C"/>
      </colorScale>
    </cfRule>
  </conditionalFormatting>
  <conditionalFormatting sqref="Z459">
    <cfRule type="colorScale" priority="6232">
      <colorScale>
        <cfvo type="num" val="0"/>
        <cfvo type="max" val="0"/>
        <color rgb="FFFF0000"/>
        <color rgb="FFFFEF9C"/>
      </colorScale>
    </cfRule>
  </conditionalFormatting>
  <conditionalFormatting sqref="Z475">
    <cfRule type="colorScale" priority="6231">
      <colorScale>
        <cfvo type="num" val="0"/>
        <cfvo type="max" val="0"/>
        <color rgb="FFFF0000"/>
        <color rgb="FFFFEF9C"/>
      </colorScale>
    </cfRule>
  </conditionalFormatting>
  <conditionalFormatting sqref="Z460">
    <cfRule type="colorScale" priority="6230">
      <colorScale>
        <cfvo type="num" val="0"/>
        <cfvo type="max" val="0"/>
        <color rgb="FFFF0000"/>
        <color rgb="FFFFEF9C"/>
      </colorScale>
    </cfRule>
  </conditionalFormatting>
  <conditionalFormatting sqref="Z476">
    <cfRule type="colorScale" priority="6229">
      <colorScale>
        <cfvo type="num" val="0"/>
        <cfvo type="max" val="0"/>
        <color rgb="FFFF0000"/>
        <color rgb="FFFFEF9C"/>
      </colorScale>
    </cfRule>
  </conditionalFormatting>
  <conditionalFormatting sqref="P448:Y454">
    <cfRule type="colorScale" priority="6228">
      <colorScale>
        <cfvo type="num" val="0"/>
        <cfvo type="max" val="0"/>
        <color rgb="FFFF0000"/>
        <color rgb="FFFFEF9C"/>
      </colorScale>
    </cfRule>
  </conditionalFormatting>
  <conditionalFormatting sqref="P456:Y469">
    <cfRule type="colorScale" priority="6227">
      <colorScale>
        <cfvo type="num" val="0"/>
        <cfvo type="max" val="0"/>
        <color rgb="FFFF0000"/>
        <color rgb="FFFFEF9C"/>
      </colorScale>
    </cfRule>
  </conditionalFormatting>
  <conditionalFormatting sqref="P471:Y481">
    <cfRule type="colorScale" priority="6226">
      <colorScale>
        <cfvo type="num" val="0"/>
        <cfvo type="max" val="0"/>
        <color rgb="FFFF0000"/>
        <color rgb="FFFFEF9C"/>
      </colorScale>
    </cfRule>
  </conditionalFormatting>
  <conditionalFormatting sqref="P460:Y460">
    <cfRule type="colorScale" priority="6225">
      <colorScale>
        <cfvo type="num" val="0"/>
        <cfvo type="max" val="0"/>
        <color rgb="FFFF0000"/>
        <color rgb="FFFFEF9C"/>
      </colorScale>
    </cfRule>
  </conditionalFormatting>
  <conditionalFormatting sqref="P476:Y476">
    <cfRule type="colorScale" priority="6224">
      <colorScale>
        <cfvo type="num" val="0"/>
        <cfvo type="max" val="0"/>
        <color rgb="FFFF0000"/>
        <color rgb="FFFFEF9C"/>
      </colorScale>
    </cfRule>
  </conditionalFormatting>
  <conditionalFormatting sqref="P450:Y450">
    <cfRule type="colorScale" priority="6223">
      <colorScale>
        <cfvo type="num" val="0"/>
        <cfvo type="max" val="0"/>
        <color rgb="FFFF0000"/>
        <color rgb="FFFFEF9C"/>
      </colorScale>
    </cfRule>
  </conditionalFormatting>
  <conditionalFormatting sqref="P465:Y465">
    <cfRule type="colorScale" priority="6222">
      <colorScale>
        <cfvo type="num" val="0"/>
        <cfvo type="max" val="0"/>
        <color rgb="FFFF0000"/>
        <color rgb="FFFFEF9C"/>
      </colorScale>
    </cfRule>
  </conditionalFormatting>
  <conditionalFormatting sqref="P481:Y481">
    <cfRule type="colorScale" priority="6221">
      <colorScale>
        <cfvo type="num" val="0"/>
        <cfvo type="max" val="0"/>
        <color rgb="FFFF0000"/>
        <color rgb="FFFFEF9C"/>
      </colorScale>
    </cfRule>
  </conditionalFormatting>
  <conditionalFormatting sqref="P451:Y451">
    <cfRule type="colorScale" priority="6220">
      <colorScale>
        <cfvo type="num" val="0"/>
        <cfvo type="max" val="0"/>
        <color rgb="FFFF0000"/>
        <color rgb="FFFFEF9C"/>
      </colorScale>
    </cfRule>
  </conditionalFormatting>
  <conditionalFormatting sqref="P466:Y466">
    <cfRule type="colorScale" priority="6219">
      <colorScale>
        <cfvo type="num" val="0"/>
        <cfvo type="max" val="0"/>
        <color rgb="FFFF0000"/>
        <color rgb="FFFFEF9C"/>
      </colorScale>
    </cfRule>
  </conditionalFormatting>
  <conditionalFormatting sqref="Z448:Z454">
    <cfRule type="colorScale" priority="6218">
      <colorScale>
        <cfvo type="num" val="0"/>
        <cfvo type="max" val="0"/>
        <color rgb="FFFF0000"/>
        <color rgb="FFFFEF9C"/>
      </colorScale>
    </cfRule>
  </conditionalFormatting>
  <conditionalFormatting sqref="Z456:Z469">
    <cfRule type="colorScale" priority="6217">
      <colorScale>
        <cfvo type="num" val="0"/>
        <cfvo type="max" val="0"/>
        <color rgb="FFFF0000"/>
        <color rgb="FFFFEF9C"/>
      </colorScale>
    </cfRule>
  </conditionalFormatting>
  <conditionalFormatting sqref="Z471:Z481">
    <cfRule type="colorScale" priority="6216">
      <colorScale>
        <cfvo type="num" val="0"/>
        <cfvo type="max" val="0"/>
        <color rgb="FFFF0000"/>
        <color rgb="FFFFEF9C"/>
      </colorScale>
    </cfRule>
  </conditionalFormatting>
  <conditionalFormatting sqref="Z460">
    <cfRule type="colorScale" priority="6215">
      <colorScale>
        <cfvo type="num" val="0"/>
        <cfvo type="max" val="0"/>
        <color rgb="FFFF0000"/>
        <color rgb="FFFFEF9C"/>
      </colorScale>
    </cfRule>
  </conditionalFormatting>
  <conditionalFormatting sqref="Z476">
    <cfRule type="colorScale" priority="6214">
      <colorScale>
        <cfvo type="num" val="0"/>
        <cfvo type="max" val="0"/>
        <color rgb="FFFF0000"/>
        <color rgb="FFFFEF9C"/>
      </colorScale>
    </cfRule>
  </conditionalFormatting>
  <conditionalFormatting sqref="Z450">
    <cfRule type="colorScale" priority="6213">
      <colorScale>
        <cfvo type="num" val="0"/>
        <cfvo type="max" val="0"/>
        <color rgb="FFFF0000"/>
        <color rgb="FFFFEF9C"/>
      </colorScale>
    </cfRule>
  </conditionalFormatting>
  <conditionalFormatting sqref="Z465">
    <cfRule type="colorScale" priority="6212">
      <colorScale>
        <cfvo type="num" val="0"/>
        <cfvo type="max" val="0"/>
        <color rgb="FFFF0000"/>
        <color rgb="FFFFEF9C"/>
      </colorScale>
    </cfRule>
  </conditionalFormatting>
  <conditionalFormatting sqref="Z481">
    <cfRule type="colorScale" priority="6211">
      <colorScale>
        <cfvo type="num" val="0"/>
        <cfvo type="max" val="0"/>
        <color rgb="FFFF0000"/>
        <color rgb="FFFFEF9C"/>
      </colorScale>
    </cfRule>
  </conditionalFormatting>
  <conditionalFormatting sqref="Z451">
    <cfRule type="colorScale" priority="6210">
      <colorScale>
        <cfvo type="num" val="0"/>
        <cfvo type="max" val="0"/>
        <color rgb="FFFF0000"/>
        <color rgb="FFFFEF9C"/>
      </colorScale>
    </cfRule>
  </conditionalFormatting>
  <conditionalFormatting sqref="Z466">
    <cfRule type="colorScale" priority="6209">
      <colorScale>
        <cfvo type="num" val="0"/>
        <cfvo type="max" val="0"/>
        <color rgb="FFFF0000"/>
        <color rgb="FFFFEF9C"/>
      </colorScale>
    </cfRule>
  </conditionalFormatting>
  <conditionalFormatting sqref="P448:Y460">
    <cfRule type="colorScale" priority="6208">
      <colorScale>
        <cfvo type="num" val="0"/>
        <cfvo type="max" val="0"/>
        <color rgb="FFFF0000"/>
        <color rgb="FFFFEF9C"/>
      </colorScale>
    </cfRule>
  </conditionalFormatting>
  <conditionalFormatting sqref="P462:Y476">
    <cfRule type="colorScale" priority="6207">
      <colorScale>
        <cfvo type="num" val="0"/>
        <cfvo type="max" val="0"/>
        <color rgb="FFFF0000"/>
        <color rgb="FFFFEF9C"/>
      </colorScale>
    </cfRule>
  </conditionalFormatting>
  <conditionalFormatting sqref="P478:Y481">
    <cfRule type="colorScale" priority="6206">
      <colorScale>
        <cfvo type="num" val="0"/>
        <cfvo type="max" val="0"/>
        <color rgb="FFFF0000"/>
        <color rgb="FFFFEF9C"/>
      </colorScale>
    </cfRule>
  </conditionalFormatting>
  <conditionalFormatting sqref="P451:Y451">
    <cfRule type="colorScale" priority="6205">
      <colorScale>
        <cfvo type="num" val="0"/>
        <cfvo type="max" val="0"/>
        <color rgb="FFFF0000"/>
        <color rgb="FFFFEF9C"/>
      </colorScale>
    </cfRule>
  </conditionalFormatting>
  <conditionalFormatting sqref="P466:Y466">
    <cfRule type="colorScale" priority="6204">
      <colorScale>
        <cfvo type="num" val="0"/>
        <cfvo type="max" val="0"/>
        <color rgb="FFFF0000"/>
        <color rgb="FFFFEF9C"/>
      </colorScale>
    </cfRule>
  </conditionalFormatting>
  <conditionalFormatting sqref="P456:Y456">
    <cfRule type="colorScale" priority="6203">
      <colorScale>
        <cfvo type="num" val="0"/>
        <cfvo type="max" val="0"/>
        <color rgb="FFFF0000"/>
        <color rgb="FFFFEF9C"/>
      </colorScale>
    </cfRule>
  </conditionalFormatting>
  <conditionalFormatting sqref="P471:Y471">
    <cfRule type="colorScale" priority="6202">
      <colorScale>
        <cfvo type="num" val="0"/>
        <cfvo type="max" val="0"/>
        <color rgb="FFFF0000"/>
        <color rgb="FFFFEF9C"/>
      </colorScale>
    </cfRule>
  </conditionalFormatting>
  <conditionalFormatting sqref="P457:Y457">
    <cfRule type="colorScale" priority="6201">
      <colorScale>
        <cfvo type="num" val="0"/>
        <cfvo type="max" val="0"/>
        <color rgb="FFFF0000"/>
        <color rgb="FFFFEF9C"/>
      </colorScale>
    </cfRule>
  </conditionalFormatting>
  <conditionalFormatting sqref="P472:Y473">
    <cfRule type="colorScale" priority="6200">
      <colorScale>
        <cfvo type="num" val="0"/>
        <cfvo type="max" val="0"/>
        <color rgb="FFFF0000"/>
        <color rgb="FFFFEF9C"/>
      </colorScale>
    </cfRule>
  </conditionalFormatting>
  <conditionalFormatting sqref="Z448:Z460">
    <cfRule type="colorScale" priority="6199">
      <colorScale>
        <cfvo type="num" val="0"/>
        <cfvo type="max" val="0"/>
        <color rgb="FFFF0000"/>
        <color rgb="FFFFEF9C"/>
      </colorScale>
    </cfRule>
  </conditionalFormatting>
  <conditionalFormatting sqref="Z462:Z476">
    <cfRule type="colorScale" priority="6198">
      <colorScale>
        <cfvo type="num" val="0"/>
        <cfvo type="max" val="0"/>
        <color rgb="FFFF0000"/>
        <color rgb="FFFFEF9C"/>
      </colorScale>
    </cfRule>
  </conditionalFormatting>
  <conditionalFormatting sqref="Z478:Z481">
    <cfRule type="colorScale" priority="6197">
      <colorScale>
        <cfvo type="num" val="0"/>
        <cfvo type="max" val="0"/>
        <color rgb="FFFF0000"/>
        <color rgb="FFFFEF9C"/>
      </colorScale>
    </cfRule>
  </conditionalFormatting>
  <conditionalFormatting sqref="Z451">
    <cfRule type="colorScale" priority="6196">
      <colorScale>
        <cfvo type="num" val="0"/>
        <cfvo type="max" val="0"/>
        <color rgb="FFFF0000"/>
        <color rgb="FFFFEF9C"/>
      </colorScale>
    </cfRule>
  </conditionalFormatting>
  <conditionalFormatting sqref="Z466">
    <cfRule type="colorScale" priority="6195">
      <colorScale>
        <cfvo type="num" val="0"/>
        <cfvo type="max" val="0"/>
        <color rgb="FFFF0000"/>
        <color rgb="FFFFEF9C"/>
      </colorScale>
    </cfRule>
  </conditionalFormatting>
  <conditionalFormatting sqref="Z456">
    <cfRule type="colorScale" priority="6194">
      <colorScale>
        <cfvo type="num" val="0"/>
        <cfvo type="max" val="0"/>
        <color rgb="FFFF0000"/>
        <color rgb="FFFFEF9C"/>
      </colorScale>
    </cfRule>
  </conditionalFormatting>
  <conditionalFormatting sqref="Z471">
    <cfRule type="colorScale" priority="6193">
      <colorScale>
        <cfvo type="num" val="0"/>
        <cfvo type="max" val="0"/>
        <color rgb="FFFF0000"/>
        <color rgb="FFFFEF9C"/>
      </colorScale>
    </cfRule>
  </conditionalFormatting>
  <conditionalFormatting sqref="Z457">
    <cfRule type="colorScale" priority="6192">
      <colorScale>
        <cfvo type="num" val="0"/>
        <cfvo type="max" val="0"/>
        <color rgb="FFFF0000"/>
        <color rgb="FFFFEF9C"/>
      </colorScale>
    </cfRule>
  </conditionalFormatting>
  <conditionalFormatting sqref="Z472:Z473">
    <cfRule type="colorScale" priority="6191">
      <colorScale>
        <cfvo type="num" val="0"/>
        <cfvo type="max" val="0"/>
        <color rgb="FFFF0000"/>
        <color rgb="FFFFEF9C"/>
      </colorScale>
    </cfRule>
  </conditionalFormatting>
  <conditionalFormatting sqref="P448:Y451">
    <cfRule type="colorScale" priority="6190">
      <colorScale>
        <cfvo type="num" val="0"/>
        <cfvo type="max" val="0"/>
        <color rgb="FFFF0000"/>
        <color rgb="FFFFEF9C"/>
      </colorScale>
    </cfRule>
  </conditionalFormatting>
  <conditionalFormatting sqref="P453:Y466">
    <cfRule type="colorScale" priority="6189">
      <colorScale>
        <cfvo type="num" val="0"/>
        <cfvo type="max" val="0"/>
        <color rgb="FFFF0000"/>
        <color rgb="FFFFEF9C"/>
      </colorScale>
    </cfRule>
  </conditionalFormatting>
  <conditionalFormatting sqref="P468:Y481">
    <cfRule type="colorScale" priority="6188">
      <colorScale>
        <cfvo type="num" val="0"/>
        <cfvo type="max" val="0"/>
        <color rgb="FFFF0000"/>
        <color rgb="FFFFEF9C"/>
      </colorScale>
    </cfRule>
  </conditionalFormatting>
  <conditionalFormatting sqref="P457:Y457">
    <cfRule type="colorScale" priority="6187">
      <colorScale>
        <cfvo type="num" val="0"/>
        <cfvo type="max" val="0"/>
        <color rgb="FFFF0000"/>
        <color rgb="FFFFEF9C"/>
      </colorScale>
    </cfRule>
  </conditionalFormatting>
  <conditionalFormatting sqref="P472:Y473">
    <cfRule type="colorScale" priority="6186">
      <colorScale>
        <cfvo type="num" val="0"/>
        <cfvo type="max" val="0"/>
        <color rgb="FFFF0000"/>
        <color rgb="FFFFEF9C"/>
      </colorScale>
    </cfRule>
  </conditionalFormatting>
  <conditionalFormatting sqref="P462:Y462">
    <cfRule type="colorScale" priority="6185">
      <colorScale>
        <cfvo type="num" val="0"/>
        <cfvo type="max" val="0"/>
        <color rgb="FFFF0000"/>
        <color rgb="FFFFEF9C"/>
      </colorScale>
    </cfRule>
  </conditionalFormatting>
  <conditionalFormatting sqref="P478:Y478">
    <cfRule type="colorScale" priority="6184">
      <colorScale>
        <cfvo type="num" val="0"/>
        <cfvo type="max" val="0"/>
        <color rgb="FFFF0000"/>
        <color rgb="FFFFEF9C"/>
      </colorScale>
    </cfRule>
  </conditionalFormatting>
  <conditionalFormatting sqref="P448:Y448">
    <cfRule type="colorScale" priority="6183">
      <colorScale>
        <cfvo type="num" val="0"/>
        <cfvo type="max" val="0"/>
        <color rgb="FFFF0000"/>
        <color rgb="FFFFEF9C"/>
      </colorScale>
    </cfRule>
  </conditionalFormatting>
  <conditionalFormatting sqref="P463:Y463">
    <cfRule type="colorScale" priority="6182">
      <colorScale>
        <cfvo type="num" val="0"/>
        <cfvo type="max" val="0"/>
        <color rgb="FFFF0000"/>
        <color rgb="FFFFEF9C"/>
      </colorScale>
    </cfRule>
  </conditionalFormatting>
  <conditionalFormatting sqref="P479:Y479">
    <cfRule type="colorScale" priority="6181">
      <colorScale>
        <cfvo type="num" val="0"/>
        <cfvo type="max" val="0"/>
        <color rgb="FFFF0000"/>
        <color rgb="FFFFEF9C"/>
      </colorScale>
    </cfRule>
  </conditionalFormatting>
  <conditionalFormatting sqref="Z448:Z451">
    <cfRule type="colorScale" priority="6180">
      <colorScale>
        <cfvo type="num" val="0"/>
        <cfvo type="max" val="0"/>
        <color rgb="FFFF0000"/>
        <color rgb="FFFFEF9C"/>
      </colorScale>
    </cfRule>
  </conditionalFormatting>
  <conditionalFormatting sqref="Z453:Z466">
    <cfRule type="colorScale" priority="6179">
      <colorScale>
        <cfvo type="num" val="0"/>
        <cfvo type="max" val="0"/>
        <color rgb="FFFF0000"/>
        <color rgb="FFFFEF9C"/>
      </colorScale>
    </cfRule>
  </conditionalFormatting>
  <conditionalFormatting sqref="Z468:Z481">
    <cfRule type="colorScale" priority="6178">
      <colorScale>
        <cfvo type="num" val="0"/>
        <cfvo type="max" val="0"/>
        <color rgb="FFFF0000"/>
        <color rgb="FFFFEF9C"/>
      </colorScale>
    </cfRule>
  </conditionalFormatting>
  <conditionalFormatting sqref="Z457">
    <cfRule type="colorScale" priority="6177">
      <colorScale>
        <cfvo type="num" val="0"/>
        <cfvo type="max" val="0"/>
        <color rgb="FFFF0000"/>
        <color rgb="FFFFEF9C"/>
      </colorScale>
    </cfRule>
  </conditionalFormatting>
  <conditionalFormatting sqref="Z472:Z473">
    <cfRule type="colorScale" priority="6176">
      <colorScale>
        <cfvo type="num" val="0"/>
        <cfvo type="max" val="0"/>
        <color rgb="FFFF0000"/>
        <color rgb="FFFFEF9C"/>
      </colorScale>
    </cfRule>
  </conditionalFormatting>
  <conditionalFormatting sqref="Z462">
    <cfRule type="colorScale" priority="6175">
      <colorScale>
        <cfvo type="num" val="0"/>
        <cfvo type="max" val="0"/>
        <color rgb="FFFF0000"/>
        <color rgb="FFFFEF9C"/>
      </colorScale>
    </cfRule>
  </conditionalFormatting>
  <conditionalFormatting sqref="Z478">
    <cfRule type="colorScale" priority="6174">
      <colorScale>
        <cfvo type="num" val="0"/>
        <cfvo type="max" val="0"/>
        <color rgb="FFFF0000"/>
        <color rgb="FFFFEF9C"/>
      </colorScale>
    </cfRule>
  </conditionalFormatting>
  <conditionalFormatting sqref="Z448">
    <cfRule type="colorScale" priority="6173">
      <colorScale>
        <cfvo type="num" val="0"/>
        <cfvo type="max" val="0"/>
        <color rgb="FFFF0000"/>
        <color rgb="FFFFEF9C"/>
      </colorScale>
    </cfRule>
  </conditionalFormatting>
  <conditionalFormatting sqref="Z463">
    <cfRule type="colorScale" priority="6172">
      <colorScale>
        <cfvo type="num" val="0"/>
        <cfvo type="max" val="0"/>
        <color rgb="FFFF0000"/>
        <color rgb="FFFFEF9C"/>
      </colorScale>
    </cfRule>
  </conditionalFormatting>
  <conditionalFormatting sqref="Z479">
    <cfRule type="colorScale" priority="6171">
      <colorScale>
        <cfvo type="num" val="0"/>
        <cfvo type="max" val="0"/>
        <color rgb="FFFF0000"/>
        <color rgb="FFFFEF9C"/>
      </colorScale>
    </cfRule>
  </conditionalFormatting>
  <conditionalFormatting sqref="P448:Y481">
    <cfRule type="colorScale" priority="6170">
      <colorScale>
        <cfvo type="num" val="0"/>
        <cfvo type="max" val="0"/>
        <color rgb="FFFF0000"/>
        <color rgb="FFFFEF9C"/>
      </colorScale>
    </cfRule>
  </conditionalFormatting>
  <conditionalFormatting sqref="Z448:Z481">
    <cfRule type="colorScale" priority="6169">
      <colorScale>
        <cfvo type="num" val="0"/>
        <cfvo type="max" val="0"/>
        <color rgb="FFFF0000"/>
        <color rgb="FFFFEF9C"/>
      </colorScale>
    </cfRule>
  </conditionalFormatting>
  <conditionalFormatting sqref="P448:Y454">
    <cfRule type="colorScale" priority="6168">
      <colorScale>
        <cfvo type="num" val="0"/>
        <cfvo type="max" val="0"/>
        <color rgb="FFFF0000"/>
        <color rgb="FFFFEF9C"/>
      </colorScale>
    </cfRule>
  </conditionalFormatting>
  <conditionalFormatting sqref="P456:Y470">
    <cfRule type="colorScale" priority="6167">
      <colorScale>
        <cfvo type="num" val="0"/>
        <cfvo type="max" val="0"/>
        <color rgb="FFFF0000"/>
        <color rgb="FFFFEF9C"/>
      </colorScale>
    </cfRule>
  </conditionalFormatting>
  <conditionalFormatting sqref="P460:Y460">
    <cfRule type="colorScale" priority="6166">
      <colorScale>
        <cfvo type="num" val="0"/>
        <cfvo type="max" val="0"/>
        <color rgb="FFFF0000"/>
        <color rgb="FFFFEF9C"/>
      </colorScale>
    </cfRule>
  </conditionalFormatting>
  <conditionalFormatting sqref="P476:Y476">
    <cfRule type="colorScale" priority="6165">
      <colorScale>
        <cfvo type="num" val="0"/>
        <cfvo type="max" val="0"/>
        <color rgb="FFFF0000"/>
        <color rgb="FFFFEF9C"/>
      </colorScale>
    </cfRule>
  </conditionalFormatting>
  <conditionalFormatting sqref="P465:Y466">
    <cfRule type="colorScale" priority="6164">
      <colorScale>
        <cfvo type="num" val="0"/>
        <cfvo type="max" val="0"/>
        <color rgb="FFFF0000"/>
        <color rgb="FFFFEF9C"/>
      </colorScale>
    </cfRule>
  </conditionalFormatting>
  <conditionalFormatting sqref="P481:Y481">
    <cfRule type="colorScale" priority="6163">
      <colorScale>
        <cfvo type="num" val="0"/>
        <cfvo type="max" val="0"/>
        <color rgb="FFFF0000"/>
        <color rgb="FFFFEF9C"/>
      </colorScale>
    </cfRule>
  </conditionalFormatting>
  <conditionalFormatting sqref="P466:Y467">
    <cfRule type="colorScale" priority="6162">
      <colorScale>
        <cfvo type="num" val="0"/>
        <cfvo type="max" val="0"/>
        <color rgb="FFFF0000"/>
        <color rgb="FFFFEF9C"/>
      </colorScale>
    </cfRule>
  </conditionalFormatting>
  <conditionalFormatting sqref="Z448:Z454">
    <cfRule type="colorScale" priority="6161">
      <colorScale>
        <cfvo type="num" val="0"/>
        <cfvo type="max" val="0"/>
        <color rgb="FFFF0000"/>
        <color rgb="FFFFEF9C"/>
      </colorScale>
    </cfRule>
  </conditionalFormatting>
  <conditionalFormatting sqref="Z456:Z470">
    <cfRule type="colorScale" priority="6160">
      <colorScale>
        <cfvo type="num" val="0"/>
        <cfvo type="max" val="0"/>
        <color rgb="FFFF0000"/>
        <color rgb="FFFFEF9C"/>
      </colorScale>
    </cfRule>
  </conditionalFormatting>
  <conditionalFormatting sqref="Z460">
    <cfRule type="colorScale" priority="6159">
      <colorScale>
        <cfvo type="num" val="0"/>
        <cfvo type="max" val="0"/>
        <color rgb="FFFF0000"/>
        <color rgb="FFFFEF9C"/>
      </colorScale>
    </cfRule>
  </conditionalFormatting>
  <conditionalFormatting sqref="Z476">
    <cfRule type="colorScale" priority="6158">
      <colorScale>
        <cfvo type="num" val="0"/>
        <cfvo type="max" val="0"/>
        <color rgb="FFFF0000"/>
        <color rgb="FFFFEF9C"/>
      </colorScale>
    </cfRule>
  </conditionalFormatting>
  <conditionalFormatting sqref="Z465:Z466">
    <cfRule type="colorScale" priority="6157">
      <colorScale>
        <cfvo type="num" val="0"/>
        <cfvo type="max" val="0"/>
        <color rgb="FFFF0000"/>
        <color rgb="FFFFEF9C"/>
      </colorScale>
    </cfRule>
  </conditionalFormatting>
  <conditionalFormatting sqref="Z481">
    <cfRule type="colorScale" priority="6156">
      <colorScale>
        <cfvo type="num" val="0"/>
        <cfvo type="max" val="0"/>
        <color rgb="FFFF0000"/>
        <color rgb="FFFFEF9C"/>
      </colorScale>
    </cfRule>
  </conditionalFormatting>
  <conditionalFormatting sqref="Z466:Z467">
    <cfRule type="colorScale" priority="6155">
      <colorScale>
        <cfvo type="num" val="0"/>
        <cfvo type="max" val="0"/>
        <color rgb="FFFF0000"/>
        <color rgb="FFFFEF9C"/>
      </colorScale>
    </cfRule>
  </conditionalFormatting>
  <conditionalFormatting sqref="P448:Y454">
    <cfRule type="colorScale" priority="6154">
      <colorScale>
        <cfvo type="num" val="0"/>
        <cfvo type="max" val="0"/>
        <color rgb="FFFF0000"/>
        <color rgb="FFFFEF9C"/>
      </colorScale>
    </cfRule>
  </conditionalFormatting>
  <conditionalFormatting sqref="P456:Y470">
    <cfRule type="colorScale" priority="6153">
      <colorScale>
        <cfvo type="num" val="0"/>
        <cfvo type="max" val="0"/>
        <color rgb="FFFF0000"/>
        <color rgb="FFFFEF9C"/>
      </colorScale>
    </cfRule>
  </conditionalFormatting>
  <conditionalFormatting sqref="P460:Y460">
    <cfRule type="colorScale" priority="6152">
      <colorScale>
        <cfvo type="num" val="0"/>
        <cfvo type="max" val="0"/>
        <color rgb="FFFF0000"/>
        <color rgb="FFFFEF9C"/>
      </colorScale>
    </cfRule>
  </conditionalFormatting>
  <conditionalFormatting sqref="P476:Y476">
    <cfRule type="colorScale" priority="6151">
      <colorScale>
        <cfvo type="num" val="0"/>
        <cfvo type="max" val="0"/>
        <color rgb="FFFF0000"/>
        <color rgb="FFFFEF9C"/>
      </colorScale>
    </cfRule>
  </conditionalFormatting>
  <conditionalFormatting sqref="P465:Y466">
    <cfRule type="colorScale" priority="6150">
      <colorScale>
        <cfvo type="num" val="0"/>
        <cfvo type="max" val="0"/>
        <color rgb="FFFF0000"/>
        <color rgb="FFFFEF9C"/>
      </colorScale>
    </cfRule>
  </conditionalFormatting>
  <conditionalFormatting sqref="P481:Y481">
    <cfRule type="colorScale" priority="6149">
      <colorScale>
        <cfvo type="num" val="0"/>
        <cfvo type="max" val="0"/>
        <color rgb="FFFF0000"/>
        <color rgb="FFFFEF9C"/>
      </colorScale>
    </cfRule>
  </conditionalFormatting>
  <conditionalFormatting sqref="P466:Y467">
    <cfRule type="colorScale" priority="6148">
      <colorScale>
        <cfvo type="num" val="0"/>
        <cfvo type="max" val="0"/>
        <color rgb="FFFF0000"/>
        <color rgb="FFFFEF9C"/>
      </colorScale>
    </cfRule>
  </conditionalFormatting>
  <conditionalFormatting sqref="Z448:Z454">
    <cfRule type="colorScale" priority="6147">
      <colorScale>
        <cfvo type="num" val="0"/>
        <cfvo type="max" val="0"/>
        <color rgb="FFFF0000"/>
        <color rgb="FFFFEF9C"/>
      </colorScale>
    </cfRule>
  </conditionalFormatting>
  <conditionalFormatting sqref="Z456:Z470">
    <cfRule type="colorScale" priority="6146">
      <colorScale>
        <cfvo type="num" val="0"/>
        <cfvo type="max" val="0"/>
        <color rgb="FFFF0000"/>
        <color rgb="FFFFEF9C"/>
      </colorScale>
    </cfRule>
  </conditionalFormatting>
  <conditionalFormatting sqref="Z460">
    <cfRule type="colorScale" priority="6145">
      <colorScale>
        <cfvo type="num" val="0"/>
        <cfvo type="max" val="0"/>
        <color rgb="FFFF0000"/>
        <color rgb="FFFFEF9C"/>
      </colorScale>
    </cfRule>
  </conditionalFormatting>
  <conditionalFormatting sqref="Z476">
    <cfRule type="colorScale" priority="6144">
      <colorScale>
        <cfvo type="num" val="0"/>
        <cfvo type="max" val="0"/>
        <color rgb="FFFF0000"/>
        <color rgb="FFFFEF9C"/>
      </colorScale>
    </cfRule>
  </conditionalFormatting>
  <conditionalFormatting sqref="Z465:Z466">
    <cfRule type="colorScale" priority="6143">
      <colorScale>
        <cfvo type="num" val="0"/>
        <cfvo type="max" val="0"/>
        <color rgb="FFFF0000"/>
        <color rgb="FFFFEF9C"/>
      </colorScale>
    </cfRule>
  </conditionalFormatting>
  <conditionalFormatting sqref="Z481">
    <cfRule type="colorScale" priority="6142">
      <colorScale>
        <cfvo type="num" val="0"/>
        <cfvo type="max" val="0"/>
        <color rgb="FFFF0000"/>
        <color rgb="FFFFEF9C"/>
      </colorScale>
    </cfRule>
  </conditionalFormatting>
  <conditionalFormatting sqref="Z466:Z467">
    <cfRule type="colorScale" priority="6141">
      <colorScale>
        <cfvo type="num" val="0"/>
        <cfvo type="max" val="0"/>
        <color rgb="FFFF0000"/>
        <color rgb="FFFFEF9C"/>
      </colorScale>
    </cfRule>
  </conditionalFormatting>
  <conditionalFormatting sqref="P485:Y497">
    <cfRule type="colorScale" priority="6140">
      <colorScale>
        <cfvo type="num" val="0"/>
        <cfvo type="max" val="0"/>
        <color rgb="FFFF0000"/>
        <color rgb="FFFFEF9C"/>
      </colorScale>
    </cfRule>
  </conditionalFormatting>
  <conditionalFormatting sqref="P499:Y513">
    <cfRule type="colorScale" priority="6139">
      <colorScale>
        <cfvo type="num" val="0"/>
        <cfvo type="max" val="0"/>
        <color rgb="FFFF0000"/>
        <color rgb="FFFFEF9C"/>
      </colorScale>
    </cfRule>
  </conditionalFormatting>
  <conditionalFormatting sqref="P515:Y518">
    <cfRule type="colorScale" priority="6138">
      <colorScale>
        <cfvo type="num" val="0"/>
        <cfvo type="max" val="0"/>
        <color rgb="FFFF0000"/>
        <color rgb="FFFFEF9C"/>
      </colorScale>
    </cfRule>
  </conditionalFormatting>
  <conditionalFormatting sqref="P485:Y497">
    <cfRule type="colorScale" priority="6137">
      <colorScale>
        <cfvo type="num" val="0"/>
        <cfvo type="max" val="0"/>
        <color rgb="FFFF0000"/>
        <color rgb="FFFFEF9C"/>
      </colorScale>
    </cfRule>
  </conditionalFormatting>
  <conditionalFormatting sqref="P485:Y497">
    <cfRule type="colorScale" priority="6136">
      <colorScale>
        <cfvo type="num" val="0"/>
        <cfvo type="max" val="0"/>
        <color rgb="FFFF0000"/>
        <color rgb="FFFFEF9C"/>
      </colorScale>
    </cfRule>
  </conditionalFormatting>
  <conditionalFormatting sqref="P485:Y497">
    <cfRule type="colorScale" priority="6135">
      <colorScale>
        <cfvo type="num" val="0"/>
        <cfvo type="max" val="0"/>
        <color rgb="FFFF0000"/>
        <color rgb="FFFFEF9C"/>
      </colorScale>
    </cfRule>
  </conditionalFormatting>
  <conditionalFormatting sqref="P485:Y497">
    <cfRule type="colorScale" priority="6134">
      <colorScale>
        <cfvo type="num" val="0"/>
        <cfvo type="max" val="0"/>
        <color rgb="FFFF0000"/>
        <color rgb="FFFFEF9C"/>
      </colorScale>
    </cfRule>
  </conditionalFormatting>
  <conditionalFormatting sqref="P485:Y497">
    <cfRule type="colorScale" priority="6133">
      <colorScale>
        <cfvo type="num" val="0"/>
        <cfvo type="max" val="0"/>
        <color rgb="FFFF0000"/>
        <color rgb="FFFFEF9C"/>
      </colorScale>
    </cfRule>
  </conditionalFormatting>
  <conditionalFormatting sqref="P485:Y497">
    <cfRule type="colorScale" priority="6132">
      <colorScale>
        <cfvo type="num" val="0"/>
        <cfvo type="max" val="0"/>
        <color rgb="FFFF0000"/>
        <color rgb="FFFFEF9C"/>
      </colorScale>
    </cfRule>
  </conditionalFormatting>
  <conditionalFormatting sqref="P499:Y513">
    <cfRule type="colorScale" priority="6131">
      <colorScale>
        <cfvo type="num" val="0"/>
        <cfvo type="max" val="0"/>
        <color rgb="FFFF0000"/>
        <color rgb="FFFFEF9C"/>
      </colorScale>
    </cfRule>
  </conditionalFormatting>
  <conditionalFormatting sqref="P499:Y513">
    <cfRule type="colorScale" priority="6130">
      <colorScale>
        <cfvo type="num" val="0"/>
        <cfvo type="max" val="0"/>
        <color rgb="FFFF0000"/>
        <color rgb="FFFFEF9C"/>
      </colorScale>
    </cfRule>
  </conditionalFormatting>
  <conditionalFormatting sqref="P499:Y513">
    <cfRule type="colorScale" priority="6129">
      <colorScale>
        <cfvo type="num" val="0"/>
        <cfvo type="max" val="0"/>
        <color rgb="FFFF0000"/>
        <color rgb="FFFFEF9C"/>
      </colorScale>
    </cfRule>
  </conditionalFormatting>
  <conditionalFormatting sqref="P499:Y513">
    <cfRule type="colorScale" priority="6128">
      <colorScale>
        <cfvo type="num" val="0"/>
        <cfvo type="max" val="0"/>
        <color rgb="FFFF0000"/>
        <color rgb="FFFFEF9C"/>
      </colorScale>
    </cfRule>
  </conditionalFormatting>
  <conditionalFormatting sqref="P499:Y513">
    <cfRule type="colorScale" priority="6127">
      <colorScale>
        <cfvo type="num" val="0"/>
        <cfvo type="max" val="0"/>
        <color rgb="FFFF0000"/>
        <color rgb="FFFFEF9C"/>
      </colorScale>
    </cfRule>
  </conditionalFormatting>
  <conditionalFormatting sqref="P499:Y513">
    <cfRule type="colorScale" priority="6126">
      <colorScale>
        <cfvo type="num" val="0"/>
        <cfvo type="max" val="0"/>
        <color rgb="FFFF0000"/>
        <color rgb="FFFFEF9C"/>
      </colorScale>
    </cfRule>
  </conditionalFormatting>
  <conditionalFormatting sqref="P499:Y513">
    <cfRule type="colorScale" priority="6125">
      <colorScale>
        <cfvo type="num" val="0"/>
        <cfvo type="max" val="0"/>
        <color rgb="FFFF0000"/>
        <color rgb="FFFFEF9C"/>
      </colorScale>
    </cfRule>
  </conditionalFormatting>
  <conditionalFormatting sqref="P515:Y518">
    <cfRule type="colorScale" priority="6124">
      <colorScale>
        <cfvo type="num" val="0"/>
        <cfvo type="max" val="0"/>
        <color rgb="FFFF0000"/>
        <color rgb="FFFFEF9C"/>
      </colorScale>
    </cfRule>
  </conditionalFormatting>
  <conditionalFormatting sqref="P515:Y518">
    <cfRule type="colorScale" priority="6123">
      <colorScale>
        <cfvo type="num" val="0"/>
        <cfvo type="max" val="0"/>
        <color rgb="FFFF0000"/>
        <color rgb="FFFFEF9C"/>
      </colorScale>
    </cfRule>
  </conditionalFormatting>
  <conditionalFormatting sqref="P515:Y518">
    <cfRule type="colorScale" priority="6122">
      <colorScale>
        <cfvo type="num" val="0"/>
        <cfvo type="max" val="0"/>
        <color rgb="FFFF0000"/>
        <color rgb="FFFFEF9C"/>
      </colorScale>
    </cfRule>
  </conditionalFormatting>
  <conditionalFormatting sqref="P515:Y518">
    <cfRule type="colorScale" priority="6121">
      <colorScale>
        <cfvo type="num" val="0"/>
        <cfvo type="max" val="0"/>
        <color rgb="FFFF0000"/>
        <color rgb="FFFFEF9C"/>
      </colorScale>
    </cfRule>
  </conditionalFormatting>
  <conditionalFormatting sqref="P515:Y518">
    <cfRule type="colorScale" priority="6120">
      <colorScale>
        <cfvo type="num" val="0"/>
        <cfvo type="max" val="0"/>
        <color rgb="FFFF0000"/>
        <color rgb="FFFFEF9C"/>
      </colorScale>
    </cfRule>
  </conditionalFormatting>
  <conditionalFormatting sqref="P515:Y518">
    <cfRule type="colorScale" priority="6119">
      <colorScale>
        <cfvo type="num" val="0"/>
        <cfvo type="max" val="0"/>
        <color rgb="FFFF0000"/>
        <color rgb="FFFFEF9C"/>
      </colorScale>
    </cfRule>
  </conditionalFormatting>
  <conditionalFormatting sqref="P515:Y518">
    <cfRule type="colorScale" priority="6118">
      <colorScale>
        <cfvo type="num" val="0"/>
        <cfvo type="max" val="0"/>
        <color rgb="FFFF0000"/>
        <color rgb="FFFFEF9C"/>
      </colorScale>
    </cfRule>
  </conditionalFormatting>
  <conditionalFormatting sqref="P515:Y518">
    <cfRule type="colorScale" priority="6117">
      <colorScale>
        <cfvo type="num" val="0"/>
        <cfvo type="max" val="0"/>
        <color rgb="FFFF0000"/>
        <color rgb="FFFFEF9C"/>
      </colorScale>
    </cfRule>
  </conditionalFormatting>
  <conditionalFormatting sqref="P488:Y488">
    <cfRule type="colorScale" priority="6116">
      <colorScale>
        <cfvo type="num" val="0"/>
        <cfvo type="max" val="0"/>
        <color rgb="FFFF0000"/>
        <color rgb="FFFFEF9C"/>
      </colorScale>
    </cfRule>
  </conditionalFormatting>
  <conditionalFormatting sqref="P503:Y503">
    <cfRule type="colorScale" priority="6115">
      <colorScale>
        <cfvo type="num" val="0"/>
        <cfvo type="max" val="0"/>
        <color rgb="FFFF0000"/>
        <color rgb="FFFFEF9C"/>
      </colorScale>
    </cfRule>
  </conditionalFormatting>
  <conditionalFormatting sqref="P493:Y493">
    <cfRule type="colorScale" priority="6114">
      <colorScale>
        <cfvo type="num" val="0"/>
        <cfvo type="max" val="0"/>
        <color rgb="FFFF0000"/>
        <color rgb="FFFFEF9C"/>
      </colorScale>
    </cfRule>
  </conditionalFormatting>
  <conditionalFormatting sqref="P508:Y508">
    <cfRule type="colorScale" priority="6113">
      <colorScale>
        <cfvo type="num" val="0"/>
        <cfvo type="max" val="0"/>
        <color rgb="FFFF0000"/>
        <color rgb="FFFFEF9C"/>
      </colorScale>
    </cfRule>
  </conditionalFormatting>
  <conditionalFormatting sqref="P494:Y494">
    <cfRule type="colorScale" priority="6112">
      <colorScale>
        <cfvo type="num" val="0"/>
        <cfvo type="max" val="0"/>
        <color rgb="FFFF0000"/>
        <color rgb="FFFFEF9C"/>
      </colorScale>
    </cfRule>
  </conditionalFormatting>
  <conditionalFormatting sqref="P509:Y510">
    <cfRule type="colorScale" priority="6111">
      <colorScale>
        <cfvo type="num" val="0"/>
        <cfvo type="max" val="0"/>
        <color rgb="FFFF0000"/>
        <color rgb="FFFFEF9C"/>
      </colorScale>
    </cfRule>
  </conditionalFormatting>
  <conditionalFormatting sqref="Z485:Z497">
    <cfRule type="colorScale" priority="6110">
      <colorScale>
        <cfvo type="num" val="0"/>
        <cfvo type="max" val="0"/>
        <color rgb="FFFF0000"/>
        <color rgb="FFFFEF9C"/>
      </colorScale>
    </cfRule>
  </conditionalFormatting>
  <conditionalFormatting sqref="Z499:Z513">
    <cfRule type="colorScale" priority="6109">
      <colorScale>
        <cfvo type="num" val="0"/>
        <cfvo type="max" val="0"/>
        <color rgb="FFFF0000"/>
        <color rgb="FFFFEF9C"/>
      </colorScale>
    </cfRule>
  </conditionalFormatting>
  <conditionalFormatting sqref="Z515:Z518">
    <cfRule type="colorScale" priority="6108">
      <colorScale>
        <cfvo type="num" val="0"/>
        <cfvo type="max" val="0"/>
        <color rgb="FFFF0000"/>
        <color rgb="FFFFEF9C"/>
      </colorScale>
    </cfRule>
  </conditionalFormatting>
  <conditionalFormatting sqref="Z485:Z497">
    <cfRule type="colorScale" priority="6107">
      <colorScale>
        <cfvo type="num" val="0"/>
        <cfvo type="max" val="0"/>
        <color rgb="FFFF0000"/>
        <color rgb="FFFFEF9C"/>
      </colorScale>
    </cfRule>
  </conditionalFormatting>
  <conditionalFormatting sqref="Z485:Z497">
    <cfRule type="colorScale" priority="6106">
      <colorScale>
        <cfvo type="num" val="0"/>
        <cfvo type="max" val="0"/>
        <color rgb="FFFF0000"/>
        <color rgb="FFFFEF9C"/>
      </colorScale>
    </cfRule>
  </conditionalFormatting>
  <conditionalFormatting sqref="Z485:Z497">
    <cfRule type="colorScale" priority="6105">
      <colorScale>
        <cfvo type="num" val="0"/>
        <cfvo type="max" val="0"/>
        <color rgb="FFFF0000"/>
        <color rgb="FFFFEF9C"/>
      </colorScale>
    </cfRule>
  </conditionalFormatting>
  <conditionalFormatting sqref="Z485:Z497">
    <cfRule type="colorScale" priority="6104">
      <colorScale>
        <cfvo type="num" val="0"/>
        <cfvo type="max" val="0"/>
        <color rgb="FFFF0000"/>
        <color rgb="FFFFEF9C"/>
      </colorScale>
    </cfRule>
  </conditionalFormatting>
  <conditionalFormatting sqref="Z485:Z497">
    <cfRule type="colorScale" priority="6103">
      <colorScale>
        <cfvo type="num" val="0"/>
        <cfvo type="max" val="0"/>
        <color rgb="FFFF0000"/>
        <color rgb="FFFFEF9C"/>
      </colorScale>
    </cfRule>
  </conditionalFormatting>
  <conditionalFormatting sqref="Z485:Z497">
    <cfRule type="colorScale" priority="6102">
      <colorScale>
        <cfvo type="num" val="0"/>
        <cfvo type="max" val="0"/>
        <color rgb="FFFF0000"/>
        <color rgb="FFFFEF9C"/>
      </colorScale>
    </cfRule>
  </conditionalFormatting>
  <conditionalFormatting sqref="Z499:Z513">
    <cfRule type="colorScale" priority="6101">
      <colorScale>
        <cfvo type="num" val="0"/>
        <cfvo type="max" val="0"/>
        <color rgb="FFFF0000"/>
        <color rgb="FFFFEF9C"/>
      </colorScale>
    </cfRule>
  </conditionalFormatting>
  <conditionalFormatting sqref="Z499:Z513">
    <cfRule type="colorScale" priority="6100">
      <colorScale>
        <cfvo type="num" val="0"/>
        <cfvo type="max" val="0"/>
        <color rgb="FFFF0000"/>
        <color rgb="FFFFEF9C"/>
      </colorScale>
    </cfRule>
  </conditionalFormatting>
  <conditionalFormatting sqref="Z499:Z513">
    <cfRule type="colorScale" priority="6099">
      <colorScale>
        <cfvo type="num" val="0"/>
        <cfvo type="max" val="0"/>
        <color rgb="FFFF0000"/>
        <color rgb="FFFFEF9C"/>
      </colorScale>
    </cfRule>
  </conditionalFormatting>
  <conditionalFormatting sqref="Z499:Z513">
    <cfRule type="colorScale" priority="6098">
      <colorScale>
        <cfvo type="num" val="0"/>
        <cfvo type="max" val="0"/>
        <color rgb="FFFF0000"/>
        <color rgb="FFFFEF9C"/>
      </colorScale>
    </cfRule>
  </conditionalFormatting>
  <conditionalFormatting sqref="Z499:Z513">
    <cfRule type="colorScale" priority="6097">
      <colorScale>
        <cfvo type="num" val="0"/>
        <cfvo type="max" val="0"/>
        <color rgb="FFFF0000"/>
        <color rgb="FFFFEF9C"/>
      </colorScale>
    </cfRule>
  </conditionalFormatting>
  <conditionalFormatting sqref="Z499:Z513">
    <cfRule type="colorScale" priority="6096">
      <colorScale>
        <cfvo type="num" val="0"/>
        <cfvo type="max" val="0"/>
        <color rgb="FFFF0000"/>
        <color rgb="FFFFEF9C"/>
      </colorScale>
    </cfRule>
  </conditionalFormatting>
  <conditionalFormatting sqref="Z499:Z513">
    <cfRule type="colorScale" priority="6095">
      <colorScale>
        <cfvo type="num" val="0"/>
        <cfvo type="max" val="0"/>
        <color rgb="FFFF0000"/>
        <color rgb="FFFFEF9C"/>
      </colorScale>
    </cfRule>
  </conditionalFormatting>
  <conditionalFormatting sqref="Z515:Z518">
    <cfRule type="colorScale" priority="6094">
      <colorScale>
        <cfvo type="num" val="0"/>
        <cfvo type="max" val="0"/>
        <color rgb="FFFF0000"/>
        <color rgb="FFFFEF9C"/>
      </colorScale>
    </cfRule>
  </conditionalFormatting>
  <conditionalFormatting sqref="Z515:Z518">
    <cfRule type="colorScale" priority="6093">
      <colorScale>
        <cfvo type="num" val="0"/>
        <cfvo type="max" val="0"/>
        <color rgb="FFFF0000"/>
        <color rgb="FFFFEF9C"/>
      </colorScale>
    </cfRule>
  </conditionalFormatting>
  <conditionalFormatting sqref="Z515:Z518">
    <cfRule type="colorScale" priority="6092">
      <colorScale>
        <cfvo type="num" val="0"/>
        <cfvo type="max" val="0"/>
        <color rgb="FFFF0000"/>
        <color rgb="FFFFEF9C"/>
      </colorScale>
    </cfRule>
  </conditionalFormatting>
  <conditionalFormatting sqref="Z515:Z518">
    <cfRule type="colorScale" priority="6091">
      <colorScale>
        <cfvo type="num" val="0"/>
        <cfvo type="max" val="0"/>
        <color rgb="FFFF0000"/>
        <color rgb="FFFFEF9C"/>
      </colorScale>
    </cfRule>
  </conditionalFormatting>
  <conditionalFormatting sqref="Z515:Z518">
    <cfRule type="colorScale" priority="6090">
      <colorScale>
        <cfvo type="num" val="0"/>
        <cfvo type="max" val="0"/>
        <color rgb="FFFF0000"/>
        <color rgb="FFFFEF9C"/>
      </colorScale>
    </cfRule>
  </conditionalFormatting>
  <conditionalFormatting sqref="Z515:Z518">
    <cfRule type="colorScale" priority="6089">
      <colorScale>
        <cfvo type="num" val="0"/>
        <cfvo type="max" val="0"/>
        <color rgb="FFFF0000"/>
        <color rgb="FFFFEF9C"/>
      </colorScale>
    </cfRule>
  </conditionalFormatting>
  <conditionalFormatting sqref="Z515:Z518">
    <cfRule type="colorScale" priority="6088">
      <colorScale>
        <cfvo type="num" val="0"/>
        <cfvo type="max" val="0"/>
        <color rgb="FFFF0000"/>
        <color rgb="FFFFEF9C"/>
      </colorScale>
    </cfRule>
  </conditionalFormatting>
  <conditionalFormatting sqref="Z515:Z518">
    <cfRule type="colorScale" priority="6087">
      <colorScale>
        <cfvo type="num" val="0"/>
        <cfvo type="max" val="0"/>
        <color rgb="FFFF0000"/>
        <color rgb="FFFFEF9C"/>
      </colorScale>
    </cfRule>
  </conditionalFormatting>
  <conditionalFormatting sqref="Z488">
    <cfRule type="colorScale" priority="6086">
      <colorScale>
        <cfvo type="num" val="0"/>
        <cfvo type="max" val="0"/>
        <color rgb="FFFF0000"/>
        <color rgb="FFFFEF9C"/>
      </colorScale>
    </cfRule>
  </conditionalFormatting>
  <conditionalFormatting sqref="Z503">
    <cfRule type="colorScale" priority="6085">
      <colorScale>
        <cfvo type="num" val="0"/>
        <cfvo type="max" val="0"/>
        <color rgb="FFFF0000"/>
        <color rgb="FFFFEF9C"/>
      </colorScale>
    </cfRule>
  </conditionalFormatting>
  <conditionalFormatting sqref="Z493">
    <cfRule type="colorScale" priority="6084">
      <colorScale>
        <cfvo type="num" val="0"/>
        <cfvo type="max" val="0"/>
        <color rgb="FFFF0000"/>
        <color rgb="FFFFEF9C"/>
      </colorScale>
    </cfRule>
  </conditionalFormatting>
  <conditionalFormatting sqref="Z508">
    <cfRule type="colorScale" priority="6083">
      <colorScale>
        <cfvo type="num" val="0"/>
        <cfvo type="max" val="0"/>
        <color rgb="FFFF0000"/>
        <color rgb="FFFFEF9C"/>
      </colorScale>
    </cfRule>
  </conditionalFormatting>
  <conditionalFormatting sqref="Z494">
    <cfRule type="colorScale" priority="6082">
      <colorScale>
        <cfvo type="num" val="0"/>
        <cfvo type="max" val="0"/>
        <color rgb="FFFF0000"/>
        <color rgb="FFFFEF9C"/>
      </colorScale>
    </cfRule>
  </conditionalFormatting>
  <conditionalFormatting sqref="Z509:Z510">
    <cfRule type="colorScale" priority="6081">
      <colorScale>
        <cfvo type="num" val="0"/>
        <cfvo type="max" val="0"/>
        <color rgb="FFFF0000"/>
        <color rgb="FFFFEF9C"/>
      </colorScale>
    </cfRule>
  </conditionalFormatting>
  <conditionalFormatting sqref="P485:Y488">
    <cfRule type="colorScale" priority="6080">
      <colorScale>
        <cfvo type="num" val="0"/>
        <cfvo type="max" val="0"/>
        <color rgb="FFFF0000"/>
        <color rgb="FFFFEF9C"/>
      </colorScale>
    </cfRule>
  </conditionalFormatting>
  <conditionalFormatting sqref="P490:Y503">
    <cfRule type="colorScale" priority="6079">
      <colorScale>
        <cfvo type="num" val="0"/>
        <cfvo type="max" val="0"/>
        <color rgb="FFFF0000"/>
        <color rgb="FFFFEF9C"/>
      </colorScale>
    </cfRule>
  </conditionalFormatting>
  <conditionalFormatting sqref="P505:Y518">
    <cfRule type="colorScale" priority="6078">
      <colorScale>
        <cfvo type="num" val="0"/>
        <cfvo type="max" val="0"/>
        <color rgb="FFFF0000"/>
        <color rgb="FFFFEF9C"/>
      </colorScale>
    </cfRule>
  </conditionalFormatting>
  <conditionalFormatting sqref="P485:Y488">
    <cfRule type="colorScale" priority="6077">
      <colorScale>
        <cfvo type="num" val="0"/>
        <cfvo type="max" val="0"/>
        <color rgb="FFFF0000"/>
        <color rgb="FFFFEF9C"/>
      </colorScale>
    </cfRule>
  </conditionalFormatting>
  <conditionalFormatting sqref="P485:Y488">
    <cfRule type="colorScale" priority="6076">
      <colorScale>
        <cfvo type="num" val="0"/>
        <cfvo type="max" val="0"/>
        <color rgb="FFFF0000"/>
        <color rgb="FFFFEF9C"/>
      </colorScale>
    </cfRule>
  </conditionalFormatting>
  <conditionalFormatting sqref="P485:Y488">
    <cfRule type="colorScale" priority="6075">
      <colorScale>
        <cfvo type="num" val="0"/>
        <cfvo type="max" val="0"/>
        <color rgb="FFFF0000"/>
        <color rgb="FFFFEF9C"/>
      </colorScale>
    </cfRule>
  </conditionalFormatting>
  <conditionalFormatting sqref="P490:Y503">
    <cfRule type="colorScale" priority="6074">
      <colorScale>
        <cfvo type="num" val="0"/>
        <cfvo type="max" val="0"/>
        <color rgb="FFFF0000"/>
        <color rgb="FFFFEF9C"/>
      </colorScale>
    </cfRule>
  </conditionalFormatting>
  <conditionalFormatting sqref="P490:Y503">
    <cfRule type="colorScale" priority="6073">
      <colorScale>
        <cfvo type="num" val="0"/>
        <cfvo type="max" val="0"/>
        <color rgb="FFFF0000"/>
        <color rgb="FFFFEF9C"/>
      </colorScale>
    </cfRule>
  </conditionalFormatting>
  <conditionalFormatting sqref="P490:Y503">
    <cfRule type="colorScale" priority="6072">
      <colorScale>
        <cfvo type="num" val="0"/>
        <cfvo type="max" val="0"/>
        <color rgb="FFFF0000"/>
        <color rgb="FFFFEF9C"/>
      </colorScale>
    </cfRule>
  </conditionalFormatting>
  <conditionalFormatting sqref="P490:Y503">
    <cfRule type="colorScale" priority="6071">
      <colorScale>
        <cfvo type="num" val="0"/>
        <cfvo type="max" val="0"/>
        <color rgb="FFFF0000"/>
        <color rgb="FFFFEF9C"/>
      </colorScale>
    </cfRule>
  </conditionalFormatting>
  <conditionalFormatting sqref="P505:Y518">
    <cfRule type="colorScale" priority="6070">
      <colorScale>
        <cfvo type="num" val="0"/>
        <cfvo type="max" val="0"/>
        <color rgb="FFFF0000"/>
        <color rgb="FFFFEF9C"/>
      </colorScale>
    </cfRule>
  </conditionalFormatting>
  <conditionalFormatting sqref="P505:Y518">
    <cfRule type="colorScale" priority="6069">
      <colorScale>
        <cfvo type="num" val="0"/>
        <cfvo type="max" val="0"/>
        <color rgb="FFFF0000"/>
        <color rgb="FFFFEF9C"/>
      </colorScale>
    </cfRule>
  </conditionalFormatting>
  <conditionalFormatting sqref="P505:Y518">
    <cfRule type="colorScale" priority="6068">
      <colorScale>
        <cfvo type="num" val="0"/>
        <cfvo type="max" val="0"/>
        <color rgb="FFFF0000"/>
        <color rgb="FFFFEF9C"/>
      </colorScale>
    </cfRule>
  </conditionalFormatting>
  <conditionalFormatting sqref="P505:Y518">
    <cfRule type="colorScale" priority="6067">
      <colorScale>
        <cfvo type="num" val="0"/>
        <cfvo type="max" val="0"/>
        <color rgb="FFFF0000"/>
        <color rgb="FFFFEF9C"/>
      </colorScale>
    </cfRule>
  </conditionalFormatting>
  <conditionalFormatting sqref="P505:Y518">
    <cfRule type="colorScale" priority="6066">
      <colorScale>
        <cfvo type="num" val="0"/>
        <cfvo type="max" val="0"/>
        <color rgb="FFFF0000"/>
        <color rgb="FFFFEF9C"/>
      </colorScale>
    </cfRule>
  </conditionalFormatting>
  <conditionalFormatting sqref="P494:Y494">
    <cfRule type="colorScale" priority="6065">
      <colorScale>
        <cfvo type="num" val="0"/>
        <cfvo type="max" val="0"/>
        <color rgb="FFFF0000"/>
        <color rgb="FFFFEF9C"/>
      </colorScale>
    </cfRule>
  </conditionalFormatting>
  <conditionalFormatting sqref="P509:Y510">
    <cfRule type="colorScale" priority="6064">
      <colorScale>
        <cfvo type="num" val="0"/>
        <cfvo type="max" val="0"/>
        <color rgb="FFFF0000"/>
        <color rgb="FFFFEF9C"/>
      </colorScale>
    </cfRule>
  </conditionalFormatting>
  <conditionalFormatting sqref="P499:Y499">
    <cfRule type="colorScale" priority="6063">
      <colorScale>
        <cfvo type="num" val="0"/>
        <cfvo type="max" val="0"/>
        <color rgb="FFFF0000"/>
        <color rgb="FFFFEF9C"/>
      </colorScale>
    </cfRule>
  </conditionalFormatting>
  <conditionalFormatting sqref="P515:Y515">
    <cfRule type="colorScale" priority="6062">
      <colorScale>
        <cfvo type="num" val="0"/>
        <cfvo type="max" val="0"/>
        <color rgb="FFFF0000"/>
        <color rgb="FFFFEF9C"/>
      </colorScale>
    </cfRule>
  </conditionalFormatting>
  <conditionalFormatting sqref="P485:Y485">
    <cfRule type="colorScale" priority="6061">
      <colorScale>
        <cfvo type="num" val="0"/>
        <cfvo type="max" val="0"/>
        <color rgb="FFFF0000"/>
        <color rgb="FFFFEF9C"/>
      </colorScale>
    </cfRule>
  </conditionalFormatting>
  <conditionalFormatting sqref="P500:Y500">
    <cfRule type="colorScale" priority="6060">
      <colorScale>
        <cfvo type="num" val="0"/>
        <cfvo type="max" val="0"/>
        <color rgb="FFFF0000"/>
        <color rgb="FFFFEF9C"/>
      </colorScale>
    </cfRule>
  </conditionalFormatting>
  <conditionalFormatting sqref="P516:Y516">
    <cfRule type="colorScale" priority="6059">
      <colorScale>
        <cfvo type="num" val="0"/>
        <cfvo type="max" val="0"/>
        <color rgb="FFFF0000"/>
        <color rgb="FFFFEF9C"/>
      </colorScale>
    </cfRule>
  </conditionalFormatting>
  <conditionalFormatting sqref="Z485:Z488">
    <cfRule type="colorScale" priority="6058">
      <colorScale>
        <cfvo type="num" val="0"/>
        <cfvo type="max" val="0"/>
        <color rgb="FFFF0000"/>
        <color rgb="FFFFEF9C"/>
      </colorScale>
    </cfRule>
  </conditionalFormatting>
  <conditionalFormatting sqref="Z490:Z503">
    <cfRule type="colorScale" priority="6057">
      <colorScale>
        <cfvo type="num" val="0"/>
        <cfvo type="max" val="0"/>
        <color rgb="FFFF0000"/>
        <color rgb="FFFFEF9C"/>
      </colorScale>
    </cfRule>
  </conditionalFormatting>
  <conditionalFormatting sqref="Z505:Z518">
    <cfRule type="colorScale" priority="6056">
      <colorScale>
        <cfvo type="num" val="0"/>
        <cfvo type="max" val="0"/>
        <color rgb="FFFF0000"/>
        <color rgb="FFFFEF9C"/>
      </colorScale>
    </cfRule>
  </conditionalFormatting>
  <conditionalFormatting sqref="Z485:Z488">
    <cfRule type="colorScale" priority="6055">
      <colorScale>
        <cfvo type="num" val="0"/>
        <cfvo type="max" val="0"/>
        <color rgb="FFFF0000"/>
        <color rgb="FFFFEF9C"/>
      </colorScale>
    </cfRule>
  </conditionalFormatting>
  <conditionalFormatting sqref="Z485:Z488">
    <cfRule type="colorScale" priority="6054">
      <colorScale>
        <cfvo type="num" val="0"/>
        <cfvo type="max" val="0"/>
        <color rgb="FFFF0000"/>
        <color rgb="FFFFEF9C"/>
      </colorScale>
    </cfRule>
  </conditionalFormatting>
  <conditionalFormatting sqref="Z485:Z488">
    <cfRule type="colorScale" priority="6053">
      <colorScale>
        <cfvo type="num" val="0"/>
        <cfvo type="max" val="0"/>
        <color rgb="FFFF0000"/>
        <color rgb="FFFFEF9C"/>
      </colorScale>
    </cfRule>
  </conditionalFormatting>
  <conditionalFormatting sqref="Z490:Z503">
    <cfRule type="colorScale" priority="6052">
      <colorScale>
        <cfvo type="num" val="0"/>
        <cfvo type="max" val="0"/>
        <color rgb="FFFF0000"/>
        <color rgb="FFFFEF9C"/>
      </colorScale>
    </cfRule>
  </conditionalFormatting>
  <conditionalFormatting sqref="Z490:Z503">
    <cfRule type="colorScale" priority="6051">
      <colorScale>
        <cfvo type="num" val="0"/>
        <cfvo type="max" val="0"/>
        <color rgb="FFFF0000"/>
        <color rgb="FFFFEF9C"/>
      </colorScale>
    </cfRule>
  </conditionalFormatting>
  <conditionalFormatting sqref="Z490:Z503">
    <cfRule type="colorScale" priority="6050">
      <colorScale>
        <cfvo type="num" val="0"/>
        <cfvo type="max" val="0"/>
        <color rgb="FFFF0000"/>
        <color rgb="FFFFEF9C"/>
      </colorScale>
    </cfRule>
  </conditionalFormatting>
  <conditionalFormatting sqref="Z490:Z503">
    <cfRule type="colorScale" priority="6049">
      <colorScale>
        <cfvo type="num" val="0"/>
        <cfvo type="max" val="0"/>
        <color rgb="FFFF0000"/>
        <color rgb="FFFFEF9C"/>
      </colorScale>
    </cfRule>
  </conditionalFormatting>
  <conditionalFormatting sqref="Z505:Z518">
    <cfRule type="colorScale" priority="6048">
      <colorScale>
        <cfvo type="num" val="0"/>
        <cfvo type="max" val="0"/>
        <color rgb="FFFF0000"/>
        <color rgb="FFFFEF9C"/>
      </colorScale>
    </cfRule>
  </conditionalFormatting>
  <conditionalFormatting sqref="Z505:Z518">
    <cfRule type="colorScale" priority="6047">
      <colorScale>
        <cfvo type="num" val="0"/>
        <cfvo type="max" val="0"/>
        <color rgb="FFFF0000"/>
        <color rgb="FFFFEF9C"/>
      </colorScale>
    </cfRule>
  </conditionalFormatting>
  <conditionalFormatting sqref="Z505:Z518">
    <cfRule type="colorScale" priority="6046">
      <colorScale>
        <cfvo type="num" val="0"/>
        <cfvo type="max" val="0"/>
        <color rgb="FFFF0000"/>
        <color rgb="FFFFEF9C"/>
      </colorScale>
    </cfRule>
  </conditionalFormatting>
  <conditionalFormatting sqref="Z505:Z518">
    <cfRule type="colorScale" priority="6045">
      <colorScale>
        <cfvo type="num" val="0"/>
        <cfvo type="max" val="0"/>
        <color rgb="FFFF0000"/>
        <color rgb="FFFFEF9C"/>
      </colorScale>
    </cfRule>
  </conditionalFormatting>
  <conditionalFormatting sqref="Z505:Z518">
    <cfRule type="colorScale" priority="6044">
      <colorScale>
        <cfvo type="num" val="0"/>
        <cfvo type="max" val="0"/>
        <color rgb="FFFF0000"/>
        <color rgb="FFFFEF9C"/>
      </colorScale>
    </cfRule>
  </conditionalFormatting>
  <conditionalFormatting sqref="Z494">
    <cfRule type="colorScale" priority="6043">
      <colorScale>
        <cfvo type="num" val="0"/>
        <cfvo type="max" val="0"/>
        <color rgb="FFFF0000"/>
        <color rgb="FFFFEF9C"/>
      </colorScale>
    </cfRule>
  </conditionalFormatting>
  <conditionalFormatting sqref="Z509:Z510">
    <cfRule type="colorScale" priority="6042">
      <colorScale>
        <cfvo type="num" val="0"/>
        <cfvo type="max" val="0"/>
        <color rgb="FFFF0000"/>
        <color rgb="FFFFEF9C"/>
      </colorScale>
    </cfRule>
  </conditionalFormatting>
  <conditionalFormatting sqref="Z499">
    <cfRule type="colorScale" priority="6041">
      <colorScale>
        <cfvo type="num" val="0"/>
        <cfvo type="max" val="0"/>
        <color rgb="FFFF0000"/>
        <color rgb="FFFFEF9C"/>
      </colorScale>
    </cfRule>
  </conditionalFormatting>
  <conditionalFormatting sqref="Z515">
    <cfRule type="colorScale" priority="6040">
      <colorScale>
        <cfvo type="num" val="0"/>
        <cfvo type="max" val="0"/>
        <color rgb="FFFF0000"/>
        <color rgb="FFFFEF9C"/>
      </colorScale>
    </cfRule>
  </conditionalFormatting>
  <conditionalFormatting sqref="Z485">
    <cfRule type="colorScale" priority="6039">
      <colorScale>
        <cfvo type="num" val="0"/>
        <cfvo type="max" val="0"/>
        <color rgb="FFFF0000"/>
        <color rgb="FFFFEF9C"/>
      </colorScale>
    </cfRule>
  </conditionalFormatting>
  <conditionalFormatting sqref="Z500">
    <cfRule type="colorScale" priority="6038">
      <colorScale>
        <cfvo type="num" val="0"/>
        <cfvo type="max" val="0"/>
        <color rgb="FFFF0000"/>
        <color rgb="FFFFEF9C"/>
      </colorScale>
    </cfRule>
  </conditionalFormatting>
  <conditionalFormatting sqref="Z516">
    <cfRule type="colorScale" priority="6037">
      <colorScale>
        <cfvo type="num" val="0"/>
        <cfvo type="max" val="0"/>
        <color rgb="FFFF0000"/>
        <color rgb="FFFFEF9C"/>
      </colorScale>
    </cfRule>
  </conditionalFormatting>
  <conditionalFormatting sqref="P485:Y494">
    <cfRule type="colorScale" priority="6036">
      <colorScale>
        <cfvo type="num" val="0"/>
        <cfvo type="max" val="0"/>
        <color rgb="FFFF0000"/>
        <color rgb="FFFFEF9C"/>
      </colorScale>
    </cfRule>
  </conditionalFormatting>
  <conditionalFormatting sqref="P496:Y510">
    <cfRule type="colorScale" priority="6035">
      <colorScale>
        <cfvo type="num" val="0"/>
        <cfvo type="max" val="0"/>
        <color rgb="FFFF0000"/>
        <color rgb="FFFFEF9C"/>
      </colorScale>
    </cfRule>
  </conditionalFormatting>
  <conditionalFormatting sqref="P512:Y518">
    <cfRule type="colorScale" priority="6034">
      <colorScale>
        <cfvo type="num" val="0"/>
        <cfvo type="max" val="0"/>
        <color rgb="FFFF0000"/>
        <color rgb="FFFFEF9C"/>
      </colorScale>
    </cfRule>
  </conditionalFormatting>
  <conditionalFormatting sqref="P485:Y494">
    <cfRule type="colorScale" priority="6033">
      <colorScale>
        <cfvo type="num" val="0"/>
        <cfvo type="max" val="0"/>
        <color rgb="FFFF0000"/>
        <color rgb="FFFFEF9C"/>
      </colorScale>
    </cfRule>
  </conditionalFormatting>
  <conditionalFormatting sqref="P496:Y510">
    <cfRule type="colorScale" priority="6032">
      <colorScale>
        <cfvo type="num" val="0"/>
        <cfvo type="max" val="0"/>
        <color rgb="FFFF0000"/>
        <color rgb="FFFFEF9C"/>
      </colorScale>
    </cfRule>
  </conditionalFormatting>
  <conditionalFormatting sqref="P496:Y510">
    <cfRule type="colorScale" priority="6031">
      <colorScale>
        <cfvo type="num" val="0"/>
        <cfvo type="max" val="0"/>
        <color rgb="FFFF0000"/>
        <color rgb="FFFFEF9C"/>
      </colorScale>
    </cfRule>
  </conditionalFormatting>
  <conditionalFormatting sqref="P512:Y518">
    <cfRule type="colorScale" priority="6030">
      <colorScale>
        <cfvo type="num" val="0"/>
        <cfvo type="max" val="0"/>
        <color rgb="FFFF0000"/>
        <color rgb="FFFFEF9C"/>
      </colorScale>
    </cfRule>
  </conditionalFormatting>
  <conditionalFormatting sqref="P512:Y518">
    <cfRule type="colorScale" priority="6029">
      <colorScale>
        <cfvo type="num" val="0"/>
        <cfvo type="max" val="0"/>
        <color rgb="FFFF0000"/>
        <color rgb="FFFFEF9C"/>
      </colorScale>
    </cfRule>
  </conditionalFormatting>
  <conditionalFormatting sqref="P512:Y518">
    <cfRule type="colorScale" priority="6028">
      <colorScale>
        <cfvo type="num" val="0"/>
        <cfvo type="max" val="0"/>
        <color rgb="FFFF0000"/>
        <color rgb="FFFFEF9C"/>
      </colorScale>
    </cfRule>
  </conditionalFormatting>
  <conditionalFormatting sqref="P485:Y485">
    <cfRule type="colorScale" priority="6027">
      <colorScale>
        <cfvo type="num" val="0"/>
        <cfvo type="max" val="0"/>
        <color rgb="FFFF0000"/>
        <color rgb="FFFFEF9C"/>
      </colorScale>
    </cfRule>
  </conditionalFormatting>
  <conditionalFormatting sqref="P500:Y500">
    <cfRule type="colorScale" priority="6026">
      <colorScale>
        <cfvo type="num" val="0"/>
        <cfvo type="max" val="0"/>
        <color rgb="FFFF0000"/>
        <color rgb="FFFFEF9C"/>
      </colorScale>
    </cfRule>
  </conditionalFormatting>
  <conditionalFormatting sqref="P516:Y516">
    <cfRule type="colorScale" priority="6025">
      <colorScale>
        <cfvo type="num" val="0"/>
        <cfvo type="max" val="0"/>
        <color rgb="FFFF0000"/>
        <color rgb="FFFFEF9C"/>
      </colorScale>
    </cfRule>
  </conditionalFormatting>
  <conditionalFormatting sqref="P490:Y490">
    <cfRule type="colorScale" priority="6024">
      <colorScale>
        <cfvo type="num" val="0"/>
        <cfvo type="max" val="0"/>
        <color rgb="FFFF0000"/>
        <color rgb="FFFFEF9C"/>
      </colorScale>
    </cfRule>
  </conditionalFormatting>
  <conditionalFormatting sqref="P505:Y505">
    <cfRule type="colorScale" priority="6023">
      <colorScale>
        <cfvo type="num" val="0"/>
        <cfvo type="max" val="0"/>
        <color rgb="FFFF0000"/>
        <color rgb="FFFFEF9C"/>
      </colorScale>
    </cfRule>
  </conditionalFormatting>
  <conditionalFormatting sqref="P491:Y491">
    <cfRule type="colorScale" priority="6022">
      <colorScale>
        <cfvo type="num" val="0"/>
        <cfvo type="max" val="0"/>
        <color rgb="FFFF0000"/>
        <color rgb="FFFFEF9C"/>
      </colorScale>
    </cfRule>
  </conditionalFormatting>
  <conditionalFormatting sqref="P506:Y506">
    <cfRule type="colorScale" priority="6021">
      <colorScale>
        <cfvo type="num" val="0"/>
        <cfvo type="max" val="0"/>
        <color rgb="FFFF0000"/>
        <color rgb="FFFFEF9C"/>
      </colorScale>
    </cfRule>
  </conditionalFormatting>
  <conditionalFormatting sqref="Z485:Z494">
    <cfRule type="colorScale" priority="6020">
      <colorScale>
        <cfvo type="num" val="0"/>
        <cfvo type="max" val="0"/>
        <color rgb="FFFF0000"/>
        <color rgb="FFFFEF9C"/>
      </colorScale>
    </cfRule>
  </conditionalFormatting>
  <conditionalFormatting sqref="Z496:Z510">
    <cfRule type="colorScale" priority="6019">
      <colorScale>
        <cfvo type="num" val="0"/>
        <cfvo type="max" val="0"/>
        <color rgb="FFFF0000"/>
        <color rgb="FFFFEF9C"/>
      </colorScale>
    </cfRule>
  </conditionalFormatting>
  <conditionalFormatting sqref="Z512:Z518">
    <cfRule type="colorScale" priority="6018">
      <colorScale>
        <cfvo type="num" val="0"/>
        <cfvo type="max" val="0"/>
        <color rgb="FFFF0000"/>
        <color rgb="FFFFEF9C"/>
      </colorScale>
    </cfRule>
  </conditionalFormatting>
  <conditionalFormatting sqref="Z485:Z494">
    <cfRule type="colorScale" priority="6017">
      <colorScale>
        <cfvo type="num" val="0"/>
        <cfvo type="max" val="0"/>
        <color rgb="FFFF0000"/>
        <color rgb="FFFFEF9C"/>
      </colorScale>
    </cfRule>
  </conditionalFormatting>
  <conditionalFormatting sqref="Z496:Z510">
    <cfRule type="colorScale" priority="6016">
      <colorScale>
        <cfvo type="num" val="0"/>
        <cfvo type="max" val="0"/>
        <color rgb="FFFF0000"/>
        <color rgb="FFFFEF9C"/>
      </colorScale>
    </cfRule>
  </conditionalFormatting>
  <conditionalFormatting sqref="Z496:Z510">
    <cfRule type="colorScale" priority="6015">
      <colorScale>
        <cfvo type="num" val="0"/>
        <cfvo type="max" val="0"/>
        <color rgb="FFFF0000"/>
        <color rgb="FFFFEF9C"/>
      </colorScale>
    </cfRule>
  </conditionalFormatting>
  <conditionalFormatting sqref="Z512:Z518">
    <cfRule type="colorScale" priority="6014">
      <colorScale>
        <cfvo type="num" val="0"/>
        <cfvo type="max" val="0"/>
        <color rgb="FFFF0000"/>
        <color rgb="FFFFEF9C"/>
      </colorScale>
    </cfRule>
  </conditionalFormatting>
  <conditionalFormatting sqref="Z512:Z518">
    <cfRule type="colorScale" priority="6013">
      <colorScale>
        <cfvo type="num" val="0"/>
        <cfvo type="max" val="0"/>
        <color rgb="FFFF0000"/>
        <color rgb="FFFFEF9C"/>
      </colorScale>
    </cfRule>
  </conditionalFormatting>
  <conditionalFormatting sqref="Z512:Z518">
    <cfRule type="colorScale" priority="6012">
      <colorScale>
        <cfvo type="num" val="0"/>
        <cfvo type="max" val="0"/>
        <color rgb="FFFF0000"/>
        <color rgb="FFFFEF9C"/>
      </colorScale>
    </cfRule>
  </conditionalFormatting>
  <conditionalFormatting sqref="Z485">
    <cfRule type="colorScale" priority="6011">
      <colorScale>
        <cfvo type="num" val="0"/>
        <cfvo type="max" val="0"/>
        <color rgb="FFFF0000"/>
        <color rgb="FFFFEF9C"/>
      </colorScale>
    </cfRule>
  </conditionalFormatting>
  <conditionalFormatting sqref="Z500">
    <cfRule type="colorScale" priority="6010">
      <colorScale>
        <cfvo type="num" val="0"/>
        <cfvo type="max" val="0"/>
        <color rgb="FFFF0000"/>
        <color rgb="FFFFEF9C"/>
      </colorScale>
    </cfRule>
  </conditionalFormatting>
  <conditionalFormatting sqref="Z516">
    <cfRule type="colorScale" priority="6009">
      <colorScale>
        <cfvo type="num" val="0"/>
        <cfvo type="max" val="0"/>
        <color rgb="FFFF0000"/>
        <color rgb="FFFFEF9C"/>
      </colorScale>
    </cfRule>
  </conditionalFormatting>
  <conditionalFormatting sqref="Z490">
    <cfRule type="colorScale" priority="6008">
      <colorScale>
        <cfvo type="num" val="0"/>
        <cfvo type="max" val="0"/>
        <color rgb="FFFF0000"/>
        <color rgb="FFFFEF9C"/>
      </colorScale>
    </cfRule>
  </conditionalFormatting>
  <conditionalFormatting sqref="Z505">
    <cfRule type="colorScale" priority="6007">
      <colorScale>
        <cfvo type="num" val="0"/>
        <cfvo type="max" val="0"/>
        <color rgb="FFFF0000"/>
        <color rgb="FFFFEF9C"/>
      </colorScale>
    </cfRule>
  </conditionalFormatting>
  <conditionalFormatting sqref="Z491">
    <cfRule type="colorScale" priority="6006">
      <colorScale>
        <cfvo type="num" val="0"/>
        <cfvo type="max" val="0"/>
        <color rgb="FFFF0000"/>
        <color rgb="FFFFEF9C"/>
      </colorScale>
    </cfRule>
  </conditionalFormatting>
  <conditionalFormatting sqref="Z506">
    <cfRule type="colorScale" priority="6005">
      <colorScale>
        <cfvo type="num" val="0"/>
        <cfvo type="max" val="0"/>
        <color rgb="FFFF0000"/>
        <color rgb="FFFFEF9C"/>
      </colorScale>
    </cfRule>
  </conditionalFormatting>
  <conditionalFormatting sqref="P485:Y485">
    <cfRule type="colorScale" priority="6004">
      <colorScale>
        <cfvo type="num" val="0"/>
        <cfvo type="max" val="0"/>
        <color rgb="FFFF0000"/>
        <color rgb="FFFFEF9C"/>
      </colorScale>
    </cfRule>
  </conditionalFormatting>
  <conditionalFormatting sqref="P487:Y500">
    <cfRule type="colorScale" priority="6003">
      <colorScale>
        <cfvo type="num" val="0"/>
        <cfvo type="max" val="0"/>
        <color rgb="FFFF0000"/>
        <color rgb="FFFFEF9C"/>
      </colorScale>
    </cfRule>
  </conditionalFormatting>
  <conditionalFormatting sqref="P502:Y516">
    <cfRule type="colorScale" priority="6002">
      <colorScale>
        <cfvo type="num" val="0"/>
        <cfvo type="max" val="0"/>
        <color rgb="FFFF0000"/>
        <color rgb="FFFFEF9C"/>
      </colorScale>
    </cfRule>
  </conditionalFormatting>
  <conditionalFormatting sqref="P518:Y518">
    <cfRule type="colorScale" priority="6001">
      <colorScale>
        <cfvo type="num" val="0"/>
        <cfvo type="max" val="0"/>
        <color rgb="FFFF0000"/>
        <color rgb="FFFFEF9C"/>
      </colorScale>
    </cfRule>
  </conditionalFormatting>
  <conditionalFormatting sqref="P518:Y518">
    <cfRule type="colorScale" priority="6000">
      <colorScale>
        <cfvo type="num" val="0"/>
        <cfvo type="max" val="0"/>
        <color rgb="FFFF0000"/>
        <color rgb="FFFFEF9C"/>
      </colorScale>
    </cfRule>
  </conditionalFormatting>
  <conditionalFormatting sqref="P491:Y491">
    <cfRule type="colorScale" priority="5999">
      <colorScale>
        <cfvo type="num" val="0"/>
        <cfvo type="max" val="0"/>
        <color rgb="FFFF0000"/>
        <color rgb="FFFFEF9C"/>
      </colorScale>
    </cfRule>
  </conditionalFormatting>
  <conditionalFormatting sqref="P506:Y506">
    <cfRule type="colorScale" priority="5998">
      <colorScale>
        <cfvo type="num" val="0"/>
        <cfvo type="max" val="0"/>
        <color rgb="FFFF0000"/>
        <color rgb="FFFFEF9C"/>
      </colorScale>
    </cfRule>
  </conditionalFormatting>
  <conditionalFormatting sqref="P496:Y496">
    <cfRule type="colorScale" priority="5997">
      <colorScale>
        <cfvo type="num" val="0"/>
        <cfvo type="max" val="0"/>
        <color rgb="FFFF0000"/>
        <color rgb="FFFFEF9C"/>
      </colorScale>
    </cfRule>
  </conditionalFormatting>
  <conditionalFormatting sqref="P512:Y512">
    <cfRule type="colorScale" priority="5996">
      <colorScale>
        <cfvo type="num" val="0"/>
        <cfvo type="max" val="0"/>
        <color rgb="FFFF0000"/>
        <color rgb="FFFFEF9C"/>
      </colorScale>
    </cfRule>
  </conditionalFormatting>
  <conditionalFormatting sqref="P497:Y497">
    <cfRule type="colorScale" priority="5995">
      <colorScale>
        <cfvo type="num" val="0"/>
        <cfvo type="max" val="0"/>
        <color rgb="FFFF0000"/>
        <color rgb="FFFFEF9C"/>
      </colorScale>
    </cfRule>
  </conditionalFormatting>
  <conditionalFormatting sqref="P513:Y513">
    <cfRule type="colorScale" priority="5994">
      <colorScale>
        <cfvo type="num" val="0"/>
        <cfvo type="max" val="0"/>
        <color rgb="FFFF0000"/>
        <color rgb="FFFFEF9C"/>
      </colorScale>
    </cfRule>
  </conditionalFormatting>
  <conditionalFormatting sqref="Z485">
    <cfRule type="colorScale" priority="5993">
      <colorScale>
        <cfvo type="num" val="0"/>
        <cfvo type="max" val="0"/>
        <color rgb="FFFF0000"/>
        <color rgb="FFFFEF9C"/>
      </colorScale>
    </cfRule>
  </conditionalFormatting>
  <conditionalFormatting sqref="Z487:Z500">
    <cfRule type="colorScale" priority="5992">
      <colorScale>
        <cfvo type="num" val="0"/>
        <cfvo type="max" val="0"/>
        <color rgb="FFFF0000"/>
        <color rgb="FFFFEF9C"/>
      </colorScale>
    </cfRule>
  </conditionalFormatting>
  <conditionalFormatting sqref="Z502:Z516">
    <cfRule type="colorScale" priority="5991">
      <colorScale>
        <cfvo type="num" val="0"/>
        <cfvo type="max" val="0"/>
        <color rgb="FFFF0000"/>
        <color rgb="FFFFEF9C"/>
      </colorScale>
    </cfRule>
  </conditionalFormatting>
  <conditionalFormatting sqref="Z518">
    <cfRule type="colorScale" priority="5990">
      <colorScale>
        <cfvo type="num" val="0"/>
        <cfvo type="max" val="0"/>
        <color rgb="FFFF0000"/>
        <color rgb="FFFFEF9C"/>
      </colorScale>
    </cfRule>
  </conditionalFormatting>
  <conditionalFormatting sqref="Z518">
    <cfRule type="colorScale" priority="5989">
      <colorScale>
        <cfvo type="num" val="0"/>
        <cfvo type="max" val="0"/>
        <color rgb="FFFF0000"/>
        <color rgb="FFFFEF9C"/>
      </colorScale>
    </cfRule>
  </conditionalFormatting>
  <conditionalFormatting sqref="Z491">
    <cfRule type="colorScale" priority="5988">
      <colorScale>
        <cfvo type="num" val="0"/>
        <cfvo type="max" val="0"/>
        <color rgb="FFFF0000"/>
        <color rgb="FFFFEF9C"/>
      </colorScale>
    </cfRule>
  </conditionalFormatting>
  <conditionalFormatting sqref="Z506">
    <cfRule type="colorScale" priority="5987">
      <colorScale>
        <cfvo type="num" val="0"/>
        <cfvo type="max" val="0"/>
        <color rgb="FFFF0000"/>
        <color rgb="FFFFEF9C"/>
      </colorScale>
    </cfRule>
  </conditionalFormatting>
  <conditionalFormatting sqref="Z496">
    <cfRule type="colorScale" priority="5986">
      <colorScale>
        <cfvo type="num" val="0"/>
        <cfvo type="max" val="0"/>
        <color rgb="FFFF0000"/>
        <color rgb="FFFFEF9C"/>
      </colorScale>
    </cfRule>
  </conditionalFormatting>
  <conditionalFormatting sqref="Z512">
    <cfRule type="colorScale" priority="5985">
      <colorScale>
        <cfvo type="num" val="0"/>
        <cfvo type="max" val="0"/>
        <color rgb="FFFF0000"/>
        <color rgb="FFFFEF9C"/>
      </colorScale>
    </cfRule>
  </conditionalFormatting>
  <conditionalFormatting sqref="Z497">
    <cfRule type="colorScale" priority="5984">
      <colorScale>
        <cfvo type="num" val="0"/>
        <cfvo type="max" val="0"/>
        <color rgb="FFFF0000"/>
        <color rgb="FFFFEF9C"/>
      </colorScale>
    </cfRule>
  </conditionalFormatting>
  <conditionalFormatting sqref="Z513">
    <cfRule type="colorScale" priority="5983">
      <colorScale>
        <cfvo type="num" val="0"/>
        <cfvo type="max" val="0"/>
        <color rgb="FFFF0000"/>
        <color rgb="FFFFEF9C"/>
      </colorScale>
    </cfRule>
  </conditionalFormatting>
  <conditionalFormatting sqref="P485:Y491">
    <cfRule type="colorScale" priority="5982">
      <colorScale>
        <cfvo type="num" val="0"/>
        <cfvo type="max" val="0"/>
        <color rgb="FFFF0000"/>
        <color rgb="FFFFEF9C"/>
      </colorScale>
    </cfRule>
  </conditionalFormatting>
  <conditionalFormatting sqref="P493:Y506">
    <cfRule type="colorScale" priority="5981">
      <colorScale>
        <cfvo type="num" val="0"/>
        <cfvo type="max" val="0"/>
        <color rgb="FFFF0000"/>
        <color rgb="FFFFEF9C"/>
      </colorScale>
    </cfRule>
  </conditionalFormatting>
  <conditionalFormatting sqref="P508:Y518">
    <cfRule type="colorScale" priority="5980">
      <colorScale>
        <cfvo type="num" val="0"/>
        <cfvo type="max" val="0"/>
        <color rgb="FFFF0000"/>
        <color rgb="FFFFEF9C"/>
      </colorScale>
    </cfRule>
  </conditionalFormatting>
  <conditionalFormatting sqref="P497:Y497">
    <cfRule type="colorScale" priority="5979">
      <colorScale>
        <cfvo type="num" val="0"/>
        <cfvo type="max" val="0"/>
        <color rgb="FFFF0000"/>
        <color rgb="FFFFEF9C"/>
      </colorScale>
    </cfRule>
  </conditionalFormatting>
  <conditionalFormatting sqref="P513:Y513">
    <cfRule type="colorScale" priority="5978">
      <colorScale>
        <cfvo type="num" val="0"/>
        <cfvo type="max" val="0"/>
        <color rgb="FFFF0000"/>
        <color rgb="FFFFEF9C"/>
      </colorScale>
    </cfRule>
  </conditionalFormatting>
  <conditionalFormatting sqref="P487:Y487">
    <cfRule type="colorScale" priority="5977">
      <colorScale>
        <cfvo type="num" val="0"/>
        <cfvo type="max" val="0"/>
        <color rgb="FFFF0000"/>
        <color rgb="FFFFEF9C"/>
      </colorScale>
    </cfRule>
  </conditionalFormatting>
  <conditionalFormatting sqref="P502:Y502">
    <cfRule type="colorScale" priority="5976">
      <colorScale>
        <cfvo type="num" val="0"/>
        <cfvo type="max" val="0"/>
        <color rgb="FFFF0000"/>
        <color rgb="FFFFEF9C"/>
      </colorScale>
    </cfRule>
  </conditionalFormatting>
  <conditionalFormatting sqref="P518:Y518">
    <cfRule type="colorScale" priority="5975">
      <colorScale>
        <cfvo type="num" val="0"/>
        <cfvo type="max" val="0"/>
        <color rgb="FFFF0000"/>
        <color rgb="FFFFEF9C"/>
      </colorScale>
    </cfRule>
  </conditionalFormatting>
  <conditionalFormatting sqref="P488:Y488">
    <cfRule type="colorScale" priority="5974">
      <colorScale>
        <cfvo type="num" val="0"/>
        <cfvo type="max" val="0"/>
        <color rgb="FFFF0000"/>
        <color rgb="FFFFEF9C"/>
      </colorScale>
    </cfRule>
  </conditionalFormatting>
  <conditionalFormatting sqref="P503:Y503">
    <cfRule type="colorScale" priority="5973">
      <colorScale>
        <cfvo type="num" val="0"/>
        <cfvo type="max" val="0"/>
        <color rgb="FFFF0000"/>
        <color rgb="FFFFEF9C"/>
      </colorScale>
    </cfRule>
  </conditionalFormatting>
  <conditionalFormatting sqref="Z485:Z491">
    <cfRule type="colorScale" priority="5972">
      <colorScale>
        <cfvo type="num" val="0"/>
        <cfvo type="max" val="0"/>
        <color rgb="FFFF0000"/>
        <color rgb="FFFFEF9C"/>
      </colorScale>
    </cfRule>
  </conditionalFormatting>
  <conditionalFormatting sqref="Z493:Z506">
    <cfRule type="colorScale" priority="5971">
      <colorScale>
        <cfvo type="num" val="0"/>
        <cfvo type="max" val="0"/>
        <color rgb="FFFF0000"/>
        <color rgb="FFFFEF9C"/>
      </colorScale>
    </cfRule>
  </conditionalFormatting>
  <conditionalFormatting sqref="Z508:Z518">
    <cfRule type="colorScale" priority="5970">
      <colorScale>
        <cfvo type="num" val="0"/>
        <cfvo type="max" val="0"/>
        <color rgb="FFFF0000"/>
        <color rgb="FFFFEF9C"/>
      </colorScale>
    </cfRule>
  </conditionalFormatting>
  <conditionalFormatting sqref="Z497">
    <cfRule type="colorScale" priority="5969">
      <colorScale>
        <cfvo type="num" val="0"/>
        <cfvo type="max" val="0"/>
        <color rgb="FFFF0000"/>
        <color rgb="FFFFEF9C"/>
      </colorScale>
    </cfRule>
  </conditionalFormatting>
  <conditionalFormatting sqref="Z513">
    <cfRule type="colorScale" priority="5968">
      <colorScale>
        <cfvo type="num" val="0"/>
        <cfvo type="max" val="0"/>
        <color rgb="FFFF0000"/>
        <color rgb="FFFFEF9C"/>
      </colorScale>
    </cfRule>
  </conditionalFormatting>
  <conditionalFormatting sqref="Z487">
    <cfRule type="colorScale" priority="5967">
      <colorScale>
        <cfvo type="num" val="0"/>
        <cfvo type="max" val="0"/>
        <color rgb="FFFF0000"/>
        <color rgb="FFFFEF9C"/>
      </colorScale>
    </cfRule>
  </conditionalFormatting>
  <conditionalFormatting sqref="Z502">
    <cfRule type="colorScale" priority="5966">
      <colorScale>
        <cfvo type="num" val="0"/>
        <cfvo type="max" val="0"/>
        <color rgb="FFFF0000"/>
        <color rgb="FFFFEF9C"/>
      </colorScale>
    </cfRule>
  </conditionalFormatting>
  <conditionalFormatting sqref="Z518">
    <cfRule type="colorScale" priority="5965">
      <colorScale>
        <cfvo type="num" val="0"/>
        <cfvo type="max" val="0"/>
        <color rgb="FFFF0000"/>
        <color rgb="FFFFEF9C"/>
      </colorScale>
    </cfRule>
  </conditionalFormatting>
  <conditionalFormatting sqref="Z488">
    <cfRule type="colorScale" priority="5964">
      <colorScale>
        <cfvo type="num" val="0"/>
        <cfvo type="max" val="0"/>
        <color rgb="FFFF0000"/>
        <color rgb="FFFFEF9C"/>
      </colorScale>
    </cfRule>
  </conditionalFormatting>
  <conditionalFormatting sqref="Z503">
    <cfRule type="colorScale" priority="5963">
      <colorScale>
        <cfvo type="num" val="0"/>
        <cfvo type="max" val="0"/>
        <color rgb="FFFF0000"/>
        <color rgb="FFFFEF9C"/>
      </colorScale>
    </cfRule>
  </conditionalFormatting>
  <conditionalFormatting sqref="P485:Y497">
    <cfRule type="colorScale" priority="5962">
      <colorScale>
        <cfvo type="num" val="0"/>
        <cfvo type="max" val="0"/>
        <color rgb="FFFF0000"/>
        <color rgb="FFFFEF9C"/>
      </colorScale>
    </cfRule>
  </conditionalFormatting>
  <conditionalFormatting sqref="P499:Y513">
    <cfRule type="colorScale" priority="5961">
      <colorScale>
        <cfvo type="num" val="0"/>
        <cfvo type="max" val="0"/>
        <color rgb="FFFF0000"/>
        <color rgb="FFFFEF9C"/>
      </colorScale>
    </cfRule>
  </conditionalFormatting>
  <conditionalFormatting sqref="P515:Y518">
    <cfRule type="colorScale" priority="5960">
      <colorScale>
        <cfvo type="num" val="0"/>
        <cfvo type="max" val="0"/>
        <color rgb="FFFF0000"/>
        <color rgb="FFFFEF9C"/>
      </colorScale>
    </cfRule>
  </conditionalFormatting>
  <conditionalFormatting sqref="P488:Y488">
    <cfRule type="colorScale" priority="5959">
      <colorScale>
        <cfvo type="num" val="0"/>
        <cfvo type="max" val="0"/>
        <color rgb="FFFF0000"/>
        <color rgb="FFFFEF9C"/>
      </colorScale>
    </cfRule>
  </conditionalFormatting>
  <conditionalFormatting sqref="P503:Y503">
    <cfRule type="colorScale" priority="5958">
      <colorScale>
        <cfvo type="num" val="0"/>
        <cfvo type="max" val="0"/>
        <color rgb="FFFF0000"/>
        <color rgb="FFFFEF9C"/>
      </colorScale>
    </cfRule>
  </conditionalFormatting>
  <conditionalFormatting sqref="P493:Y493">
    <cfRule type="colorScale" priority="5957">
      <colorScale>
        <cfvo type="num" val="0"/>
        <cfvo type="max" val="0"/>
        <color rgb="FFFF0000"/>
        <color rgb="FFFFEF9C"/>
      </colorScale>
    </cfRule>
  </conditionalFormatting>
  <conditionalFormatting sqref="P508:Y508">
    <cfRule type="colorScale" priority="5956">
      <colorScale>
        <cfvo type="num" val="0"/>
        <cfvo type="max" val="0"/>
        <color rgb="FFFF0000"/>
        <color rgb="FFFFEF9C"/>
      </colorScale>
    </cfRule>
  </conditionalFormatting>
  <conditionalFormatting sqref="P494:Y494">
    <cfRule type="colorScale" priority="5955">
      <colorScale>
        <cfvo type="num" val="0"/>
        <cfvo type="max" val="0"/>
        <color rgb="FFFF0000"/>
        <color rgb="FFFFEF9C"/>
      </colorScale>
    </cfRule>
  </conditionalFormatting>
  <conditionalFormatting sqref="P509:Y510">
    <cfRule type="colorScale" priority="5954">
      <colorScale>
        <cfvo type="num" val="0"/>
        <cfvo type="max" val="0"/>
        <color rgb="FFFF0000"/>
        <color rgb="FFFFEF9C"/>
      </colorScale>
    </cfRule>
  </conditionalFormatting>
  <conditionalFormatting sqref="Z485:Z497">
    <cfRule type="colorScale" priority="5953">
      <colorScale>
        <cfvo type="num" val="0"/>
        <cfvo type="max" val="0"/>
        <color rgb="FFFF0000"/>
        <color rgb="FFFFEF9C"/>
      </colorScale>
    </cfRule>
  </conditionalFormatting>
  <conditionalFormatting sqref="Z499:Z513">
    <cfRule type="colorScale" priority="5952">
      <colorScale>
        <cfvo type="num" val="0"/>
        <cfvo type="max" val="0"/>
        <color rgb="FFFF0000"/>
        <color rgb="FFFFEF9C"/>
      </colorScale>
    </cfRule>
  </conditionalFormatting>
  <conditionalFormatting sqref="Z515:Z518">
    <cfRule type="colorScale" priority="5951">
      <colorScale>
        <cfvo type="num" val="0"/>
        <cfvo type="max" val="0"/>
        <color rgb="FFFF0000"/>
        <color rgb="FFFFEF9C"/>
      </colorScale>
    </cfRule>
  </conditionalFormatting>
  <conditionalFormatting sqref="Z488">
    <cfRule type="colorScale" priority="5950">
      <colorScale>
        <cfvo type="num" val="0"/>
        <cfvo type="max" val="0"/>
        <color rgb="FFFF0000"/>
        <color rgb="FFFFEF9C"/>
      </colorScale>
    </cfRule>
  </conditionalFormatting>
  <conditionalFormatting sqref="Z503">
    <cfRule type="colorScale" priority="5949">
      <colorScale>
        <cfvo type="num" val="0"/>
        <cfvo type="max" val="0"/>
        <color rgb="FFFF0000"/>
        <color rgb="FFFFEF9C"/>
      </colorScale>
    </cfRule>
  </conditionalFormatting>
  <conditionalFormatting sqref="Z493">
    <cfRule type="colorScale" priority="5948">
      <colorScale>
        <cfvo type="num" val="0"/>
        <cfvo type="max" val="0"/>
        <color rgb="FFFF0000"/>
        <color rgb="FFFFEF9C"/>
      </colorScale>
    </cfRule>
  </conditionalFormatting>
  <conditionalFormatting sqref="Z508">
    <cfRule type="colorScale" priority="5947">
      <colorScale>
        <cfvo type="num" val="0"/>
        <cfvo type="max" val="0"/>
        <color rgb="FFFF0000"/>
        <color rgb="FFFFEF9C"/>
      </colorScale>
    </cfRule>
  </conditionalFormatting>
  <conditionalFormatting sqref="Z494">
    <cfRule type="colorScale" priority="5946">
      <colorScale>
        <cfvo type="num" val="0"/>
        <cfvo type="max" val="0"/>
        <color rgb="FFFF0000"/>
        <color rgb="FFFFEF9C"/>
      </colorScale>
    </cfRule>
  </conditionalFormatting>
  <conditionalFormatting sqref="Z509:Z510">
    <cfRule type="colorScale" priority="5945">
      <colorScale>
        <cfvo type="num" val="0"/>
        <cfvo type="max" val="0"/>
        <color rgb="FFFF0000"/>
        <color rgb="FFFFEF9C"/>
      </colorScale>
    </cfRule>
  </conditionalFormatting>
  <conditionalFormatting sqref="P485:Y488">
    <cfRule type="colorScale" priority="5944">
      <colorScale>
        <cfvo type="num" val="0"/>
        <cfvo type="max" val="0"/>
        <color rgb="FFFF0000"/>
        <color rgb="FFFFEF9C"/>
      </colorScale>
    </cfRule>
  </conditionalFormatting>
  <conditionalFormatting sqref="P490:Y503">
    <cfRule type="colorScale" priority="5943">
      <colorScale>
        <cfvo type="num" val="0"/>
        <cfvo type="max" val="0"/>
        <color rgb="FFFF0000"/>
        <color rgb="FFFFEF9C"/>
      </colorScale>
    </cfRule>
  </conditionalFormatting>
  <conditionalFormatting sqref="P505:Y518">
    <cfRule type="colorScale" priority="5942">
      <colorScale>
        <cfvo type="num" val="0"/>
        <cfvo type="max" val="0"/>
        <color rgb="FFFF0000"/>
        <color rgb="FFFFEF9C"/>
      </colorScale>
    </cfRule>
  </conditionalFormatting>
  <conditionalFormatting sqref="P494:Y494">
    <cfRule type="colorScale" priority="5941">
      <colorScale>
        <cfvo type="num" val="0"/>
        <cfvo type="max" val="0"/>
        <color rgb="FFFF0000"/>
        <color rgb="FFFFEF9C"/>
      </colorScale>
    </cfRule>
  </conditionalFormatting>
  <conditionalFormatting sqref="P509:Y510">
    <cfRule type="colorScale" priority="5940">
      <colorScale>
        <cfvo type="num" val="0"/>
        <cfvo type="max" val="0"/>
        <color rgb="FFFF0000"/>
        <color rgb="FFFFEF9C"/>
      </colorScale>
    </cfRule>
  </conditionalFormatting>
  <conditionalFormatting sqref="P499:Y499">
    <cfRule type="colorScale" priority="5939">
      <colorScale>
        <cfvo type="num" val="0"/>
        <cfvo type="max" val="0"/>
        <color rgb="FFFF0000"/>
        <color rgb="FFFFEF9C"/>
      </colorScale>
    </cfRule>
  </conditionalFormatting>
  <conditionalFormatting sqref="P515:Y515">
    <cfRule type="colorScale" priority="5938">
      <colorScale>
        <cfvo type="num" val="0"/>
        <cfvo type="max" val="0"/>
        <color rgb="FFFF0000"/>
        <color rgb="FFFFEF9C"/>
      </colorScale>
    </cfRule>
  </conditionalFormatting>
  <conditionalFormatting sqref="P485:Y485">
    <cfRule type="colorScale" priority="5937">
      <colorScale>
        <cfvo type="num" val="0"/>
        <cfvo type="max" val="0"/>
        <color rgb="FFFF0000"/>
        <color rgb="FFFFEF9C"/>
      </colorScale>
    </cfRule>
  </conditionalFormatting>
  <conditionalFormatting sqref="P500:Y500">
    <cfRule type="colorScale" priority="5936">
      <colorScale>
        <cfvo type="num" val="0"/>
        <cfvo type="max" val="0"/>
        <color rgb="FFFF0000"/>
        <color rgb="FFFFEF9C"/>
      </colorScale>
    </cfRule>
  </conditionalFormatting>
  <conditionalFormatting sqref="P516:Y516">
    <cfRule type="colorScale" priority="5935">
      <colorScale>
        <cfvo type="num" val="0"/>
        <cfvo type="max" val="0"/>
        <color rgb="FFFF0000"/>
        <color rgb="FFFFEF9C"/>
      </colorScale>
    </cfRule>
  </conditionalFormatting>
  <conditionalFormatting sqref="Z485:Z488">
    <cfRule type="colorScale" priority="5934">
      <colorScale>
        <cfvo type="num" val="0"/>
        <cfvo type="max" val="0"/>
        <color rgb="FFFF0000"/>
        <color rgb="FFFFEF9C"/>
      </colorScale>
    </cfRule>
  </conditionalFormatting>
  <conditionalFormatting sqref="Z490:Z503">
    <cfRule type="colorScale" priority="5933">
      <colorScale>
        <cfvo type="num" val="0"/>
        <cfvo type="max" val="0"/>
        <color rgb="FFFF0000"/>
        <color rgb="FFFFEF9C"/>
      </colorScale>
    </cfRule>
  </conditionalFormatting>
  <conditionalFormatting sqref="Z505:Z518">
    <cfRule type="colorScale" priority="5932">
      <colorScale>
        <cfvo type="num" val="0"/>
        <cfvo type="max" val="0"/>
        <color rgb="FFFF0000"/>
        <color rgb="FFFFEF9C"/>
      </colorScale>
    </cfRule>
  </conditionalFormatting>
  <conditionalFormatting sqref="Z494">
    <cfRule type="colorScale" priority="5931">
      <colorScale>
        <cfvo type="num" val="0"/>
        <cfvo type="max" val="0"/>
        <color rgb="FFFF0000"/>
        <color rgb="FFFFEF9C"/>
      </colorScale>
    </cfRule>
  </conditionalFormatting>
  <conditionalFormatting sqref="Z509:Z510">
    <cfRule type="colorScale" priority="5930">
      <colorScale>
        <cfvo type="num" val="0"/>
        <cfvo type="max" val="0"/>
        <color rgb="FFFF0000"/>
        <color rgb="FFFFEF9C"/>
      </colorScale>
    </cfRule>
  </conditionalFormatting>
  <conditionalFormatting sqref="Z499">
    <cfRule type="colorScale" priority="5929">
      <colorScale>
        <cfvo type="num" val="0"/>
        <cfvo type="max" val="0"/>
        <color rgb="FFFF0000"/>
        <color rgb="FFFFEF9C"/>
      </colorScale>
    </cfRule>
  </conditionalFormatting>
  <conditionalFormatting sqref="Z515">
    <cfRule type="colorScale" priority="5928">
      <colorScale>
        <cfvo type="num" val="0"/>
        <cfvo type="max" val="0"/>
        <color rgb="FFFF0000"/>
        <color rgb="FFFFEF9C"/>
      </colorScale>
    </cfRule>
  </conditionalFormatting>
  <conditionalFormatting sqref="Z485">
    <cfRule type="colorScale" priority="5927">
      <colorScale>
        <cfvo type="num" val="0"/>
        <cfvo type="max" val="0"/>
        <color rgb="FFFF0000"/>
        <color rgb="FFFFEF9C"/>
      </colorScale>
    </cfRule>
  </conditionalFormatting>
  <conditionalFormatting sqref="Z500">
    <cfRule type="colorScale" priority="5926">
      <colorScale>
        <cfvo type="num" val="0"/>
        <cfvo type="max" val="0"/>
        <color rgb="FFFF0000"/>
        <color rgb="FFFFEF9C"/>
      </colorScale>
    </cfRule>
  </conditionalFormatting>
  <conditionalFormatting sqref="Z516">
    <cfRule type="colorScale" priority="5925">
      <colorScale>
        <cfvo type="num" val="0"/>
        <cfvo type="max" val="0"/>
        <color rgb="FFFF0000"/>
        <color rgb="FFFFEF9C"/>
      </colorScale>
    </cfRule>
  </conditionalFormatting>
  <conditionalFormatting sqref="P485:Y518">
    <cfRule type="colorScale" priority="5924">
      <colorScale>
        <cfvo type="num" val="0"/>
        <cfvo type="max" val="0"/>
        <color rgb="FFFF0000"/>
        <color rgb="FFFFEF9C"/>
      </colorScale>
    </cfRule>
  </conditionalFormatting>
  <conditionalFormatting sqref="Z485:Z518">
    <cfRule type="colorScale" priority="5923">
      <colorScale>
        <cfvo type="num" val="0"/>
        <cfvo type="max" val="0"/>
        <color rgb="FFFF0000"/>
        <color rgb="FFFFEF9C"/>
      </colorScale>
    </cfRule>
  </conditionalFormatting>
  <conditionalFormatting sqref="P485:Y491">
    <cfRule type="colorScale" priority="5922">
      <colorScale>
        <cfvo type="num" val="0"/>
        <cfvo type="max" val="0"/>
        <color rgb="FFFF0000"/>
        <color rgb="FFFFEF9C"/>
      </colorScale>
    </cfRule>
  </conditionalFormatting>
  <conditionalFormatting sqref="P493:Y507">
    <cfRule type="colorScale" priority="5921">
      <colorScale>
        <cfvo type="num" val="0"/>
        <cfvo type="max" val="0"/>
        <color rgb="FFFF0000"/>
        <color rgb="FFFFEF9C"/>
      </colorScale>
    </cfRule>
  </conditionalFormatting>
  <conditionalFormatting sqref="P497:Y497">
    <cfRule type="colorScale" priority="5920">
      <colorScale>
        <cfvo type="num" val="0"/>
        <cfvo type="max" val="0"/>
        <color rgb="FFFF0000"/>
        <color rgb="FFFFEF9C"/>
      </colorScale>
    </cfRule>
  </conditionalFormatting>
  <conditionalFormatting sqref="P513:Y513">
    <cfRule type="colorScale" priority="5919">
      <colorScale>
        <cfvo type="num" val="0"/>
        <cfvo type="max" val="0"/>
        <color rgb="FFFF0000"/>
        <color rgb="FFFFEF9C"/>
      </colorScale>
    </cfRule>
  </conditionalFormatting>
  <conditionalFormatting sqref="P502:Y503">
    <cfRule type="colorScale" priority="5918">
      <colorScale>
        <cfvo type="num" val="0"/>
        <cfvo type="max" val="0"/>
        <color rgb="FFFF0000"/>
        <color rgb="FFFFEF9C"/>
      </colorScale>
    </cfRule>
  </conditionalFormatting>
  <conditionalFormatting sqref="P518:Y518">
    <cfRule type="colorScale" priority="5917">
      <colorScale>
        <cfvo type="num" val="0"/>
        <cfvo type="max" val="0"/>
        <color rgb="FFFF0000"/>
        <color rgb="FFFFEF9C"/>
      </colorScale>
    </cfRule>
  </conditionalFormatting>
  <conditionalFormatting sqref="P503:Y504">
    <cfRule type="colorScale" priority="5916">
      <colorScale>
        <cfvo type="num" val="0"/>
        <cfvo type="max" val="0"/>
        <color rgb="FFFF0000"/>
        <color rgb="FFFFEF9C"/>
      </colorScale>
    </cfRule>
  </conditionalFormatting>
  <conditionalFormatting sqref="Z485:Z491">
    <cfRule type="colorScale" priority="5915">
      <colorScale>
        <cfvo type="num" val="0"/>
        <cfvo type="max" val="0"/>
        <color rgb="FFFF0000"/>
        <color rgb="FFFFEF9C"/>
      </colorScale>
    </cfRule>
  </conditionalFormatting>
  <conditionalFormatting sqref="Z493:Z507">
    <cfRule type="colorScale" priority="5914">
      <colorScale>
        <cfvo type="num" val="0"/>
        <cfvo type="max" val="0"/>
        <color rgb="FFFF0000"/>
        <color rgb="FFFFEF9C"/>
      </colorScale>
    </cfRule>
  </conditionalFormatting>
  <conditionalFormatting sqref="Z497">
    <cfRule type="colorScale" priority="5913">
      <colorScale>
        <cfvo type="num" val="0"/>
        <cfvo type="max" val="0"/>
        <color rgb="FFFF0000"/>
        <color rgb="FFFFEF9C"/>
      </colorScale>
    </cfRule>
  </conditionalFormatting>
  <conditionalFormatting sqref="Z513">
    <cfRule type="colorScale" priority="5912">
      <colorScale>
        <cfvo type="num" val="0"/>
        <cfvo type="max" val="0"/>
        <color rgb="FFFF0000"/>
        <color rgb="FFFFEF9C"/>
      </colorScale>
    </cfRule>
  </conditionalFormatting>
  <conditionalFormatting sqref="Z502:Z503">
    <cfRule type="colorScale" priority="5911">
      <colorScale>
        <cfvo type="num" val="0"/>
        <cfvo type="max" val="0"/>
        <color rgb="FFFF0000"/>
        <color rgb="FFFFEF9C"/>
      </colorScale>
    </cfRule>
  </conditionalFormatting>
  <conditionalFormatting sqref="Z518">
    <cfRule type="colorScale" priority="5910">
      <colorScale>
        <cfvo type="num" val="0"/>
        <cfvo type="max" val="0"/>
        <color rgb="FFFF0000"/>
        <color rgb="FFFFEF9C"/>
      </colorScale>
    </cfRule>
  </conditionalFormatting>
  <conditionalFormatting sqref="Z503:Z504">
    <cfRule type="colorScale" priority="5909">
      <colorScale>
        <cfvo type="num" val="0"/>
        <cfvo type="max" val="0"/>
        <color rgb="FFFF0000"/>
        <color rgb="FFFFEF9C"/>
      </colorScale>
    </cfRule>
  </conditionalFormatting>
  <conditionalFormatting sqref="P485:Y491">
    <cfRule type="colorScale" priority="5908">
      <colorScale>
        <cfvo type="num" val="0"/>
        <cfvo type="max" val="0"/>
        <color rgb="FFFF0000"/>
        <color rgb="FFFFEF9C"/>
      </colorScale>
    </cfRule>
  </conditionalFormatting>
  <conditionalFormatting sqref="P493:Y507">
    <cfRule type="colorScale" priority="5907">
      <colorScale>
        <cfvo type="num" val="0"/>
        <cfvo type="max" val="0"/>
        <color rgb="FFFF0000"/>
        <color rgb="FFFFEF9C"/>
      </colorScale>
    </cfRule>
  </conditionalFormatting>
  <conditionalFormatting sqref="P497:Y497">
    <cfRule type="colorScale" priority="5906">
      <colorScale>
        <cfvo type="num" val="0"/>
        <cfvo type="max" val="0"/>
        <color rgb="FFFF0000"/>
        <color rgb="FFFFEF9C"/>
      </colorScale>
    </cfRule>
  </conditionalFormatting>
  <conditionalFormatting sqref="P513:Y513">
    <cfRule type="colorScale" priority="5905">
      <colorScale>
        <cfvo type="num" val="0"/>
        <cfvo type="max" val="0"/>
        <color rgb="FFFF0000"/>
        <color rgb="FFFFEF9C"/>
      </colorScale>
    </cfRule>
  </conditionalFormatting>
  <conditionalFormatting sqref="P502:Y503">
    <cfRule type="colorScale" priority="5904">
      <colorScale>
        <cfvo type="num" val="0"/>
        <cfvo type="max" val="0"/>
        <color rgb="FFFF0000"/>
        <color rgb="FFFFEF9C"/>
      </colorScale>
    </cfRule>
  </conditionalFormatting>
  <conditionalFormatting sqref="P518:Y518">
    <cfRule type="colorScale" priority="5903">
      <colorScale>
        <cfvo type="num" val="0"/>
        <cfvo type="max" val="0"/>
        <color rgb="FFFF0000"/>
        <color rgb="FFFFEF9C"/>
      </colorScale>
    </cfRule>
  </conditionalFormatting>
  <conditionalFormatting sqref="P503:Y504">
    <cfRule type="colorScale" priority="5902">
      <colorScale>
        <cfvo type="num" val="0"/>
        <cfvo type="max" val="0"/>
        <color rgb="FFFF0000"/>
        <color rgb="FFFFEF9C"/>
      </colorScale>
    </cfRule>
  </conditionalFormatting>
  <conditionalFormatting sqref="Z485:Z491">
    <cfRule type="colorScale" priority="5901">
      <colorScale>
        <cfvo type="num" val="0"/>
        <cfvo type="max" val="0"/>
        <color rgb="FFFF0000"/>
        <color rgb="FFFFEF9C"/>
      </colorScale>
    </cfRule>
  </conditionalFormatting>
  <conditionalFormatting sqref="Z493:Z507">
    <cfRule type="colorScale" priority="5900">
      <colorScale>
        <cfvo type="num" val="0"/>
        <cfvo type="max" val="0"/>
        <color rgb="FFFF0000"/>
        <color rgb="FFFFEF9C"/>
      </colorScale>
    </cfRule>
  </conditionalFormatting>
  <conditionalFormatting sqref="Z497">
    <cfRule type="colorScale" priority="5899">
      <colorScale>
        <cfvo type="num" val="0"/>
        <cfvo type="max" val="0"/>
        <color rgb="FFFF0000"/>
        <color rgb="FFFFEF9C"/>
      </colorScale>
    </cfRule>
  </conditionalFormatting>
  <conditionalFormatting sqref="Z513">
    <cfRule type="colorScale" priority="5898">
      <colorScale>
        <cfvo type="num" val="0"/>
        <cfvo type="max" val="0"/>
        <color rgb="FFFF0000"/>
        <color rgb="FFFFEF9C"/>
      </colorScale>
    </cfRule>
  </conditionalFormatting>
  <conditionalFormatting sqref="Z502:Z503">
    <cfRule type="colorScale" priority="5897">
      <colorScale>
        <cfvo type="num" val="0"/>
        <cfvo type="max" val="0"/>
        <color rgb="FFFF0000"/>
        <color rgb="FFFFEF9C"/>
      </colorScale>
    </cfRule>
  </conditionalFormatting>
  <conditionalFormatting sqref="Z518">
    <cfRule type="colorScale" priority="5896">
      <colorScale>
        <cfvo type="num" val="0"/>
        <cfvo type="max" val="0"/>
        <color rgb="FFFF0000"/>
        <color rgb="FFFFEF9C"/>
      </colorScale>
    </cfRule>
  </conditionalFormatting>
  <conditionalFormatting sqref="Z503:Z504">
    <cfRule type="colorScale" priority="5895">
      <colorScale>
        <cfvo type="num" val="0"/>
        <cfvo type="max" val="0"/>
        <color rgb="FFFF0000"/>
        <color rgb="FFFFEF9C"/>
      </colorScale>
    </cfRule>
  </conditionalFormatting>
  <conditionalFormatting sqref="P522:Y528">
    <cfRule type="colorScale" priority="5894">
      <colorScale>
        <cfvo type="num" val="0"/>
        <cfvo type="max" val="0"/>
        <color rgb="FFFF0000"/>
        <color rgb="FFFFEF9C"/>
      </colorScale>
    </cfRule>
  </conditionalFormatting>
  <conditionalFormatting sqref="P530:Y543">
    <cfRule type="colorScale" priority="5893">
      <colorScale>
        <cfvo type="num" val="0"/>
        <cfvo type="max" val="0"/>
        <color rgb="FFFF0000"/>
        <color rgb="FFFFEF9C"/>
      </colorScale>
    </cfRule>
  </conditionalFormatting>
  <conditionalFormatting sqref="P545:Y555">
    <cfRule type="colorScale" priority="5892">
      <colorScale>
        <cfvo type="num" val="0"/>
        <cfvo type="max" val="0"/>
        <color rgb="FFFF0000"/>
        <color rgb="FFFFEF9C"/>
      </colorScale>
    </cfRule>
  </conditionalFormatting>
  <conditionalFormatting sqref="P522:Y528">
    <cfRule type="colorScale" priority="5891">
      <colorScale>
        <cfvo type="num" val="0"/>
        <cfvo type="max" val="0"/>
        <color rgb="FFFF0000"/>
        <color rgb="FFFFEF9C"/>
      </colorScale>
    </cfRule>
  </conditionalFormatting>
  <conditionalFormatting sqref="P522:Y528">
    <cfRule type="colorScale" priority="5890">
      <colorScale>
        <cfvo type="num" val="0"/>
        <cfvo type="max" val="0"/>
        <color rgb="FFFF0000"/>
        <color rgb="FFFFEF9C"/>
      </colorScale>
    </cfRule>
  </conditionalFormatting>
  <conditionalFormatting sqref="P522:Y528">
    <cfRule type="colorScale" priority="5889">
      <colorScale>
        <cfvo type="num" val="0"/>
        <cfvo type="max" val="0"/>
        <color rgb="FFFF0000"/>
        <color rgb="FFFFEF9C"/>
      </colorScale>
    </cfRule>
  </conditionalFormatting>
  <conditionalFormatting sqref="P522:Y528">
    <cfRule type="colorScale" priority="5888">
      <colorScale>
        <cfvo type="num" val="0"/>
        <cfvo type="max" val="0"/>
        <color rgb="FFFF0000"/>
        <color rgb="FFFFEF9C"/>
      </colorScale>
    </cfRule>
  </conditionalFormatting>
  <conditionalFormatting sqref="P522:Y528">
    <cfRule type="colorScale" priority="5887">
      <colorScale>
        <cfvo type="num" val="0"/>
        <cfvo type="max" val="0"/>
        <color rgb="FFFF0000"/>
        <color rgb="FFFFEF9C"/>
      </colorScale>
    </cfRule>
  </conditionalFormatting>
  <conditionalFormatting sqref="P522:Y528">
    <cfRule type="colorScale" priority="5886">
      <colorScale>
        <cfvo type="num" val="0"/>
        <cfvo type="max" val="0"/>
        <color rgb="FFFF0000"/>
        <color rgb="FFFFEF9C"/>
      </colorScale>
    </cfRule>
  </conditionalFormatting>
  <conditionalFormatting sqref="P522:Y528">
    <cfRule type="colorScale" priority="5885">
      <colorScale>
        <cfvo type="num" val="0"/>
        <cfvo type="max" val="0"/>
        <color rgb="FFFF0000"/>
        <color rgb="FFFFEF9C"/>
      </colorScale>
    </cfRule>
  </conditionalFormatting>
  <conditionalFormatting sqref="P522:Y528">
    <cfRule type="colorScale" priority="5884">
      <colorScale>
        <cfvo type="num" val="0"/>
        <cfvo type="max" val="0"/>
        <color rgb="FFFF0000"/>
        <color rgb="FFFFEF9C"/>
      </colorScale>
    </cfRule>
  </conditionalFormatting>
  <conditionalFormatting sqref="P530:Y543">
    <cfRule type="colorScale" priority="5883">
      <colorScale>
        <cfvo type="num" val="0"/>
        <cfvo type="max" val="0"/>
        <color rgb="FFFF0000"/>
        <color rgb="FFFFEF9C"/>
      </colorScale>
    </cfRule>
  </conditionalFormatting>
  <conditionalFormatting sqref="P530:Y543">
    <cfRule type="colorScale" priority="5882">
      <colorScale>
        <cfvo type="num" val="0"/>
        <cfvo type="max" val="0"/>
        <color rgb="FFFF0000"/>
        <color rgb="FFFFEF9C"/>
      </colorScale>
    </cfRule>
  </conditionalFormatting>
  <conditionalFormatting sqref="P530:Y543">
    <cfRule type="colorScale" priority="5881">
      <colorScale>
        <cfvo type="num" val="0"/>
        <cfvo type="max" val="0"/>
        <color rgb="FFFF0000"/>
        <color rgb="FFFFEF9C"/>
      </colorScale>
    </cfRule>
  </conditionalFormatting>
  <conditionalFormatting sqref="P530:Y543">
    <cfRule type="colorScale" priority="5880">
      <colorScale>
        <cfvo type="num" val="0"/>
        <cfvo type="max" val="0"/>
        <color rgb="FFFF0000"/>
        <color rgb="FFFFEF9C"/>
      </colorScale>
    </cfRule>
  </conditionalFormatting>
  <conditionalFormatting sqref="P530:Y543">
    <cfRule type="colorScale" priority="5879">
      <colorScale>
        <cfvo type="num" val="0"/>
        <cfvo type="max" val="0"/>
        <color rgb="FFFF0000"/>
        <color rgb="FFFFEF9C"/>
      </colorScale>
    </cfRule>
  </conditionalFormatting>
  <conditionalFormatting sqref="P530:Y543">
    <cfRule type="colorScale" priority="5878">
      <colorScale>
        <cfvo type="num" val="0"/>
        <cfvo type="max" val="0"/>
        <color rgb="FFFF0000"/>
        <color rgb="FFFFEF9C"/>
      </colorScale>
    </cfRule>
  </conditionalFormatting>
  <conditionalFormatting sqref="P530:Y543">
    <cfRule type="colorScale" priority="5877">
      <colorScale>
        <cfvo type="num" val="0"/>
        <cfvo type="max" val="0"/>
        <color rgb="FFFF0000"/>
        <color rgb="FFFFEF9C"/>
      </colorScale>
    </cfRule>
  </conditionalFormatting>
  <conditionalFormatting sqref="P530:Y543">
    <cfRule type="colorScale" priority="5876">
      <colorScale>
        <cfvo type="num" val="0"/>
        <cfvo type="max" val="0"/>
        <color rgb="FFFF0000"/>
        <color rgb="FFFFEF9C"/>
      </colorScale>
    </cfRule>
  </conditionalFormatting>
  <conditionalFormatting sqref="P530:Y543">
    <cfRule type="colorScale" priority="5875">
      <colorScale>
        <cfvo type="num" val="0"/>
        <cfvo type="max" val="0"/>
        <color rgb="FFFF0000"/>
        <color rgb="FFFFEF9C"/>
      </colorScale>
    </cfRule>
  </conditionalFormatting>
  <conditionalFormatting sqref="P545:Y555">
    <cfRule type="colorScale" priority="5874">
      <colorScale>
        <cfvo type="num" val="0"/>
        <cfvo type="max" val="0"/>
        <color rgb="FFFF0000"/>
        <color rgb="FFFFEF9C"/>
      </colorScale>
    </cfRule>
  </conditionalFormatting>
  <conditionalFormatting sqref="P545:Y555">
    <cfRule type="colorScale" priority="5873">
      <colorScale>
        <cfvo type="num" val="0"/>
        <cfvo type="max" val="0"/>
        <color rgb="FFFF0000"/>
        <color rgb="FFFFEF9C"/>
      </colorScale>
    </cfRule>
  </conditionalFormatting>
  <conditionalFormatting sqref="P545:Y555">
    <cfRule type="colorScale" priority="5872">
      <colorScale>
        <cfvo type="num" val="0"/>
        <cfvo type="max" val="0"/>
        <color rgb="FFFF0000"/>
        <color rgb="FFFFEF9C"/>
      </colorScale>
    </cfRule>
  </conditionalFormatting>
  <conditionalFormatting sqref="P545:Y555">
    <cfRule type="colorScale" priority="5871">
      <colorScale>
        <cfvo type="num" val="0"/>
        <cfvo type="max" val="0"/>
        <color rgb="FFFF0000"/>
        <color rgb="FFFFEF9C"/>
      </colorScale>
    </cfRule>
  </conditionalFormatting>
  <conditionalFormatting sqref="P545:Y555">
    <cfRule type="colorScale" priority="5870">
      <colorScale>
        <cfvo type="num" val="0"/>
        <cfvo type="max" val="0"/>
        <color rgb="FFFF0000"/>
        <color rgb="FFFFEF9C"/>
      </colorScale>
    </cfRule>
  </conditionalFormatting>
  <conditionalFormatting sqref="P545:Y555">
    <cfRule type="colorScale" priority="5869">
      <colorScale>
        <cfvo type="num" val="0"/>
        <cfvo type="max" val="0"/>
        <color rgb="FFFF0000"/>
        <color rgb="FFFFEF9C"/>
      </colorScale>
    </cfRule>
  </conditionalFormatting>
  <conditionalFormatting sqref="P545:Y555">
    <cfRule type="colorScale" priority="5868">
      <colorScale>
        <cfvo type="num" val="0"/>
        <cfvo type="max" val="0"/>
        <color rgb="FFFF0000"/>
        <color rgb="FFFFEF9C"/>
      </colorScale>
    </cfRule>
  </conditionalFormatting>
  <conditionalFormatting sqref="P545:Y555">
    <cfRule type="colorScale" priority="5867">
      <colorScale>
        <cfvo type="num" val="0"/>
        <cfvo type="max" val="0"/>
        <color rgb="FFFF0000"/>
        <color rgb="FFFFEF9C"/>
      </colorScale>
    </cfRule>
  </conditionalFormatting>
  <conditionalFormatting sqref="P545:Y555">
    <cfRule type="colorScale" priority="5866">
      <colorScale>
        <cfvo type="num" val="0"/>
        <cfvo type="max" val="0"/>
        <color rgb="FFFF0000"/>
        <color rgb="FFFFEF9C"/>
      </colorScale>
    </cfRule>
  </conditionalFormatting>
  <conditionalFormatting sqref="P545:Y555">
    <cfRule type="colorScale" priority="5865">
      <colorScale>
        <cfvo type="num" val="0"/>
        <cfvo type="max" val="0"/>
        <color rgb="FFFF0000"/>
        <color rgb="FFFFEF9C"/>
      </colorScale>
    </cfRule>
  </conditionalFormatting>
  <conditionalFormatting sqref="P534:Y534">
    <cfRule type="colorScale" priority="5864">
      <colorScale>
        <cfvo type="num" val="0"/>
        <cfvo type="max" val="0"/>
        <color rgb="FFFF0000"/>
        <color rgb="FFFFEF9C"/>
      </colorScale>
    </cfRule>
  </conditionalFormatting>
  <conditionalFormatting sqref="P550:Y550">
    <cfRule type="colorScale" priority="5863">
      <colorScale>
        <cfvo type="num" val="0"/>
        <cfvo type="max" val="0"/>
        <color rgb="FFFF0000"/>
        <color rgb="FFFFEF9C"/>
      </colorScale>
    </cfRule>
  </conditionalFormatting>
  <conditionalFormatting sqref="P524:Y524">
    <cfRule type="colorScale" priority="5862">
      <colorScale>
        <cfvo type="num" val="0"/>
        <cfvo type="max" val="0"/>
        <color rgb="FFFF0000"/>
        <color rgb="FFFFEF9C"/>
      </colorScale>
    </cfRule>
  </conditionalFormatting>
  <conditionalFormatting sqref="P539:Y539">
    <cfRule type="colorScale" priority="5861">
      <colorScale>
        <cfvo type="num" val="0"/>
        <cfvo type="max" val="0"/>
        <color rgb="FFFF0000"/>
        <color rgb="FFFFEF9C"/>
      </colorScale>
    </cfRule>
  </conditionalFormatting>
  <conditionalFormatting sqref="P555:Y555">
    <cfRule type="colorScale" priority="5860">
      <colorScale>
        <cfvo type="num" val="0"/>
        <cfvo type="max" val="0"/>
        <color rgb="FFFF0000"/>
        <color rgb="FFFFEF9C"/>
      </colorScale>
    </cfRule>
  </conditionalFormatting>
  <conditionalFormatting sqref="P525:Y525">
    <cfRule type="colorScale" priority="5859">
      <colorScale>
        <cfvo type="num" val="0"/>
        <cfvo type="max" val="0"/>
        <color rgb="FFFF0000"/>
        <color rgb="FFFFEF9C"/>
      </colorScale>
    </cfRule>
  </conditionalFormatting>
  <conditionalFormatting sqref="P540:Y540">
    <cfRule type="colorScale" priority="5858">
      <colorScale>
        <cfvo type="num" val="0"/>
        <cfvo type="max" val="0"/>
        <color rgb="FFFF0000"/>
        <color rgb="FFFFEF9C"/>
      </colorScale>
    </cfRule>
  </conditionalFormatting>
  <conditionalFormatting sqref="Z522:Z528">
    <cfRule type="colorScale" priority="5857">
      <colorScale>
        <cfvo type="num" val="0"/>
        <cfvo type="max" val="0"/>
        <color rgb="FFFF0000"/>
        <color rgb="FFFFEF9C"/>
      </colorScale>
    </cfRule>
  </conditionalFormatting>
  <conditionalFormatting sqref="Z530:Z543">
    <cfRule type="colorScale" priority="5856">
      <colorScale>
        <cfvo type="num" val="0"/>
        <cfvo type="max" val="0"/>
        <color rgb="FFFF0000"/>
        <color rgb="FFFFEF9C"/>
      </colorScale>
    </cfRule>
  </conditionalFormatting>
  <conditionalFormatting sqref="Z545:Z555">
    <cfRule type="colorScale" priority="5855">
      <colorScale>
        <cfvo type="num" val="0"/>
        <cfvo type="max" val="0"/>
        <color rgb="FFFF0000"/>
        <color rgb="FFFFEF9C"/>
      </colorScale>
    </cfRule>
  </conditionalFormatting>
  <conditionalFormatting sqref="Z522:Z528">
    <cfRule type="colorScale" priority="5854">
      <colorScale>
        <cfvo type="num" val="0"/>
        <cfvo type="max" val="0"/>
        <color rgb="FFFF0000"/>
        <color rgb="FFFFEF9C"/>
      </colorScale>
    </cfRule>
  </conditionalFormatting>
  <conditionalFormatting sqref="Z522:Z528">
    <cfRule type="colorScale" priority="5853">
      <colorScale>
        <cfvo type="num" val="0"/>
        <cfvo type="max" val="0"/>
        <color rgb="FFFF0000"/>
        <color rgb="FFFFEF9C"/>
      </colorScale>
    </cfRule>
  </conditionalFormatting>
  <conditionalFormatting sqref="Z522:Z528">
    <cfRule type="colorScale" priority="5852">
      <colorScale>
        <cfvo type="num" val="0"/>
        <cfvo type="max" val="0"/>
        <color rgb="FFFF0000"/>
        <color rgb="FFFFEF9C"/>
      </colorScale>
    </cfRule>
  </conditionalFormatting>
  <conditionalFormatting sqref="Z522:Z528">
    <cfRule type="colorScale" priority="5851">
      <colorScale>
        <cfvo type="num" val="0"/>
        <cfvo type="max" val="0"/>
        <color rgb="FFFF0000"/>
        <color rgb="FFFFEF9C"/>
      </colorScale>
    </cfRule>
  </conditionalFormatting>
  <conditionalFormatting sqref="Z522:Z528">
    <cfRule type="colorScale" priority="5850">
      <colorScale>
        <cfvo type="num" val="0"/>
        <cfvo type="max" val="0"/>
        <color rgb="FFFF0000"/>
        <color rgb="FFFFEF9C"/>
      </colorScale>
    </cfRule>
  </conditionalFormatting>
  <conditionalFormatting sqref="Z522:Z528">
    <cfRule type="colorScale" priority="5849">
      <colorScale>
        <cfvo type="num" val="0"/>
        <cfvo type="max" val="0"/>
        <color rgb="FFFF0000"/>
        <color rgb="FFFFEF9C"/>
      </colorScale>
    </cfRule>
  </conditionalFormatting>
  <conditionalFormatting sqref="Z522:Z528">
    <cfRule type="colorScale" priority="5848">
      <colorScale>
        <cfvo type="num" val="0"/>
        <cfvo type="max" val="0"/>
        <color rgb="FFFF0000"/>
        <color rgb="FFFFEF9C"/>
      </colorScale>
    </cfRule>
  </conditionalFormatting>
  <conditionalFormatting sqref="Z522:Z528">
    <cfRule type="colorScale" priority="5847">
      <colorScale>
        <cfvo type="num" val="0"/>
        <cfvo type="max" val="0"/>
        <color rgb="FFFF0000"/>
        <color rgb="FFFFEF9C"/>
      </colorScale>
    </cfRule>
  </conditionalFormatting>
  <conditionalFormatting sqref="Z530:Z543">
    <cfRule type="colorScale" priority="5846">
      <colorScale>
        <cfvo type="num" val="0"/>
        <cfvo type="max" val="0"/>
        <color rgb="FFFF0000"/>
        <color rgb="FFFFEF9C"/>
      </colorScale>
    </cfRule>
  </conditionalFormatting>
  <conditionalFormatting sqref="Z530:Z543">
    <cfRule type="colorScale" priority="5845">
      <colorScale>
        <cfvo type="num" val="0"/>
        <cfvo type="max" val="0"/>
        <color rgb="FFFF0000"/>
        <color rgb="FFFFEF9C"/>
      </colorScale>
    </cfRule>
  </conditionalFormatting>
  <conditionalFormatting sqref="Z530:Z543">
    <cfRule type="colorScale" priority="5844">
      <colorScale>
        <cfvo type="num" val="0"/>
        <cfvo type="max" val="0"/>
        <color rgb="FFFF0000"/>
        <color rgb="FFFFEF9C"/>
      </colorScale>
    </cfRule>
  </conditionalFormatting>
  <conditionalFormatting sqref="Z530:Z543">
    <cfRule type="colorScale" priority="5843">
      <colorScale>
        <cfvo type="num" val="0"/>
        <cfvo type="max" val="0"/>
        <color rgb="FFFF0000"/>
        <color rgb="FFFFEF9C"/>
      </colorScale>
    </cfRule>
  </conditionalFormatting>
  <conditionalFormatting sqref="Z530:Z543">
    <cfRule type="colorScale" priority="5842">
      <colorScale>
        <cfvo type="num" val="0"/>
        <cfvo type="max" val="0"/>
        <color rgb="FFFF0000"/>
        <color rgb="FFFFEF9C"/>
      </colorScale>
    </cfRule>
  </conditionalFormatting>
  <conditionalFormatting sqref="Z530:Z543">
    <cfRule type="colorScale" priority="5841">
      <colorScale>
        <cfvo type="num" val="0"/>
        <cfvo type="max" val="0"/>
        <color rgb="FFFF0000"/>
        <color rgb="FFFFEF9C"/>
      </colorScale>
    </cfRule>
  </conditionalFormatting>
  <conditionalFormatting sqref="Z530:Z543">
    <cfRule type="colorScale" priority="5840">
      <colorScale>
        <cfvo type="num" val="0"/>
        <cfvo type="max" val="0"/>
        <color rgb="FFFF0000"/>
        <color rgb="FFFFEF9C"/>
      </colorScale>
    </cfRule>
  </conditionalFormatting>
  <conditionalFormatting sqref="Z530:Z543">
    <cfRule type="colorScale" priority="5839">
      <colorScale>
        <cfvo type="num" val="0"/>
        <cfvo type="max" val="0"/>
        <color rgb="FFFF0000"/>
        <color rgb="FFFFEF9C"/>
      </colorScale>
    </cfRule>
  </conditionalFormatting>
  <conditionalFormatting sqref="Z530:Z543">
    <cfRule type="colorScale" priority="5838">
      <colorScale>
        <cfvo type="num" val="0"/>
        <cfvo type="max" val="0"/>
        <color rgb="FFFF0000"/>
        <color rgb="FFFFEF9C"/>
      </colorScale>
    </cfRule>
  </conditionalFormatting>
  <conditionalFormatting sqref="Z545:Z555">
    <cfRule type="colorScale" priority="5837">
      <colorScale>
        <cfvo type="num" val="0"/>
        <cfvo type="max" val="0"/>
        <color rgb="FFFF0000"/>
        <color rgb="FFFFEF9C"/>
      </colorScale>
    </cfRule>
  </conditionalFormatting>
  <conditionalFormatting sqref="Z545:Z555">
    <cfRule type="colorScale" priority="5836">
      <colorScale>
        <cfvo type="num" val="0"/>
        <cfvo type="max" val="0"/>
        <color rgb="FFFF0000"/>
        <color rgb="FFFFEF9C"/>
      </colorScale>
    </cfRule>
  </conditionalFormatting>
  <conditionalFormatting sqref="Z545:Z555">
    <cfRule type="colorScale" priority="5835">
      <colorScale>
        <cfvo type="num" val="0"/>
        <cfvo type="max" val="0"/>
        <color rgb="FFFF0000"/>
        <color rgb="FFFFEF9C"/>
      </colorScale>
    </cfRule>
  </conditionalFormatting>
  <conditionalFormatting sqref="Z545:Z555">
    <cfRule type="colorScale" priority="5834">
      <colorScale>
        <cfvo type="num" val="0"/>
        <cfvo type="max" val="0"/>
        <color rgb="FFFF0000"/>
        <color rgb="FFFFEF9C"/>
      </colorScale>
    </cfRule>
  </conditionalFormatting>
  <conditionalFormatting sqref="Z545:Z555">
    <cfRule type="colorScale" priority="5833">
      <colorScale>
        <cfvo type="num" val="0"/>
        <cfvo type="max" val="0"/>
        <color rgb="FFFF0000"/>
        <color rgb="FFFFEF9C"/>
      </colorScale>
    </cfRule>
  </conditionalFormatting>
  <conditionalFormatting sqref="Z545:Z555">
    <cfRule type="colorScale" priority="5832">
      <colorScale>
        <cfvo type="num" val="0"/>
        <cfvo type="max" val="0"/>
        <color rgb="FFFF0000"/>
        <color rgb="FFFFEF9C"/>
      </colorScale>
    </cfRule>
  </conditionalFormatting>
  <conditionalFormatting sqref="Z545:Z555">
    <cfRule type="colorScale" priority="5831">
      <colorScale>
        <cfvo type="num" val="0"/>
        <cfvo type="max" val="0"/>
        <color rgb="FFFF0000"/>
        <color rgb="FFFFEF9C"/>
      </colorScale>
    </cfRule>
  </conditionalFormatting>
  <conditionalFormatting sqref="Z545:Z555">
    <cfRule type="colorScale" priority="5830">
      <colorScale>
        <cfvo type="num" val="0"/>
        <cfvo type="max" val="0"/>
        <color rgb="FFFF0000"/>
        <color rgb="FFFFEF9C"/>
      </colorScale>
    </cfRule>
  </conditionalFormatting>
  <conditionalFormatting sqref="Z545:Z555">
    <cfRule type="colorScale" priority="5829">
      <colorScale>
        <cfvo type="num" val="0"/>
        <cfvo type="max" val="0"/>
        <color rgb="FFFF0000"/>
        <color rgb="FFFFEF9C"/>
      </colorScale>
    </cfRule>
  </conditionalFormatting>
  <conditionalFormatting sqref="Z545:Z555">
    <cfRule type="colorScale" priority="5828">
      <colorScale>
        <cfvo type="num" val="0"/>
        <cfvo type="max" val="0"/>
        <color rgb="FFFF0000"/>
        <color rgb="FFFFEF9C"/>
      </colorScale>
    </cfRule>
  </conditionalFormatting>
  <conditionalFormatting sqref="Z534">
    <cfRule type="colorScale" priority="5827">
      <colorScale>
        <cfvo type="num" val="0"/>
        <cfvo type="max" val="0"/>
        <color rgb="FFFF0000"/>
        <color rgb="FFFFEF9C"/>
      </colorScale>
    </cfRule>
  </conditionalFormatting>
  <conditionalFormatting sqref="Z550">
    <cfRule type="colorScale" priority="5826">
      <colorScale>
        <cfvo type="num" val="0"/>
        <cfvo type="max" val="0"/>
        <color rgb="FFFF0000"/>
        <color rgb="FFFFEF9C"/>
      </colorScale>
    </cfRule>
  </conditionalFormatting>
  <conditionalFormatting sqref="Z524">
    <cfRule type="colorScale" priority="5825">
      <colorScale>
        <cfvo type="num" val="0"/>
        <cfvo type="max" val="0"/>
        <color rgb="FFFF0000"/>
        <color rgb="FFFFEF9C"/>
      </colorScale>
    </cfRule>
  </conditionalFormatting>
  <conditionalFormatting sqref="Z539">
    <cfRule type="colorScale" priority="5824">
      <colorScale>
        <cfvo type="num" val="0"/>
        <cfvo type="max" val="0"/>
        <color rgb="FFFF0000"/>
        <color rgb="FFFFEF9C"/>
      </colorScale>
    </cfRule>
  </conditionalFormatting>
  <conditionalFormatting sqref="Z555">
    <cfRule type="colorScale" priority="5823">
      <colorScale>
        <cfvo type="num" val="0"/>
        <cfvo type="max" val="0"/>
        <color rgb="FFFF0000"/>
        <color rgb="FFFFEF9C"/>
      </colorScale>
    </cfRule>
  </conditionalFormatting>
  <conditionalFormatting sqref="Z525">
    <cfRule type="colorScale" priority="5822">
      <colorScale>
        <cfvo type="num" val="0"/>
        <cfvo type="max" val="0"/>
        <color rgb="FFFF0000"/>
        <color rgb="FFFFEF9C"/>
      </colorScale>
    </cfRule>
  </conditionalFormatting>
  <conditionalFormatting sqref="Z540">
    <cfRule type="colorScale" priority="5821">
      <colorScale>
        <cfvo type="num" val="0"/>
        <cfvo type="max" val="0"/>
        <color rgb="FFFF0000"/>
        <color rgb="FFFFEF9C"/>
      </colorScale>
    </cfRule>
  </conditionalFormatting>
  <conditionalFormatting sqref="P522:Y534">
    <cfRule type="colorScale" priority="5820">
      <colorScale>
        <cfvo type="num" val="0"/>
        <cfvo type="max" val="0"/>
        <color rgb="FFFF0000"/>
        <color rgb="FFFFEF9C"/>
      </colorScale>
    </cfRule>
  </conditionalFormatting>
  <conditionalFormatting sqref="P536:Y550">
    <cfRule type="colorScale" priority="5819">
      <colorScale>
        <cfvo type="num" val="0"/>
        <cfvo type="max" val="0"/>
        <color rgb="FFFF0000"/>
        <color rgb="FFFFEF9C"/>
      </colorScale>
    </cfRule>
  </conditionalFormatting>
  <conditionalFormatting sqref="P552:Y555">
    <cfRule type="colorScale" priority="5818">
      <colorScale>
        <cfvo type="num" val="0"/>
        <cfvo type="max" val="0"/>
        <color rgb="FFFF0000"/>
        <color rgb="FFFFEF9C"/>
      </colorScale>
    </cfRule>
  </conditionalFormatting>
  <conditionalFormatting sqref="P522:Y534">
    <cfRule type="colorScale" priority="5817">
      <colorScale>
        <cfvo type="num" val="0"/>
        <cfvo type="max" val="0"/>
        <color rgb="FFFF0000"/>
        <color rgb="FFFFEF9C"/>
      </colorScale>
    </cfRule>
  </conditionalFormatting>
  <conditionalFormatting sqref="P522:Y534">
    <cfRule type="colorScale" priority="5816">
      <colorScale>
        <cfvo type="num" val="0"/>
        <cfvo type="max" val="0"/>
        <color rgb="FFFF0000"/>
        <color rgb="FFFFEF9C"/>
      </colorScale>
    </cfRule>
  </conditionalFormatting>
  <conditionalFormatting sqref="P522:Y534">
    <cfRule type="colorScale" priority="5815">
      <colorScale>
        <cfvo type="num" val="0"/>
        <cfvo type="max" val="0"/>
        <color rgb="FFFF0000"/>
        <color rgb="FFFFEF9C"/>
      </colorScale>
    </cfRule>
  </conditionalFormatting>
  <conditionalFormatting sqref="P522:Y534">
    <cfRule type="colorScale" priority="5814">
      <colorScale>
        <cfvo type="num" val="0"/>
        <cfvo type="max" val="0"/>
        <color rgb="FFFF0000"/>
        <color rgb="FFFFEF9C"/>
      </colorScale>
    </cfRule>
  </conditionalFormatting>
  <conditionalFormatting sqref="P522:Y534">
    <cfRule type="colorScale" priority="5813">
      <colorScale>
        <cfvo type="num" val="0"/>
        <cfvo type="max" val="0"/>
        <color rgb="FFFF0000"/>
        <color rgb="FFFFEF9C"/>
      </colorScale>
    </cfRule>
  </conditionalFormatting>
  <conditionalFormatting sqref="P522:Y534">
    <cfRule type="colorScale" priority="5812">
      <colorScale>
        <cfvo type="num" val="0"/>
        <cfvo type="max" val="0"/>
        <color rgb="FFFF0000"/>
        <color rgb="FFFFEF9C"/>
      </colorScale>
    </cfRule>
  </conditionalFormatting>
  <conditionalFormatting sqref="P536:Y550">
    <cfRule type="colorScale" priority="5811">
      <colorScale>
        <cfvo type="num" val="0"/>
        <cfvo type="max" val="0"/>
        <color rgb="FFFF0000"/>
        <color rgb="FFFFEF9C"/>
      </colorScale>
    </cfRule>
  </conditionalFormatting>
  <conditionalFormatting sqref="P536:Y550">
    <cfRule type="colorScale" priority="5810">
      <colorScale>
        <cfvo type="num" val="0"/>
        <cfvo type="max" val="0"/>
        <color rgb="FFFF0000"/>
        <color rgb="FFFFEF9C"/>
      </colorScale>
    </cfRule>
  </conditionalFormatting>
  <conditionalFormatting sqref="P536:Y550">
    <cfRule type="colorScale" priority="5809">
      <colorScale>
        <cfvo type="num" val="0"/>
        <cfvo type="max" val="0"/>
        <color rgb="FFFF0000"/>
        <color rgb="FFFFEF9C"/>
      </colorScale>
    </cfRule>
  </conditionalFormatting>
  <conditionalFormatting sqref="P536:Y550">
    <cfRule type="colorScale" priority="5808">
      <colorScale>
        <cfvo type="num" val="0"/>
        <cfvo type="max" val="0"/>
        <color rgb="FFFF0000"/>
        <color rgb="FFFFEF9C"/>
      </colorScale>
    </cfRule>
  </conditionalFormatting>
  <conditionalFormatting sqref="P536:Y550">
    <cfRule type="colorScale" priority="5807">
      <colorScale>
        <cfvo type="num" val="0"/>
        <cfvo type="max" val="0"/>
        <color rgb="FFFF0000"/>
        <color rgb="FFFFEF9C"/>
      </colorScale>
    </cfRule>
  </conditionalFormatting>
  <conditionalFormatting sqref="P536:Y550">
    <cfRule type="colorScale" priority="5806">
      <colorScale>
        <cfvo type="num" val="0"/>
        <cfvo type="max" val="0"/>
        <color rgb="FFFF0000"/>
        <color rgb="FFFFEF9C"/>
      </colorScale>
    </cfRule>
  </conditionalFormatting>
  <conditionalFormatting sqref="P536:Y550">
    <cfRule type="colorScale" priority="5805">
      <colorScale>
        <cfvo type="num" val="0"/>
        <cfvo type="max" val="0"/>
        <color rgb="FFFF0000"/>
        <color rgb="FFFFEF9C"/>
      </colorScale>
    </cfRule>
  </conditionalFormatting>
  <conditionalFormatting sqref="P552:Y555">
    <cfRule type="colorScale" priority="5804">
      <colorScale>
        <cfvo type="num" val="0"/>
        <cfvo type="max" val="0"/>
        <color rgb="FFFF0000"/>
        <color rgb="FFFFEF9C"/>
      </colorScale>
    </cfRule>
  </conditionalFormatting>
  <conditionalFormatting sqref="P552:Y555">
    <cfRule type="colorScale" priority="5803">
      <colorScale>
        <cfvo type="num" val="0"/>
        <cfvo type="max" val="0"/>
        <color rgb="FFFF0000"/>
        <color rgb="FFFFEF9C"/>
      </colorScale>
    </cfRule>
  </conditionalFormatting>
  <conditionalFormatting sqref="P552:Y555">
    <cfRule type="colorScale" priority="5802">
      <colorScale>
        <cfvo type="num" val="0"/>
        <cfvo type="max" val="0"/>
        <color rgb="FFFF0000"/>
        <color rgb="FFFFEF9C"/>
      </colorScale>
    </cfRule>
  </conditionalFormatting>
  <conditionalFormatting sqref="P552:Y555">
    <cfRule type="colorScale" priority="5801">
      <colorScale>
        <cfvo type="num" val="0"/>
        <cfvo type="max" val="0"/>
        <color rgb="FFFF0000"/>
        <color rgb="FFFFEF9C"/>
      </colorScale>
    </cfRule>
  </conditionalFormatting>
  <conditionalFormatting sqref="P552:Y555">
    <cfRule type="colorScale" priority="5800">
      <colorScale>
        <cfvo type="num" val="0"/>
        <cfvo type="max" val="0"/>
        <color rgb="FFFF0000"/>
        <color rgb="FFFFEF9C"/>
      </colorScale>
    </cfRule>
  </conditionalFormatting>
  <conditionalFormatting sqref="P552:Y555">
    <cfRule type="colorScale" priority="5799">
      <colorScale>
        <cfvo type="num" val="0"/>
        <cfvo type="max" val="0"/>
        <color rgb="FFFF0000"/>
        <color rgb="FFFFEF9C"/>
      </colorScale>
    </cfRule>
  </conditionalFormatting>
  <conditionalFormatting sqref="P552:Y555">
    <cfRule type="colorScale" priority="5798">
      <colorScale>
        <cfvo type="num" val="0"/>
        <cfvo type="max" val="0"/>
        <color rgb="FFFF0000"/>
        <color rgb="FFFFEF9C"/>
      </colorScale>
    </cfRule>
  </conditionalFormatting>
  <conditionalFormatting sqref="P552:Y555">
    <cfRule type="colorScale" priority="5797">
      <colorScale>
        <cfvo type="num" val="0"/>
        <cfvo type="max" val="0"/>
        <color rgb="FFFF0000"/>
        <color rgb="FFFFEF9C"/>
      </colorScale>
    </cfRule>
  </conditionalFormatting>
  <conditionalFormatting sqref="P525:Y525">
    <cfRule type="colorScale" priority="5796">
      <colorScale>
        <cfvo type="num" val="0"/>
        <cfvo type="max" val="0"/>
        <color rgb="FFFF0000"/>
        <color rgb="FFFFEF9C"/>
      </colorScale>
    </cfRule>
  </conditionalFormatting>
  <conditionalFormatting sqref="P540:Y540">
    <cfRule type="colorScale" priority="5795">
      <colorScale>
        <cfvo type="num" val="0"/>
        <cfvo type="max" val="0"/>
        <color rgb="FFFF0000"/>
        <color rgb="FFFFEF9C"/>
      </colorScale>
    </cfRule>
  </conditionalFormatting>
  <conditionalFormatting sqref="P530:Y530">
    <cfRule type="colorScale" priority="5794">
      <colorScale>
        <cfvo type="num" val="0"/>
        <cfvo type="max" val="0"/>
        <color rgb="FFFF0000"/>
        <color rgb="FFFFEF9C"/>
      </colorScale>
    </cfRule>
  </conditionalFormatting>
  <conditionalFormatting sqref="P545:Y545">
    <cfRule type="colorScale" priority="5793">
      <colorScale>
        <cfvo type="num" val="0"/>
        <cfvo type="max" val="0"/>
        <color rgb="FFFF0000"/>
        <color rgb="FFFFEF9C"/>
      </colorScale>
    </cfRule>
  </conditionalFormatting>
  <conditionalFormatting sqref="P531:Y531">
    <cfRule type="colorScale" priority="5792">
      <colorScale>
        <cfvo type="num" val="0"/>
        <cfvo type="max" val="0"/>
        <color rgb="FFFF0000"/>
        <color rgb="FFFFEF9C"/>
      </colorScale>
    </cfRule>
  </conditionalFormatting>
  <conditionalFormatting sqref="P546:Y547">
    <cfRule type="colorScale" priority="5791">
      <colorScale>
        <cfvo type="num" val="0"/>
        <cfvo type="max" val="0"/>
        <color rgb="FFFF0000"/>
        <color rgb="FFFFEF9C"/>
      </colorScale>
    </cfRule>
  </conditionalFormatting>
  <conditionalFormatting sqref="Z522:Z534">
    <cfRule type="colorScale" priority="5790">
      <colorScale>
        <cfvo type="num" val="0"/>
        <cfvo type="max" val="0"/>
        <color rgb="FFFF0000"/>
        <color rgb="FFFFEF9C"/>
      </colorScale>
    </cfRule>
  </conditionalFormatting>
  <conditionalFormatting sqref="Z536:Z550">
    <cfRule type="colorScale" priority="5789">
      <colorScale>
        <cfvo type="num" val="0"/>
        <cfvo type="max" val="0"/>
        <color rgb="FFFF0000"/>
        <color rgb="FFFFEF9C"/>
      </colorScale>
    </cfRule>
  </conditionalFormatting>
  <conditionalFormatting sqref="Z552:Z555">
    <cfRule type="colorScale" priority="5788">
      <colorScale>
        <cfvo type="num" val="0"/>
        <cfvo type="max" val="0"/>
        <color rgb="FFFF0000"/>
        <color rgb="FFFFEF9C"/>
      </colorScale>
    </cfRule>
  </conditionalFormatting>
  <conditionalFormatting sqref="Z522:Z534">
    <cfRule type="colorScale" priority="5787">
      <colorScale>
        <cfvo type="num" val="0"/>
        <cfvo type="max" val="0"/>
        <color rgb="FFFF0000"/>
        <color rgb="FFFFEF9C"/>
      </colorScale>
    </cfRule>
  </conditionalFormatting>
  <conditionalFormatting sqref="Z522:Z534">
    <cfRule type="colorScale" priority="5786">
      <colorScale>
        <cfvo type="num" val="0"/>
        <cfvo type="max" val="0"/>
        <color rgb="FFFF0000"/>
        <color rgb="FFFFEF9C"/>
      </colorScale>
    </cfRule>
  </conditionalFormatting>
  <conditionalFormatting sqref="Z522:Z534">
    <cfRule type="colorScale" priority="5785">
      <colorScale>
        <cfvo type="num" val="0"/>
        <cfvo type="max" val="0"/>
        <color rgb="FFFF0000"/>
        <color rgb="FFFFEF9C"/>
      </colorScale>
    </cfRule>
  </conditionalFormatting>
  <conditionalFormatting sqref="Z522:Z534">
    <cfRule type="colorScale" priority="5784">
      <colorScale>
        <cfvo type="num" val="0"/>
        <cfvo type="max" val="0"/>
        <color rgb="FFFF0000"/>
        <color rgb="FFFFEF9C"/>
      </colorScale>
    </cfRule>
  </conditionalFormatting>
  <conditionalFormatting sqref="Z522:Z534">
    <cfRule type="colorScale" priority="5783">
      <colorScale>
        <cfvo type="num" val="0"/>
        <cfvo type="max" val="0"/>
        <color rgb="FFFF0000"/>
        <color rgb="FFFFEF9C"/>
      </colorScale>
    </cfRule>
  </conditionalFormatting>
  <conditionalFormatting sqref="Z522:Z534">
    <cfRule type="colorScale" priority="5782">
      <colorScale>
        <cfvo type="num" val="0"/>
        <cfvo type="max" val="0"/>
        <color rgb="FFFF0000"/>
        <color rgb="FFFFEF9C"/>
      </colorScale>
    </cfRule>
  </conditionalFormatting>
  <conditionalFormatting sqref="Z536:Z550">
    <cfRule type="colorScale" priority="5781">
      <colorScale>
        <cfvo type="num" val="0"/>
        <cfvo type="max" val="0"/>
        <color rgb="FFFF0000"/>
        <color rgb="FFFFEF9C"/>
      </colorScale>
    </cfRule>
  </conditionalFormatting>
  <conditionalFormatting sqref="Z536:Z550">
    <cfRule type="colorScale" priority="5780">
      <colorScale>
        <cfvo type="num" val="0"/>
        <cfvo type="max" val="0"/>
        <color rgb="FFFF0000"/>
        <color rgb="FFFFEF9C"/>
      </colorScale>
    </cfRule>
  </conditionalFormatting>
  <conditionalFormatting sqref="Z536:Z550">
    <cfRule type="colorScale" priority="5779">
      <colorScale>
        <cfvo type="num" val="0"/>
        <cfvo type="max" val="0"/>
        <color rgb="FFFF0000"/>
        <color rgb="FFFFEF9C"/>
      </colorScale>
    </cfRule>
  </conditionalFormatting>
  <conditionalFormatting sqref="Z536:Z550">
    <cfRule type="colorScale" priority="5778">
      <colorScale>
        <cfvo type="num" val="0"/>
        <cfvo type="max" val="0"/>
        <color rgb="FFFF0000"/>
        <color rgb="FFFFEF9C"/>
      </colorScale>
    </cfRule>
  </conditionalFormatting>
  <conditionalFormatting sqref="Z536:Z550">
    <cfRule type="colorScale" priority="5777">
      <colorScale>
        <cfvo type="num" val="0"/>
        <cfvo type="max" val="0"/>
        <color rgb="FFFF0000"/>
        <color rgb="FFFFEF9C"/>
      </colorScale>
    </cfRule>
  </conditionalFormatting>
  <conditionalFormatting sqref="Z536:Z550">
    <cfRule type="colorScale" priority="5776">
      <colorScale>
        <cfvo type="num" val="0"/>
        <cfvo type="max" val="0"/>
        <color rgb="FFFF0000"/>
        <color rgb="FFFFEF9C"/>
      </colorScale>
    </cfRule>
  </conditionalFormatting>
  <conditionalFormatting sqref="Z536:Z550">
    <cfRule type="colorScale" priority="5775">
      <colorScale>
        <cfvo type="num" val="0"/>
        <cfvo type="max" val="0"/>
        <color rgb="FFFF0000"/>
        <color rgb="FFFFEF9C"/>
      </colorScale>
    </cfRule>
  </conditionalFormatting>
  <conditionalFormatting sqref="Z552:Z555">
    <cfRule type="colorScale" priority="5774">
      <colorScale>
        <cfvo type="num" val="0"/>
        <cfvo type="max" val="0"/>
        <color rgb="FFFF0000"/>
        <color rgb="FFFFEF9C"/>
      </colorScale>
    </cfRule>
  </conditionalFormatting>
  <conditionalFormatting sqref="Z552:Z555">
    <cfRule type="colorScale" priority="5773">
      <colorScale>
        <cfvo type="num" val="0"/>
        <cfvo type="max" val="0"/>
        <color rgb="FFFF0000"/>
        <color rgb="FFFFEF9C"/>
      </colorScale>
    </cfRule>
  </conditionalFormatting>
  <conditionalFormatting sqref="Z552:Z555">
    <cfRule type="colorScale" priority="5772">
      <colorScale>
        <cfvo type="num" val="0"/>
        <cfvo type="max" val="0"/>
        <color rgb="FFFF0000"/>
        <color rgb="FFFFEF9C"/>
      </colorScale>
    </cfRule>
  </conditionalFormatting>
  <conditionalFormatting sqref="Z552:Z555">
    <cfRule type="colorScale" priority="5771">
      <colorScale>
        <cfvo type="num" val="0"/>
        <cfvo type="max" val="0"/>
        <color rgb="FFFF0000"/>
        <color rgb="FFFFEF9C"/>
      </colorScale>
    </cfRule>
  </conditionalFormatting>
  <conditionalFormatting sqref="Z552:Z555">
    <cfRule type="colorScale" priority="5770">
      <colorScale>
        <cfvo type="num" val="0"/>
        <cfvo type="max" val="0"/>
        <color rgb="FFFF0000"/>
        <color rgb="FFFFEF9C"/>
      </colorScale>
    </cfRule>
  </conditionalFormatting>
  <conditionalFormatting sqref="Z552:Z555">
    <cfRule type="colorScale" priority="5769">
      <colorScale>
        <cfvo type="num" val="0"/>
        <cfvo type="max" val="0"/>
        <color rgb="FFFF0000"/>
        <color rgb="FFFFEF9C"/>
      </colorScale>
    </cfRule>
  </conditionalFormatting>
  <conditionalFormatting sqref="Z552:Z555">
    <cfRule type="colorScale" priority="5768">
      <colorScale>
        <cfvo type="num" val="0"/>
        <cfvo type="max" val="0"/>
        <color rgb="FFFF0000"/>
        <color rgb="FFFFEF9C"/>
      </colorScale>
    </cfRule>
  </conditionalFormatting>
  <conditionalFormatting sqref="Z552:Z555">
    <cfRule type="colorScale" priority="5767">
      <colorScale>
        <cfvo type="num" val="0"/>
        <cfvo type="max" val="0"/>
        <color rgb="FFFF0000"/>
        <color rgb="FFFFEF9C"/>
      </colorScale>
    </cfRule>
  </conditionalFormatting>
  <conditionalFormatting sqref="Z525">
    <cfRule type="colorScale" priority="5766">
      <colorScale>
        <cfvo type="num" val="0"/>
        <cfvo type="max" val="0"/>
        <color rgb="FFFF0000"/>
        <color rgb="FFFFEF9C"/>
      </colorScale>
    </cfRule>
  </conditionalFormatting>
  <conditionalFormatting sqref="Z540">
    <cfRule type="colorScale" priority="5765">
      <colorScale>
        <cfvo type="num" val="0"/>
        <cfvo type="max" val="0"/>
        <color rgb="FFFF0000"/>
        <color rgb="FFFFEF9C"/>
      </colorScale>
    </cfRule>
  </conditionalFormatting>
  <conditionalFormatting sqref="Z530">
    <cfRule type="colorScale" priority="5764">
      <colorScale>
        <cfvo type="num" val="0"/>
        <cfvo type="max" val="0"/>
        <color rgb="FFFF0000"/>
        <color rgb="FFFFEF9C"/>
      </colorScale>
    </cfRule>
  </conditionalFormatting>
  <conditionalFormatting sqref="Z545">
    <cfRule type="colorScale" priority="5763">
      <colorScale>
        <cfvo type="num" val="0"/>
        <cfvo type="max" val="0"/>
        <color rgb="FFFF0000"/>
        <color rgb="FFFFEF9C"/>
      </colorScale>
    </cfRule>
  </conditionalFormatting>
  <conditionalFormatting sqref="Z531">
    <cfRule type="colorScale" priority="5762">
      <colorScale>
        <cfvo type="num" val="0"/>
        <cfvo type="max" val="0"/>
        <color rgb="FFFF0000"/>
        <color rgb="FFFFEF9C"/>
      </colorScale>
    </cfRule>
  </conditionalFormatting>
  <conditionalFormatting sqref="Z546:Z547">
    <cfRule type="colorScale" priority="5761">
      <colorScale>
        <cfvo type="num" val="0"/>
        <cfvo type="max" val="0"/>
        <color rgb="FFFF0000"/>
        <color rgb="FFFFEF9C"/>
      </colorScale>
    </cfRule>
  </conditionalFormatting>
  <conditionalFormatting sqref="P522:Y525">
    <cfRule type="colorScale" priority="5760">
      <colorScale>
        <cfvo type="num" val="0"/>
        <cfvo type="max" val="0"/>
        <color rgb="FFFF0000"/>
        <color rgb="FFFFEF9C"/>
      </colorScale>
    </cfRule>
  </conditionalFormatting>
  <conditionalFormatting sqref="P527:Y540">
    <cfRule type="colorScale" priority="5759">
      <colorScale>
        <cfvo type="num" val="0"/>
        <cfvo type="max" val="0"/>
        <color rgb="FFFF0000"/>
        <color rgb="FFFFEF9C"/>
      </colorScale>
    </cfRule>
  </conditionalFormatting>
  <conditionalFormatting sqref="P542:Y555">
    <cfRule type="colorScale" priority="5758">
      <colorScale>
        <cfvo type="num" val="0"/>
        <cfvo type="max" val="0"/>
        <color rgb="FFFF0000"/>
        <color rgb="FFFFEF9C"/>
      </colorScale>
    </cfRule>
  </conditionalFormatting>
  <conditionalFormatting sqref="P522:Y525">
    <cfRule type="colorScale" priority="5757">
      <colorScale>
        <cfvo type="num" val="0"/>
        <cfvo type="max" val="0"/>
        <color rgb="FFFF0000"/>
        <color rgb="FFFFEF9C"/>
      </colorScale>
    </cfRule>
  </conditionalFormatting>
  <conditionalFormatting sqref="P522:Y525">
    <cfRule type="colorScale" priority="5756">
      <colorScale>
        <cfvo type="num" val="0"/>
        <cfvo type="max" val="0"/>
        <color rgb="FFFF0000"/>
        <color rgb="FFFFEF9C"/>
      </colorScale>
    </cfRule>
  </conditionalFormatting>
  <conditionalFormatting sqref="P522:Y525">
    <cfRule type="colorScale" priority="5755">
      <colorScale>
        <cfvo type="num" val="0"/>
        <cfvo type="max" val="0"/>
        <color rgb="FFFF0000"/>
        <color rgb="FFFFEF9C"/>
      </colorScale>
    </cfRule>
  </conditionalFormatting>
  <conditionalFormatting sqref="P527:Y540">
    <cfRule type="colorScale" priority="5754">
      <colorScale>
        <cfvo type="num" val="0"/>
        <cfvo type="max" val="0"/>
        <color rgb="FFFF0000"/>
        <color rgb="FFFFEF9C"/>
      </colorScale>
    </cfRule>
  </conditionalFormatting>
  <conditionalFormatting sqref="P527:Y540">
    <cfRule type="colorScale" priority="5753">
      <colorScale>
        <cfvo type="num" val="0"/>
        <cfvo type="max" val="0"/>
        <color rgb="FFFF0000"/>
        <color rgb="FFFFEF9C"/>
      </colorScale>
    </cfRule>
  </conditionalFormatting>
  <conditionalFormatting sqref="P527:Y540">
    <cfRule type="colorScale" priority="5752">
      <colorScale>
        <cfvo type="num" val="0"/>
        <cfvo type="max" val="0"/>
        <color rgb="FFFF0000"/>
        <color rgb="FFFFEF9C"/>
      </colorScale>
    </cfRule>
  </conditionalFormatting>
  <conditionalFormatting sqref="P527:Y540">
    <cfRule type="colorScale" priority="5751">
      <colorScale>
        <cfvo type="num" val="0"/>
        <cfvo type="max" val="0"/>
        <color rgb="FFFF0000"/>
        <color rgb="FFFFEF9C"/>
      </colorScale>
    </cfRule>
  </conditionalFormatting>
  <conditionalFormatting sqref="P542:Y555">
    <cfRule type="colorScale" priority="5750">
      <colorScale>
        <cfvo type="num" val="0"/>
        <cfvo type="max" val="0"/>
        <color rgb="FFFF0000"/>
        <color rgb="FFFFEF9C"/>
      </colorScale>
    </cfRule>
  </conditionalFormatting>
  <conditionalFormatting sqref="P542:Y555">
    <cfRule type="colorScale" priority="5749">
      <colorScale>
        <cfvo type="num" val="0"/>
        <cfvo type="max" val="0"/>
        <color rgb="FFFF0000"/>
        <color rgb="FFFFEF9C"/>
      </colorScale>
    </cfRule>
  </conditionalFormatting>
  <conditionalFormatting sqref="P542:Y555">
    <cfRule type="colorScale" priority="5748">
      <colorScale>
        <cfvo type="num" val="0"/>
        <cfvo type="max" val="0"/>
        <color rgb="FFFF0000"/>
        <color rgb="FFFFEF9C"/>
      </colorScale>
    </cfRule>
  </conditionalFormatting>
  <conditionalFormatting sqref="P542:Y555">
    <cfRule type="colorScale" priority="5747">
      <colorScale>
        <cfvo type="num" val="0"/>
        <cfvo type="max" val="0"/>
        <color rgb="FFFF0000"/>
        <color rgb="FFFFEF9C"/>
      </colorScale>
    </cfRule>
  </conditionalFormatting>
  <conditionalFormatting sqref="P542:Y555">
    <cfRule type="colorScale" priority="5746">
      <colorScale>
        <cfvo type="num" val="0"/>
        <cfvo type="max" val="0"/>
        <color rgb="FFFF0000"/>
        <color rgb="FFFFEF9C"/>
      </colorScale>
    </cfRule>
  </conditionalFormatting>
  <conditionalFormatting sqref="P531:Y531">
    <cfRule type="colorScale" priority="5745">
      <colorScale>
        <cfvo type="num" val="0"/>
        <cfvo type="max" val="0"/>
        <color rgb="FFFF0000"/>
        <color rgb="FFFFEF9C"/>
      </colorScale>
    </cfRule>
  </conditionalFormatting>
  <conditionalFormatting sqref="P546:Y547">
    <cfRule type="colorScale" priority="5744">
      <colorScale>
        <cfvo type="num" val="0"/>
        <cfvo type="max" val="0"/>
        <color rgb="FFFF0000"/>
        <color rgb="FFFFEF9C"/>
      </colorScale>
    </cfRule>
  </conditionalFormatting>
  <conditionalFormatting sqref="P536:Y536">
    <cfRule type="colorScale" priority="5743">
      <colorScale>
        <cfvo type="num" val="0"/>
        <cfvo type="max" val="0"/>
        <color rgb="FFFF0000"/>
        <color rgb="FFFFEF9C"/>
      </colorScale>
    </cfRule>
  </conditionalFormatting>
  <conditionalFormatting sqref="P552:Y552">
    <cfRule type="colorScale" priority="5742">
      <colorScale>
        <cfvo type="num" val="0"/>
        <cfvo type="max" val="0"/>
        <color rgb="FFFF0000"/>
        <color rgb="FFFFEF9C"/>
      </colorScale>
    </cfRule>
  </conditionalFormatting>
  <conditionalFormatting sqref="P522:Y522">
    <cfRule type="colorScale" priority="5741">
      <colorScale>
        <cfvo type="num" val="0"/>
        <cfvo type="max" val="0"/>
        <color rgb="FFFF0000"/>
        <color rgb="FFFFEF9C"/>
      </colorScale>
    </cfRule>
  </conditionalFormatting>
  <conditionalFormatting sqref="P537:Y537">
    <cfRule type="colorScale" priority="5740">
      <colorScale>
        <cfvo type="num" val="0"/>
        <cfvo type="max" val="0"/>
        <color rgb="FFFF0000"/>
        <color rgb="FFFFEF9C"/>
      </colorScale>
    </cfRule>
  </conditionalFormatting>
  <conditionalFormatting sqref="P553:Y553">
    <cfRule type="colorScale" priority="5739">
      <colorScale>
        <cfvo type="num" val="0"/>
        <cfvo type="max" val="0"/>
        <color rgb="FFFF0000"/>
        <color rgb="FFFFEF9C"/>
      </colorScale>
    </cfRule>
  </conditionalFormatting>
  <conditionalFormatting sqref="Z522:Z525">
    <cfRule type="colorScale" priority="5738">
      <colorScale>
        <cfvo type="num" val="0"/>
        <cfvo type="max" val="0"/>
        <color rgb="FFFF0000"/>
        <color rgb="FFFFEF9C"/>
      </colorScale>
    </cfRule>
  </conditionalFormatting>
  <conditionalFormatting sqref="Z527:Z540">
    <cfRule type="colorScale" priority="5737">
      <colorScale>
        <cfvo type="num" val="0"/>
        <cfvo type="max" val="0"/>
        <color rgb="FFFF0000"/>
        <color rgb="FFFFEF9C"/>
      </colorScale>
    </cfRule>
  </conditionalFormatting>
  <conditionalFormatting sqref="Z542:Z555">
    <cfRule type="colorScale" priority="5736">
      <colorScale>
        <cfvo type="num" val="0"/>
        <cfvo type="max" val="0"/>
        <color rgb="FFFF0000"/>
        <color rgb="FFFFEF9C"/>
      </colorScale>
    </cfRule>
  </conditionalFormatting>
  <conditionalFormatting sqref="Z522:Z525">
    <cfRule type="colorScale" priority="5735">
      <colorScale>
        <cfvo type="num" val="0"/>
        <cfvo type="max" val="0"/>
        <color rgb="FFFF0000"/>
        <color rgb="FFFFEF9C"/>
      </colorScale>
    </cfRule>
  </conditionalFormatting>
  <conditionalFormatting sqref="Z522:Z525">
    <cfRule type="colorScale" priority="5734">
      <colorScale>
        <cfvo type="num" val="0"/>
        <cfvo type="max" val="0"/>
        <color rgb="FFFF0000"/>
        <color rgb="FFFFEF9C"/>
      </colorScale>
    </cfRule>
  </conditionalFormatting>
  <conditionalFormatting sqref="Z522:Z525">
    <cfRule type="colorScale" priority="5733">
      <colorScale>
        <cfvo type="num" val="0"/>
        <cfvo type="max" val="0"/>
        <color rgb="FFFF0000"/>
        <color rgb="FFFFEF9C"/>
      </colorScale>
    </cfRule>
  </conditionalFormatting>
  <conditionalFormatting sqref="Z527:Z540">
    <cfRule type="colorScale" priority="5732">
      <colorScale>
        <cfvo type="num" val="0"/>
        <cfvo type="max" val="0"/>
        <color rgb="FFFF0000"/>
        <color rgb="FFFFEF9C"/>
      </colorScale>
    </cfRule>
  </conditionalFormatting>
  <conditionalFormatting sqref="Z527:Z540">
    <cfRule type="colorScale" priority="5731">
      <colorScale>
        <cfvo type="num" val="0"/>
        <cfvo type="max" val="0"/>
        <color rgb="FFFF0000"/>
        <color rgb="FFFFEF9C"/>
      </colorScale>
    </cfRule>
  </conditionalFormatting>
  <conditionalFormatting sqref="Z527:Z540">
    <cfRule type="colorScale" priority="5730">
      <colorScale>
        <cfvo type="num" val="0"/>
        <cfvo type="max" val="0"/>
        <color rgb="FFFF0000"/>
        <color rgb="FFFFEF9C"/>
      </colorScale>
    </cfRule>
  </conditionalFormatting>
  <conditionalFormatting sqref="Z527:Z540">
    <cfRule type="colorScale" priority="5729">
      <colorScale>
        <cfvo type="num" val="0"/>
        <cfvo type="max" val="0"/>
        <color rgb="FFFF0000"/>
        <color rgb="FFFFEF9C"/>
      </colorScale>
    </cfRule>
  </conditionalFormatting>
  <conditionalFormatting sqref="Z542:Z555">
    <cfRule type="colorScale" priority="5728">
      <colorScale>
        <cfvo type="num" val="0"/>
        <cfvo type="max" val="0"/>
        <color rgb="FFFF0000"/>
        <color rgb="FFFFEF9C"/>
      </colorScale>
    </cfRule>
  </conditionalFormatting>
  <conditionalFormatting sqref="Z542:Z555">
    <cfRule type="colorScale" priority="5727">
      <colorScale>
        <cfvo type="num" val="0"/>
        <cfvo type="max" val="0"/>
        <color rgb="FFFF0000"/>
        <color rgb="FFFFEF9C"/>
      </colorScale>
    </cfRule>
  </conditionalFormatting>
  <conditionalFormatting sqref="Z542:Z555">
    <cfRule type="colorScale" priority="5726">
      <colorScale>
        <cfvo type="num" val="0"/>
        <cfvo type="max" val="0"/>
        <color rgb="FFFF0000"/>
        <color rgb="FFFFEF9C"/>
      </colorScale>
    </cfRule>
  </conditionalFormatting>
  <conditionalFormatting sqref="Z542:Z555">
    <cfRule type="colorScale" priority="5725">
      <colorScale>
        <cfvo type="num" val="0"/>
        <cfvo type="max" val="0"/>
        <color rgb="FFFF0000"/>
        <color rgb="FFFFEF9C"/>
      </colorScale>
    </cfRule>
  </conditionalFormatting>
  <conditionalFormatting sqref="Z542:Z555">
    <cfRule type="colorScale" priority="5724">
      <colorScale>
        <cfvo type="num" val="0"/>
        <cfvo type="max" val="0"/>
        <color rgb="FFFF0000"/>
        <color rgb="FFFFEF9C"/>
      </colorScale>
    </cfRule>
  </conditionalFormatting>
  <conditionalFormatting sqref="Z531">
    <cfRule type="colorScale" priority="5723">
      <colorScale>
        <cfvo type="num" val="0"/>
        <cfvo type="max" val="0"/>
        <color rgb="FFFF0000"/>
        <color rgb="FFFFEF9C"/>
      </colorScale>
    </cfRule>
  </conditionalFormatting>
  <conditionalFormatting sqref="Z546:Z547">
    <cfRule type="colorScale" priority="5722">
      <colorScale>
        <cfvo type="num" val="0"/>
        <cfvo type="max" val="0"/>
        <color rgb="FFFF0000"/>
        <color rgb="FFFFEF9C"/>
      </colorScale>
    </cfRule>
  </conditionalFormatting>
  <conditionalFormatting sqref="Z536">
    <cfRule type="colorScale" priority="5721">
      <colorScale>
        <cfvo type="num" val="0"/>
        <cfvo type="max" val="0"/>
        <color rgb="FFFF0000"/>
        <color rgb="FFFFEF9C"/>
      </colorScale>
    </cfRule>
  </conditionalFormatting>
  <conditionalFormatting sqref="Z552">
    <cfRule type="colorScale" priority="5720">
      <colorScale>
        <cfvo type="num" val="0"/>
        <cfvo type="max" val="0"/>
        <color rgb="FFFF0000"/>
        <color rgb="FFFFEF9C"/>
      </colorScale>
    </cfRule>
  </conditionalFormatting>
  <conditionalFormatting sqref="Z522">
    <cfRule type="colorScale" priority="5719">
      <colorScale>
        <cfvo type="num" val="0"/>
        <cfvo type="max" val="0"/>
        <color rgb="FFFF0000"/>
        <color rgb="FFFFEF9C"/>
      </colorScale>
    </cfRule>
  </conditionalFormatting>
  <conditionalFormatting sqref="Z537">
    <cfRule type="colorScale" priority="5718">
      <colorScale>
        <cfvo type="num" val="0"/>
        <cfvo type="max" val="0"/>
        <color rgb="FFFF0000"/>
        <color rgb="FFFFEF9C"/>
      </colorScale>
    </cfRule>
  </conditionalFormatting>
  <conditionalFormatting sqref="Z553">
    <cfRule type="colorScale" priority="5717">
      <colorScale>
        <cfvo type="num" val="0"/>
        <cfvo type="max" val="0"/>
        <color rgb="FFFF0000"/>
        <color rgb="FFFFEF9C"/>
      </colorScale>
    </cfRule>
  </conditionalFormatting>
  <conditionalFormatting sqref="P522:Y531">
    <cfRule type="colorScale" priority="5716">
      <colorScale>
        <cfvo type="num" val="0"/>
        <cfvo type="max" val="0"/>
        <color rgb="FFFF0000"/>
        <color rgb="FFFFEF9C"/>
      </colorScale>
    </cfRule>
  </conditionalFormatting>
  <conditionalFormatting sqref="P533:Y547">
    <cfRule type="colorScale" priority="5715">
      <colorScale>
        <cfvo type="num" val="0"/>
        <cfvo type="max" val="0"/>
        <color rgb="FFFF0000"/>
        <color rgb="FFFFEF9C"/>
      </colorScale>
    </cfRule>
  </conditionalFormatting>
  <conditionalFormatting sqref="P549:Y555">
    <cfRule type="colorScale" priority="5714">
      <colorScale>
        <cfvo type="num" val="0"/>
        <cfvo type="max" val="0"/>
        <color rgb="FFFF0000"/>
        <color rgb="FFFFEF9C"/>
      </colorScale>
    </cfRule>
  </conditionalFormatting>
  <conditionalFormatting sqref="P522:Y531">
    <cfRule type="colorScale" priority="5713">
      <colorScale>
        <cfvo type="num" val="0"/>
        <cfvo type="max" val="0"/>
        <color rgb="FFFF0000"/>
        <color rgb="FFFFEF9C"/>
      </colorScale>
    </cfRule>
  </conditionalFormatting>
  <conditionalFormatting sqref="P533:Y547">
    <cfRule type="colorScale" priority="5712">
      <colorScale>
        <cfvo type="num" val="0"/>
        <cfvo type="max" val="0"/>
        <color rgb="FFFF0000"/>
        <color rgb="FFFFEF9C"/>
      </colorScale>
    </cfRule>
  </conditionalFormatting>
  <conditionalFormatting sqref="P533:Y547">
    <cfRule type="colorScale" priority="5711">
      <colorScale>
        <cfvo type="num" val="0"/>
        <cfvo type="max" val="0"/>
        <color rgb="FFFF0000"/>
        <color rgb="FFFFEF9C"/>
      </colorScale>
    </cfRule>
  </conditionalFormatting>
  <conditionalFormatting sqref="P549:Y555">
    <cfRule type="colorScale" priority="5710">
      <colorScale>
        <cfvo type="num" val="0"/>
        <cfvo type="max" val="0"/>
        <color rgb="FFFF0000"/>
        <color rgb="FFFFEF9C"/>
      </colorScale>
    </cfRule>
  </conditionalFormatting>
  <conditionalFormatting sqref="P549:Y555">
    <cfRule type="colorScale" priority="5709">
      <colorScale>
        <cfvo type="num" val="0"/>
        <cfvo type="max" val="0"/>
        <color rgb="FFFF0000"/>
        <color rgb="FFFFEF9C"/>
      </colorScale>
    </cfRule>
  </conditionalFormatting>
  <conditionalFormatting sqref="P549:Y555">
    <cfRule type="colorScale" priority="5708">
      <colorScale>
        <cfvo type="num" val="0"/>
        <cfvo type="max" val="0"/>
        <color rgb="FFFF0000"/>
        <color rgb="FFFFEF9C"/>
      </colorScale>
    </cfRule>
  </conditionalFormatting>
  <conditionalFormatting sqref="P522:Y522">
    <cfRule type="colorScale" priority="5707">
      <colorScale>
        <cfvo type="num" val="0"/>
        <cfvo type="max" val="0"/>
        <color rgb="FFFF0000"/>
        <color rgb="FFFFEF9C"/>
      </colorScale>
    </cfRule>
  </conditionalFormatting>
  <conditionalFormatting sqref="P537:Y537">
    <cfRule type="colorScale" priority="5706">
      <colorScale>
        <cfvo type="num" val="0"/>
        <cfvo type="max" val="0"/>
        <color rgb="FFFF0000"/>
        <color rgb="FFFFEF9C"/>
      </colorScale>
    </cfRule>
  </conditionalFormatting>
  <conditionalFormatting sqref="P553:Y553">
    <cfRule type="colorScale" priority="5705">
      <colorScale>
        <cfvo type="num" val="0"/>
        <cfvo type="max" val="0"/>
        <color rgb="FFFF0000"/>
        <color rgb="FFFFEF9C"/>
      </colorScale>
    </cfRule>
  </conditionalFormatting>
  <conditionalFormatting sqref="P527:Y527">
    <cfRule type="colorScale" priority="5704">
      <colorScale>
        <cfvo type="num" val="0"/>
        <cfvo type="max" val="0"/>
        <color rgb="FFFF0000"/>
        <color rgb="FFFFEF9C"/>
      </colorScale>
    </cfRule>
  </conditionalFormatting>
  <conditionalFormatting sqref="P542:Y542">
    <cfRule type="colorScale" priority="5703">
      <colorScale>
        <cfvo type="num" val="0"/>
        <cfvo type="max" val="0"/>
        <color rgb="FFFF0000"/>
        <color rgb="FFFFEF9C"/>
      </colorScale>
    </cfRule>
  </conditionalFormatting>
  <conditionalFormatting sqref="P528:Y528">
    <cfRule type="colorScale" priority="5702">
      <colorScale>
        <cfvo type="num" val="0"/>
        <cfvo type="max" val="0"/>
        <color rgb="FFFF0000"/>
        <color rgb="FFFFEF9C"/>
      </colorScale>
    </cfRule>
  </conditionalFormatting>
  <conditionalFormatting sqref="P543:Y543">
    <cfRule type="colorScale" priority="5701">
      <colorScale>
        <cfvo type="num" val="0"/>
        <cfvo type="max" val="0"/>
        <color rgb="FFFF0000"/>
        <color rgb="FFFFEF9C"/>
      </colorScale>
    </cfRule>
  </conditionalFormatting>
  <conditionalFormatting sqref="Z522:Z531">
    <cfRule type="colorScale" priority="5700">
      <colorScale>
        <cfvo type="num" val="0"/>
        <cfvo type="max" val="0"/>
        <color rgb="FFFF0000"/>
        <color rgb="FFFFEF9C"/>
      </colorScale>
    </cfRule>
  </conditionalFormatting>
  <conditionalFormatting sqref="Z533:Z547">
    <cfRule type="colorScale" priority="5699">
      <colorScale>
        <cfvo type="num" val="0"/>
        <cfvo type="max" val="0"/>
        <color rgb="FFFF0000"/>
        <color rgb="FFFFEF9C"/>
      </colorScale>
    </cfRule>
  </conditionalFormatting>
  <conditionalFormatting sqref="Z549:Z555">
    <cfRule type="colorScale" priority="5698">
      <colorScale>
        <cfvo type="num" val="0"/>
        <cfvo type="max" val="0"/>
        <color rgb="FFFF0000"/>
        <color rgb="FFFFEF9C"/>
      </colorScale>
    </cfRule>
  </conditionalFormatting>
  <conditionalFormatting sqref="Z522:Z531">
    <cfRule type="colorScale" priority="5697">
      <colorScale>
        <cfvo type="num" val="0"/>
        <cfvo type="max" val="0"/>
        <color rgb="FFFF0000"/>
        <color rgb="FFFFEF9C"/>
      </colorScale>
    </cfRule>
  </conditionalFormatting>
  <conditionalFormatting sqref="Z533:Z547">
    <cfRule type="colorScale" priority="5696">
      <colorScale>
        <cfvo type="num" val="0"/>
        <cfvo type="max" val="0"/>
        <color rgb="FFFF0000"/>
        <color rgb="FFFFEF9C"/>
      </colorScale>
    </cfRule>
  </conditionalFormatting>
  <conditionalFormatting sqref="Z533:Z547">
    <cfRule type="colorScale" priority="5695">
      <colorScale>
        <cfvo type="num" val="0"/>
        <cfvo type="max" val="0"/>
        <color rgb="FFFF0000"/>
        <color rgb="FFFFEF9C"/>
      </colorScale>
    </cfRule>
  </conditionalFormatting>
  <conditionalFormatting sqref="Z549:Z555">
    <cfRule type="colorScale" priority="5694">
      <colorScale>
        <cfvo type="num" val="0"/>
        <cfvo type="max" val="0"/>
        <color rgb="FFFF0000"/>
        <color rgb="FFFFEF9C"/>
      </colorScale>
    </cfRule>
  </conditionalFormatting>
  <conditionalFormatting sqref="Z549:Z555">
    <cfRule type="colorScale" priority="5693">
      <colorScale>
        <cfvo type="num" val="0"/>
        <cfvo type="max" val="0"/>
        <color rgb="FFFF0000"/>
        <color rgb="FFFFEF9C"/>
      </colorScale>
    </cfRule>
  </conditionalFormatting>
  <conditionalFormatting sqref="Z549:Z555">
    <cfRule type="colorScale" priority="5692">
      <colorScale>
        <cfvo type="num" val="0"/>
        <cfvo type="max" val="0"/>
        <color rgb="FFFF0000"/>
        <color rgb="FFFFEF9C"/>
      </colorScale>
    </cfRule>
  </conditionalFormatting>
  <conditionalFormatting sqref="Z522">
    <cfRule type="colorScale" priority="5691">
      <colorScale>
        <cfvo type="num" val="0"/>
        <cfvo type="max" val="0"/>
        <color rgb="FFFF0000"/>
        <color rgb="FFFFEF9C"/>
      </colorScale>
    </cfRule>
  </conditionalFormatting>
  <conditionalFormatting sqref="Z537">
    <cfRule type="colorScale" priority="5690">
      <colorScale>
        <cfvo type="num" val="0"/>
        <cfvo type="max" val="0"/>
        <color rgb="FFFF0000"/>
        <color rgb="FFFFEF9C"/>
      </colorScale>
    </cfRule>
  </conditionalFormatting>
  <conditionalFormatting sqref="Z553">
    <cfRule type="colorScale" priority="5689">
      <colorScale>
        <cfvo type="num" val="0"/>
        <cfvo type="max" val="0"/>
        <color rgb="FFFF0000"/>
        <color rgb="FFFFEF9C"/>
      </colorScale>
    </cfRule>
  </conditionalFormatting>
  <conditionalFormatting sqref="Z527">
    <cfRule type="colorScale" priority="5688">
      <colorScale>
        <cfvo type="num" val="0"/>
        <cfvo type="max" val="0"/>
        <color rgb="FFFF0000"/>
        <color rgb="FFFFEF9C"/>
      </colorScale>
    </cfRule>
  </conditionalFormatting>
  <conditionalFormatting sqref="Z542">
    <cfRule type="colorScale" priority="5687">
      <colorScale>
        <cfvo type="num" val="0"/>
        <cfvo type="max" val="0"/>
        <color rgb="FFFF0000"/>
        <color rgb="FFFFEF9C"/>
      </colorScale>
    </cfRule>
  </conditionalFormatting>
  <conditionalFormatting sqref="Z528">
    <cfRule type="colorScale" priority="5686">
      <colorScale>
        <cfvo type="num" val="0"/>
        <cfvo type="max" val="0"/>
        <color rgb="FFFF0000"/>
        <color rgb="FFFFEF9C"/>
      </colorScale>
    </cfRule>
  </conditionalFormatting>
  <conditionalFormatting sqref="Z543">
    <cfRule type="colorScale" priority="5685">
      <colorScale>
        <cfvo type="num" val="0"/>
        <cfvo type="max" val="0"/>
        <color rgb="FFFF0000"/>
        <color rgb="FFFFEF9C"/>
      </colorScale>
    </cfRule>
  </conditionalFormatting>
  <conditionalFormatting sqref="P522:Y522">
    <cfRule type="colorScale" priority="5684">
      <colorScale>
        <cfvo type="num" val="0"/>
        <cfvo type="max" val="0"/>
        <color rgb="FFFF0000"/>
        <color rgb="FFFFEF9C"/>
      </colorScale>
    </cfRule>
  </conditionalFormatting>
  <conditionalFormatting sqref="P524:Y537">
    <cfRule type="colorScale" priority="5683">
      <colorScale>
        <cfvo type="num" val="0"/>
        <cfvo type="max" val="0"/>
        <color rgb="FFFF0000"/>
        <color rgb="FFFFEF9C"/>
      </colorScale>
    </cfRule>
  </conditionalFormatting>
  <conditionalFormatting sqref="P539:Y553">
    <cfRule type="colorScale" priority="5682">
      <colorScale>
        <cfvo type="num" val="0"/>
        <cfvo type="max" val="0"/>
        <color rgb="FFFF0000"/>
        <color rgb="FFFFEF9C"/>
      </colorScale>
    </cfRule>
  </conditionalFormatting>
  <conditionalFormatting sqref="P555:Y555">
    <cfRule type="colorScale" priority="5681">
      <colorScale>
        <cfvo type="num" val="0"/>
        <cfvo type="max" val="0"/>
        <color rgb="FFFF0000"/>
        <color rgb="FFFFEF9C"/>
      </colorScale>
    </cfRule>
  </conditionalFormatting>
  <conditionalFormatting sqref="P555:Y555">
    <cfRule type="colorScale" priority="5680">
      <colorScale>
        <cfvo type="num" val="0"/>
        <cfvo type="max" val="0"/>
        <color rgb="FFFF0000"/>
        <color rgb="FFFFEF9C"/>
      </colorScale>
    </cfRule>
  </conditionalFormatting>
  <conditionalFormatting sqref="P528:Y528">
    <cfRule type="colorScale" priority="5679">
      <colorScale>
        <cfvo type="num" val="0"/>
        <cfvo type="max" val="0"/>
        <color rgb="FFFF0000"/>
        <color rgb="FFFFEF9C"/>
      </colorScale>
    </cfRule>
  </conditionalFormatting>
  <conditionalFormatting sqref="P543:Y543">
    <cfRule type="colorScale" priority="5678">
      <colorScale>
        <cfvo type="num" val="0"/>
        <cfvo type="max" val="0"/>
        <color rgb="FFFF0000"/>
        <color rgb="FFFFEF9C"/>
      </colorScale>
    </cfRule>
  </conditionalFormatting>
  <conditionalFormatting sqref="P533:Y533">
    <cfRule type="colorScale" priority="5677">
      <colorScale>
        <cfvo type="num" val="0"/>
        <cfvo type="max" val="0"/>
        <color rgb="FFFF0000"/>
        <color rgb="FFFFEF9C"/>
      </colorScale>
    </cfRule>
  </conditionalFormatting>
  <conditionalFormatting sqref="P549:Y549">
    <cfRule type="colorScale" priority="5676">
      <colorScale>
        <cfvo type="num" val="0"/>
        <cfvo type="max" val="0"/>
        <color rgb="FFFF0000"/>
        <color rgb="FFFFEF9C"/>
      </colorScale>
    </cfRule>
  </conditionalFormatting>
  <conditionalFormatting sqref="P534:Y534">
    <cfRule type="colorScale" priority="5675">
      <colorScale>
        <cfvo type="num" val="0"/>
        <cfvo type="max" val="0"/>
        <color rgb="FFFF0000"/>
        <color rgb="FFFFEF9C"/>
      </colorScale>
    </cfRule>
  </conditionalFormatting>
  <conditionalFormatting sqref="P550:Y550">
    <cfRule type="colorScale" priority="5674">
      <colorScale>
        <cfvo type="num" val="0"/>
        <cfvo type="max" val="0"/>
        <color rgb="FFFF0000"/>
        <color rgb="FFFFEF9C"/>
      </colorScale>
    </cfRule>
  </conditionalFormatting>
  <conditionalFormatting sqref="Z522">
    <cfRule type="colorScale" priority="5673">
      <colorScale>
        <cfvo type="num" val="0"/>
        <cfvo type="max" val="0"/>
        <color rgb="FFFF0000"/>
        <color rgb="FFFFEF9C"/>
      </colorScale>
    </cfRule>
  </conditionalFormatting>
  <conditionalFormatting sqref="Z524:Z537">
    <cfRule type="colorScale" priority="5672">
      <colorScale>
        <cfvo type="num" val="0"/>
        <cfvo type="max" val="0"/>
        <color rgb="FFFF0000"/>
        <color rgb="FFFFEF9C"/>
      </colorScale>
    </cfRule>
  </conditionalFormatting>
  <conditionalFormatting sqref="Z539:Z553">
    <cfRule type="colorScale" priority="5671">
      <colorScale>
        <cfvo type="num" val="0"/>
        <cfvo type="max" val="0"/>
        <color rgb="FFFF0000"/>
        <color rgb="FFFFEF9C"/>
      </colorScale>
    </cfRule>
  </conditionalFormatting>
  <conditionalFormatting sqref="Z555">
    <cfRule type="colorScale" priority="5670">
      <colorScale>
        <cfvo type="num" val="0"/>
        <cfvo type="max" val="0"/>
        <color rgb="FFFF0000"/>
        <color rgb="FFFFEF9C"/>
      </colorScale>
    </cfRule>
  </conditionalFormatting>
  <conditionalFormatting sqref="Z555">
    <cfRule type="colorScale" priority="5669">
      <colorScale>
        <cfvo type="num" val="0"/>
        <cfvo type="max" val="0"/>
        <color rgb="FFFF0000"/>
        <color rgb="FFFFEF9C"/>
      </colorScale>
    </cfRule>
  </conditionalFormatting>
  <conditionalFormatting sqref="Z528">
    <cfRule type="colorScale" priority="5668">
      <colorScale>
        <cfvo type="num" val="0"/>
        <cfvo type="max" val="0"/>
        <color rgb="FFFF0000"/>
        <color rgb="FFFFEF9C"/>
      </colorScale>
    </cfRule>
  </conditionalFormatting>
  <conditionalFormatting sqref="Z543">
    <cfRule type="colorScale" priority="5667">
      <colorScale>
        <cfvo type="num" val="0"/>
        <cfvo type="max" val="0"/>
        <color rgb="FFFF0000"/>
        <color rgb="FFFFEF9C"/>
      </colorScale>
    </cfRule>
  </conditionalFormatting>
  <conditionalFormatting sqref="Z533">
    <cfRule type="colorScale" priority="5666">
      <colorScale>
        <cfvo type="num" val="0"/>
        <cfvo type="max" val="0"/>
        <color rgb="FFFF0000"/>
        <color rgb="FFFFEF9C"/>
      </colorScale>
    </cfRule>
  </conditionalFormatting>
  <conditionalFormatting sqref="Z549">
    <cfRule type="colorScale" priority="5665">
      <colorScale>
        <cfvo type="num" val="0"/>
        <cfvo type="max" val="0"/>
        <color rgb="FFFF0000"/>
        <color rgb="FFFFEF9C"/>
      </colorScale>
    </cfRule>
  </conditionalFormatting>
  <conditionalFormatting sqref="Z534">
    <cfRule type="colorScale" priority="5664">
      <colorScale>
        <cfvo type="num" val="0"/>
        <cfvo type="max" val="0"/>
        <color rgb="FFFF0000"/>
        <color rgb="FFFFEF9C"/>
      </colorScale>
    </cfRule>
  </conditionalFormatting>
  <conditionalFormatting sqref="Z550">
    <cfRule type="colorScale" priority="5663">
      <colorScale>
        <cfvo type="num" val="0"/>
        <cfvo type="max" val="0"/>
        <color rgb="FFFF0000"/>
        <color rgb="FFFFEF9C"/>
      </colorScale>
    </cfRule>
  </conditionalFormatting>
  <conditionalFormatting sqref="P522:Y528">
    <cfRule type="colorScale" priority="5662">
      <colorScale>
        <cfvo type="num" val="0"/>
        <cfvo type="max" val="0"/>
        <color rgb="FFFF0000"/>
        <color rgb="FFFFEF9C"/>
      </colorScale>
    </cfRule>
  </conditionalFormatting>
  <conditionalFormatting sqref="P530:Y543">
    <cfRule type="colorScale" priority="5661">
      <colorScale>
        <cfvo type="num" val="0"/>
        <cfvo type="max" val="0"/>
        <color rgb="FFFF0000"/>
        <color rgb="FFFFEF9C"/>
      </colorScale>
    </cfRule>
  </conditionalFormatting>
  <conditionalFormatting sqref="P545:Y555">
    <cfRule type="colorScale" priority="5660">
      <colorScale>
        <cfvo type="num" val="0"/>
        <cfvo type="max" val="0"/>
        <color rgb="FFFF0000"/>
        <color rgb="FFFFEF9C"/>
      </colorScale>
    </cfRule>
  </conditionalFormatting>
  <conditionalFormatting sqref="P534:Y534">
    <cfRule type="colorScale" priority="5659">
      <colorScale>
        <cfvo type="num" val="0"/>
        <cfvo type="max" val="0"/>
        <color rgb="FFFF0000"/>
        <color rgb="FFFFEF9C"/>
      </colorScale>
    </cfRule>
  </conditionalFormatting>
  <conditionalFormatting sqref="P550:Y550">
    <cfRule type="colorScale" priority="5658">
      <colorScale>
        <cfvo type="num" val="0"/>
        <cfvo type="max" val="0"/>
        <color rgb="FFFF0000"/>
        <color rgb="FFFFEF9C"/>
      </colorScale>
    </cfRule>
  </conditionalFormatting>
  <conditionalFormatting sqref="P524:Y524">
    <cfRule type="colorScale" priority="5657">
      <colorScale>
        <cfvo type="num" val="0"/>
        <cfvo type="max" val="0"/>
        <color rgb="FFFF0000"/>
        <color rgb="FFFFEF9C"/>
      </colorScale>
    </cfRule>
  </conditionalFormatting>
  <conditionalFormatting sqref="P539:Y539">
    <cfRule type="colorScale" priority="5656">
      <colorScale>
        <cfvo type="num" val="0"/>
        <cfvo type="max" val="0"/>
        <color rgb="FFFF0000"/>
        <color rgb="FFFFEF9C"/>
      </colorScale>
    </cfRule>
  </conditionalFormatting>
  <conditionalFormatting sqref="P555:Y555">
    <cfRule type="colorScale" priority="5655">
      <colorScale>
        <cfvo type="num" val="0"/>
        <cfvo type="max" val="0"/>
        <color rgb="FFFF0000"/>
        <color rgb="FFFFEF9C"/>
      </colorScale>
    </cfRule>
  </conditionalFormatting>
  <conditionalFormatting sqref="P525:Y525">
    <cfRule type="colorScale" priority="5654">
      <colorScale>
        <cfvo type="num" val="0"/>
        <cfvo type="max" val="0"/>
        <color rgb="FFFF0000"/>
        <color rgb="FFFFEF9C"/>
      </colorScale>
    </cfRule>
  </conditionalFormatting>
  <conditionalFormatting sqref="P540:Y540">
    <cfRule type="colorScale" priority="5653">
      <colorScale>
        <cfvo type="num" val="0"/>
        <cfvo type="max" val="0"/>
        <color rgb="FFFF0000"/>
        <color rgb="FFFFEF9C"/>
      </colorScale>
    </cfRule>
  </conditionalFormatting>
  <conditionalFormatting sqref="Z522:Z528">
    <cfRule type="colorScale" priority="5652">
      <colorScale>
        <cfvo type="num" val="0"/>
        <cfvo type="max" val="0"/>
        <color rgb="FFFF0000"/>
        <color rgb="FFFFEF9C"/>
      </colorScale>
    </cfRule>
  </conditionalFormatting>
  <conditionalFormatting sqref="Z530:Z543">
    <cfRule type="colorScale" priority="5651">
      <colorScale>
        <cfvo type="num" val="0"/>
        <cfvo type="max" val="0"/>
        <color rgb="FFFF0000"/>
        <color rgb="FFFFEF9C"/>
      </colorScale>
    </cfRule>
  </conditionalFormatting>
  <conditionalFormatting sqref="Z545:Z555">
    <cfRule type="colorScale" priority="5650">
      <colorScale>
        <cfvo type="num" val="0"/>
        <cfvo type="max" val="0"/>
        <color rgb="FFFF0000"/>
        <color rgb="FFFFEF9C"/>
      </colorScale>
    </cfRule>
  </conditionalFormatting>
  <conditionalFormatting sqref="Z534">
    <cfRule type="colorScale" priority="5649">
      <colorScale>
        <cfvo type="num" val="0"/>
        <cfvo type="max" val="0"/>
        <color rgb="FFFF0000"/>
        <color rgb="FFFFEF9C"/>
      </colorScale>
    </cfRule>
  </conditionalFormatting>
  <conditionalFormatting sqref="Z550">
    <cfRule type="colorScale" priority="5648">
      <colorScale>
        <cfvo type="num" val="0"/>
        <cfvo type="max" val="0"/>
        <color rgb="FFFF0000"/>
        <color rgb="FFFFEF9C"/>
      </colorScale>
    </cfRule>
  </conditionalFormatting>
  <conditionalFormatting sqref="Z524">
    <cfRule type="colorScale" priority="5647">
      <colorScale>
        <cfvo type="num" val="0"/>
        <cfvo type="max" val="0"/>
        <color rgb="FFFF0000"/>
        <color rgb="FFFFEF9C"/>
      </colorScale>
    </cfRule>
  </conditionalFormatting>
  <conditionalFormatting sqref="Z539">
    <cfRule type="colorScale" priority="5646">
      <colorScale>
        <cfvo type="num" val="0"/>
        <cfvo type="max" val="0"/>
        <color rgb="FFFF0000"/>
        <color rgb="FFFFEF9C"/>
      </colorScale>
    </cfRule>
  </conditionalFormatting>
  <conditionalFormatting sqref="Z555">
    <cfRule type="colorScale" priority="5645">
      <colorScale>
        <cfvo type="num" val="0"/>
        <cfvo type="max" val="0"/>
        <color rgb="FFFF0000"/>
        <color rgb="FFFFEF9C"/>
      </colorScale>
    </cfRule>
  </conditionalFormatting>
  <conditionalFormatting sqref="Z525">
    <cfRule type="colorScale" priority="5644">
      <colorScale>
        <cfvo type="num" val="0"/>
        <cfvo type="max" val="0"/>
        <color rgb="FFFF0000"/>
        <color rgb="FFFFEF9C"/>
      </colorScale>
    </cfRule>
  </conditionalFormatting>
  <conditionalFormatting sqref="Z540">
    <cfRule type="colorScale" priority="5643">
      <colorScale>
        <cfvo type="num" val="0"/>
        <cfvo type="max" val="0"/>
        <color rgb="FFFF0000"/>
        <color rgb="FFFFEF9C"/>
      </colorScale>
    </cfRule>
  </conditionalFormatting>
  <conditionalFormatting sqref="P522:Y534">
    <cfRule type="colorScale" priority="5642">
      <colorScale>
        <cfvo type="num" val="0"/>
        <cfvo type="max" val="0"/>
        <color rgb="FFFF0000"/>
        <color rgb="FFFFEF9C"/>
      </colorScale>
    </cfRule>
  </conditionalFormatting>
  <conditionalFormatting sqref="P536:Y550">
    <cfRule type="colorScale" priority="5641">
      <colorScale>
        <cfvo type="num" val="0"/>
        <cfvo type="max" val="0"/>
        <color rgb="FFFF0000"/>
        <color rgb="FFFFEF9C"/>
      </colorScale>
    </cfRule>
  </conditionalFormatting>
  <conditionalFormatting sqref="P552:Y555">
    <cfRule type="colorScale" priority="5640">
      <colorScale>
        <cfvo type="num" val="0"/>
        <cfvo type="max" val="0"/>
        <color rgb="FFFF0000"/>
        <color rgb="FFFFEF9C"/>
      </colorScale>
    </cfRule>
  </conditionalFormatting>
  <conditionalFormatting sqref="P525:Y525">
    <cfRule type="colorScale" priority="5639">
      <colorScale>
        <cfvo type="num" val="0"/>
        <cfvo type="max" val="0"/>
        <color rgb="FFFF0000"/>
        <color rgb="FFFFEF9C"/>
      </colorScale>
    </cfRule>
  </conditionalFormatting>
  <conditionalFormatting sqref="P540:Y540">
    <cfRule type="colorScale" priority="5638">
      <colorScale>
        <cfvo type="num" val="0"/>
        <cfvo type="max" val="0"/>
        <color rgb="FFFF0000"/>
        <color rgb="FFFFEF9C"/>
      </colorScale>
    </cfRule>
  </conditionalFormatting>
  <conditionalFormatting sqref="P530:Y530">
    <cfRule type="colorScale" priority="5637">
      <colorScale>
        <cfvo type="num" val="0"/>
        <cfvo type="max" val="0"/>
        <color rgb="FFFF0000"/>
        <color rgb="FFFFEF9C"/>
      </colorScale>
    </cfRule>
  </conditionalFormatting>
  <conditionalFormatting sqref="P545:Y545">
    <cfRule type="colorScale" priority="5636">
      <colorScale>
        <cfvo type="num" val="0"/>
        <cfvo type="max" val="0"/>
        <color rgb="FFFF0000"/>
        <color rgb="FFFFEF9C"/>
      </colorScale>
    </cfRule>
  </conditionalFormatting>
  <conditionalFormatting sqref="P531:Y531">
    <cfRule type="colorScale" priority="5635">
      <colorScale>
        <cfvo type="num" val="0"/>
        <cfvo type="max" val="0"/>
        <color rgb="FFFF0000"/>
        <color rgb="FFFFEF9C"/>
      </colorScale>
    </cfRule>
  </conditionalFormatting>
  <conditionalFormatting sqref="P546:Y547">
    <cfRule type="colorScale" priority="5634">
      <colorScale>
        <cfvo type="num" val="0"/>
        <cfvo type="max" val="0"/>
        <color rgb="FFFF0000"/>
        <color rgb="FFFFEF9C"/>
      </colorScale>
    </cfRule>
  </conditionalFormatting>
  <conditionalFormatting sqref="Z522:Z534">
    <cfRule type="colorScale" priority="5633">
      <colorScale>
        <cfvo type="num" val="0"/>
        <cfvo type="max" val="0"/>
        <color rgb="FFFF0000"/>
        <color rgb="FFFFEF9C"/>
      </colorScale>
    </cfRule>
  </conditionalFormatting>
  <conditionalFormatting sqref="Z536:Z550">
    <cfRule type="colorScale" priority="5632">
      <colorScale>
        <cfvo type="num" val="0"/>
        <cfvo type="max" val="0"/>
        <color rgb="FFFF0000"/>
        <color rgb="FFFFEF9C"/>
      </colorScale>
    </cfRule>
  </conditionalFormatting>
  <conditionalFormatting sqref="Z552:Z555">
    <cfRule type="colorScale" priority="5631">
      <colorScale>
        <cfvo type="num" val="0"/>
        <cfvo type="max" val="0"/>
        <color rgb="FFFF0000"/>
        <color rgb="FFFFEF9C"/>
      </colorScale>
    </cfRule>
  </conditionalFormatting>
  <conditionalFormatting sqref="Z525">
    <cfRule type="colorScale" priority="5630">
      <colorScale>
        <cfvo type="num" val="0"/>
        <cfvo type="max" val="0"/>
        <color rgb="FFFF0000"/>
        <color rgb="FFFFEF9C"/>
      </colorScale>
    </cfRule>
  </conditionalFormatting>
  <conditionalFormatting sqref="Z540">
    <cfRule type="colorScale" priority="5629">
      <colorScale>
        <cfvo type="num" val="0"/>
        <cfvo type="max" val="0"/>
        <color rgb="FFFF0000"/>
        <color rgb="FFFFEF9C"/>
      </colorScale>
    </cfRule>
  </conditionalFormatting>
  <conditionalFormatting sqref="Z530">
    <cfRule type="colorScale" priority="5628">
      <colorScale>
        <cfvo type="num" val="0"/>
        <cfvo type="max" val="0"/>
        <color rgb="FFFF0000"/>
        <color rgb="FFFFEF9C"/>
      </colorScale>
    </cfRule>
  </conditionalFormatting>
  <conditionalFormatting sqref="Z545">
    <cfRule type="colorScale" priority="5627">
      <colorScale>
        <cfvo type="num" val="0"/>
        <cfvo type="max" val="0"/>
        <color rgb="FFFF0000"/>
        <color rgb="FFFFEF9C"/>
      </colorScale>
    </cfRule>
  </conditionalFormatting>
  <conditionalFormatting sqref="Z531">
    <cfRule type="colorScale" priority="5626">
      <colorScale>
        <cfvo type="num" val="0"/>
        <cfvo type="max" val="0"/>
        <color rgb="FFFF0000"/>
        <color rgb="FFFFEF9C"/>
      </colorScale>
    </cfRule>
  </conditionalFormatting>
  <conditionalFormatting sqref="Z546:Z547">
    <cfRule type="colorScale" priority="5625">
      <colorScale>
        <cfvo type="num" val="0"/>
        <cfvo type="max" val="0"/>
        <color rgb="FFFF0000"/>
        <color rgb="FFFFEF9C"/>
      </colorScale>
    </cfRule>
  </conditionalFormatting>
  <conditionalFormatting sqref="P522:Y525">
    <cfRule type="colorScale" priority="5624">
      <colorScale>
        <cfvo type="num" val="0"/>
        <cfvo type="max" val="0"/>
        <color rgb="FFFF0000"/>
        <color rgb="FFFFEF9C"/>
      </colorScale>
    </cfRule>
  </conditionalFormatting>
  <conditionalFormatting sqref="P527:Y540">
    <cfRule type="colorScale" priority="5623">
      <colorScale>
        <cfvo type="num" val="0"/>
        <cfvo type="max" val="0"/>
        <color rgb="FFFF0000"/>
        <color rgb="FFFFEF9C"/>
      </colorScale>
    </cfRule>
  </conditionalFormatting>
  <conditionalFormatting sqref="P542:Y555">
    <cfRule type="colorScale" priority="5622">
      <colorScale>
        <cfvo type="num" val="0"/>
        <cfvo type="max" val="0"/>
        <color rgb="FFFF0000"/>
        <color rgb="FFFFEF9C"/>
      </colorScale>
    </cfRule>
  </conditionalFormatting>
  <conditionalFormatting sqref="P531:Y531">
    <cfRule type="colorScale" priority="5621">
      <colorScale>
        <cfvo type="num" val="0"/>
        <cfvo type="max" val="0"/>
        <color rgb="FFFF0000"/>
        <color rgb="FFFFEF9C"/>
      </colorScale>
    </cfRule>
  </conditionalFormatting>
  <conditionalFormatting sqref="P546:Y547">
    <cfRule type="colorScale" priority="5620">
      <colorScale>
        <cfvo type="num" val="0"/>
        <cfvo type="max" val="0"/>
        <color rgb="FFFF0000"/>
        <color rgb="FFFFEF9C"/>
      </colorScale>
    </cfRule>
  </conditionalFormatting>
  <conditionalFormatting sqref="P536:Y536">
    <cfRule type="colorScale" priority="5619">
      <colorScale>
        <cfvo type="num" val="0"/>
        <cfvo type="max" val="0"/>
        <color rgb="FFFF0000"/>
        <color rgb="FFFFEF9C"/>
      </colorScale>
    </cfRule>
  </conditionalFormatting>
  <conditionalFormatting sqref="P552:Y552">
    <cfRule type="colorScale" priority="5618">
      <colorScale>
        <cfvo type="num" val="0"/>
        <cfvo type="max" val="0"/>
        <color rgb="FFFF0000"/>
        <color rgb="FFFFEF9C"/>
      </colorScale>
    </cfRule>
  </conditionalFormatting>
  <conditionalFormatting sqref="P522:Y522">
    <cfRule type="colorScale" priority="5617">
      <colorScale>
        <cfvo type="num" val="0"/>
        <cfvo type="max" val="0"/>
        <color rgb="FFFF0000"/>
        <color rgb="FFFFEF9C"/>
      </colorScale>
    </cfRule>
  </conditionalFormatting>
  <conditionalFormatting sqref="P537:Y537">
    <cfRule type="colorScale" priority="5616">
      <colorScale>
        <cfvo type="num" val="0"/>
        <cfvo type="max" val="0"/>
        <color rgb="FFFF0000"/>
        <color rgb="FFFFEF9C"/>
      </colorScale>
    </cfRule>
  </conditionalFormatting>
  <conditionalFormatting sqref="P553:Y553">
    <cfRule type="colorScale" priority="5615">
      <colorScale>
        <cfvo type="num" val="0"/>
        <cfvo type="max" val="0"/>
        <color rgb="FFFF0000"/>
        <color rgb="FFFFEF9C"/>
      </colorScale>
    </cfRule>
  </conditionalFormatting>
  <conditionalFormatting sqref="Z522:Z525">
    <cfRule type="colorScale" priority="5614">
      <colorScale>
        <cfvo type="num" val="0"/>
        <cfvo type="max" val="0"/>
        <color rgb="FFFF0000"/>
        <color rgb="FFFFEF9C"/>
      </colorScale>
    </cfRule>
  </conditionalFormatting>
  <conditionalFormatting sqref="Z527:Z540">
    <cfRule type="colorScale" priority="5613">
      <colorScale>
        <cfvo type="num" val="0"/>
        <cfvo type="max" val="0"/>
        <color rgb="FFFF0000"/>
        <color rgb="FFFFEF9C"/>
      </colorScale>
    </cfRule>
  </conditionalFormatting>
  <conditionalFormatting sqref="Z542:Z555">
    <cfRule type="colorScale" priority="5612">
      <colorScale>
        <cfvo type="num" val="0"/>
        <cfvo type="max" val="0"/>
        <color rgb="FFFF0000"/>
        <color rgb="FFFFEF9C"/>
      </colorScale>
    </cfRule>
  </conditionalFormatting>
  <conditionalFormatting sqref="Z531">
    <cfRule type="colorScale" priority="5611">
      <colorScale>
        <cfvo type="num" val="0"/>
        <cfvo type="max" val="0"/>
        <color rgb="FFFF0000"/>
        <color rgb="FFFFEF9C"/>
      </colorScale>
    </cfRule>
  </conditionalFormatting>
  <conditionalFormatting sqref="Z546:Z547">
    <cfRule type="colorScale" priority="5610">
      <colorScale>
        <cfvo type="num" val="0"/>
        <cfvo type="max" val="0"/>
        <color rgb="FFFF0000"/>
        <color rgb="FFFFEF9C"/>
      </colorScale>
    </cfRule>
  </conditionalFormatting>
  <conditionalFormatting sqref="Z536">
    <cfRule type="colorScale" priority="5609">
      <colorScale>
        <cfvo type="num" val="0"/>
        <cfvo type="max" val="0"/>
        <color rgb="FFFF0000"/>
        <color rgb="FFFFEF9C"/>
      </colorScale>
    </cfRule>
  </conditionalFormatting>
  <conditionalFormatting sqref="Z552">
    <cfRule type="colorScale" priority="5608">
      <colorScale>
        <cfvo type="num" val="0"/>
        <cfvo type="max" val="0"/>
        <color rgb="FFFF0000"/>
        <color rgb="FFFFEF9C"/>
      </colorScale>
    </cfRule>
  </conditionalFormatting>
  <conditionalFormatting sqref="Z522">
    <cfRule type="colorScale" priority="5607">
      <colorScale>
        <cfvo type="num" val="0"/>
        <cfvo type="max" val="0"/>
        <color rgb="FFFF0000"/>
        <color rgb="FFFFEF9C"/>
      </colorScale>
    </cfRule>
  </conditionalFormatting>
  <conditionalFormatting sqref="Z537">
    <cfRule type="colorScale" priority="5606">
      <colorScale>
        <cfvo type="num" val="0"/>
        <cfvo type="max" val="0"/>
        <color rgb="FFFF0000"/>
        <color rgb="FFFFEF9C"/>
      </colorScale>
    </cfRule>
  </conditionalFormatting>
  <conditionalFormatting sqref="Z553">
    <cfRule type="colorScale" priority="5605">
      <colorScale>
        <cfvo type="num" val="0"/>
        <cfvo type="max" val="0"/>
        <color rgb="FFFF0000"/>
        <color rgb="FFFFEF9C"/>
      </colorScale>
    </cfRule>
  </conditionalFormatting>
  <conditionalFormatting sqref="P522:Y555">
    <cfRule type="colorScale" priority="5604">
      <colorScale>
        <cfvo type="num" val="0"/>
        <cfvo type="max" val="0"/>
        <color rgb="FFFF0000"/>
        <color rgb="FFFFEF9C"/>
      </colorScale>
    </cfRule>
  </conditionalFormatting>
  <conditionalFormatting sqref="Z522:Z555">
    <cfRule type="colorScale" priority="5603">
      <colorScale>
        <cfvo type="num" val="0"/>
        <cfvo type="max" val="0"/>
        <color rgb="FFFF0000"/>
        <color rgb="FFFFEF9C"/>
      </colorScale>
    </cfRule>
  </conditionalFormatting>
  <conditionalFormatting sqref="P522:Y528">
    <cfRule type="colorScale" priority="5602">
      <colorScale>
        <cfvo type="num" val="0"/>
        <cfvo type="max" val="0"/>
        <color rgb="FFFF0000"/>
        <color rgb="FFFFEF9C"/>
      </colorScale>
    </cfRule>
  </conditionalFormatting>
  <conditionalFormatting sqref="P530:Y544">
    <cfRule type="colorScale" priority="5601">
      <colorScale>
        <cfvo type="num" val="0"/>
        <cfvo type="max" val="0"/>
        <color rgb="FFFF0000"/>
        <color rgb="FFFFEF9C"/>
      </colorScale>
    </cfRule>
  </conditionalFormatting>
  <conditionalFormatting sqref="P534:Y534">
    <cfRule type="colorScale" priority="5600">
      <colorScale>
        <cfvo type="num" val="0"/>
        <cfvo type="max" val="0"/>
        <color rgb="FFFF0000"/>
        <color rgb="FFFFEF9C"/>
      </colorScale>
    </cfRule>
  </conditionalFormatting>
  <conditionalFormatting sqref="P550:Y550">
    <cfRule type="colorScale" priority="5599">
      <colorScale>
        <cfvo type="num" val="0"/>
        <cfvo type="max" val="0"/>
        <color rgb="FFFF0000"/>
        <color rgb="FFFFEF9C"/>
      </colorScale>
    </cfRule>
  </conditionalFormatting>
  <conditionalFormatting sqref="P539:Y540">
    <cfRule type="colorScale" priority="5598">
      <colorScale>
        <cfvo type="num" val="0"/>
        <cfvo type="max" val="0"/>
        <color rgb="FFFF0000"/>
        <color rgb="FFFFEF9C"/>
      </colorScale>
    </cfRule>
  </conditionalFormatting>
  <conditionalFormatting sqref="P555:Y555">
    <cfRule type="colorScale" priority="5597">
      <colorScale>
        <cfvo type="num" val="0"/>
        <cfvo type="max" val="0"/>
        <color rgb="FFFF0000"/>
        <color rgb="FFFFEF9C"/>
      </colorScale>
    </cfRule>
  </conditionalFormatting>
  <conditionalFormatting sqref="P540:Y541">
    <cfRule type="colorScale" priority="5596">
      <colorScale>
        <cfvo type="num" val="0"/>
        <cfvo type="max" val="0"/>
        <color rgb="FFFF0000"/>
        <color rgb="FFFFEF9C"/>
      </colorScale>
    </cfRule>
  </conditionalFormatting>
  <conditionalFormatting sqref="Z522:Z528">
    <cfRule type="colorScale" priority="5595">
      <colorScale>
        <cfvo type="num" val="0"/>
        <cfvo type="max" val="0"/>
        <color rgb="FFFF0000"/>
        <color rgb="FFFFEF9C"/>
      </colorScale>
    </cfRule>
  </conditionalFormatting>
  <conditionalFormatting sqref="Z530:Z544">
    <cfRule type="colorScale" priority="5594">
      <colorScale>
        <cfvo type="num" val="0"/>
        <cfvo type="max" val="0"/>
        <color rgb="FFFF0000"/>
        <color rgb="FFFFEF9C"/>
      </colorScale>
    </cfRule>
  </conditionalFormatting>
  <conditionalFormatting sqref="Z534">
    <cfRule type="colorScale" priority="5593">
      <colorScale>
        <cfvo type="num" val="0"/>
        <cfvo type="max" val="0"/>
        <color rgb="FFFF0000"/>
        <color rgb="FFFFEF9C"/>
      </colorScale>
    </cfRule>
  </conditionalFormatting>
  <conditionalFormatting sqref="Z550">
    <cfRule type="colorScale" priority="5592">
      <colorScale>
        <cfvo type="num" val="0"/>
        <cfvo type="max" val="0"/>
        <color rgb="FFFF0000"/>
        <color rgb="FFFFEF9C"/>
      </colorScale>
    </cfRule>
  </conditionalFormatting>
  <conditionalFormatting sqref="Z539:Z540">
    <cfRule type="colorScale" priority="5591">
      <colorScale>
        <cfvo type="num" val="0"/>
        <cfvo type="max" val="0"/>
        <color rgb="FFFF0000"/>
        <color rgb="FFFFEF9C"/>
      </colorScale>
    </cfRule>
  </conditionalFormatting>
  <conditionalFormatting sqref="Z555">
    <cfRule type="colorScale" priority="5590">
      <colorScale>
        <cfvo type="num" val="0"/>
        <cfvo type="max" val="0"/>
        <color rgb="FFFF0000"/>
        <color rgb="FFFFEF9C"/>
      </colorScale>
    </cfRule>
  </conditionalFormatting>
  <conditionalFormatting sqref="Z540:Z541">
    <cfRule type="colorScale" priority="5589">
      <colorScale>
        <cfvo type="num" val="0"/>
        <cfvo type="max" val="0"/>
        <color rgb="FFFF0000"/>
        <color rgb="FFFFEF9C"/>
      </colorScale>
    </cfRule>
  </conditionalFormatting>
  <conditionalFormatting sqref="P522:Y528">
    <cfRule type="colorScale" priority="5588">
      <colorScale>
        <cfvo type="num" val="0"/>
        <cfvo type="max" val="0"/>
        <color rgb="FFFF0000"/>
        <color rgb="FFFFEF9C"/>
      </colorScale>
    </cfRule>
  </conditionalFormatting>
  <conditionalFormatting sqref="P530:Y544">
    <cfRule type="colorScale" priority="5587">
      <colorScale>
        <cfvo type="num" val="0"/>
        <cfvo type="max" val="0"/>
        <color rgb="FFFF0000"/>
        <color rgb="FFFFEF9C"/>
      </colorScale>
    </cfRule>
  </conditionalFormatting>
  <conditionalFormatting sqref="P534:Y534">
    <cfRule type="colorScale" priority="5586">
      <colorScale>
        <cfvo type="num" val="0"/>
        <cfvo type="max" val="0"/>
        <color rgb="FFFF0000"/>
        <color rgb="FFFFEF9C"/>
      </colorScale>
    </cfRule>
  </conditionalFormatting>
  <conditionalFormatting sqref="P550:Y550">
    <cfRule type="colorScale" priority="5585">
      <colorScale>
        <cfvo type="num" val="0"/>
        <cfvo type="max" val="0"/>
        <color rgb="FFFF0000"/>
        <color rgb="FFFFEF9C"/>
      </colorScale>
    </cfRule>
  </conditionalFormatting>
  <conditionalFormatting sqref="P539:Y540">
    <cfRule type="colorScale" priority="5584">
      <colorScale>
        <cfvo type="num" val="0"/>
        <cfvo type="max" val="0"/>
        <color rgb="FFFF0000"/>
        <color rgb="FFFFEF9C"/>
      </colorScale>
    </cfRule>
  </conditionalFormatting>
  <conditionalFormatting sqref="P555:Y555">
    <cfRule type="colorScale" priority="5583">
      <colorScale>
        <cfvo type="num" val="0"/>
        <cfvo type="max" val="0"/>
        <color rgb="FFFF0000"/>
        <color rgb="FFFFEF9C"/>
      </colorScale>
    </cfRule>
  </conditionalFormatting>
  <conditionalFormatting sqref="P540:Y541">
    <cfRule type="colorScale" priority="5582">
      <colorScale>
        <cfvo type="num" val="0"/>
        <cfvo type="max" val="0"/>
        <color rgb="FFFF0000"/>
        <color rgb="FFFFEF9C"/>
      </colorScale>
    </cfRule>
  </conditionalFormatting>
  <conditionalFormatting sqref="Z522:Z528">
    <cfRule type="colorScale" priority="5581">
      <colorScale>
        <cfvo type="num" val="0"/>
        <cfvo type="max" val="0"/>
        <color rgb="FFFF0000"/>
        <color rgb="FFFFEF9C"/>
      </colorScale>
    </cfRule>
  </conditionalFormatting>
  <conditionalFormatting sqref="Z530:Z544">
    <cfRule type="colorScale" priority="5580">
      <colorScale>
        <cfvo type="num" val="0"/>
        <cfvo type="max" val="0"/>
        <color rgb="FFFF0000"/>
        <color rgb="FFFFEF9C"/>
      </colorScale>
    </cfRule>
  </conditionalFormatting>
  <conditionalFormatting sqref="Z534">
    <cfRule type="colorScale" priority="5579">
      <colorScale>
        <cfvo type="num" val="0"/>
        <cfvo type="max" val="0"/>
        <color rgb="FFFF0000"/>
        <color rgb="FFFFEF9C"/>
      </colorScale>
    </cfRule>
  </conditionalFormatting>
  <conditionalFormatting sqref="Z550">
    <cfRule type="colorScale" priority="5578">
      <colorScale>
        <cfvo type="num" val="0"/>
        <cfvo type="max" val="0"/>
        <color rgb="FFFF0000"/>
        <color rgb="FFFFEF9C"/>
      </colorScale>
    </cfRule>
  </conditionalFormatting>
  <conditionalFormatting sqref="Z539:Z540">
    <cfRule type="colorScale" priority="5577">
      <colorScale>
        <cfvo type="num" val="0"/>
        <cfvo type="max" val="0"/>
        <color rgb="FFFF0000"/>
        <color rgb="FFFFEF9C"/>
      </colorScale>
    </cfRule>
  </conditionalFormatting>
  <conditionalFormatting sqref="Z555">
    <cfRule type="colorScale" priority="5576">
      <colorScale>
        <cfvo type="num" val="0"/>
        <cfvo type="max" val="0"/>
        <color rgb="FFFF0000"/>
        <color rgb="FFFFEF9C"/>
      </colorScale>
    </cfRule>
  </conditionalFormatting>
  <conditionalFormatting sqref="Z540:Z541">
    <cfRule type="colorScale" priority="5575">
      <colorScale>
        <cfvo type="num" val="0"/>
        <cfvo type="max" val="0"/>
        <color rgb="FFFF0000"/>
        <color rgb="FFFFEF9C"/>
      </colorScale>
    </cfRule>
  </conditionalFormatting>
  <conditionalFormatting sqref="P559:Y559">
    <cfRule type="colorScale" priority="5574">
      <colorScale>
        <cfvo type="num" val="0"/>
        <cfvo type="max" val="0"/>
        <color rgb="FFFF0000"/>
        <color rgb="FFFFEF9C"/>
      </colorScale>
    </cfRule>
  </conditionalFormatting>
  <conditionalFormatting sqref="P561:Y574">
    <cfRule type="colorScale" priority="5573">
      <colorScale>
        <cfvo type="num" val="0"/>
        <cfvo type="max" val="0"/>
        <color rgb="FFFF0000"/>
        <color rgb="FFFFEF9C"/>
      </colorScale>
    </cfRule>
  </conditionalFormatting>
  <conditionalFormatting sqref="P576:Y590">
    <cfRule type="colorScale" priority="5572">
      <colorScale>
        <cfvo type="num" val="0"/>
        <cfvo type="max" val="0"/>
        <color rgb="FFFF0000"/>
        <color rgb="FFFFEF9C"/>
      </colorScale>
    </cfRule>
  </conditionalFormatting>
  <conditionalFormatting sqref="P592:Y592">
    <cfRule type="colorScale" priority="5571">
      <colorScale>
        <cfvo type="num" val="0"/>
        <cfvo type="max" val="0"/>
        <color rgb="FFFF0000"/>
        <color rgb="FFFFEF9C"/>
      </colorScale>
    </cfRule>
  </conditionalFormatting>
  <conditionalFormatting sqref="P559:Y559">
    <cfRule type="colorScale" priority="5570">
      <colorScale>
        <cfvo type="num" val="0"/>
        <cfvo type="max" val="0"/>
        <color rgb="FFFF0000"/>
        <color rgb="FFFFEF9C"/>
      </colorScale>
    </cfRule>
  </conditionalFormatting>
  <conditionalFormatting sqref="P559:Y559">
    <cfRule type="colorScale" priority="5569">
      <colorScale>
        <cfvo type="num" val="0"/>
        <cfvo type="max" val="0"/>
        <color rgb="FFFF0000"/>
        <color rgb="FFFFEF9C"/>
      </colorScale>
    </cfRule>
  </conditionalFormatting>
  <conditionalFormatting sqref="P559:Y559">
    <cfRule type="colorScale" priority="5568">
      <colorScale>
        <cfvo type="num" val="0"/>
        <cfvo type="max" val="0"/>
        <color rgb="FFFF0000"/>
        <color rgb="FFFFEF9C"/>
      </colorScale>
    </cfRule>
  </conditionalFormatting>
  <conditionalFormatting sqref="P559:Y559">
    <cfRule type="colorScale" priority="5567">
      <colorScale>
        <cfvo type="num" val="0"/>
        <cfvo type="max" val="0"/>
        <color rgb="FFFF0000"/>
        <color rgb="FFFFEF9C"/>
      </colorScale>
    </cfRule>
  </conditionalFormatting>
  <conditionalFormatting sqref="P559:Y559">
    <cfRule type="colorScale" priority="5566">
      <colorScale>
        <cfvo type="num" val="0"/>
        <cfvo type="max" val="0"/>
        <color rgb="FFFF0000"/>
        <color rgb="FFFFEF9C"/>
      </colorScale>
    </cfRule>
  </conditionalFormatting>
  <conditionalFormatting sqref="P559:Y559">
    <cfRule type="colorScale" priority="5565">
      <colorScale>
        <cfvo type="num" val="0"/>
        <cfvo type="max" val="0"/>
        <color rgb="FFFF0000"/>
        <color rgb="FFFFEF9C"/>
      </colorScale>
    </cfRule>
  </conditionalFormatting>
  <conditionalFormatting sqref="P559:Y559">
    <cfRule type="colorScale" priority="5564">
      <colorScale>
        <cfvo type="num" val="0"/>
        <cfvo type="max" val="0"/>
        <color rgb="FFFF0000"/>
        <color rgb="FFFFEF9C"/>
      </colorScale>
    </cfRule>
  </conditionalFormatting>
  <conditionalFormatting sqref="P559:Y559">
    <cfRule type="colorScale" priority="5563">
      <colorScale>
        <cfvo type="num" val="0"/>
        <cfvo type="max" val="0"/>
        <color rgb="FFFF0000"/>
        <color rgb="FFFFEF9C"/>
      </colorScale>
    </cfRule>
  </conditionalFormatting>
  <conditionalFormatting sqref="P559:Y559">
    <cfRule type="colorScale" priority="5562">
      <colorScale>
        <cfvo type="num" val="0"/>
        <cfvo type="max" val="0"/>
        <color rgb="FFFF0000"/>
        <color rgb="FFFFEF9C"/>
      </colorScale>
    </cfRule>
  </conditionalFormatting>
  <conditionalFormatting sqref="P559:Y559">
    <cfRule type="colorScale" priority="5561">
      <colorScale>
        <cfvo type="num" val="0"/>
        <cfvo type="max" val="0"/>
        <color rgb="FFFF0000"/>
        <color rgb="FFFFEF9C"/>
      </colorScale>
    </cfRule>
  </conditionalFormatting>
  <conditionalFormatting sqref="P561:Y574">
    <cfRule type="colorScale" priority="5560">
      <colorScale>
        <cfvo type="num" val="0"/>
        <cfvo type="max" val="0"/>
        <color rgb="FFFF0000"/>
        <color rgb="FFFFEF9C"/>
      </colorScale>
    </cfRule>
  </conditionalFormatting>
  <conditionalFormatting sqref="P561:Y574">
    <cfRule type="colorScale" priority="5559">
      <colorScale>
        <cfvo type="num" val="0"/>
        <cfvo type="max" val="0"/>
        <color rgb="FFFF0000"/>
        <color rgb="FFFFEF9C"/>
      </colorScale>
    </cfRule>
  </conditionalFormatting>
  <conditionalFormatting sqref="P561:Y574">
    <cfRule type="colorScale" priority="5558">
      <colorScale>
        <cfvo type="num" val="0"/>
        <cfvo type="max" val="0"/>
        <color rgb="FFFF0000"/>
        <color rgb="FFFFEF9C"/>
      </colorScale>
    </cfRule>
  </conditionalFormatting>
  <conditionalFormatting sqref="P561:Y574">
    <cfRule type="colorScale" priority="5557">
      <colorScale>
        <cfvo type="num" val="0"/>
        <cfvo type="max" val="0"/>
        <color rgb="FFFF0000"/>
        <color rgb="FFFFEF9C"/>
      </colorScale>
    </cfRule>
  </conditionalFormatting>
  <conditionalFormatting sqref="P561:Y574">
    <cfRule type="colorScale" priority="5556">
      <colorScale>
        <cfvo type="num" val="0"/>
        <cfvo type="max" val="0"/>
        <color rgb="FFFF0000"/>
        <color rgb="FFFFEF9C"/>
      </colorScale>
    </cfRule>
  </conditionalFormatting>
  <conditionalFormatting sqref="P561:Y574">
    <cfRule type="colorScale" priority="5555">
      <colorScale>
        <cfvo type="num" val="0"/>
        <cfvo type="max" val="0"/>
        <color rgb="FFFF0000"/>
        <color rgb="FFFFEF9C"/>
      </colorScale>
    </cfRule>
  </conditionalFormatting>
  <conditionalFormatting sqref="P561:Y574">
    <cfRule type="colorScale" priority="5554">
      <colorScale>
        <cfvo type="num" val="0"/>
        <cfvo type="max" val="0"/>
        <color rgb="FFFF0000"/>
        <color rgb="FFFFEF9C"/>
      </colorScale>
    </cfRule>
  </conditionalFormatting>
  <conditionalFormatting sqref="P561:Y574">
    <cfRule type="colorScale" priority="5553">
      <colorScale>
        <cfvo type="num" val="0"/>
        <cfvo type="max" val="0"/>
        <color rgb="FFFF0000"/>
        <color rgb="FFFFEF9C"/>
      </colorScale>
    </cfRule>
  </conditionalFormatting>
  <conditionalFormatting sqref="P561:Y574">
    <cfRule type="colorScale" priority="5552">
      <colorScale>
        <cfvo type="num" val="0"/>
        <cfvo type="max" val="0"/>
        <color rgb="FFFF0000"/>
        <color rgb="FFFFEF9C"/>
      </colorScale>
    </cfRule>
  </conditionalFormatting>
  <conditionalFormatting sqref="P561:Y574">
    <cfRule type="colorScale" priority="5551">
      <colorScale>
        <cfvo type="num" val="0"/>
        <cfvo type="max" val="0"/>
        <color rgb="FFFF0000"/>
        <color rgb="FFFFEF9C"/>
      </colorScale>
    </cfRule>
  </conditionalFormatting>
  <conditionalFormatting sqref="P561:Y574">
    <cfRule type="colorScale" priority="5550">
      <colorScale>
        <cfvo type="num" val="0"/>
        <cfvo type="max" val="0"/>
        <color rgb="FFFF0000"/>
        <color rgb="FFFFEF9C"/>
      </colorScale>
    </cfRule>
  </conditionalFormatting>
  <conditionalFormatting sqref="P576:Y590">
    <cfRule type="colorScale" priority="5549">
      <colorScale>
        <cfvo type="num" val="0"/>
        <cfvo type="max" val="0"/>
        <color rgb="FFFF0000"/>
        <color rgb="FFFFEF9C"/>
      </colorScale>
    </cfRule>
  </conditionalFormatting>
  <conditionalFormatting sqref="P576:Y590">
    <cfRule type="colorScale" priority="5548">
      <colorScale>
        <cfvo type="num" val="0"/>
        <cfvo type="max" val="0"/>
        <color rgb="FFFF0000"/>
        <color rgb="FFFFEF9C"/>
      </colorScale>
    </cfRule>
  </conditionalFormatting>
  <conditionalFormatting sqref="P576:Y590">
    <cfRule type="colorScale" priority="5547">
      <colorScale>
        <cfvo type="num" val="0"/>
        <cfvo type="max" val="0"/>
        <color rgb="FFFF0000"/>
        <color rgb="FFFFEF9C"/>
      </colorScale>
    </cfRule>
  </conditionalFormatting>
  <conditionalFormatting sqref="P576:Y590">
    <cfRule type="colorScale" priority="5546">
      <colorScale>
        <cfvo type="num" val="0"/>
        <cfvo type="max" val="0"/>
        <color rgb="FFFF0000"/>
        <color rgb="FFFFEF9C"/>
      </colorScale>
    </cfRule>
  </conditionalFormatting>
  <conditionalFormatting sqref="P576:Y590">
    <cfRule type="colorScale" priority="5545">
      <colorScale>
        <cfvo type="num" val="0"/>
        <cfvo type="max" val="0"/>
        <color rgb="FFFF0000"/>
        <color rgb="FFFFEF9C"/>
      </colorScale>
    </cfRule>
  </conditionalFormatting>
  <conditionalFormatting sqref="P576:Y590">
    <cfRule type="colorScale" priority="5544">
      <colorScale>
        <cfvo type="num" val="0"/>
        <cfvo type="max" val="0"/>
        <color rgb="FFFF0000"/>
        <color rgb="FFFFEF9C"/>
      </colorScale>
    </cfRule>
  </conditionalFormatting>
  <conditionalFormatting sqref="P576:Y590">
    <cfRule type="colorScale" priority="5543">
      <colorScale>
        <cfvo type="num" val="0"/>
        <cfvo type="max" val="0"/>
        <color rgb="FFFF0000"/>
        <color rgb="FFFFEF9C"/>
      </colorScale>
    </cfRule>
  </conditionalFormatting>
  <conditionalFormatting sqref="P576:Y590">
    <cfRule type="colorScale" priority="5542">
      <colorScale>
        <cfvo type="num" val="0"/>
        <cfvo type="max" val="0"/>
        <color rgb="FFFF0000"/>
        <color rgb="FFFFEF9C"/>
      </colorScale>
    </cfRule>
  </conditionalFormatting>
  <conditionalFormatting sqref="P576:Y590">
    <cfRule type="colorScale" priority="5541">
      <colorScale>
        <cfvo type="num" val="0"/>
        <cfvo type="max" val="0"/>
        <color rgb="FFFF0000"/>
        <color rgb="FFFFEF9C"/>
      </colorScale>
    </cfRule>
  </conditionalFormatting>
  <conditionalFormatting sqref="P576:Y590">
    <cfRule type="colorScale" priority="5540">
      <colorScale>
        <cfvo type="num" val="0"/>
        <cfvo type="max" val="0"/>
        <color rgb="FFFF0000"/>
        <color rgb="FFFFEF9C"/>
      </colorScale>
    </cfRule>
  </conditionalFormatting>
  <conditionalFormatting sqref="P576:Y590">
    <cfRule type="colorScale" priority="5539">
      <colorScale>
        <cfvo type="num" val="0"/>
        <cfvo type="max" val="0"/>
        <color rgb="FFFF0000"/>
        <color rgb="FFFFEF9C"/>
      </colorScale>
    </cfRule>
  </conditionalFormatting>
  <conditionalFormatting sqref="P576:Y590">
    <cfRule type="colorScale" priority="5538">
      <colorScale>
        <cfvo type="num" val="0"/>
        <cfvo type="max" val="0"/>
        <color rgb="FFFF0000"/>
        <color rgb="FFFFEF9C"/>
      </colorScale>
    </cfRule>
  </conditionalFormatting>
  <conditionalFormatting sqref="P592:Y592">
    <cfRule type="colorScale" priority="5537">
      <colorScale>
        <cfvo type="num" val="0"/>
        <cfvo type="max" val="0"/>
        <color rgb="FFFF0000"/>
        <color rgb="FFFFEF9C"/>
      </colorScale>
    </cfRule>
  </conditionalFormatting>
  <conditionalFormatting sqref="P592:Y592">
    <cfRule type="colorScale" priority="5536">
      <colorScale>
        <cfvo type="num" val="0"/>
        <cfvo type="max" val="0"/>
        <color rgb="FFFF0000"/>
        <color rgb="FFFFEF9C"/>
      </colorScale>
    </cfRule>
  </conditionalFormatting>
  <conditionalFormatting sqref="P592:Y592">
    <cfRule type="colorScale" priority="5535">
      <colorScale>
        <cfvo type="num" val="0"/>
        <cfvo type="max" val="0"/>
        <color rgb="FFFF0000"/>
        <color rgb="FFFFEF9C"/>
      </colorScale>
    </cfRule>
  </conditionalFormatting>
  <conditionalFormatting sqref="P592:Y592">
    <cfRule type="colorScale" priority="5534">
      <colorScale>
        <cfvo type="num" val="0"/>
        <cfvo type="max" val="0"/>
        <color rgb="FFFF0000"/>
        <color rgb="FFFFEF9C"/>
      </colorScale>
    </cfRule>
  </conditionalFormatting>
  <conditionalFormatting sqref="P592:Y592">
    <cfRule type="colorScale" priority="5533">
      <colorScale>
        <cfvo type="num" val="0"/>
        <cfvo type="max" val="0"/>
        <color rgb="FFFF0000"/>
        <color rgb="FFFFEF9C"/>
      </colorScale>
    </cfRule>
  </conditionalFormatting>
  <conditionalFormatting sqref="P592:Y592">
    <cfRule type="colorScale" priority="5532">
      <colorScale>
        <cfvo type="num" val="0"/>
        <cfvo type="max" val="0"/>
        <color rgb="FFFF0000"/>
        <color rgb="FFFFEF9C"/>
      </colorScale>
    </cfRule>
  </conditionalFormatting>
  <conditionalFormatting sqref="P592:Y592">
    <cfRule type="colorScale" priority="5531">
      <colorScale>
        <cfvo type="num" val="0"/>
        <cfvo type="max" val="0"/>
        <color rgb="FFFF0000"/>
        <color rgb="FFFFEF9C"/>
      </colorScale>
    </cfRule>
  </conditionalFormatting>
  <conditionalFormatting sqref="P592:Y592">
    <cfRule type="colorScale" priority="5530">
      <colorScale>
        <cfvo type="num" val="0"/>
        <cfvo type="max" val="0"/>
        <color rgb="FFFF0000"/>
        <color rgb="FFFFEF9C"/>
      </colorScale>
    </cfRule>
  </conditionalFormatting>
  <conditionalFormatting sqref="P592:Y592">
    <cfRule type="colorScale" priority="5529">
      <colorScale>
        <cfvo type="num" val="0"/>
        <cfvo type="max" val="0"/>
        <color rgb="FFFF0000"/>
        <color rgb="FFFFEF9C"/>
      </colorScale>
    </cfRule>
  </conditionalFormatting>
  <conditionalFormatting sqref="P592:Y592">
    <cfRule type="colorScale" priority="5528">
      <colorScale>
        <cfvo type="num" val="0"/>
        <cfvo type="max" val="0"/>
        <color rgb="FFFF0000"/>
        <color rgb="FFFFEF9C"/>
      </colorScale>
    </cfRule>
  </conditionalFormatting>
  <conditionalFormatting sqref="P592:Y592">
    <cfRule type="colorScale" priority="5527">
      <colorScale>
        <cfvo type="num" val="0"/>
        <cfvo type="max" val="0"/>
        <color rgb="FFFF0000"/>
        <color rgb="FFFFEF9C"/>
      </colorScale>
    </cfRule>
  </conditionalFormatting>
  <conditionalFormatting sqref="P592:Y592">
    <cfRule type="colorScale" priority="5526">
      <colorScale>
        <cfvo type="num" val="0"/>
        <cfvo type="max" val="0"/>
        <color rgb="FFFF0000"/>
        <color rgb="FFFFEF9C"/>
      </colorScale>
    </cfRule>
  </conditionalFormatting>
  <conditionalFormatting sqref="P592:Y592">
    <cfRule type="colorScale" priority="5525">
      <colorScale>
        <cfvo type="num" val="0"/>
        <cfvo type="max" val="0"/>
        <color rgb="FFFF0000"/>
        <color rgb="FFFFEF9C"/>
      </colorScale>
    </cfRule>
  </conditionalFormatting>
  <conditionalFormatting sqref="P565:Y565">
    <cfRule type="colorScale" priority="5524">
      <colorScale>
        <cfvo type="num" val="0"/>
        <cfvo type="max" val="0"/>
        <color rgb="FFFF0000"/>
        <color rgb="FFFFEF9C"/>
      </colorScale>
    </cfRule>
  </conditionalFormatting>
  <conditionalFormatting sqref="P580:Y580">
    <cfRule type="colorScale" priority="5523">
      <colorScale>
        <cfvo type="num" val="0"/>
        <cfvo type="max" val="0"/>
        <color rgb="FFFF0000"/>
        <color rgb="FFFFEF9C"/>
      </colorScale>
    </cfRule>
  </conditionalFormatting>
  <conditionalFormatting sqref="P570:Y570">
    <cfRule type="colorScale" priority="5522">
      <colorScale>
        <cfvo type="num" val="0"/>
        <cfvo type="max" val="0"/>
        <color rgb="FFFF0000"/>
        <color rgb="FFFFEF9C"/>
      </colorScale>
    </cfRule>
  </conditionalFormatting>
  <conditionalFormatting sqref="P586:Y586">
    <cfRule type="colorScale" priority="5521">
      <colorScale>
        <cfvo type="num" val="0"/>
        <cfvo type="max" val="0"/>
        <color rgb="FFFF0000"/>
        <color rgb="FFFFEF9C"/>
      </colorScale>
    </cfRule>
  </conditionalFormatting>
  <conditionalFormatting sqref="P571:Y571">
    <cfRule type="colorScale" priority="5520">
      <colorScale>
        <cfvo type="num" val="0"/>
        <cfvo type="max" val="0"/>
        <color rgb="FFFF0000"/>
        <color rgb="FFFFEF9C"/>
      </colorScale>
    </cfRule>
  </conditionalFormatting>
  <conditionalFormatting sqref="P587:Y587">
    <cfRule type="colorScale" priority="5519">
      <colorScale>
        <cfvo type="num" val="0"/>
        <cfvo type="max" val="0"/>
        <color rgb="FFFF0000"/>
        <color rgb="FFFFEF9C"/>
      </colorScale>
    </cfRule>
  </conditionalFormatting>
  <conditionalFormatting sqref="Z559">
    <cfRule type="colorScale" priority="5518">
      <colorScale>
        <cfvo type="num" val="0"/>
        <cfvo type="max" val="0"/>
        <color rgb="FFFF0000"/>
        <color rgb="FFFFEF9C"/>
      </colorScale>
    </cfRule>
  </conditionalFormatting>
  <conditionalFormatting sqref="Z561:Z574">
    <cfRule type="colorScale" priority="5517">
      <colorScale>
        <cfvo type="num" val="0"/>
        <cfvo type="max" val="0"/>
        <color rgb="FFFF0000"/>
        <color rgb="FFFFEF9C"/>
      </colorScale>
    </cfRule>
  </conditionalFormatting>
  <conditionalFormatting sqref="Z576:Z590">
    <cfRule type="colorScale" priority="5516">
      <colorScale>
        <cfvo type="num" val="0"/>
        <cfvo type="max" val="0"/>
        <color rgb="FFFF0000"/>
        <color rgb="FFFFEF9C"/>
      </colorScale>
    </cfRule>
  </conditionalFormatting>
  <conditionalFormatting sqref="Z592">
    <cfRule type="colorScale" priority="5515">
      <colorScale>
        <cfvo type="num" val="0"/>
        <cfvo type="max" val="0"/>
        <color rgb="FFFF0000"/>
        <color rgb="FFFFEF9C"/>
      </colorScale>
    </cfRule>
  </conditionalFormatting>
  <conditionalFormatting sqref="Z559">
    <cfRule type="colorScale" priority="5514">
      <colorScale>
        <cfvo type="num" val="0"/>
        <cfvo type="max" val="0"/>
        <color rgb="FFFF0000"/>
        <color rgb="FFFFEF9C"/>
      </colorScale>
    </cfRule>
  </conditionalFormatting>
  <conditionalFormatting sqref="Z559">
    <cfRule type="colorScale" priority="5513">
      <colorScale>
        <cfvo type="num" val="0"/>
        <cfvo type="max" val="0"/>
        <color rgb="FFFF0000"/>
        <color rgb="FFFFEF9C"/>
      </colorScale>
    </cfRule>
  </conditionalFormatting>
  <conditionalFormatting sqref="Z559">
    <cfRule type="colorScale" priority="5512">
      <colorScale>
        <cfvo type="num" val="0"/>
        <cfvo type="max" val="0"/>
        <color rgb="FFFF0000"/>
        <color rgb="FFFFEF9C"/>
      </colorScale>
    </cfRule>
  </conditionalFormatting>
  <conditionalFormatting sqref="Z559">
    <cfRule type="colorScale" priority="5511">
      <colorScale>
        <cfvo type="num" val="0"/>
        <cfvo type="max" val="0"/>
        <color rgb="FFFF0000"/>
        <color rgb="FFFFEF9C"/>
      </colorScale>
    </cfRule>
  </conditionalFormatting>
  <conditionalFormatting sqref="Z559">
    <cfRule type="colorScale" priority="5510">
      <colorScale>
        <cfvo type="num" val="0"/>
        <cfvo type="max" val="0"/>
        <color rgb="FFFF0000"/>
        <color rgb="FFFFEF9C"/>
      </colorScale>
    </cfRule>
  </conditionalFormatting>
  <conditionalFormatting sqref="Z559">
    <cfRule type="colorScale" priority="5509">
      <colorScale>
        <cfvo type="num" val="0"/>
        <cfvo type="max" val="0"/>
        <color rgb="FFFF0000"/>
        <color rgb="FFFFEF9C"/>
      </colorScale>
    </cfRule>
  </conditionalFormatting>
  <conditionalFormatting sqref="Z559">
    <cfRule type="colorScale" priority="5508">
      <colorScale>
        <cfvo type="num" val="0"/>
        <cfvo type="max" val="0"/>
        <color rgb="FFFF0000"/>
        <color rgb="FFFFEF9C"/>
      </colorScale>
    </cfRule>
  </conditionalFormatting>
  <conditionalFormatting sqref="Z559">
    <cfRule type="colorScale" priority="5507">
      <colorScale>
        <cfvo type="num" val="0"/>
        <cfvo type="max" val="0"/>
        <color rgb="FFFF0000"/>
        <color rgb="FFFFEF9C"/>
      </colorScale>
    </cfRule>
  </conditionalFormatting>
  <conditionalFormatting sqref="Z559">
    <cfRule type="colorScale" priority="5506">
      <colorScale>
        <cfvo type="num" val="0"/>
        <cfvo type="max" val="0"/>
        <color rgb="FFFF0000"/>
        <color rgb="FFFFEF9C"/>
      </colorScale>
    </cfRule>
  </conditionalFormatting>
  <conditionalFormatting sqref="Z559">
    <cfRule type="colorScale" priority="5505">
      <colorScale>
        <cfvo type="num" val="0"/>
        <cfvo type="max" val="0"/>
        <color rgb="FFFF0000"/>
        <color rgb="FFFFEF9C"/>
      </colorScale>
    </cfRule>
  </conditionalFormatting>
  <conditionalFormatting sqref="Z561:Z574">
    <cfRule type="colorScale" priority="5504">
      <colorScale>
        <cfvo type="num" val="0"/>
        <cfvo type="max" val="0"/>
        <color rgb="FFFF0000"/>
        <color rgb="FFFFEF9C"/>
      </colorScale>
    </cfRule>
  </conditionalFormatting>
  <conditionalFormatting sqref="Z561:Z574">
    <cfRule type="colorScale" priority="5503">
      <colorScale>
        <cfvo type="num" val="0"/>
        <cfvo type="max" val="0"/>
        <color rgb="FFFF0000"/>
        <color rgb="FFFFEF9C"/>
      </colorScale>
    </cfRule>
  </conditionalFormatting>
  <conditionalFormatting sqref="Z561:Z574">
    <cfRule type="colorScale" priority="5502">
      <colorScale>
        <cfvo type="num" val="0"/>
        <cfvo type="max" val="0"/>
        <color rgb="FFFF0000"/>
        <color rgb="FFFFEF9C"/>
      </colorScale>
    </cfRule>
  </conditionalFormatting>
  <conditionalFormatting sqref="Z561:Z574">
    <cfRule type="colorScale" priority="5501">
      <colorScale>
        <cfvo type="num" val="0"/>
        <cfvo type="max" val="0"/>
        <color rgb="FFFF0000"/>
        <color rgb="FFFFEF9C"/>
      </colorScale>
    </cfRule>
  </conditionalFormatting>
  <conditionalFormatting sqref="Z561:Z574">
    <cfRule type="colorScale" priority="5500">
      <colorScale>
        <cfvo type="num" val="0"/>
        <cfvo type="max" val="0"/>
        <color rgb="FFFF0000"/>
        <color rgb="FFFFEF9C"/>
      </colorScale>
    </cfRule>
  </conditionalFormatting>
  <conditionalFormatting sqref="Z561:Z574">
    <cfRule type="colorScale" priority="5499">
      <colorScale>
        <cfvo type="num" val="0"/>
        <cfvo type="max" val="0"/>
        <color rgb="FFFF0000"/>
        <color rgb="FFFFEF9C"/>
      </colorScale>
    </cfRule>
  </conditionalFormatting>
  <conditionalFormatting sqref="Z561:Z574">
    <cfRule type="colorScale" priority="5498">
      <colorScale>
        <cfvo type="num" val="0"/>
        <cfvo type="max" val="0"/>
        <color rgb="FFFF0000"/>
        <color rgb="FFFFEF9C"/>
      </colorScale>
    </cfRule>
  </conditionalFormatting>
  <conditionalFormatting sqref="Z561:Z574">
    <cfRule type="colorScale" priority="5497">
      <colorScale>
        <cfvo type="num" val="0"/>
        <cfvo type="max" val="0"/>
        <color rgb="FFFF0000"/>
        <color rgb="FFFFEF9C"/>
      </colorScale>
    </cfRule>
  </conditionalFormatting>
  <conditionalFormatting sqref="Z561:Z574">
    <cfRule type="colorScale" priority="5496">
      <colorScale>
        <cfvo type="num" val="0"/>
        <cfvo type="max" val="0"/>
        <color rgb="FFFF0000"/>
        <color rgb="FFFFEF9C"/>
      </colorScale>
    </cfRule>
  </conditionalFormatting>
  <conditionalFormatting sqref="Z561:Z574">
    <cfRule type="colorScale" priority="5495">
      <colorScale>
        <cfvo type="num" val="0"/>
        <cfvo type="max" val="0"/>
        <color rgb="FFFF0000"/>
        <color rgb="FFFFEF9C"/>
      </colorScale>
    </cfRule>
  </conditionalFormatting>
  <conditionalFormatting sqref="Z561:Z574">
    <cfRule type="colorScale" priority="5494">
      <colorScale>
        <cfvo type="num" val="0"/>
        <cfvo type="max" val="0"/>
        <color rgb="FFFF0000"/>
        <color rgb="FFFFEF9C"/>
      </colorScale>
    </cfRule>
  </conditionalFormatting>
  <conditionalFormatting sqref="Z576:Z590">
    <cfRule type="colorScale" priority="5493">
      <colorScale>
        <cfvo type="num" val="0"/>
        <cfvo type="max" val="0"/>
        <color rgb="FFFF0000"/>
        <color rgb="FFFFEF9C"/>
      </colorScale>
    </cfRule>
  </conditionalFormatting>
  <conditionalFormatting sqref="Z576:Z590">
    <cfRule type="colorScale" priority="5492">
      <colorScale>
        <cfvo type="num" val="0"/>
        <cfvo type="max" val="0"/>
        <color rgb="FFFF0000"/>
        <color rgb="FFFFEF9C"/>
      </colorScale>
    </cfRule>
  </conditionalFormatting>
  <conditionalFormatting sqref="Z576:Z590">
    <cfRule type="colorScale" priority="5491">
      <colorScale>
        <cfvo type="num" val="0"/>
        <cfvo type="max" val="0"/>
        <color rgb="FFFF0000"/>
        <color rgb="FFFFEF9C"/>
      </colorScale>
    </cfRule>
  </conditionalFormatting>
  <conditionalFormatting sqref="Z576:Z590">
    <cfRule type="colorScale" priority="5490">
      <colorScale>
        <cfvo type="num" val="0"/>
        <cfvo type="max" val="0"/>
        <color rgb="FFFF0000"/>
        <color rgb="FFFFEF9C"/>
      </colorScale>
    </cfRule>
  </conditionalFormatting>
  <conditionalFormatting sqref="Z576:Z590">
    <cfRule type="colorScale" priority="5489">
      <colorScale>
        <cfvo type="num" val="0"/>
        <cfvo type="max" val="0"/>
        <color rgb="FFFF0000"/>
        <color rgb="FFFFEF9C"/>
      </colorScale>
    </cfRule>
  </conditionalFormatting>
  <conditionalFormatting sqref="Z576:Z590">
    <cfRule type="colorScale" priority="5488">
      <colorScale>
        <cfvo type="num" val="0"/>
        <cfvo type="max" val="0"/>
        <color rgb="FFFF0000"/>
        <color rgb="FFFFEF9C"/>
      </colorScale>
    </cfRule>
  </conditionalFormatting>
  <conditionalFormatting sqref="Z576:Z590">
    <cfRule type="colorScale" priority="5487">
      <colorScale>
        <cfvo type="num" val="0"/>
        <cfvo type="max" val="0"/>
        <color rgb="FFFF0000"/>
        <color rgb="FFFFEF9C"/>
      </colorScale>
    </cfRule>
  </conditionalFormatting>
  <conditionalFormatting sqref="Z576:Z590">
    <cfRule type="colorScale" priority="5486">
      <colorScale>
        <cfvo type="num" val="0"/>
        <cfvo type="max" val="0"/>
        <color rgb="FFFF0000"/>
        <color rgb="FFFFEF9C"/>
      </colorScale>
    </cfRule>
  </conditionalFormatting>
  <conditionalFormatting sqref="Z576:Z590">
    <cfRule type="colorScale" priority="5485">
      <colorScale>
        <cfvo type="num" val="0"/>
        <cfvo type="max" val="0"/>
        <color rgb="FFFF0000"/>
        <color rgb="FFFFEF9C"/>
      </colorScale>
    </cfRule>
  </conditionalFormatting>
  <conditionalFormatting sqref="Z576:Z590">
    <cfRule type="colorScale" priority="5484">
      <colorScale>
        <cfvo type="num" val="0"/>
        <cfvo type="max" val="0"/>
        <color rgb="FFFF0000"/>
        <color rgb="FFFFEF9C"/>
      </colorScale>
    </cfRule>
  </conditionalFormatting>
  <conditionalFormatting sqref="Z576:Z590">
    <cfRule type="colorScale" priority="5483">
      <colorScale>
        <cfvo type="num" val="0"/>
        <cfvo type="max" val="0"/>
        <color rgb="FFFF0000"/>
        <color rgb="FFFFEF9C"/>
      </colorScale>
    </cfRule>
  </conditionalFormatting>
  <conditionalFormatting sqref="Z576:Z590">
    <cfRule type="colorScale" priority="5482">
      <colorScale>
        <cfvo type="num" val="0"/>
        <cfvo type="max" val="0"/>
        <color rgb="FFFF0000"/>
        <color rgb="FFFFEF9C"/>
      </colorScale>
    </cfRule>
  </conditionalFormatting>
  <conditionalFormatting sqref="Z592">
    <cfRule type="colorScale" priority="5481">
      <colorScale>
        <cfvo type="num" val="0"/>
        <cfvo type="max" val="0"/>
        <color rgb="FFFF0000"/>
        <color rgb="FFFFEF9C"/>
      </colorScale>
    </cfRule>
  </conditionalFormatting>
  <conditionalFormatting sqref="Z592">
    <cfRule type="colorScale" priority="5480">
      <colorScale>
        <cfvo type="num" val="0"/>
        <cfvo type="max" val="0"/>
        <color rgb="FFFF0000"/>
        <color rgb="FFFFEF9C"/>
      </colorScale>
    </cfRule>
  </conditionalFormatting>
  <conditionalFormatting sqref="Z592">
    <cfRule type="colorScale" priority="5479">
      <colorScale>
        <cfvo type="num" val="0"/>
        <cfvo type="max" val="0"/>
        <color rgb="FFFF0000"/>
        <color rgb="FFFFEF9C"/>
      </colorScale>
    </cfRule>
  </conditionalFormatting>
  <conditionalFormatting sqref="Z592">
    <cfRule type="colorScale" priority="5478">
      <colorScale>
        <cfvo type="num" val="0"/>
        <cfvo type="max" val="0"/>
        <color rgb="FFFF0000"/>
        <color rgb="FFFFEF9C"/>
      </colorScale>
    </cfRule>
  </conditionalFormatting>
  <conditionalFormatting sqref="Z592">
    <cfRule type="colorScale" priority="5477">
      <colorScale>
        <cfvo type="num" val="0"/>
        <cfvo type="max" val="0"/>
        <color rgb="FFFF0000"/>
        <color rgb="FFFFEF9C"/>
      </colorScale>
    </cfRule>
  </conditionalFormatting>
  <conditionalFormatting sqref="Z592">
    <cfRule type="colorScale" priority="5476">
      <colorScale>
        <cfvo type="num" val="0"/>
        <cfvo type="max" val="0"/>
        <color rgb="FFFF0000"/>
        <color rgb="FFFFEF9C"/>
      </colorScale>
    </cfRule>
  </conditionalFormatting>
  <conditionalFormatting sqref="Z592">
    <cfRule type="colorScale" priority="5475">
      <colorScale>
        <cfvo type="num" val="0"/>
        <cfvo type="max" val="0"/>
        <color rgb="FFFF0000"/>
        <color rgb="FFFFEF9C"/>
      </colorScale>
    </cfRule>
  </conditionalFormatting>
  <conditionalFormatting sqref="Z592">
    <cfRule type="colorScale" priority="5474">
      <colorScale>
        <cfvo type="num" val="0"/>
        <cfvo type="max" val="0"/>
        <color rgb="FFFF0000"/>
        <color rgb="FFFFEF9C"/>
      </colorScale>
    </cfRule>
  </conditionalFormatting>
  <conditionalFormatting sqref="Z592">
    <cfRule type="colorScale" priority="5473">
      <colorScale>
        <cfvo type="num" val="0"/>
        <cfvo type="max" val="0"/>
        <color rgb="FFFF0000"/>
        <color rgb="FFFFEF9C"/>
      </colorScale>
    </cfRule>
  </conditionalFormatting>
  <conditionalFormatting sqref="Z592">
    <cfRule type="colorScale" priority="5472">
      <colorScale>
        <cfvo type="num" val="0"/>
        <cfvo type="max" val="0"/>
        <color rgb="FFFF0000"/>
        <color rgb="FFFFEF9C"/>
      </colorScale>
    </cfRule>
  </conditionalFormatting>
  <conditionalFormatting sqref="Z592">
    <cfRule type="colorScale" priority="5471">
      <colorScale>
        <cfvo type="num" val="0"/>
        <cfvo type="max" val="0"/>
        <color rgb="FFFF0000"/>
        <color rgb="FFFFEF9C"/>
      </colorScale>
    </cfRule>
  </conditionalFormatting>
  <conditionalFormatting sqref="Z592">
    <cfRule type="colorScale" priority="5470">
      <colorScale>
        <cfvo type="num" val="0"/>
        <cfvo type="max" val="0"/>
        <color rgb="FFFF0000"/>
        <color rgb="FFFFEF9C"/>
      </colorScale>
    </cfRule>
  </conditionalFormatting>
  <conditionalFormatting sqref="Z592">
    <cfRule type="colorScale" priority="5469">
      <colorScale>
        <cfvo type="num" val="0"/>
        <cfvo type="max" val="0"/>
        <color rgb="FFFF0000"/>
        <color rgb="FFFFEF9C"/>
      </colorScale>
    </cfRule>
  </conditionalFormatting>
  <conditionalFormatting sqref="Z565">
    <cfRule type="colorScale" priority="5468">
      <colorScale>
        <cfvo type="num" val="0"/>
        <cfvo type="max" val="0"/>
        <color rgb="FFFF0000"/>
        <color rgb="FFFFEF9C"/>
      </colorScale>
    </cfRule>
  </conditionalFormatting>
  <conditionalFormatting sqref="Z580">
    <cfRule type="colorScale" priority="5467">
      <colorScale>
        <cfvo type="num" val="0"/>
        <cfvo type="max" val="0"/>
        <color rgb="FFFF0000"/>
        <color rgb="FFFFEF9C"/>
      </colorScale>
    </cfRule>
  </conditionalFormatting>
  <conditionalFormatting sqref="Z570">
    <cfRule type="colorScale" priority="5466">
      <colorScale>
        <cfvo type="num" val="0"/>
        <cfvo type="max" val="0"/>
        <color rgb="FFFF0000"/>
        <color rgb="FFFFEF9C"/>
      </colorScale>
    </cfRule>
  </conditionalFormatting>
  <conditionalFormatting sqref="Z586">
    <cfRule type="colorScale" priority="5465">
      <colorScale>
        <cfvo type="num" val="0"/>
        <cfvo type="max" val="0"/>
        <color rgb="FFFF0000"/>
        <color rgb="FFFFEF9C"/>
      </colorScale>
    </cfRule>
  </conditionalFormatting>
  <conditionalFormatting sqref="Z571">
    <cfRule type="colorScale" priority="5464">
      <colorScale>
        <cfvo type="num" val="0"/>
        <cfvo type="max" val="0"/>
        <color rgb="FFFF0000"/>
        <color rgb="FFFFEF9C"/>
      </colorScale>
    </cfRule>
  </conditionalFormatting>
  <conditionalFormatting sqref="Z587">
    <cfRule type="colorScale" priority="5463">
      <colorScale>
        <cfvo type="num" val="0"/>
        <cfvo type="max" val="0"/>
        <color rgb="FFFF0000"/>
        <color rgb="FFFFEF9C"/>
      </colorScale>
    </cfRule>
  </conditionalFormatting>
  <conditionalFormatting sqref="P559:Y565">
    <cfRule type="colorScale" priority="5462">
      <colorScale>
        <cfvo type="num" val="0"/>
        <cfvo type="max" val="0"/>
        <color rgb="FFFF0000"/>
        <color rgb="FFFFEF9C"/>
      </colorScale>
    </cfRule>
  </conditionalFormatting>
  <conditionalFormatting sqref="P567:Y580">
    <cfRule type="colorScale" priority="5461">
      <colorScale>
        <cfvo type="num" val="0"/>
        <cfvo type="max" val="0"/>
        <color rgb="FFFF0000"/>
        <color rgb="FFFFEF9C"/>
      </colorScale>
    </cfRule>
  </conditionalFormatting>
  <conditionalFormatting sqref="P582:Y592">
    <cfRule type="colorScale" priority="5460">
      <colorScale>
        <cfvo type="num" val="0"/>
        <cfvo type="max" val="0"/>
        <color rgb="FFFF0000"/>
        <color rgb="FFFFEF9C"/>
      </colorScale>
    </cfRule>
  </conditionalFormatting>
  <conditionalFormatting sqref="P559:Y565">
    <cfRule type="colorScale" priority="5459">
      <colorScale>
        <cfvo type="num" val="0"/>
        <cfvo type="max" val="0"/>
        <color rgb="FFFF0000"/>
        <color rgb="FFFFEF9C"/>
      </colorScale>
    </cfRule>
  </conditionalFormatting>
  <conditionalFormatting sqref="P559:Y565">
    <cfRule type="colorScale" priority="5458">
      <colorScale>
        <cfvo type="num" val="0"/>
        <cfvo type="max" val="0"/>
        <color rgb="FFFF0000"/>
        <color rgb="FFFFEF9C"/>
      </colorScale>
    </cfRule>
  </conditionalFormatting>
  <conditionalFormatting sqref="P559:Y565">
    <cfRule type="colorScale" priority="5457">
      <colorScale>
        <cfvo type="num" val="0"/>
        <cfvo type="max" val="0"/>
        <color rgb="FFFF0000"/>
        <color rgb="FFFFEF9C"/>
      </colorScale>
    </cfRule>
  </conditionalFormatting>
  <conditionalFormatting sqref="P559:Y565">
    <cfRule type="colorScale" priority="5456">
      <colorScale>
        <cfvo type="num" val="0"/>
        <cfvo type="max" val="0"/>
        <color rgb="FFFF0000"/>
        <color rgb="FFFFEF9C"/>
      </colorScale>
    </cfRule>
  </conditionalFormatting>
  <conditionalFormatting sqref="P559:Y565">
    <cfRule type="colorScale" priority="5455">
      <colorScale>
        <cfvo type="num" val="0"/>
        <cfvo type="max" val="0"/>
        <color rgb="FFFF0000"/>
        <color rgb="FFFFEF9C"/>
      </colorScale>
    </cfRule>
  </conditionalFormatting>
  <conditionalFormatting sqref="P559:Y565">
    <cfRule type="colorScale" priority="5454">
      <colorScale>
        <cfvo type="num" val="0"/>
        <cfvo type="max" val="0"/>
        <color rgb="FFFF0000"/>
        <color rgb="FFFFEF9C"/>
      </colorScale>
    </cfRule>
  </conditionalFormatting>
  <conditionalFormatting sqref="P559:Y565">
    <cfRule type="colorScale" priority="5453">
      <colorScale>
        <cfvo type="num" val="0"/>
        <cfvo type="max" val="0"/>
        <color rgb="FFFF0000"/>
        <color rgb="FFFFEF9C"/>
      </colorScale>
    </cfRule>
  </conditionalFormatting>
  <conditionalFormatting sqref="P559:Y565">
    <cfRule type="colorScale" priority="5452">
      <colorScale>
        <cfvo type="num" val="0"/>
        <cfvo type="max" val="0"/>
        <color rgb="FFFF0000"/>
        <color rgb="FFFFEF9C"/>
      </colorScale>
    </cfRule>
  </conditionalFormatting>
  <conditionalFormatting sqref="P567:Y580">
    <cfRule type="colorScale" priority="5451">
      <colorScale>
        <cfvo type="num" val="0"/>
        <cfvo type="max" val="0"/>
        <color rgb="FFFF0000"/>
        <color rgb="FFFFEF9C"/>
      </colorScale>
    </cfRule>
  </conditionalFormatting>
  <conditionalFormatting sqref="P567:Y580">
    <cfRule type="colorScale" priority="5450">
      <colorScale>
        <cfvo type="num" val="0"/>
        <cfvo type="max" val="0"/>
        <color rgb="FFFF0000"/>
        <color rgb="FFFFEF9C"/>
      </colorScale>
    </cfRule>
  </conditionalFormatting>
  <conditionalFormatting sqref="P567:Y580">
    <cfRule type="colorScale" priority="5449">
      <colorScale>
        <cfvo type="num" val="0"/>
        <cfvo type="max" val="0"/>
        <color rgb="FFFF0000"/>
        <color rgb="FFFFEF9C"/>
      </colorScale>
    </cfRule>
  </conditionalFormatting>
  <conditionalFormatting sqref="P567:Y580">
    <cfRule type="colorScale" priority="5448">
      <colorScale>
        <cfvo type="num" val="0"/>
        <cfvo type="max" val="0"/>
        <color rgb="FFFF0000"/>
        <color rgb="FFFFEF9C"/>
      </colorScale>
    </cfRule>
  </conditionalFormatting>
  <conditionalFormatting sqref="P567:Y580">
    <cfRule type="colorScale" priority="5447">
      <colorScale>
        <cfvo type="num" val="0"/>
        <cfvo type="max" val="0"/>
        <color rgb="FFFF0000"/>
        <color rgb="FFFFEF9C"/>
      </colorScale>
    </cfRule>
  </conditionalFormatting>
  <conditionalFormatting sqref="P567:Y580">
    <cfRule type="colorScale" priority="5446">
      <colorScale>
        <cfvo type="num" val="0"/>
        <cfvo type="max" val="0"/>
        <color rgb="FFFF0000"/>
        <color rgb="FFFFEF9C"/>
      </colorScale>
    </cfRule>
  </conditionalFormatting>
  <conditionalFormatting sqref="P567:Y580">
    <cfRule type="colorScale" priority="5445">
      <colorScale>
        <cfvo type="num" val="0"/>
        <cfvo type="max" val="0"/>
        <color rgb="FFFF0000"/>
        <color rgb="FFFFEF9C"/>
      </colorScale>
    </cfRule>
  </conditionalFormatting>
  <conditionalFormatting sqref="P567:Y580">
    <cfRule type="colorScale" priority="5444">
      <colorScale>
        <cfvo type="num" val="0"/>
        <cfvo type="max" val="0"/>
        <color rgb="FFFF0000"/>
        <color rgb="FFFFEF9C"/>
      </colorScale>
    </cfRule>
  </conditionalFormatting>
  <conditionalFormatting sqref="P567:Y580">
    <cfRule type="colorScale" priority="5443">
      <colorScale>
        <cfvo type="num" val="0"/>
        <cfvo type="max" val="0"/>
        <color rgb="FFFF0000"/>
        <color rgb="FFFFEF9C"/>
      </colorScale>
    </cfRule>
  </conditionalFormatting>
  <conditionalFormatting sqref="P582:Y592">
    <cfRule type="colorScale" priority="5442">
      <colorScale>
        <cfvo type="num" val="0"/>
        <cfvo type="max" val="0"/>
        <color rgb="FFFF0000"/>
        <color rgb="FFFFEF9C"/>
      </colorScale>
    </cfRule>
  </conditionalFormatting>
  <conditionalFormatting sqref="P582:Y592">
    <cfRule type="colorScale" priority="5441">
      <colorScale>
        <cfvo type="num" val="0"/>
        <cfvo type="max" val="0"/>
        <color rgb="FFFF0000"/>
        <color rgb="FFFFEF9C"/>
      </colorScale>
    </cfRule>
  </conditionalFormatting>
  <conditionalFormatting sqref="P582:Y592">
    <cfRule type="colorScale" priority="5440">
      <colorScale>
        <cfvo type="num" val="0"/>
        <cfvo type="max" val="0"/>
        <color rgb="FFFF0000"/>
        <color rgb="FFFFEF9C"/>
      </colorScale>
    </cfRule>
  </conditionalFormatting>
  <conditionalFormatting sqref="P582:Y592">
    <cfRule type="colorScale" priority="5439">
      <colorScale>
        <cfvo type="num" val="0"/>
        <cfvo type="max" val="0"/>
        <color rgb="FFFF0000"/>
        <color rgb="FFFFEF9C"/>
      </colorScale>
    </cfRule>
  </conditionalFormatting>
  <conditionalFormatting sqref="P582:Y592">
    <cfRule type="colorScale" priority="5438">
      <colorScale>
        <cfvo type="num" val="0"/>
        <cfvo type="max" val="0"/>
        <color rgb="FFFF0000"/>
        <color rgb="FFFFEF9C"/>
      </colorScale>
    </cfRule>
  </conditionalFormatting>
  <conditionalFormatting sqref="P582:Y592">
    <cfRule type="colorScale" priority="5437">
      <colorScale>
        <cfvo type="num" val="0"/>
        <cfvo type="max" val="0"/>
        <color rgb="FFFF0000"/>
        <color rgb="FFFFEF9C"/>
      </colorScale>
    </cfRule>
  </conditionalFormatting>
  <conditionalFormatting sqref="P582:Y592">
    <cfRule type="colorScale" priority="5436">
      <colorScale>
        <cfvo type="num" val="0"/>
        <cfvo type="max" val="0"/>
        <color rgb="FFFF0000"/>
        <color rgb="FFFFEF9C"/>
      </colorScale>
    </cfRule>
  </conditionalFormatting>
  <conditionalFormatting sqref="P582:Y592">
    <cfRule type="colorScale" priority="5435">
      <colorScale>
        <cfvo type="num" val="0"/>
        <cfvo type="max" val="0"/>
        <color rgb="FFFF0000"/>
        <color rgb="FFFFEF9C"/>
      </colorScale>
    </cfRule>
  </conditionalFormatting>
  <conditionalFormatting sqref="P582:Y592">
    <cfRule type="colorScale" priority="5434">
      <colorScale>
        <cfvo type="num" val="0"/>
        <cfvo type="max" val="0"/>
        <color rgb="FFFF0000"/>
        <color rgb="FFFFEF9C"/>
      </colorScale>
    </cfRule>
  </conditionalFormatting>
  <conditionalFormatting sqref="P582:Y592">
    <cfRule type="colorScale" priority="5433">
      <colorScale>
        <cfvo type="num" val="0"/>
        <cfvo type="max" val="0"/>
        <color rgb="FFFF0000"/>
        <color rgb="FFFFEF9C"/>
      </colorScale>
    </cfRule>
  </conditionalFormatting>
  <conditionalFormatting sqref="P571:Y571">
    <cfRule type="colorScale" priority="5432">
      <colorScale>
        <cfvo type="num" val="0"/>
        <cfvo type="max" val="0"/>
        <color rgb="FFFF0000"/>
        <color rgb="FFFFEF9C"/>
      </colorScale>
    </cfRule>
  </conditionalFormatting>
  <conditionalFormatting sqref="P587:Y587">
    <cfRule type="colorScale" priority="5431">
      <colorScale>
        <cfvo type="num" val="0"/>
        <cfvo type="max" val="0"/>
        <color rgb="FFFF0000"/>
        <color rgb="FFFFEF9C"/>
      </colorScale>
    </cfRule>
  </conditionalFormatting>
  <conditionalFormatting sqref="P561:Y561">
    <cfRule type="colorScale" priority="5430">
      <colorScale>
        <cfvo type="num" val="0"/>
        <cfvo type="max" val="0"/>
        <color rgb="FFFF0000"/>
        <color rgb="FFFFEF9C"/>
      </colorScale>
    </cfRule>
  </conditionalFormatting>
  <conditionalFormatting sqref="P576:Y576">
    <cfRule type="colorScale" priority="5429">
      <colorScale>
        <cfvo type="num" val="0"/>
        <cfvo type="max" val="0"/>
        <color rgb="FFFF0000"/>
        <color rgb="FFFFEF9C"/>
      </colorScale>
    </cfRule>
  </conditionalFormatting>
  <conditionalFormatting sqref="P592:Y592">
    <cfRule type="colorScale" priority="5428">
      <colorScale>
        <cfvo type="num" val="0"/>
        <cfvo type="max" val="0"/>
        <color rgb="FFFF0000"/>
        <color rgb="FFFFEF9C"/>
      </colorScale>
    </cfRule>
  </conditionalFormatting>
  <conditionalFormatting sqref="P562:Y562">
    <cfRule type="colorScale" priority="5427">
      <colorScale>
        <cfvo type="num" val="0"/>
        <cfvo type="max" val="0"/>
        <color rgb="FFFF0000"/>
        <color rgb="FFFFEF9C"/>
      </colorScale>
    </cfRule>
  </conditionalFormatting>
  <conditionalFormatting sqref="P577:Y577">
    <cfRule type="colorScale" priority="5426">
      <colorScale>
        <cfvo type="num" val="0"/>
        <cfvo type="max" val="0"/>
        <color rgb="FFFF0000"/>
        <color rgb="FFFFEF9C"/>
      </colorScale>
    </cfRule>
  </conditionalFormatting>
  <conditionalFormatting sqref="Z559:Z565">
    <cfRule type="colorScale" priority="5425">
      <colorScale>
        <cfvo type="num" val="0"/>
        <cfvo type="max" val="0"/>
        <color rgb="FFFF0000"/>
        <color rgb="FFFFEF9C"/>
      </colorScale>
    </cfRule>
  </conditionalFormatting>
  <conditionalFormatting sqref="Z567:Z580">
    <cfRule type="colorScale" priority="5424">
      <colorScale>
        <cfvo type="num" val="0"/>
        <cfvo type="max" val="0"/>
        <color rgb="FFFF0000"/>
        <color rgb="FFFFEF9C"/>
      </colorScale>
    </cfRule>
  </conditionalFormatting>
  <conditionalFormatting sqref="Z582:Z592">
    <cfRule type="colorScale" priority="5423">
      <colorScale>
        <cfvo type="num" val="0"/>
        <cfvo type="max" val="0"/>
        <color rgb="FFFF0000"/>
        <color rgb="FFFFEF9C"/>
      </colorScale>
    </cfRule>
  </conditionalFormatting>
  <conditionalFormatting sqref="Z559:Z565">
    <cfRule type="colorScale" priority="5422">
      <colorScale>
        <cfvo type="num" val="0"/>
        <cfvo type="max" val="0"/>
        <color rgb="FFFF0000"/>
        <color rgb="FFFFEF9C"/>
      </colorScale>
    </cfRule>
  </conditionalFormatting>
  <conditionalFormatting sqref="Z559:Z565">
    <cfRule type="colorScale" priority="5421">
      <colorScale>
        <cfvo type="num" val="0"/>
        <cfvo type="max" val="0"/>
        <color rgb="FFFF0000"/>
        <color rgb="FFFFEF9C"/>
      </colorScale>
    </cfRule>
  </conditionalFormatting>
  <conditionalFormatting sqref="Z559:Z565">
    <cfRule type="colorScale" priority="5420">
      <colorScale>
        <cfvo type="num" val="0"/>
        <cfvo type="max" val="0"/>
        <color rgb="FFFF0000"/>
        <color rgb="FFFFEF9C"/>
      </colorScale>
    </cfRule>
  </conditionalFormatting>
  <conditionalFormatting sqref="Z559:Z565">
    <cfRule type="colorScale" priority="5419">
      <colorScale>
        <cfvo type="num" val="0"/>
        <cfvo type="max" val="0"/>
        <color rgb="FFFF0000"/>
        <color rgb="FFFFEF9C"/>
      </colorScale>
    </cfRule>
  </conditionalFormatting>
  <conditionalFormatting sqref="Z559:Z565">
    <cfRule type="colorScale" priority="5418">
      <colorScale>
        <cfvo type="num" val="0"/>
        <cfvo type="max" val="0"/>
        <color rgb="FFFF0000"/>
        <color rgb="FFFFEF9C"/>
      </colorScale>
    </cfRule>
  </conditionalFormatting>
  <conditionalFormatting sqref="Z559:Z565">
    <cfRule type="colorScale" priority="5417">
      <colorScale>
        <cfvo type="num" val="0"/>
        <cfvo type="max" val="0"/>
        <color rgb="FFFF0000"/>
        <color rgb="FFFFEF9C"/>
      </colorScale>
    </cfRule>
  </conditionalFormatting>
  <conditionalFormatting sqref="Z559:Z565">
    <cfRule type="colorScale" priority="5416">
      <colorScale>
        <cfvo type="num" val="0"/>
        <cfvo type="max" val="0"/>
        <color rgb="FFFF0000"/>
        <color rgb="FFFFEF9C"/>
      </colorScale>
    </cfRule>
  </conditionalFormatting>
  <conditionalFormatting sqref="Z559:Z565">
    <cfRule type="colorScale" priority="5415">
      <colorScale>
        <cfvo type="num" val="0"/>
        <cfvo type="max" val="0"/>
        <color rgb="FFFF0000"/>
        <color rgb="FFFFEF9C"/>
      </colorScale>
    </cfRule>
  </conditionalFormatting>
  <conditionalFormatting sqref="Z567:Z580">
    <cfRule type="colorScale" priority="5414">
      <colorScale>
        <cfvo type="num" val="0"/>
        <cfvo type="max" val="0"/>
        <color rgb="FFFF0000"/>
        <color rgb="FFFFEF9C"/>
      </colorScale>
    </cfRule>
  </conditionalFormatting>
  <conditionalFormatting sqref="Z567:Z580">
    <cfRule type="colorScale" priority="5413">
      <colorScale>
        <cfvo type="num" val="0"/>
        <cfvo type="max" val="0"/>
        <color rgb="FFFF0000"/>
        <color rgb="FFFFEF9C"/>
      </colorScale>
    </cfRule>
  </conditionalFormatting>
  <conditionalFormatting sqref="Z567:Z580">
    <cfRule type="colorScale" priority="5412">
      <colorScale>
        <cfvo type="num" val="0"/>
        <cfvo type="max" val="0"/>
        <color rgb="FFFF0000"/>
        <color rgb="FFFFEF9C"/>
      </colorScale>
    </cfRule>
  </conditionalFormatting>
  <conditionalFormatting sqref="Z567:Z580">
    <cfRule type="colorScale" priority="5411">
      <colorScale>
        <cfvo type="num" val="0"/>
        <cfvo type="max" val="0"/>
        <color rgb="FFFF0000"/>
        <color rgb="FFFFEF9C"/>
      </colorScale>
    </cfRule>
  </conditionalFormatting>
  <conditionalFormatting sqref="Z567:Z580">
    <cfRule type="colorScale" priority="5410">
      <colorScale>
        <cfvo type="num" val="0"/>
        <cfvo type="max" val="0"/>
        <color rgb="FFFF0000"/>
        <color rgb="FFFFEF9C"/>
      </colorScale>
    </cfRule>
  </conditionalFormatting>
  <conditionalFormatting sqref="Z567:Z580">
    <cfRule type="colorScale" priority="5409">
      <colorScale>
        <cfvo type="num" val="0"/>
        <cfvo type="max" val="0"/>
        <color rgb="FFFF0000"/>
        <color rgb="FFFFEF9C"/>
      </colorScale>
    </cfRule>
  </conditionalFormatting>
  <conditionalFormatting sqref="Z567:Z580">
    <cfRule type="colorScale" priority="5408">
      <colorScale>
        <cfvo type="num" val="0"/>
        <cfvo type="max" val="0"/>
        <color rgb="FFFF0000"/>
        <color rgb="FFFFEF9C"/>
      </colorScale>
    </cfRule>
  </conditionalFormatting>
  <conditionalFormatting sqref="Z567:Z580">
    <cfRule type="colorScale" priority="5407">
      <colorScale>
        <cfvo type="num" val="0"/>
        <cfvo type="max" val="0"/>
        <color rgb="FFFF0000"/>
        <color rgb="FFFFEF9C"/>
      </colorScale>
    </cfRule>
  </conditionalFormatting>
  <conditionalFormatting sqref="Z567:Z580">
    <cfRule type="colorScale" priority="5406">
      <colorScale>
        <cfvo type="num" val="0"/>
        <cfvo type="max" val="0"/>
        <color rgb="FFFF0000"/>
        <color rgb="FFFFEF9C"/>
      </colorScale>
    </cfRule>
  </conditionalFormatting>
  <conditionalFormatting sqref="Z582:Z592">
    <cfRule type="colorScale" priority="5405">
      <colorScale>
        <cfvo type="num" val="0"/>
        <cfvo type="max" val="0"/>
        <color rgb="FFFF0000"/>
        <color rgb="FFFFEF9C"/>
      </colorScale>
    </cfRule>
  </conditionalFormatting>
  <conditionalFormatting sqref="Z582:Z592">
    <cfRule type="colorScale" priority="5404">
      <colorScale>
        <cfvo type="num" val="0"/>
        <cfvo type="max" val="0"/>
        <color rgb="FFFF0000"/>
        <color rgb="FFFFEF9C"/>
      </colorScale>
    </cfRule>
  </conditionalFormatting>
  <conditionalFormatting sqref="Z582:Z592">
    <cfRule type="colorScale" priority="5403">
      <colorScale>
        <cfvo type="num" val="0"/>
        <cfvo type="max" val="0"/>
        <color rgb="FFFF0000"/>
        <color rgb="FFFFEF9C"/>
      </colorScale>
    </cfRule>
  </conditionalFormatting>
  <conditionalFormatting sqref="Z582:Z592">
    <cfRule type="colorScale" priority="5402">
      <colorScale>
        <cfvo type="num" val="0"/>
        <cfvo type="max" val="0"/>
        <color rgb="FFFF0000"/>
        <color rgb="FFFFEF9C"/>
      </colorScale>
    </cfRule>
  </conditionalFormatting>
  <conditionalFormatting sqref="Z582:Z592">
    <cfRule type="colorScale" priority="5401">
      <colorScale>
        <cfvo type="num" val="0"/>
        <cfvo type="max" val="0"/>
        <color rgb="FFFF0000"/>
        <color rgb="FFFFEF9C"/>
      </colorScale>
    </cfRule>
  </conditionalFormatting>
  <conditionalFormatting sqref="Z582:Z592">
    <cfRule type="colorScale" priority="5400">
      <colorScale>
        <cfvo type="num" val="0"/>
        <cfvo type="max" val="0"/>
        <color rgb="FFFF0000"/>
        <color rgb="FFFFEF9C"/>
      </colorScale>
    </cfRule>
  </conditionalFormatting>
  <conditionalFormatting sqref="Z582:Z592">
    <cfRule type="colorScale" priority="5399">
      <colorScale>
        <cfvo type="num" val="0"/>
        <cfvo type="max" val="0"/>
        <color rgb="FFFF0000"/>
        <color rgb="FFFFEF9C"/>
      </colorScale>
    </cfRule>
  </conditionalFormatting>
  <conditionalFormatting sqref="Z582:Z592">
    <cfRule type="colorScale" priority="5398">
      <colorScale>
        <cfvo type="num" val="0"/>
        <cfvo type="max" val="0"/>
        <color rgb="FFFF0000"/>
        <color rgb="FFFFEF9C"/>
      </colorScale>
    </cfRule>
  </conditionalFormatting>
  <conditionalFormatting sqref="Z582:Z592">
    <cfRule type="colorScale" priority="5397">
      <colorScale>
        <cfvo type="num" val="0"/>
        <cfvo type="max" val="0"/>
        <color rgb="FFFF0000"/>
        <color rgb="FFFFEF9C"/>
      </colorScale>
    </cfRule>
  </conditionalFormatting>
  <conditionalFormatting sqref="Z582:Z592">
    <cfRule type="colorScale" priority="5396">
      <colorScale>
        <cfvo type="num" val="0"/>
        <cfvo type="max" val="0"/>
        <color rgb="FFFF0000"/>
        <color rgb="FFFFEF9C"/>
      </colorScale>
    </cfRule>
  </conditionalFormatting>
  <conditionalFormatting sqref="Z571">
    <cfRule type="colorScale" priority="5395">
      <colorScale>
        <cfvo type="num" val="0"/>
        <cfvo type="max" val="0"/>
        <color rgb="FFFF0000"/>
        <color rgb="FFFFEF9C"/>
      </colorScale>
    </cfRule>
  </conditionalFormatting>
  <conditionalFormatting sqref="Z587">
    <cfRule type="colorScale" priority="5394">
      <colorScale>
        <cfvo type="num" val="0"/>
        <cfvo type="max" val="0"/>
        <color rgb="FFFF0000"/>
        <color rgb="FFFFEF9C"/>
      </colorScale>
    </cfRule>
  </conditionalFormatting>
  <conditionalFormatting sqref="Z561">
    <cfRule type="colorScale" priority="5393">
      <colorScale>
        <cfvo type="num" val="0"/>
        <cfvo type="max" val="0"/>
        <color rgb="FFFF0000"/>
        <color rgb="FFFFEF9C"/>
      </colorScale>
    </cfRule>
  </conditionalFormatting>
  <conditionalFormatting sqref="Z576">
    <cfRule type="colorScale" priority="5392">
      <colorScale>
        <cfvo type="num" val="0"/>
        <cfvo type="max" val="0"/>
        <color rgb="FFFF0000"/>
        <color rgb="FFFFEF9C"/>
      </colorScale>
    </cfRule>
  </conditionalFormatting>
  <conditionalFormatting sqref="Z592">
    <cfRule type="colorScale" priority="5391">
      <colorScale>
        <cfvo type="num" val="0"/>
        <cfvo type="max" val="0"/>
        <color rgb="FFFF0000"/>
        <color rgb="FFFFEF9C"/>
      </colorScale>
    </cfRule>
  </conditionalFormatting>
  <conditionalFormatting sqref="Z562">
    <cfRule type="colorScale" priority="5390">
      <colorScale>
        <cfvo type="num" val="0"/>
        <cfvo type="max" val="0"/>
        <color rgb="FFFF0000"/>
        <color rgb="FFFFEF9C"/>
      </colorScale>
    </cfRule>
  </conditionalFormatting>
  <conditionalFormatting sqref="Z577">
    <cfRule type="colorScale" priority="5389">
      <colorScale>
        <cfvo type="num" val="0"/>
        <cfvo type="max" val="0"/>
        <color rgb="FFFF0000"/>
        <color rgb="FFFFEF9C"/>
      </colorScale>
    </cfRule>
  </conditionalFormatting>
  <conditionalFormatting sqref="P559:Y571">
    <cfRule type="colorScale" priority="5388">
      <colorScale>
        <cfvo type="num" val="0"/>
        <cfvo type="max" val="0"/>
        <color rgb="FFFF0000"/>
        <color rgb="FFFFEF9C"/>
      </colorScale>
    </cfRule>
  </conditionalFormatting>
  <conditionalFormatting sqref="P573:Y587">
    <cfRule type="colorScale" priority="5387">
      <colorScale>
        <cfvo type="num" val="0"/>
        <cfvo type="max" val="0"/>
        <color rgb="FFFF0000"/>
        <color rgb="FFFFEF9C"/>
      </colorScale>
    </cfRule>
  </conditionalFormatting>
  <conditionalFormatting sqref="P589:Y592">
    <cfRule type="colorScale" priority="5386">
      <colorScale>
        <cfvo type="num" val="0"/>
        <cfvo type="max" val="0"/>
        <color rgb="FFFF0000"/>
        <color rgb="FFFFEF9C"/>
      </colorScale>
    </cfRule>
  </conditionalFormatting>
  <conditionalFormatting sqref="P559:Y571">
    <cfRule type="colorScale" priority="5385">
      <colorScale>
        <cfvo type="num" val="0"/>
        <cfvo type="max" val="0"/>
        <color rgb="FFFF0000"/>
        <color rgb="FFFFEF9C"/>
      </colorScale>
    </cfRule>
  </conditionalFormatting>
  <conditionalFormatting sqref="P559:Y571">
    <cfRule type="colorScale" priority="5384">
      <colorScale>
        <cfvo type="num" val="0"/>
        <cfvo type="max" val="0"/>
        <color rgb="FFFF0000"/>
        <color rgb="FFFFEF9C"/>
      </colorScale>
    </cfRule>
  </conditionalFormatting>
  <conditionalFormatting sqref="P559:Y571">
    <cfRule type="colorScale" priority="5383">
      <colorScale>
        <cfvo type="num" val="0"/>
        <cfvo type="max" val="0"/>
        <color rgb="FFFF0000"/>
        <color rgb="FFFFEF9C"/>
      </colorScale>
    </cfRule>
  </conditionalFormatting>
  <conditionalFormatting sqref="P559:Y571">
    <cfRule type="colorScale" priority="5382">
      <colorScale>
        <cfvo type="num" val="0"/>
        <cfvo type="max" val="0"/>
        <color rgb="FFFF0000"/>
        <color rgb="FFFFEF9C"/>
      </colorScale>
    </cfRule>
  </conditionalFormatting>
  <conditionalFormatting sqref="P559:Y571">
    <cfRule type="colorScale" priority="5381">
      <colorScale>
        <cfvo type="num" val="0"/>
        <cfvo type="max" val="0"/>
        <color rgb="FFFF0000"/>
        <color rgb="FFFFEF9C"/>
      </colorScale>
    </cfRule>
  </conditionalFormatting>
  <conditionalFormatting sqref="P559:Y571">
    <cfRule type="colorScale" priority="5380">
      <colorScale>
        <cfvo type="num" val="0"/>
        <cfvo type="max" val="0"/>
        <color rgb="FFFF0000"/>
        <color rgb="FFFFEF9C"/>
      </colorScale>
    </cfRule>
  </conditionalFormatting>
  <conditionalFormatting sqref="P573:Y587">
    <cfRule type="colorScale" priority="5379">
      <colorScale>
        <cfvo type="num" val="0"/>
        <cfvo type="max" val="0"/>
        <color rgb="FFFF0000"/>
        <color rgb="FFFFEF9C"/>
      </colorScale>
    </cfRule>
  </conditionalFormatting>
  <conditionalFormatting sqref="P573:Y587">
    <cfRule type="colorScale" priority="5378">
      <colorScale>
        <cfvo type="num" val="0"/>
        <cfvo type="max" val="0"/>
        <color rgb="FFFF0000"/>
        <color rgb="FFFFEF9C"/>
      </colorScale>
    </cfRule>
  </conditionalFormatting>
  <conditionalFormatting sqref="P573:Y587">
    <cfRule type="colorScale" priority="5377">
      <colorScale>
        <cfvo type="num" val="0"/>
        <cfvo type="max" val="0"/>
        <color rgb="FFFF0000"/>
        <color rgb="FFFFEF9C"/>
      </colorScale>
    </cfRule>
  </conditionalFormatting>
  <conditionalFormatting sqref="P573:Y587">
    <cfRule type="colorScale" priority="5376">
      <colorScale>
        <cfvo type="num" val="0"/>
        <cfvo type="max" val="0"/>
        <color rgb="FFFF0000"/>
        <color rgb="FFFFEF9C"/>
      </colorScale>
    </cfRule>
  </conditionalFormatting>
  <conditionalFormatting sqref="P573:Y587">
    <cfRule type="colorScale" priority="5375">
      <colorScale>
        <cfvo type="num" val="0"/>
        <cfvo type="max" val="0"/>
        <color rgb="FFFF0000"/>
        <color rgb="FFFFEF9C"/>
      </colorScale>
    </cfRule>
  </conditionalFormatting>
  <conditionalFormatting sqref="P573:Y587">
    <cfRule type="colorScale" priority="5374">
      <colorScale>
        <cfvo type="num" val="0"/>
        <cfvo type="max" val="0"/>
        <color rgb="FFFF0000"/>
        <color rgb="FFFFEF9C"/>
      </colorScale>
    </cfRule>
  </conditionalFormatting>
  <conditionalFormatting sqref="P573:Y587">
    <cfRule type="colorScale" priority="5373">
      <colorScale>
        <cfvo type="num" val="0"/>
        <cfvo type="max" val="0"/>
        <color rgb="FFFF0000"/>
        <color rgb="FFFFEF9C"/>
      </colorScale>
    </cfRule>
  </conditionalFormatting>
  <conditionalFormatting sqref="P589:Y592">
    <cfRule type="colorScale" priority="5372">
      <colorScale>
        <cfvo type="num" val="0"/>
        <cfvo type="max" val="0"/>
        <color rgb="FFFF0000"/>
        <color rgb="FFFFEF9C"/>
      </colorScale>
    </cfRule>
  </conditionalFormatting>
  <conditionalFormatting sqref="P589:Y592">
    <cfRule type="colorScale" priority="5371">
      <colorScale>
        <cfvo type="num" val="0"/>
        <cfvo type="max" val="0"/>
        <color rgb="FFFF0000"/>
        <color rgb="FFFFEF9C"/>
      </colorScale>
    </cfRule>
  </conditionalFormatting>
  <conditionalFormatting sqref="P589:Y592">
    <cfRule type="colorScale" priority="5370">
      <colorScale>
        <cfvo type="num" val="0"/>
        <cfvo type="max" val="0"/>
        <color rgb="FFFF0000"/>
        <color rgb="FFFFEF9C"/>
      </colorScale>
    </cfRule>
  </conditionalFormatting>
  <conditionalFormatting sqref="P589:Y592">
    <cfRule type="colorScale" priority="5369">
      <colorScale>
        <cfvo type="num" val="0"/>
        <cfvo type="max" val="0"/>
        <color rgb="FFFF0000"/>
        <color rgb="FFFFEF9C"/>
      </colorScale>
    </cfRule>
  </conditionalFormatting>
  <conditionalFormatting sqref="P589:Y592">
    <cfRule type="colorScale" priority="5368">
      <colorScale>
        <cfvo type="num" val="0"/>
        <cfvo type="max" val="0"/>
        <color rgb="FFFF0000"/>
        <color rgb="FFFFEF9C"/>
      </colorScale>
    </cfRule>
  </conditionalFormatting>
  <conditionalFormatting sqref="P589:Y592">
    <cfRule type="colorScale" priority="5367">
      <colorScale>
        <cfvo type="num" val="0"/>
        <cfvo type="max" val="0"/>
        <color rgb="FFFF0000"/>
        <color rgb="FFFFEF9C"/>
      </colorScale>
    </cfRule>
  </conditionalFormatting>
  <conditionalFormatting sqref="P589:Y592">
    <cfRule type="colorScale" priority="5366">
      <colorScale>
        <cfvo type="num" val="0"/>
        <cfvo type="max" val="0"/>
        <color rgb="FFFF0000"/>
        <color rgb="FFFFEF9C"/>
      </colorScale>
    </cfRule>
  </conditionalFormatting>
  <conditionalFormatting sqref="P589:Y592">
    <cfRule type="colorScale" priority="5365">
      <colorScale>
        <cfvo type="num" val="0"/>
        <cfvo type="max" val="0"/>
        <color rgb="FFFF0000"/>
        <color rgb="FFFFEF9C"/>
      </colorScale>
    </cfRule>
  </conditionalFormatting>
  <conditionalFormatting sqref="P562:Y562">
    <cfRule type="colorScale" priority="5364">
      <colorScale>
        <cfvo type="num" val="0"/>
        <cfvo type="max" val="0"/>
        <color rgb="FFFF0000"/>
        <color rgb="FFFFEF9C"/>
      </colorScale>
    </cfRule>
  </conditionalFormatting>
  <conditionalFormatting sqref="P577:Y577">
    <cfRule type="colorScale" priority="5363">
      <colorScale>
        <cfvo type="num" val="0"/>
        <cfvo type="max" val="0"/>
        <color rgb="FFFF0000"/>
        <color rgb="FFFFEF9C"/>
      </colorScale>
    </cfRule>
  </conditionalFormatting>
  <conditionalFormatting sqref="P567:Y567">
    <cfRule type="colorScale" priority="5362">
      <colorScale>
        <cfvo type="num" val="0"/>
        <cfvo type="max" val="0"/>
        <color rgb="FFFF0000"/>
        <color rgb="FFFFEF9C"/>
      </colorScale>
    </cfRule>
  </conditionalFormatting>
  <conditionalFormatting sqref="P582:Y582">
    <cfRule type="colorScale" priority="5361">
      <colorScale>
        <cfvo type="num" val="0"/>
        <cfvo type="max" val="0"/>
        <color rgb="FFFF0000"/>
        <color rgb="FFFFEF9C"/>
      </colorScale>
    </cfRule>
  </conditionalFormatting>
  <conditionalFormatting sqref="P568:Y568">
    <cfRule type="colorScale" priority="5360">
      <colorScale>
        <cfvo type="num" val="0"/>
        <cfvo type="max" val="0"/>
        <color rgb="FFFF0000"/>
        <color rgb="FFFFEF9C"/>
      </colorScale>
    </cfRule>
  </conditionalFormatting>
  <conditionalFormatting sqref="P583:Y584">
    <cfRule type="colorScale" priority="5359">
      <colorScale>
        <cfvo type="num" val="0"/>
        <cfvo type="max" val="0"/>
        <color rgb="FFFF0000"/>
        <color rgb="FFFFEF9C"/>
      </colorScale>
    </cfRule>
  </conditionalFormatting>
  <conditionalFormatting sqref="Z559:Z571">
    <cfRule type="colorScale" priority="5358">
      <colorScale>
        <cfvo type="num" val="0"/>
        <cfvo type="max" val="0"/>
        <color rgb="FFFF0000"/>
        <color rgb="FFFFEF9C"/>
      </colorScale>
    </cfRule>
  </conditionalFormatting>
  <conditionalFormatting sqref="Z573:Z587">
    <cfRule type="colorScale" priority="5357">
      <colorScale>
        <cfvo type="num" val="0"/>
        <cfvo type="max" val="0"/>
        <color rgb="FFFF0000"/>
        <color rgb="FFFFEF9C"/>
      </colorScale>
    </cfRule>
  </conditionalFormatting>
  <conditionalFormatting sqref="Z589:Z592">
    <cfRule type="colorScale" priority="5356">
      <colorScale>
        <cfvo type="num" val="0"/>
        <cfvo type="max" val="0"/>
        <color rgb="FFFF0000"/>
        <color rgb="FFFFEF9C"/>
      </colorScale>
    </cfRule>
  </conditionalFormatting>
  <conditionalFormatting sqref="Z559:Z571">
    <cfRule type="colorScale" priority="5355">
      <colorScale>
        <cfvo type="num" val="0"/>
        <cfvo type="max" val="0"/>
        <color rgb="FFFF0000"/>
        <color rgb="FFFFEF9C"/>
      </colorScale>
    </cfRule>
  </conditionalFormatting>
  <conditionalFormatting sqref="Z559:Z571">
    <cfRule type="colorScale" priority="5354">
      <colorScale>
        <cfvo type="num" val="0"/>
        <cfvo type="max" val="0"/>
        <color rgb="FFFF0000"/>
        <color rgb="FFFFEF9C"/>
      </colorScale>
    </cfRule>
  </conditionalFormatting>
  <conditionalFormatting sqref="Z559:Z571">
    <cfRule type="colorScale" priority="5353">
      <colorScale>
        <cfvo type="num" val="0"/>
        <cfvo type="max" val="0"/>
        <color rgb="FFFF0000"/>
        <color rgb="FFFFEF9C"/>
      </colorScale>
    </cfRule>
  </conditionalFormatting>
  <conditionalFormatting sqref="Z559:Z571">
    <cfRule type="colorScale" priority="5352">
      <colorScale>
        <cfvo type="num" val="0"/>
        <cfvo type="max" val="0"/>
        <color rgb="FFFF0000"/>
        <color rgb="FFFFEF9C"/>
      </colorScale>
    </cfRule>
  </conditionalFormatting>
  <conditionalFormatting sqref="Z559:Z571">
    <cfRule type="colorScale" priority="5351">
      <colorScale>
        <cfvo type="num" val="0"/>
        <cfvo type="max" val="0"/>
        <color rgb="FFFF0000"/>
        <color rgb="FFFFEF9C"/>
      </colorScale>
    </cfRule>
  </conditionalFormatting>
  <conditionalFormatting sqref="Z559:Z571">
    <cfRule type="colorScale" priority="5350">
      <colorScale>
        <cfvo type="num" val="0"/>
        <cfvo type="max" val="0"/>
        <color rgb="FFFF0000"/>
        <color rgb="FFFFEF9C"/>
      </colorScale>
    </cfRule>
  </conditionalFormatting>
  <conditionalFormatting sqref="Z573:Z587">
    <cfRule type="colorScale" priority="5349">
      <colorScale>
        <cfvo type="num" val="0"/>
        <cfvo type="max" val="0"/>
        <color rgb="FFFF0000"/>
        <color rgb="FFFFEF9C"/>
      </colorScale>
    </cfRule>
  </conditionalFormatting>
  <conditionalFormatting sqref="Z573:Z587">
    <cfRule type="colorScale" priority="5348">
      <colorScale>
        <cfvo type="num" val="0"/>
        <cfvo type="max" val="0"/>
        <color rgb="FFFF0000"/>
        <color rgb="FFFFEF9C"/>
      </colorScale>
    </cfRule>
  </conditionalFormatting>
  <conditionalFormatting sqref="Z573:Z587">
    <cfRule type="colorScale" priority="5347">
      <colorScale>
        <cfvo type="num" val="0"/>
        <cfvo type="max" val="0"/>
        <color rgb="FFFF0000"/>
        <color rgb="FFFFEF9C"/>
      </colorScale>
    </cfRule>
  </conditionalFormatting>
  <conditionalFormatting sqref="Z573:Z587">
    <cfRule type="colorScale" priority="5346">
      <colorScale>
        <cfvo type="num" val="0"/>
        <cfvo type="max" val="0"/>
        <color rgb="FFFF0000"/>
        <color rgb="FFFFEF9C"/>
      </colorScale>
    </cfRule>
  </conditionalFormatting>
  <conditionalFormatting sqref="Z573:Z587">
    <cfRule type="colorScale" priority="5345">
      <colorScale>
        <cfvo type="num" val="0"/>
        <cfvo type="max" val="0"/>
        <color rgb="FFFF0000"/>
        <color rgb="FFFFEF9C"/>
      </colorScale>
    </cfRule>
  </conditionalFormatting>
  <conditionalFormatting sqref="Z573:Z587">
    <cfRule type="colorScale" priority="5344">
      <colorScale>
        <cfvo type="num" val="0"/>
        <cfvo type="max" val="0"/>
        <color rgb="FFFF0000"/>
        <color rgb="FFFFEF9C"/>
      </colorScale>
    </cfRule>
  </conditionalFormatting>
  <conditionalFormatting sqref="Z573:Z587">
    <cfRule type="colorScale" priority="5343">
      <colorScale>
        <cfvo type="num" val="0"/>
        <cfvo type="max" val="0"/>
        <color rgb="FFFF0000"/>
        <color rgb="FFFFEF9C"/>
      </colorScale>
    </cfRule>
  </conditionalFormatting>
  <conditionalFormatting sqref="Z589:Z592">
    <cfRule type="colorScale" priority="5342">
      <colorScale>
        <cfvo type="num" val="0"/>
        <cfvo type="max" val="0"/>
        <color rgb="FFFF0000"/>
        <color rgb="FFFFEF9C"/>
      </colorScale>
    </cfRule>
  </conditionalFormatting>
  <conditionalFormatting sqref="Z589:Z592">
    <cfRule type="colorScale" priority="5341">
      <colorScale>
        <cfvo type="num" val="0"/>
        <cfvo type="max" val="0"/>
        <color rgb="FFFF0000"/>
        <color rgb="FFFFEF9C"/>
      </colorScale>
    </cfRule>
  </conditionalFormatting>
  <conditionalFormatting sqref="Z589:Z592">
    <cfRule type="colorScale" priority="5340">
      <colorScale>
        <cfvo type="num" val="0"/>
        <cfvo type="max" val="0"/>
        <color rgb="FFFF0000"/>
        <color rgb="FFFFEF9C"/>
      </colorScale>
    </cfRule>
  </conditionalFormatting>
  <conditionalFormatting sqref="Z589:Z592">
    <cfRule type="colorScale" priority="5339">
      <colorScale>
        <cfvo type="num" val="0"/>
        <cfvo type="max" val="0"/>
        <color rgb="FFFF0000"/>
        <color rgb="FFFFEF9C"/>
      </colorScale>
    </cfRule>
  </conditionalFormatting>
  <conditionalFormatting sqref="Z589:Z592">
    <cfRule type="colorScale" priority="5338">
      <colorScale>
        <cfvo type="num" val="0"/>
        <cfvo type="max" val="0"/>
        <color rgb="FFFF0000"/>
        <color rgb="FFFFEF9C"/>
      </colorScale>
    </cfRule>
  </conditionalFormatting>
  <conditionalFormatting sqref="Z589:Z592">
    <cfRule type="colorScale" priority="5337">
      <colorScale>
        <cfvo type="num" val="0"/>
        <cfvo type="max" val="0"/>
        <color rgb="FFFF0000"/>
        <color rgb="FFFFEF9C"/>
      </colorScale>
    </cfRule>
  </conditionalFormatting>
  <conditionalFormatting sqref="Z589:Z592">
    <cfRule type="colorScale" priority="5336">
      <colorScale>
        <cfvo type="num" val="0"/>
        <cfvo type="max" val="0"/>
        <color rgb="FFFF0000"/>
        <color rgb="FFFFEF9C"/>
      </colorScale>
    </cfRule>
  </conditionalFormatting>
  <conditionalFormatting sqref="Z589:Z592">
    <cfRule type="colorScale" priority="5335">
      <colorScale>
        <cfvo type="num" val="0"/>
        <cfvo type="max" val="0"/>
        <color rgb="FFFF0000"/>
        <color rgb="FFFFEF9C"/>
      </colorScale>
    </cfRule>
  </conditionalFormatting>
  <conditionalFormatting sqref="Z562">
    <cfRule type="colorScale" priority="5334">
      <colorScale>
        <cfvo type="num" val="0"/>
        <cfvo type="max" val="0"/>
        <color rgb="FFFF0000"/>
        <color rgb="FFFFEF9C"/>
      </colorScale>
    </cfRule>
  </conditionalFormatting>
  <conditionalFormatting sqref="Z577">
    <cfRule type="colorScale" priority="5333">
      <colorScale>
        <cfvo type="num" val="0"/>
        <cfvo type="max" val="0"/>
        <color rgb="FFFF0000"/>
        <color rgb="FFFFEF9C"/>
      </colorScale>
    </cfRule>
  </conditionalFormatting>
  <conditionalFormatting sqref="Z567">
    <cfRule type="colorScale" priority="5332">
      <colorScale>
        <cfvo type="num" val="0"/>
        <cfvo type="max" val="0"/>
        <color rgb="FFFF0000"/>
        <color rgb="FFFFEF9C"/>
      </colorScale>
    </cfRule>
  </conditionalFormatting>
  <conditionalFormatting sqref="Z582">
    <cfRule type="colorScale" priority="5331">
      <colorScale>
        <cfvo type="num" val="0"/>
        <cfvo type="max" val="0"/>
        <color rgb="FFFF0000"/>
        <color rgb="FFFFEF9C"/>
      </colorScale>
    </cfRule>
  </conditionalFormatting>
  <conditionalFormatting sqref="Z568">
    <cfRule type="colorScale" priority="5330">
      <colorScale>
        <cfvo type="num" val="0"/>
        <cfvo type="max" val="0"/>
        <color rgb="FFFF0000"/>
        <color rgb="FFFFEF9C"/>
      </colorScale>
    </cfRule>
  </conditionalFormatting>
  <conditionalFormatting sqref="Z583:Z584">
    <cfRule type="colorScale" priority="5329">
      <colorScale>
        <cfvo type="num" val="0"/>
        <cfvo type="max" val="0"/>
        <color rgb="FFFF0000"/>
        <color rgb="FFFFEF9C"/>
      </colorScale>
    </cfRule>
  </conditionalFormatting>
  <conditionalFormatting sqref="P559:Y562">
    <cfRule type="colorScale" priority="5328">
      <colorScale>
        <cfvo type="num" val="0"/>
        <cfvo type="max" val="0"/>
        <color rgb="FFFF0000"/>
        <color rgb="FFFFEF9C"/>
      </colorScale>
    </cfRule>
  </conditionalFormatting>
  <conditionalFormatting sqref="P564:Y577">
    <cfRule type="colorScale" priority="5327">
      <colorScale>
        <cfvo type="num" val="0"/>
        <cfvo type="max" val="0"/>
        <color rgb="FFFF0000"/>
        <color rgb="FFFFEF9C"/>
      </colorScale>
    </cfRule>
  </conditionalFormatting>
  <conditionalFormatting sqref="P579:Y592">
    <cfRule type="colorScale" priority="5326">
      <colorScale>
        <cfvo type="num" val="0"/>
        <cfvo type="max" val="0"/>
        <color rgb="FFFF0000"/>
        <color rgb="FFFFEF9C"/>
      </colorScale>
    </cfRule>
  </conditionalFormatting>
  <conditionalFormatting sqref="P559:Y562">
    <cfRule type="colorScale" priority="5325">
      <colorScale>
        <cfvo type="num" val="0"/>
        <cfvo type="max" val="0"/>
        <color rgb="FFFF0000"/>
        <color rgb="FFFFEF9C"/>
      </colorScale>
    </cfRule>
  </conditionalFormatting>
  <conditionalFormatting sqref="P559:Y562">
    <cfRule type="colorScale" priority="5324">
      <colorScale>
        <cfvo type="num" val="0"/>
        <cfvo type="max" val="0"/>
        <color rgb="FFFF0000"/>
        <color rgb="FFFFEF9C"/>
      </colorScale>
    </cfRule>
  </conditionalFormatting>
  <conditionalFormatting sqref="P559:Y562">
    <cfRule type="colorScale" priority="5323">
      <colorScale>
        <cfvo type="num" val="0"/>
        <cfvo type="max" val="0"/>
        <color rgb="FFFF0000"/>
        <color rgb="FFFFEF9C"/>
      </colorScale>
    </cfRule>
  </conditionalFormatting>
  <conditionalFormatting sqref="P564:Y577">
    <cfRule type="colorScale" priority="5322">
      <colorScale>
        <cfvo type="num" val="0"/>
        <cfvo type="max" val="0"/>
        <color rgb="FFFF0000"/>
        <color rgb="FFFFEF9C"/>
      </colorScale>
    </cfRule>
  </conditionalFormatting>
  <conditionalFormatting sqref="P564:Y577">
    <cfRule type="colorScale" priority="5321">
      <colorScale>
        <cfvo type="num" val="0"/>
        <cfvo type="max" val="0"/>
        <color rgb="FFFF0000"/>
        <color rgb="FFFFEF9C"/>
      </colorScale>
    </cfRule>
  </conditionalFormatting>
  <conditionalFormatting sqref="P564:Y577">
    <cfRule type="colorScale" priority="5320">
      <colorScale>
        <cfvo type="num" val="0"/>
        <cfvo type="max" val="0"/>
        <color rgb="FFFF0000"/>
        <color rgb="FFFFEF9C"/>
      </colorScale>
    </cfRule>
  </conditionalFormatting>
  <conditionalFormatting sqref="P564:Y577">
    <cfRule type="colorScale" priority="5319">
      <colorScale>
        <cfvo type="num" val="0"/>
        <cfvo type="max" val="0"/>
        <color rgb="FFFF0000"/>
        <color rgb="FFFFEF9C"/>
      </colorScale>
    </cfRule>
  </conditionalFormatting>
  <conditionalFormatting sqref="P579:Y592">
    <cfRule type="colorScale" priority="5318">
      <colorScale>
        <cfvo type="num" val="0"/>
        <cfvo type="max" val="0"/>
        <color rgb="FFFF0000"/>
        <color rgb="FFFFEF9C"/>
      </colorScale>
    </cfRule>
  </conditionalFormatting>
  <conditionalFormatting sqref="P579:Y592">
    <cfRule type="colorScale" priority="5317">
      <colorScale>
        <cfvo type="num" val="0"/>
        <cfvo type="max" val="0"/>
        <color rgb="FFFF0000"/>
        <color rgb="FFFFEF9C"/>
      </colorScale>
    </cfRule>
  </conditionalFormatting>
  <conditionalFormatting sqref="P579:Y592">
    <cfRule type="colorScale" priority="5316">
      <colorScale>
        <cfvo type="num" val="0"/>
        <cfvo type="max" val="0"/>
        <color rgb="FFFF0000"/>
        <color rgb="FFFFEF9C"/>
      </colorScale>
    </cfRule>
  </conditionalFormatting>
  <conditionalFormatting sqref="P579:Y592">
    <cfRule type="colorScale" priority="5315">
      <colorScale>
        <cfvo type="num" val="0"/>
        <cfvo type="max" val="0"/>
        <color rgb="FFFF0000"/>
        <color rgb="FFFFEF9C"/>
      </colorScale>
    </cfRule>
  </conditionalFormatting>
  <conditionalFormatting sqref="P579:Y592">
    <cfRule type="colorScale" priority="5314">
      <colorScale>
        <cfvo type="num" val="0"/>
        <cfvo type="max" val="0"/>
        <color rgb="FFFF0000"/>
        <color rgb="FFFFEF9C"/>
      </colorScale>
    </cfRule>
  </conditionalFormatting>
  <conditionalFormatting sqref="P568:Y568">
    <cfRule type="colorScale" priority="5313">
      <colorScale>
        <cfvo type="num" val="0"/>
        <cfvo type="max" val="0"/>
        <color rgb="FFFF0000"/>
        <color rgb="FFFFEF9C"/>
      </colorScale>
    </cfRule>
  </conditionalFormatting>
  <conditionalFormatting sqref="P583:Y584">
    <cfRule type="colorScale" priority="5312">
      <colorScale>
        <cfvo type="num" val="0"/>
        <cfvo type="max" val="0"/>
        <color rgb="FFFF0000"/>
        <color rgb="FFFFEF9C"/>
      </colorScale>
    </cfRule>
  </conditionalFormatting>
  <conditionalFormatting sqref="P573:Y573">
    <cfRule type="colorScale" priority="5311">
      <colorScale>
        <cfvo type="num" val="0"/>
        <cfvo type="max" val="0"/>
        <color rgb="FFFF0000"/>
        <color rgb="FFFFEF9C"/>
      </colorScale>
    </cfRule>
  </conditionalFormatting>
  <conditionalFormatting sqref="P589:Y589">
    <cfRule type="colorScale" priority="5310">
      <colorScale>
        <cfvo type="num" val="0"/>
        <cfvo type="max" val="0"/>
        <color rgb="FFFF0000"/>
        <color rgb="FFFFEF9C"/>
      </colorScale>
    </cfRule>
  </conditionalFormatting>
  <conditionalFormatting sqref="P559:Y559">
    <cfRule type="colorScale" priority="5309">
      <colorScale>
        <cfvo type="num" val="0"/>
        <cfvo type="max" val="0"/>
        <color rgb="FFFF0000"/>
        <color rgb="FFFFEF9C"/>
      </colorScale>
    </cfRule>
  </conditionalFormatting>
  <conditionalFormatting sqref="P574:Y574">
    <cfRule type="colorScale" priority="5308">
      <colorScale>
        <cfvo type="num" val="0"/>
        <cfvo type="max" val="0"/>
        <color rgb="FFFF0000"/>
        <color rgb="FFFFEF9C"/>
      </colorScale>
    </cfRule>
  </conditionalFormatting>
  <conditionalFormatting sqref="P590:Y590">
    <cfRule type="colorScale" priority="5307">
      <colorScale>
        <cfvo type="num" val="0"/>
        <cfvo type="max" val="0"/>
        <color rgb="FFFF0000"/>
        <color rgb="FFFFEF9C"/>
      </colorScale>
    </cfRule>
  </conditionalFormatting>
  <conditionalFormatting sqref="Z559:Z562">
    <cfRule type="colorScale" priority="5306">
      <colorScale>
        <cfvo type="num" val="0"/>
        <cfvo type="max" val="0"/>
        <color rgb="FFFF0000"/>
        <color rgb="FFFFEF9C"/>
      </colorScale>
    </cfRule>
  </conditionalFormatting>
  <conditionalFormatting sqref="Z564:Z577">
    <cfRule type="colorScale" priority="5305">
      <colorScale>
        <cfvo type="num" val="0"/>
        <cfvo type="max" val="0"/>
        <color rgb="FFFF0000"/>
        <color rgb="FFFFEF9C"/>
      </colorScale>
    </cfRule>
  </conditionalFormatting>
  <conditionalFormatting sqref="Z579:Z592">
    <cfRule type="colorScale" priority="5304">
      <colorScale>
        <cfvo type="num" val="0"/>
        <cfvo type="max" val="0"/>
        <color rgb="FFFF0000"/>
        <color rgb="FFFFEF9C"/>
      </colorScale>
    </cfRule>
  </conditionalFormatting>
  <conditionalFormatting sqref="Z559:Z562">
    <cfRule type="colorScale" priority="5303">
      <colorScale>
        <cfvo type="num" val="0"/>
        <cfvo type="max" val="0"/>
        <color rgb="FFFF0000"/>
        <color rgb="FFFFEF9C"/>
      </colorScale>
    </cfRule>
  </conditionalFormatting>
  <conditionalFormatting sqref="Z559:Z562">
    <cfRule type="colorScale" priority="5302">
      <colorScale>
        <cfvo type="num" val="0"/>
        <cfvo type="max" val="0"/>
        <color rgb="FFFF0000"/>
        <color rgb="FFFFEF9C"/>
      </colorScale>
    </cfRule>
  </conditionalFormatting>
  <conditionalFormatting sqref="Z559:Z562">
    <cfRule type="colorScale" priority="5301">
      <colorScale>
        <cfvo type="num" val="0"/>
        <cfvo type="max" val="0"/>
        <color rgb="FFFF0000"/>
        <color rgb="FFFFEF9C"/>
      </colorScale>
    </cfRule>
  </conditionalFormatting>
  <conditionalFormatting sqref="Z564:Z577">
    <cfRule type="colorScale" priority="5300">
      <colorScale>
        <cfvo type="num" val="0"/>
        <cfvo type="max" val="0"/>
        <color rgb="FFFF0000"/>
        <color rgb="FFFFEF9C"/>
      </colorScale>
    </cfRule>
  </conditionalFormatting>
  <conditionalFormatting sqref="Z564:Z577">
    <cfRule type="colorScale" priority="5299">
      <colorScale>
        <cfvo type="num" val="0"/>
        <cfvo type="max" val="0"/>
        <color rgb="FFFF0000"/>
        <color rgb="FFFFEF9C"/>
      </colorScale>
    </cfRule>
  </conditionalFormatting>
  <conditionalFormatting sqref="Z564:Z577">
    <cfRule type="colorScale" priority="5298">
      <colorScale>
        <cfvo type="num" val="0"/>
        <cfvo type="max" val="0"/>
        <color rgb="FFFF0000"/>
        <color rgb="FFFFEF9C"/>
      </colorScale>
    </cfRule>
  </conditionalFormatting>
  <conditionalFormatting sqref="Z564:Z577">
    <cfRule type="colorScale" priority="5297">
      <colorScale>
        <cfvo type="num" val="0"/>
        <cfvo type="max" val="0"/>
        <color rgb="FFFF0000"/>
        <color rgb="FFFFEF9C"/>
      </colorScale>
    </cfRule>
  </conditionalFormatting>
  <conditionalFormatting sqref="Z579:Z592">
    <cfRule type="colorScale" priority="5296">
      <colorScale>
        <cfvo type="num" val="0"/>
        <cfvo type="max" val="0"/>
        <color rgb="FFFF0000"/>
        <color rgb="FFFFEF9C"/>
      </colorScale>
    </cfRule>
  </conditionalFormatting>
  <conditionalFormatting sqref="Z579:Z592">
    <cfRule type="colorScale" priority="5295">
      <colorScale>
        <cfvo type="num" val="0"/>
        <cfvo type="max" val="0"/>
        <color rgb="FFFF0000"/>
        <color rgb="FFFFEF9C"/>
      </colorScale>
    </cfRule>
  </conditionalFormatting>
  <conditionalFormatting sqref="Z579:Z592">
    <cfRule type="colorScale" priority="5294">
      <colorScale>
        <cfvo type="num" val="0"/>
        <cfvo type="max" val="0"/>
        <color rgb="FFFF0000"/>
        <color rgb="FFFFEF9C"/>
      </colorScale>
    </cfRule>
  </conditionalFormatting>
  <conditionalFormatting sqref="Z579:Z592">
    <cfRule type="colorScale" priority="5293">
      <colorScale>
        <cfvo type="num" val="0"/>
        <cfvo type="max" val="0"/>
        <color rgb="FFFF0000"/>
        <color rgb="FFFFEF9C"/>
      </colorScale>
    </cfRule>
  </conditionalFormatting>
  <conditionalFormatting sqref="Z579:Z592">
    <cfRule type="colorScale" priority="5292">
      <colorScale>
        <cfvo type="num" val="0"/>
        <cfvo type="max" val="0"/>
        <color rgb="FFFF0000"/>
        <color rgb="FFFFEF9C"/>
      </colorScale>
    </cfRule>
  </conditionalFormatting>
  <conditionalFormatting sqref="Z568">
    <cfRule type="colorScale" priority="5291">
      <colorScale>
        <cfvo type="num" val="0"/>
        <cfvo type="max" val="0"/>
        <color rgb="FFFF0000"/>
        <color rgb="FFFFEF9C"/>
      </colorScale>
    </cfRule>
  </conditionalFormatting>
  <conditionalFormatting sqref="Z583:Z584">
    <cfRule type="colorScale" priority="5290">
      <colorScale>
        <cfvo type="num" val="0"/>
        <cfvo type="max" val="0"/>
        <color rgb="FFFF0000"/>
        <color rgb="FFFFEF9C"/>
      </colorScale>
    </cfRule>
  </conditionalFormatting>
  <conditionalFormatting sqref="Z573">
    <cfRule type="colorScale" priority="5289">
      <colorScale>
        <cfvo type="num" val="0"/>
        <cfvo type="max" val="0"/>
        <color rgb="FFFF0000"/>
        <color rgb="FFFFEF9C"/>
      </colorScale>
    </cfRule>
  </conditionalFormatting>
  <conditionalFormatting sqref="Z589">
    <cfRule type="colorScale" priority="5288">
      <colorScale>
        <cfvo type="num" val="0"/>
        <cfvo type="max" val="0"/>
        <color rgb="FFFF0000"/>
        <color rgb="FFFFEF9C"/>
      </colorScale>
    </cfRule>
  </conditionalFormatting>
  <conditionalFormatting sqref="Z559">
    <cfRule type="colorScale" priority="5287">
      <colorScale>
        <cfvo type="num" val="0"/>
        <cfvo type="max" val="0"/>
        <color rgb="FFFF0000"/>
        <color rgb="FFFFEF9C"/>
      </colorScale>
    </cfRule>
  </conditionalFormatting>
  <conditionalFormatting sqref="Z574">
    <cfRule type="colorScale" priority="5286">
      <colorScale>
        <cfvo type="num" val="0"/>
        <cfvo type="max" val="0"/>
        <color rgb="FFFF0000"/>
        <color rgb="FFFFEF9C"/>
      </colorScale>
    </cfRule>
  </conditionalFormatting>
  <conditionalFormatting sqref="Z590">
    <cfRule type="colorScale" priority="5285">
      <colorScale>
        <cfvo type="num" val="0"/>
        <cfvo type="max" val="0"/>
        <color rgb="FFFF0000"/>
        <color rgb="FFFFEF9C"/>
      </colorScale>
    </cfRule>
  </conditionalFormatting>
  <conditionalFormatting sqref="P559:Y568">
    <cfRule type="colorScale" priority="5284">
      <colorScale>
        <cfvo type="num" val="0"/>
        <cfvo type="max" val="0"/>
        <color rgb="FFFF0000"/>
        <color rgb="FFFFEF9C"/>
      </colorScale>
    </cfRule>
  </conditionalFormatting>
  <conditionalFormatting sqref="P570:Y584">
    <cfRule type="colorScale" priority="5283">
      <colorScale>
        <cfvo type="num" val="0"/>
        <cfvo type="max" val="0"/>
        <color rgb="FFFF0000"/>
        <color rgb="FFFFEF9C"/>
      </colorScale>
    </cfRule>
  </conditionalFormatting>
  <conditionalFormatting sqref="P586:Y592">
    <cfRule type="colorScale" priority="5282">
      <colorScale>
        <cfvo type="num" val="0"/>
        <cfvo type="max" val="0"/>
        <color rgb="FFFF0000"/>
        <color rgb="FFFFEF9C"/>
      </colorScale>
    </cfRule>
  </conditionalFormatting>
  <conditionalFormatting sqref="P559:Y568">
    <cfRule type="colorScale" priority="5281">
      <colorScale>
        <cfvo type="num" val="0"/>
        <cfvo type="max" val="0"/>
        <color rgb="FFFF0000"/>
        <color rgb="FFFFEF9C"/>
      </colorScale>
    </cfRule>
  </conditionalFormatting>
  <conditionalFormatting sqref="P570:Y584">
    <cfRule type="colorScale" priority="5280">
      <colorScale>
        <cfvo type="num" val="0"/>
        <cfvo type="max" val="0"/>
        <color rgb="FFFF0000"/>
        <color rgb="FFFFEF9C"/>
      </colorScale>
    </cfRule>
  </conditionalFormatting>
  <conditionalFormatting sqref="P570:Y584">
    <cfRule type="colorScale" priority="5279">
      <colorScale>
        <cfvo type="num" val="0"/>
        <cfvo type="max" val="0"/>
        <color rgb="FFFF0000"/>
        <color rgb="FFFFEF9C"/>
      </colorScale>
    </cfRule>
  </conditionalFormatting>
  <conditionalFormatting sqref="P586:Y592">
    <cfRule type="colorScale" priority="5278">
      <colorScale>
        <cfvo type="num" val="0"/>
        <cfvo type="max" val="0"/>
        <color rgb="FFFF0000"/>
        <color rgb="FFFFEF9C"/>
      </colorScale>
    </cfRule>
  </conditionalFormatting>
  <conditionalFormatting sqref="P586:Y592">
    <cfRule type="colorScale" priority="5277">
      <colorScale>
        <cfvo type="num" val="0"/>
        <cfvo type="max" val="0"/>
        <color rgb="FFFF0000"/>
        <color rgb="FFFFEF9C"/>
      </colorScale>
    </cfRule>
  </conditionalFormatting>
  <conditionalFormatting sqref="P586:Y592">
    <cfRule type="colorScale" priority="5276">
      <colorScale>
        <cfvo type="num" val="0"/>
        <cfvo type="max" val="0"/>
        <color rgb="FFFF0000"/>
        <color rgb="FFFFEF9C"/>
      </colorScale>
    </cfRule>
  </conditionalFormatting>
  <conditionalFormatting sqref="P559:Y559">
    <cfRule type="colorScale" priority="5275">
      <colorScale>
        <cfvo type="num" val="0"/>
        <cfvo type="max" val="0"/>
        <color rgb="FFFF0000"/>
        <color rgb="FFFFEF9C"/>
      </colorScale>
    </cfRule>
  </conditionalFormatting>
  <conditionalFormatting sqref="P574:Y574">
    <cfRule type="colorScale" priority="5274">
      <colorScale>
        <cfvo type="num" val="0"/>
        <cfvo type="max" val="0"/>
        <color rgb="FFFF0000"/>
        <color rgb="FFFFEF9C"/>
      </colorScale>
    </cfRule>
  </conditionalFormatting>
  <conditionalFormatting sqref="P590:Y590">
    <cfRule type="colorScale" priority="5273">
      <colorScale>
        <cfvo type="num" val="0"/>
        <cfvo type="max" val="0"/>
        <color rgb="FFFF0000"/>
        <color rgb="FFFFEF9C"/>
      </colorScale>
    </cfRule>
  </conditionalFormatting>
  <conditionalFormatting sqref="P564:Y564">
    <cfRule type="colorScale" priority="5272">
      <colorScale>
        <cfvo type="num" val="0"/>
        <cfvo type="max" val="0"/>
        <color rgb="FFFF0000"/>
        <color rgb="FFFFEF9C"/>
      </colorScale>
    </cfRule>
  </conditionalFormatting>
  <conditionalFormatting sqref="P579:Y579">
    <cfRule type="colorScale" priority="5271">
      <colorScale>
        <cfvo type="num" val="0"/>
        <cfvo type="max" val="0"/>
        <color rgb="FFFF0000"/>
        <color rgb="FFFFEF9C"/>
      </colorScale>
    </cfRule>
  </conditionalFormatting>
  <conditionalFormatting sqref="P565:Y565">
    <cfRule type="colorScale" priority="5270">
      <colorScale>
        <cfvo type="num" val="0"/>
        <cfvo type="max" val="0"/>
        <color rgb="FFFF0000"/>
        <color rgb="FFFFEF9C"/>
      </colorScale>
    </cfRule>
  </conditionalFormatting>
  <conditionalFormatting sqref="P580:Y580">
    <cfRule type="colorScale" priority="5269">
      <colorScale>
        <cfvo type="num" val="0"/>
        <cfvo type="max" val="0"/>
        <color rgb="FFFF0000"/>
        <color rgb="FFFFEF9C"/>
      </colorScale>
    </cfRule>
  </conditionalFormatting>
  <conditionalFormatting sqref="Z559:Z568">
    <cfRule type="colorScale" priority="5268">
      <colorScale>
        <cfvo type="num" val="0"/>
        <cfvo type="max" val="0"/>
        <color rgb="FFFF0000"/>
        <color rgb="FFFFEF9C"/>
      </colorScale>
    </cfRule>
  </conditionalFormatting>
  <conditionalFormatting sqref="Z570:Z584">
    <cfRule type="colorScale" priority="5267">
      <colorScale>
        <cfvo type="num" val="0"/>
        <cfvo type="max" val="0"/>
        <color rgb="FFFF0000"/>
        <color rgb="FFFFEF9C"/>
      </colorScale>
    </cfRule>
  </conditionalFormatting>
  <conditionalFormatting sqref="Z586:Z592">
    <cfRule type="colorScale" priority="5266">
      <colorScale>
        <cfvo type="num" val="0"/>
        <cfvo type="max" val="0"/>
        <color rgb="FFFF0000"/>
        <color rgb="FFFFEF9C"/>
      </colorScale>
    </cfRule>
  </conditionalFormatting>
  <conditionalFormatting sqref="Z559:Z568">
    <cfRule type="colorScale" priority="5265">
      <colorScale>
        <cfvo type="num" val="0"/>
        <cfvo type="max" val="0"/>
        <color rgb="FFFF0000"/>
        <color rgb="FFFFEF9C"/>
      </colorScale>
    </cfRule>
  </conditionalFormatting>
  <conditionalFormatting sqref="Z570:Z584">
    <cfRule type="colorScale" priority="5264">
      <colorScale>
        <cfvo type="num" val="0"/>
        <cfvo type="max" val="0"/>
        <color rgb="FFFF0000"/>
        <color rgb="FFFFEF9C"/>
      </colorScale>
    </cfRule>
  </conditionalFormatting>
  <conditionalFormatting sqref="Z570:Z584">
    <cfRule type="colorScale" priority="5263">
      <colorScale>
        <cfvo type="num" val="0"/>
        <cfvo type="max" val="0"/>
        <color rgb="FFFF0000"/>
        <color rgb="FFFFEF9C"/>
      </colorScale>
    </cfRule>
  </conditionalFormatting>
  <conditionalFormatting sqref="Z586:Z592">
    <cfRule type="colorScale" priority="5262">
      <colorScale>
        <cfvo type="num" val="0"/>
        <cfvo type="max" val="0"/>
        <color rgb="FFFF0000"/>
        <color rgb="FFFFEF9C"/>
      </colorScale>
    </cfRule>
  </conditionalFormatting>
  <conditionalFormatting sqref="Z586:Z592">
    <cfRule type="colorScale" priority="5261">
      <colorScale>
        <cfvo type="num" val="0"/>
        <cfvo type="max" val="0"/>
        <color rgb="FFFF0000"/>
        <color rgb="FFFFEF9C"/>
      </colorScale>
    </cfRule>
  </conditionalFormatting>
  <conditionalFormatting sqref="Z586:Z592">
    <cfRule type="colorScale" priority="5260">
      <colorScale>
        <cfvo type="num" val="0"/>
        <cfvo type="max" val="0"/>
        <color rgb="FFFF0000"/>
        <color rgb="FFFFEF9C"/>
      </colorScale>
    </cfRule>
  </conditionalFormatting>
  <conditionalFormatting sqref="Z559">
    <cfRule type="colorScale" priority="5259">
      <colorScale>
        <cfvo type="num" val="0"/>
        <cfvo type="max" val="0"/>
        <color rgb="FFFF0000"/>
        <color rgb="FFFFEF9C"/>
      </colorScale>
    </cfRule>
  </conditionalFormatting>
  <conditionalFormatting sqref="Z574">
    <cfRule type="colorScale" priority="5258">
      <colorScale>
        <cfvo type="num" val="0"/>
        <cfvo type="max" val="0"/>
        <color rgb="FFFF0000"/>
        <color rgb="FFFFEF9C"/>
      </colorScale>
    </cfRule>
  </conditionalFormatting>
  <conditionalFormatting sqref="Z590">
    <cfRule type="colorScale" priority="5257">
      <colorScale>
        <cfvo type="num" val="0"/>
        <cfvo type="max" val="0"/>
        <color rgb="FFFF0000"/>
        <color rgb="FFFFEF9C"/>
      </colorScale>
    </cfRule>
  </conditionalFormatting>
  <conditionalFormatting sqref="Z564">
    <cfRule type="colorScale" priority="5256">
      <colorScale>
        <cfvo type="num" val="0"/>
        <cfvo type="max" val="0"/>
        <color rgb="FFFF0000"/>
        <color rgb="FFFFEF9C"/>
      </colorScale>
    </cfRule>
  </conditionalFormatting>
  <conditionalFormatting sqref="Z579">
    <cfRule type="colorScale" priority="5255">
      <colorScale>
        <cfvo type="num" val="0"/>
        <cfvo type="max" val="0"/>
        <color rgb="FFFF0000"/>
        <color rgb="FFFFEF9C"/>
      </colorScale>
    </cfRule>
  </conditionalFormatting>
  <conditionalFormatting sqref="Z565">
    <cfRule type="colorScale" priority="5254">
      <colorScale>
        <cfvo type="num" val="0"/>
        <cfvo type="max" val="0"/>
        <color rgb="FFFF0000"/>
        <color rgb="FFFFEF9C"/>
      </colorScale>
    </cfRule>
  </conditionalFormatting>
  <conditionalFormatting sqref="Z580">
    <cfRule type="colorScale" priority="5253">
      <colorScale>
        <cfvo type="num" val="0"/>
        <cfvo type="max" val="0"/>
        <color rgb="FFFF0000"/>
        <color rgb="FFFFEF9C"/>
      </colorScale>
    </cfRule>
  </conditionalFormatting>
  <conditionalFormatting sqref="P559:Y559">
    <cfRule type="colorScale" priority="5252">
      <colorScale>
        <cfvo type="num" val="0"/>
        <cfvo type="max" val="0"/>
        <color rgb="FFFF0000"/>
        <color rgb="FFFFEF9C"/>
      </colorScale>
    </cfRule>
  </conditionalFormatting>
  <conditionalFormatting sqref="P561:Y574">
    <cfRule type="colorScale" priority="5251">
      <colorScale>
        <cfvo type="num" val="0"/>
        <cfvo type="max" val="0"/>
        <color rgb="FFFF0000"/>
        <color rgb="FFFFEF9C"/>
      </colorScale>
    </cfRule>
  </conditionalFormatting>
  <conditionalFormatting sqref="P576:Y590">
    <cfRule type="colorScale" priority="5250">
      <colorScale>
        <cfvo type="num" val="0"/>
        <cfvo type="max" val="0"/>
        <color rgb="FFFF0000"/>
        <color rgb="FFFFEF9C"/>
      </colorScale>
    </cfRule>
  </conditionalFormatting>
  <conditionalFormatting sqref="P592:Y592">
    <cfRule type="colorScale" priority="5249">
      <colorScale>
        <cfvo type="num" val="0"/>
        <cfvo type="max" val="0"/>
        <color rgb="FFFF0000"/>
        <color rgb="FFFFEF9C"/>
      </colorScale>
    </cfRule>
  </conditionalFormatting>
  <conditionalFormatting sqref="P592:Y592">
    <cfRule type="colorScale" priority="5248">
      <colorScale>
        <cfvo type="num" val="0"/>
        <cfvo type="max" val="0"/>
        <color rgb="FFFF0000"/>
        <color rgb="FFFFEF9C"/>
      </colorScale>
    </cfRule>
  </conditionalFormatting>
  <conditionalFormatting sqref="P565:Y565">
    <cfRule type="colorScale" priority="5247">
      <colorScale>
        <cfvo type="num" val="0"/>
        <cfvo type="max" val="0"/>
        <color rgb="FFFF0000"/>
        <color rgb="FFFFEF9C"/>
      </colorScale>
    </cfRule>
  </conditionalFormatting>
  <conditionalFormatting sqref="P580:Y580">
    <cfRule type="colorScale" priority="5246">
      <colorScale>
        <cfvo type="num" val="0"/>
        <cfvo type="max" val="0"/>
        <color rgb="FFFF0000"/>
        <color rgb="FFFFEF9C"/>
      </colorScale>
    </cfRule>
  </conditionalFormatting>
  <conditionalFormatting sqref="P570:Y570">
    <cfRule type="colorScale" priority="5245">
      <colorScale>
        <cfvo type="num" val="0"/>
        <cfvo type="max" val="0"/>
        <color rgb="FFFF0000"/>
        <color rgb="FFFFEF9C"/>
      </colorScale>
    </cfRule>
  </conditionalFormatting>
  <conditionalFormatting sqref="P586:Y586">
    <cfRule type="colorScale" priority="5244">
      <colorScale>
        <cfvo type="num" val="0"/>
        <cfvo type="max" val="0"/>
        <color rgb="FFFF0000"/>
        <color rgb="FFFFEF9C"/>
      </colorScale>
    </cfRule>
  </conditionalFormatting>
  <conditionalFormatting sqref="P571:Y571">
    <cfRule type="colorScale" priority="5243">
      <colorScale>
        <cfvo type="num" val="0"/>
        <cfvo type="max" val="0"/>
        <color rgb="FFFF0000"/>
        <color rgb="FFFFEF9C"/>
      </colorScale>
    </cfRule>
  </conditionalFormatting>
  <conditionalFormatting sqref="P587:Y587">
    <cfRule type="colorScale" priority="5242">
      <colorScale>
        <cfvo type="num" val="0"/>
        <cfvo type="max" val="0"/>
        <color rgb="FFFF0000"/>
        <color rgb="FFFFEF9C"/>
      </colorScale>
    </cfRule>
  </conditionalFormatting>
  <conditionalFormatting sqref="Z559">
    <cfRule type="colorScale" priority="5241">
      <colorScale>
        <cfvo type="num" val="0"/>
        <cfvo type="max" val="0"/>
        <color rgb="FFFF0000"/>
        <color rgb="FFFFEF9C"/>
      </colorScale>
    </cfRule>
  </conditionalFormatting>
  <conditionalFormatting sqref="Z561:Z574">
    <cfRule type="colorScale" priority="5240">
      <colorScale>
        <cfvo type="num" val="0"/>
        <cfvo type="max" val="0"/>
        <color rgb="FFFF0000"/>
        <color rgb="FFFFEF9C"/>
      </colorScale>
    </cfRule>
  </conditionalFormatting>
  <conditionalFormatting sqref="Z576:Z590">
    <cfRule type="colorScale" priority="5239">
      <colorScale>
        <cfvo type="num" val="0"/>
        <cfvo type="max" val="0"/>
        <color rgb="FFFF0000"/>
        <color rgb="FFFFEF9C"/>
      </colorScale>
    </cfRule>
  </conditionalFormatting>
  <conditionalFormatting sqref="Z592">
    <cfRule type="colorScale" priority="5238">
      <colorScale>
        <cfvo type="num" val="0"/>
        <cfvo type="max" val="0"/>
        <color rgb="FFFF0000"/>
        <color rgb="FFFFEF9C"/>
      </colorScale>
    </cfRule>
  </conditionalFormatting>
  <conditionalFormatting sqref="Z592">
    <cfRule type="colorScale" priority="5237">
      <colorScale>
        <cfvo type="num" val="0"/>
        <cfvo type="max" val="0"/>
        <color rgb="FFFF0000"/>
        <color rgb="FFFFEF9C"/>
      </colorScale>
    </cfRule>
  </conditionalFormatting>
  <conditionalFormatting sqref="Z565">
    <cfRule type="colorScale" priority="5236">
      <colorScale>
        <cfvo type="num" val="0"/>
        <cfvo type="max" val="0"/>
        <color rgb="FFFF0000"/>
        <color rgb="FFFFEF9C"/>
      </colorScale>
    </cfRule>
  </conditionalFormatting>
  <conditionalFormatting sqref="Z580">
    <cfRule type="colorScale" priority="5235">
      <colorScale>
        <cfvo type="num" val="0"/>
        <cfvo type="max" val="0"/>
        <color rgb="FFFF0000"/>
        <color rgb="FFFFEF9C"/>
      </colorScale>
    </cfRule>
  </conditionalFormatting>
  <conditionalFormatting sqref="Z570">
    <cfRule type="colorScale" priority="5234">
      <colorScale>
        <cfvo type="num" val="0"/>
        <cfvo type="max" val="0"/>
        <color rgb="FFFF0000"/>
        <color rgb="FFFFEF9C"/>
      </colorScale>
    </cfRule>
  </conditionalFormatting>
  <conditionalFormatting sqref="Z586">
    <cfRule type="colorScale" priority="5233">
      <colorScale>
        <cfvo type="num" val="0"/>
        <cfvo type="max" val="0"/>
        <color rgb="FFFF0000"/>
        <color rgb="FFFFEF9C"/>
      </colorScale>
    </cfRule>
  </conditionalFormatting>
  <conditionalFormatting sqref="Z571">
    <cfRule type="colorScale" priority="5232">
      <colorScale>
        <cfvo type="num" val="0"/>
        <cfvo type="max" val="0"/>
        <color rgb="FFFF0000"/>
        <color rgb="FFFFEF9C"/>
      </colorScale>
    </cfRule>
  </conditionalFormatting>
  <conditionalFormatting sqref="Z587">
    <cfRule type="colorScale" priority="5231">
      <colorScale>
        <cfvo type="num" val="0"/>
        <cfvo type="max" val="0"/>
        <color rgb="FFFF0000"/>
        <color rgb="FFFFEF9C"/>
      </colorScale>
    </cfRule>
  </conditionalFormatting>
  <conditionalFormatting sqref="P559:Y565">
    <cfRule type="colorScale" priority="5230">
      <colorScale>
        <cfvo type="num" val="0"/>
        <cfvo type="max" val="0"/>
        <color rgb="FFFF0000"/>
        <color rgb="FFFFEF9C"/>
      </colorScale>
    </cfRule>
  </conditionalFormatting>
  <conditionalFormatting sqref="P567:Y580">
    <cfRule type="colorScale" priority="5229">
      <colorScale>
        <cfvo type="num" val="0"/>
        <cfvo type="max" val="0"/>
        <color rgb="FFFF0000"/>
        <color rgb="FFFFEF9C"/>
      </colorScale>
    </cfRule>
  </conditionalFormatting>
  <conditionalFormatting sqref="P582:Y592">
    <cfRule type="colorScale" priority="5228">
      <colorScale>
        <cfvo type="num" val="0"/>
        <cfvo type="max" val="0"/>
        <color rgb="FFFF0000"/>
        <color rgb="FFFFEF9C"/>
      </colorScale>
    </cfRule>
  </conditionalFormatting>
  <conditionalFormatting sqref="P571:Y571">
    <cfRule type="colorScale" priority="5227">
      <colorScale>
        <cfvo type="num" val="0"/>
        <cfvo type="max" val="0"/>
        <color rgb="FFFF0000"/>
        <color rgb="FFFFEF9C"/>
      </colorScale>
    </cfRule>
  </conditionalFormatting>
  <conditionalFormatting sqref="P587:Y587">
    <cfRule type="colorScale" priority="5226">
      <colorScale>
        <cfvo type="num" val="0"/>
        <cfvo type="max" val="0"/>
        <color rgb="FFFF0000"/>
        <color rgb="FFFFEF9C"/>
      </colorScale>
    </cfRule>
  </conditionalFormatting>
  <conditionalFormatting sqref="P561:Y561">
    <cfRule type="colorScale" priority="5225">
      <colorScale>
        <cfvo type="num" val="0"/>
        <cfvo type="max" val="0"/>
        <color rgb="FFFF0000"/>
        <color rgb="FFFFEF9C"/>
      </colorScale>
    </cfRule>
  </conditionalFormatting>
  <conditionalFormatting sqref="P576:Y576">
    <cfRule type="colorScale" priority="5224">
      <colorScale>
        <cfvo type="num" val="0"/>
        <cfvo type="max" val="0"/>
        <color rgb="FFFF0000"/>
        <color rgb="FFFFEF9C"/>
      </colorScale>
    </cfRule>
  </conditionalFormatting>
  <conditionalFormatting sqref="P592:Y592">
    <cfRule type="colorScale" priority="5223">
      <colorScale>
        <cfvo type="num" val="0"/>
        <cfvo type="max" val="0"/>
        <color rgb="FFFF0000"/>
        <color rgb="FFFFEF9C"/>
      </colorScale>
    </cfRule>
  </conditionalFormatting>
  <conditionalFormatting sqref="P562:Y562">
    <cfRule type="colorScale" priority="5222">
      <colorScale>
        <cfvo type="num" val="0"/>
        <cfvo type="max" val="0"/>
        <color rgb="FFFF0000"/>
        <color rgb="FFFFEF9C"/>
      </colorScale>
    </cfRule>
  </conditionalFormatting>
  <conditionalFormatting sqref="P577:Y577">
    <cfRule type="colorScale" priority="5221">
      <colorScale>
        <cfvo type="num" val="0"/>
        <cfvo type="max" val="0"/>
        <color rgb="FFFF0000"/>
        <color rgb="FFFFEF9C"/>
      </colorScale>
    </cfRule>
  </conditionalFormatting>
  <conditionalFormatting sqref="Z559:Z565">
    <cfRule type="colorScale" priority="5220">
      <colorScale>
        <cfvo type="num" val="0"/>
        <cfvo type="max" val="0"/>
        <color rgb="FFFF0000"/>
        <color rgb="FFFFEF9C"/>
      </colorScale>
    </cfRule>
  </conditionalFormatting>
  <conditionalFormatting sqref="Z567:Z580">
    <cfRule type="colorScale" priority="5219">
      <colorScale>
        <cfvo type="num" val="0"/>
        <cfvo type="max" val="0"/>
        <color rgb="FFFF0000"/>
        <color rgb="FFFFEF9C"/>
      </colorScale>
    </cfRule>
  </conditionalFormatting>
  <conditionalFormatting sqref="Z582:Z592">
    <cfRule type="colorScale" priority="5218">
      <colorScale>
        <cfvo type="num" val="0"/>
        <cfvo type="max" val="0"/>
        <color rgb="FFFF0000"/>
        <color rgb="FFFFEF9C"/>
      </colorScale>
    </cfRule>
  </conditionalFormatting>
  <conditionalFormatting sqref="Z571">
    <cfRule type="colorScale" priority="5217">
      <colorScale>
        <cfvo type="num" val="0"/>
        <cfvo type="max" val="0"/>
        <color rgb="FFFF0000"/>
        <color rgb="FFFFEF9C"/>
      </colorScale>
    </cfRule>
  </conditionalFormatting>
  <conditionalFormatting sqref="Z587">
    <cfRule type="colorScale" priority="5216">
      <colorScale>
        <cfvo type="num" val="0"/>
        <cfvo type="max" val="0"/>
        <color rgb="FFFF0000"/>
        <color rgb="FFFFEF9C"/>
      </colorScale>
    </cfRule>
  </conditionalFormatting>
  <conditionalFormatting sqref="Z561">
    <cfRule type="colorScale" priority="5215">
      <colorScale>
        <cfvo type="num" val="0"/>
        <cfvo type="max" val="0"/>
        <color rgb="FFFF0000"/>
        <color rgb="FFFFEF9C"/>
      </colorScale>
    </cfRule>
  </conditionalFormatting>
  <conditionalFormatting sqref="Z576">
    <cfRule type="colorScale" priority="5214">
      <colorScale>
        <cfvo type="num" val="0"/>
        <cfvo type="max" val="0"/>
        <color rgb="FFFF0000"/>
        <color rgb="FFFFEF9C"/>
      </colorScale>
    </cfRule>
  </conditionalFormatting>
  <conditionalFormatting sqref="Z592">
    <cfRule type="colorScale" priority="5213">
      <colorScale>
        <cfvo type="num" val="0"/>
        <cfvo type="max" val="0"/>
        <color rgb="FFFF0000"/>
        <color rgb="FFFFEF9C"/>
      </colorScale>
    </cfRule>
  </conditionalFormatting>
  <conditionalFormatting sqref="Z562">
    <cfRule type="colorScale" priority="5212">
      <colorScale>
        <cfvo type="num" val="0"/>
        <cfvo type="max" val="0"/>
        <color rgb="FFFF0000"/>
        <color rgb="FFFFEF9C"/>
      </colorScale>
    </cfRule>
  </conditionalFormatting>
  <conditionalFormatting sqref="Z577">
    <cfRule type="colorScale" priority="5211">
      <colorScale>
        <cfvo type="num" val="0"/>
        <cfvo type="max" val="0"/>
        <color rgb="FFFF0000"/>
        <color rgb="FFFFEF9C"/>
      </colorScale>
    </cfRule>
  </conditionalFormatting>
  <conditionalFormatting sqref="P559:Y571">
    <cfRule type="colorScale" priority="5210">
      <colorScale>
        <cfvo type="num" val="0"/>
        <cfvo type="max" val="0"/>
        <color rgb="FFFF0000"/>
        <color rgb="FFFFEF9C"/>
      </colorScale>
    </cfRule>
  </conditionalFormatting>
  <conditionalFormatting sqref="P573:Y587">
    <cfRule type="colorScale" priority="5209">
      <colorScale>
        <cfvo type="num" val="0"/>
        <cfvo type="max" val="0"/>
        <color rgb="FFFF0000"/>
        <color rgb="FFFFEF9C"/>
      </colorScale>
    </cfRule>
  </conditionalFormatting>
  <conditionalFormatting sqref="P589:Y592">
    <cfRule type="colorScale" priority="5208">
      <colorScale>
        <cfvo type="num" val="0"/>
        <cfvo type="max" val="0"/>
        <color rgb="FFFF0000"/>
        <color rgb="FFFFEF9C"/>
      </colorScale>
    </cfRule>
  </conditionalFormatting>
  <conditionalFormatting sqref="P562:Y562">
    <cfRule type="colorScale" priority="5207">
      <colorScale>
        <cfvo type="num" val="0"/>
        <cfvo type="max" val="0"/>
        <color rgb="FFFF0000"/>
        <color rgb="FFFFEF9C"/>
      </colorScale>
    </cfRule>
  </conditionalFormatting>
  <conditionalFormatting sqref="P577:Y577">
    <cfRule type="colorScale" priority="5206">
      <colorScale>
        <cfvo type="num" val="0"/>
        <cfvo type="max" val="0"/>
        <color rgb="FFFF0000"/>
        <color rgb="FFFFEF9C"/>
      </colorScale>
    </cfRule>
  </conditionalFormatting>
  <conditionalFormatting sqref="P567:Y567">
    <cfRule type="colorScale" priority="5205">
      <colorScale>
        <cfvo type="num" val="0"/>
        <cfvo type="max" val="0"/>
        <color rgb="FFFF0000"/>
        <color rgb="FFFFEF9C"/>
      </colorScale>
    </cfRule>
  </conditionalFormatting>
  <conditionalFormatting sqref="P582:Y582">
    <cfRule type="colorScale" priority="5204">
      <colorScale>
        <cfvo type="num" val="0"/>
        <cfvo type="max" val="0"/>
        <color rgb="FFFF0000"/>
        <color rgb="FFFFEF9C"/>
      </colorScale>
    </cfRule>
  </conditionalFormatting>
  <conditionalFormatting sqref="P568:Y568">
    <cfRule type="colorScale" priority="5203">
      <colorScale>
        <cfvo type="num" val="0"/>
        <cfvo type="max" val="0"/>
        <color rgb="FFFF0000"/>
        <color rgb="FFFFEF9C"/>
      </colorScale>
    </cfRule>
  </conditionalFormatting>
  <conditionalFormatting sqref="P583:Y584">
    <cfRule type="colorScale" priority="5202">
      <colorScale>
        <cfvo type="num" val="0"/>
        <cfvo type="max" val="0"/>
        <color rgb="FFFF0000"/>
        <color rgb="FFFFEF9C"/>
      </colorScale>
    </cfRule>
  </conditionalFormatting>
  <conditionalFormatting sqref="Z559:Z571">
    <cfRule type="colorScale" priority="5201">
      <colorScale>
        <cfvo type="num" val="0"/>
        <cfvo type="max" val="0"/>
        <color rgb="FFFF0000"/>
        <color rgb="FFFFEF9C"/>
      </colorScale>
    </cfRule>
  </conditionalFormatting>
  <conditionalFormatting sqref="Z573:Z587">
    <cfRule type="colorScale" priority="5200">
      <colorScale>
        <cfvo type="num" val="0"/>
        <cfvo type="max" val="0"/>
        <color rgb="FFFF0000"/>
        <color rgb="FFFFEF9C"/>
      </colorScale>
    </cfRule>
  </conditionalFormatting>
  <conditionalFormatting sqref="Z589:Z592">
    <cfRule type="colorScale" priority="5199">
      <colorScale>
        <cfvo type="num" val="0"/>
        <cfvo type="max" val="0"/>
        <color rgb="FFFF0000"/>
        <color rgb="FFFFEF9C"/>
      </colorScale>
    </cfRule>
  </conditionalFormatting>
  <conditionalFormatting sqref="Z562">
    <cfRule type="colorScale" priority="5198">
      <colorScale>
        <cfvo type="num" val="0"/>
        <cfvo type="max" val="0"/>
        <color rgb="FFFF0000"/>
        <color rgb="FFFFEF9C"/>
      </colorScale>
    </cfRule>
  </conditionalFormatting>
  <conditionalFormatting sqref="Z577">
    <cfRule type="colorScale" priority="5197">
      <colorScale>
        <cfvo type="num" val="0"/>
        <cfvo type="max" val="0"/>
        <color rgb="FFFF0000"/>
        <color rgb="FFFFEF9C"/>
      </colorScale>
    </cfRule>
  </conditionalFormatting>
  <conditionalFormatting sqref="Z567">
    <cfRule type="colorScale" priority="5196">
      <colorScale>
        <cfvo type="num" val="0"/>
        <cfvo type="max" val="0"/>
        <color rgb="FFFF0000"/>
        <color rgb="FFFFEF9C"/>
      </colorScale>
    </cfRule>
  </conditionalFormatting>
  <conditionalFormatting sqref="Z582">
    <cfRule type="colorScale" priority="5195">
      <colorScale>
        <cfvo type="num" val="0"/>
        <cfvo type="max" val="0"/>
        <color rgb="FFFF0000"/>
        <color rgb="FFFFEF9C"/>
      </colorScale>
    </cfRule>
  </conditionalFormatting>
  <conditionalFormatting sqref="Z568">
    <cfRule type="colorScale" priority="5194">
      <colorScale>
        <cfvo type="num" val="0"/>
        <cfvo type="max" val="0"/>
        <color rgb="FFFF0000"/>
        <color rgb="FFFFEF9C"/>
      </colorScale>
    </cfRule>
  </conditionalFormatting>
  <conditionalFormatting sqref="Z583:Z584">
    <cfRule type="colorScale" priority="5193">
      <colorScale>
        <cfvo type="num" val="0"/>
        <cfvo type="max" val="0"/>
        <color rgb="FFFF0000"/>
        <color rgb="FFFFEF9C"/>
      </colorScale>
    </cfRule>
  </conditionalFormatting>
  <conditionalFormatting sqref="P559:Y562">
    <cfRule type="colorScale" priority="5192">
      <colorScale>
        <cfvo type="num" val="0"/>
        <cfvo type="max" val="0"/>
        <color rgb="FFFF0000"/>
        <color rgb="FFFFEF9C"/>
      </colorScale>
    </cfRule>
  </conditionalFormatting>
  <conditionalFormatting sqref="P564:Y577">
    <cfRule type="colorScale" priority="5191">
      <colorScale>
        <cfvo type="num" val="0"/>
        <cfvo type="max" val="0"/>
        <color rgb="FFFF0000"/>
        <color rgb="FFFFEF9C"/>
      </colorScale>
    </cfRule>
  </conditionalFormatting>
  <conditionalFormatting sqref="P579:Y592">
    <cfRule type="colorScale" priority="5190">
      <colorScale>
        <cfvo type="num" val="0"/>
        <cfvo type="max" val="0"/>
        <color rgb="FFFF0000"/>
        <color rgb="FFFFEF9C"/>
      </colorScale>
    </cfRule>
  </conditionalFormatting>
  <conditionalFormatting sqref="P568:Y568">
    <cfRule type="colorScale" priority="5189">
      <colorScale>
        <cfvo type="num" val="0"/>
        <cfvo type="max" val="0"/>
        <color rgb="FFFF0000"/>
        <color rgb="FFFFEF9C"/>
      </colorScale>
    </cfRule>
  </conditionalFormatting>
  <conditionalFormatting sqref="P583:Y584">
    <cfRule type="colorScale" priority="5188">
      <colorScale>
        <cfvo type="num" val="0"/>
        <cfvo type="max" val="0"/>
        <color rgb="FFFF0000"/>
        <color rgb="FFFFEF9C"/>
      </colorScale>
    </cfRule>
  </conditionalFormatting>
  <conditionalFormatting sqref="P573:Y573">
    <cfRule type="colorScale" priority="5187">
      <colorScale>
        <cfvo type="num" val="0"/>
        <cfvo type="max" val="0"/>
        <color rgb="FFFF0000"/>
        <color rgb="FFFFEF9C"/>
      </colorScale>
    </cfRule>
  </conditionalFormatting>
  <conditionalFormatting sqref="P589:Y589">
    <cfRule type="colorScale" priority="5186">
      <colorScale>
        <cfvo type="num" val="0"/>
        <cfvo type="max" val="0"/>
        <color rgb="FFFF0000"/>
        <color rgb="FFFFEF9C"/>
      </colorScale>
    </cfRule>
  </conditionalFormatting>
  <conditionalFormatting sqref="P559:Y559">
    <cfRule type="colorScale" priority="5185">
      <colorScale>
        <cfvo type="num" val="0"/>
        <cfvo type="max" val="0"/>
        <color rgb="FFFF0000"/>
        <color rgb="FFFFEF9C"/>
      </colorScale>
    </cfRule>
  </conditionalFormatting>
  <conditionalFormatting sqref="P574:Y574">
    <cfRule type="colorScale" priority="5184">
      <colorScale>
        <cfvo type="num" val="0"/>
        <cfvo type="max" val="0"/>
        <color rgb="FFFF0000"/>
        <color rgb="FFFFEF9C"/>
      </colorScale>
    </cfRule>
  </conditionalFormatting>
  <conditionalFormatting sqref="P590:Y590">
    <cfRule type="colorScale" priority="5183">
      <colorScale>
        <cfvo type="num" val="0"/>
        <cfvo type="max" val="0"/>
        <color rgb="FFFF0000"/>
        <color rgb="FFFFEF9C"/>
      </colorScale>
    </cfRule>
  </conditionalFormatting>
  <conditionalFormatting sqref="Z559:Z562">
    <cfRule type="colorScale" priority="5182">
      <colorScale>
        <cfvo type="num" val="0"/>
        <cfvo type="max" val="0"/>
        <color rgb="FFFF0000"/>
        <color rgb="FFFFEF9C"/>
      </colorScale>
    </cfRule>
  </conditionalFormatting>
  <conditionalFormatting sqref="Z564:Z577">
    <cfRule type="colorScale" priority="5181">
      <colorScale>
        <cfvo type="num" val="0"/>
        <cfvo type="max" val="0"/>
        <color rgb="FFFF0000"/>
        <color rgb="FFFFEF9C"/>
      </colorScale>
    </cfRule>
  </conditionalFormatting>
  <conditionalFormatting sqref="Z579:Z592">
    <cfRule type="colorScale" priority="5180">
      <colorScale>
        <cfvo type="num" val="0"/>
        <cfvo type="max" val="0"/>
        <color rgb="FFFF0000"/>
        <color rgb="FFFFEF9C"/>
      </colorScale>
    </cfRule>
  </conditionalFormatting>
  <conditionalFormatting sqref="Z568">
    <cfRule type="colorScale" priority="5179">
      <colorScale>
        <cfvo type="num" val="0"/>
        <cfvo type="max" val="0"/>
        <color rgb="FFFF0000"/>
        <color rgb="FFFFEF9C"/>
      </colorScale>
    </cfRule>
  </conditionalFormatting>
  <conditionalFormatting sqref="Z583:Z584">
    <cfRule type="colorScale" priority="5178">
      <colorScale>
        <cfvo type="num" val="0"/>
        <cfvo type="max" val="0"/>
        <color rgb="FFFF0000"/>
        <color rgb="FFFFEF9C"/>
      </colorScale>
    </cfRule>
  </conditionalFormatting>
  <conditionalFormatting sqref="Z573">
    <cfRule type="colorScale" priority="5177">
      <colorScale>
        <cfvo type="num" val="0"/>
        <cfvo type="max" val="0"/>
        <color rgb="FFFF0000"/>
        <color rgb="FFFFEF9C"/>
      </colorScale>
    </cfRule>
  </conditionalFormatting>
  <conditionalFormatting sqref="Z589">
    <cfRule type="colorScale" priority="5176">
      <colorScale>
        <cfvo type="num" val="0"/>
        <cfvo type="max" val="0"/>
        <color rgb="FFFF0000"/>
        <color rgb="FFFFEF9C"/>
      </colorScale>
    </cfRule>
  </conditionalFormatting>
  <conditionalFormatting sqref="Z559">
    <cfRule type="colorScale" priority="5175">
      <colorScale>
        <cfvo type="num" val="0"/>
        <cfvo type="max" val="0"/>
        <color rgb="FFFF0000"/>
        <color rgb="FFFFEF9C"/>
      </colorScale>
    </cfRule>
  </conditionalFormatting>
  <conditionalFormatting sqref="Z574">
    <cfRule type="colorScale" priority="5174">
      <colorScale>
        <cfvo type="num" val="0"/>
        <cfvo type="max" val="0"/>
        <color rgb="FFFF0000"/>
        <color rgb="FFFFEF9C"/>
      </colorScale>
    </cfRule>
  </conditionalFormatting>
  <conditionalFormatting sqref="Z590">
    <cfRule type="colorScale" priority="5173">
      <colorScale>
        <cfvo type="num" val="0"/>
        <cfvo type="max" val="0"/>
        <color rgb="FFFF0000"/>
        <color rgb="FFFFEF9C"/>
      </colorScale>
    </cfRule>
  </conditionalFormatting>
  <conditionalFormatting sqref="P559:Y592">
    <cfRule type="colorScale" priority="5172">
      <colorScale>
        <cfvo type="num" val="0"/>
        <cfvo type="max" val="0"/>
        <color rgb="FFFF0000"/>
        <color rgb="FFFFEF9C"/>
      </colorScale>
    </cfRule>
  </conditionalFormatting>
  <conditionalFormatting sqref="Z559:Z592">
    <cfRule type="colorScale" priority="5171">
      <colorScale>
        <cfvo type="num" val="0"/>
        <cfvo type="max" val="0"/>
        <color rgb="FFFF0000"/>
        <color rgb="FFFFEF9C"/>
      </colorScale>
    </cfRule>
  </conditionalFormatting>
  <conditionalFormatting sqref="P559:Y565">
    <cfRule type="colorScale" priority="5170">
      <colorScale>
        <cfvo type="num" val="0"/>
        <cfvo type="max" val="0"/>
        <color rgb="FFFF0000"/>
        <color rgb="FFFFEF9C"/>
      </colorScale>
    </cfRule>
  </conditionalFormatting>
  <conditionalFormatting sqref="P567:Y581">
    <cfRule type="colorScale" priority="5169">
      <colorScale>
        <cfvo type="num" val="0"/>
        <cfvo type="max" val="0"/>
        <color rgb="FFFF0000"/>
        <color rgb="FFFFEF9C"/>
      </colorScale>
    </cfRule>
  </conditionalFormatting>
  <conditionalFormatting sqref="P571:Y571">
    <cfRule type="colorScale" priority="5168">
      <colorScale>
        <cfvo type="num" val="0"/>
        <cfvo type="max" val="0"/>
        <color rgb="FFFF0000"/>
        <color rgb="FFFFEF9C"/>
      </colorScale>
    </cfRule>
  </conditionalFormatting>
  <conditionalFormatting sqref="P587:Y587">
    <cfRule type="colorScale" priority="5167">
      <colorScale>
        <cfvo type="num" val="0"/>
        <cfvo type="max" val="0"/>
        <color rgb="FFFF0000"/>
        <color rgb="FFFFEF9C"/>
      </colorScale>
    </cfRule>
  </conditionalFormatting>
  <conditionalFormatting sqref="P576:Y577">
    <cfRule type="colorScale" priority="5166">
      <colorScale>
        <cfvo type="num" val="0"/>
        <cfvo type="max" val="0"/>
        <color rgb="FFFF0000"/>
        <color rgb="FFFFEF9C"/>
      </colorScale>
    </cfRule>
  </conditionalFormatting>
  <conditionalFormatting sqref="P592:Y592">
    <cfRule type="colorScale" priority="5165">
      <colorScale>
        <cfvo type="num" val="0"/>
        <cfvo type="max" val="0"/>
        <color rgb="FFFF0000"/>
        <color rgb="FFFFEF9C"/>
      </colorScale>
    </cfRule>
  </conditionalFormatting>
  <conditionalFormatting sqref="P577:Y578">
    <cfRule type="colorScale" priority="5164">
      <colorScale>
        <cfvo type="num" val="0"/>
        <cfvo type="max" val="0"/>
        <color rgb="FFFF0000"/>
        <color rgb="FFFFEF9C"/>
      </colorScale>
    </cfRule>
  </conditionalFormatting>
  <conditionalFormatting sqref="Z559:Z565">
    <cfRule type="colorScale" priority="5163">
      <colorScale>
        <cfvo type="num" val="0"/>
        <cfvo type="max" val="0"/>
        <color rgb="FFFF0000"/>
        <color rgb="FFFFEF9C"/>
      </colorScale>
    </cfRule>
  </conditionalFormatting>
  <conditionalFormatting sqref="Z567:Z581">
    <cfRule type="colorScale" priority="5162">
      <colorScale>
        <cfvo type="num" val="0"/>
        <cfvo type="max" val="0"/>
        <color rgb="FFFF0000"/>
        <color rgb="FFFFEF9C"/>
      </colorScale>
    </cfRule>
  </conditionalFormatting>
  <conditionalFormatting sqref="Z571">
    <cfRule type="colorScale" priority="5161">
      <colorScale>
        <cfvo type="num" val="0"/>
        <cfvo type="max" val="0"/>
        <color rgb="FFFF0000"/>
        <color rgb="FFFFEF9C"/>
      </colorScale>
    </cfRule>
  </conditionalFormatting>
  <conditionalFormatting sqref="Z587">
    <cfRule type="colorScale" priority="5160">
      <colorScale>
        <cfvo type="num" val="0"/>
        <cfvo type="max" val="0"/>
        <color rgb="FFFF0000"/>
        <color rgb="FFFFEF9C"/>
      </colorScale>
    </cfRule>
  </conditionalFormatting>
  <conditionalFormatting sqref="Z576:Z577">
    <cfRule type="colorScale" priority="5159">
      <colorScale>
        <cfvo type="num" val="0"/>
        <cfvo type="max" val="0"/>
        <color rgb="FFFF0000"/>
        <color rgb="FFFFEF9C"/>
      </colorScale>
    </cfRule>
  </conditionalFormatting>
  <conditionalFormatting sqref="Z592">
    <cfRule type="colorScale" priority="5158">
      <colorScale>
        <cfvo type="num" val="0"/>
        <cfvo type="max" val="0"/>
        <color rgb="FFFF0000"/>
        <color rgb="FFFFEF9C"/>
      </colorScale>
    </cfRule>
  </conditionalFormatting>
  <conditionalFormatting sqref="Z577:Z578">
    <cfRule type="colorScale" priority="5157">
      <colorScale>
        <cfvo type="num" val="0"/>
        <cfvo type="max" val="0"/>
        <color rgb="FFFF0000"/>
        <color rgb="FFFFEF9C"/>
      </colorScale>
    </cfRule>
  </conditionalFormatting>
  <conditionalFormatting sqref="P559:Y565">
    <cfRule type="colorScale" priority="5156">
      <colorScale>
        <cfvo type="num" val="0"/>
        <cfvo type="max" val="0"/>
        <color rgb="FFFF0000"/>
        <color rgb="FFFFEF9C"/>
      </colorScale>
    </cfRule>
  </conditionalFormatting>
  <conditionalFormatting sqref="P567:Y581">
    <cfRule type="colorScale" priority="5155">
      <colorScale>
        <cfvo type="num" val="0"/>
        <cfvo type="max" val="0"/>
        <color rgb="FFFF0000"/>
        <color rgb="FFFFEF9C"/>
      </colorScale>
    </cfRule>
  </conditionalFormatting>
  <conditionalFormatting sqref="P571:Y571">
    <cfRule type="colorScale" priority="5154">
      <colorScale>
        <cfvo type="num" val="0"/>
        <cfvo type="max" val="0"/>
        <color rgb="FFFF0000"/>
        <color rgb="FFFFEF9C"/>
      </colorScale>
    </cfRule>
  </conditionalFormatting>
  <conditionalFormatting sqref="P587:Y587">
    <cfRule type="colorScale" priority="5153">
      <colorScale>
        <cfvo type="num" val="0"/>
        <cfvo type="max" val="0"/>
        <color rgb="FFFF0000"/>
        <color rgb="FFFFEF9C"/>
      </colorScale>
    </cfRule>
  </conditionalFormatting>
  <conditionalFormatting sqref="P576:Y577">
    <cfRule type="colorScale" priority="5152">
      <colorScale>
        <cfvo type="num" val="0"/>
        <cfvo type="max" val="0"/>
        <color rgb="FFFF0000"/>
        <color rgb="FFFFEF9C"/>
      </colorScale>
    </cfRule>
  </conditionalFormatting>
  <conditionalFormatting sqref="P592:Y592">
    <cfRule type="colorScale" priority="5151">
      <colorScale>
        <cfvo type="num" val="0"/>
        <cfvo type="max" val="0"/>
        <color rgb="FFFF0000"/>
        <color rgb="FFFFEF9C"/>
      </colorScale>
    </cfRule>
  </conditionalFormatting>
  <conditionalFormatting sqref="P577:Y578">
    <cfRule type="colorScale" priority="5150">
      <colorScale>
        <cfvo type="num" val="0"/>
        <cfvo type="max" val="0"/>
        <color rgb="FFFF0000"/>
        <color rgb="FFFFEF9C"/>
      </colorScale>
    </cfRule>
  </conditionalFormatting>
  <conditionalFormatting sqref="Z559:Z565">
    <cfRule type="colorScale" priority="5149">
      <colorScale>
        <cfvo type="num" val="0"/>
        <cfvo type="max" val="0"/>
        <color rgb="FFFF0000"/>
        <color rgb="FFFFEF9C"/>
      </colorScale>
    </cfRule>
  </conditionalFormatting>
  <conditionalFormatting sqref="Z567:Z581">
    <cfRule type="colorScale" priority="5148">
      <colorScale>
        <cfvo type="num" val="0"/>
        <cfvo type="max" val="0"/>
        <color rgb="FFFF0000"/>
        <color rgb="FFFFEF9C"/>
      </colorScale>
    </cfRule>
  </conditionalFormatting>
  <conditionalFormatting sqref="Z571">
    <cfRule type="colorScale" priority="5147">
      <colorScale>
        <cfvo type="num" val="0"/>
        <cfvo type="max" val="0"/>
        <color rgb="FFFF0000"/>
        <color rgb="FFFFEF9C"/>
      </colorScale>
    </cfRule>
  </conditionalFormatting>
  <conditionalFormatting sqref="Z587">
    <cfRule type="colorScale" priority="5146">
      <colorScale>
        <cfvo type="num" val="0"/>
        <cfvo type="max" val="0"/>
        <color rgb="FFFF0000"/>
        <color rgb="FFFFEF9C"/>
      </colorScale>
    </cfRule>
  </conditionalFormatting>
  <conditionalFormatting sqref="Z576:Z577">
    <cfRule type="colorScale" priority="5145">
      <colorScale>
        <cfvo type="num" val="0"/>
        <cfvo type="max" val="0"/>
        <color rgb="FFFF0000"/>
        <color rgb="FFFFEF9C"/>
      </colorScale>
    </cfRule>
  </conditionalFormatting>
  <conditionalFormatting sqref="Z592">
    <cfRule type="colorScale" priority="5144">
      <colorScale>
        <cfvo type="num" val="0"/>
        <cfvo type="max" val="0"/>
        <color rgb="FFFF0000"/>
        <color rgb="FFFFEF9C"/>
      </colorScale>
    </cfRule>
  </conditionalFormatting>
  <conditionalFormatting sqref="Z577:Z578">
    <cfRule type="colorScale" priority="5143">
      <colorScale>
        <cfvo type="num" val="0"/>
        <cfvo type="max" val="0"/>
        <color rgb="FFFF0000"/>
        <color rgb="FFFFEF9C"/>
      </colorScale>
    </cfRule>
  </conditionalFormatting>
  <conditionalFormatting sqref="P596:Y605">
    <cfRule type="colorScale" priority="5142">
      <colorScale>
        <cfvo type="num" val="0"/>
        <cfvo type="max" val="0"/>
        <color rgb="FFFF0000"/>
        <color rgb="FFFFEF9C"/>
      </colorScale>
    </cfRule>
  </conditionalFormatting>
  <conditionalFormatting sqref="P607:Y621">
    <cfRule type="colorScale" priority="5141">
      <colorScale>
        <cfvo type="num" val="0"/>
        <cfvo type="max" val="0"/>
        <color rgb="FFFF0000"/>
        <color rgb="FFFFEF9C"/>
      </colorScale>
    </cfRule>
  </conditionalFormatting>
  <conditionalFormatting sqref="P623:Y629">
    <cfRule type="colorScale" priority="5140">
      <colorScale>
        <cfvo type="num" val="0"/>
        <cfvo type="max" val="0"/>
        <color rgb="FFFF0000"/>
        <color rgb="FFFFEF9C"/>
      </colorScale>
    </cfRule>
  </conditionalFormatting>
  <conditionalFormatting sqref="P596:Y605">
    <cfRule type="colorScale" priority="5139">
      <colorScale>
        <cfvo type="num" val="0"/>
        <cfvo type="max" val="0"/>
        <color rgb="FFFF0000"/>
        <color rgb="FFFFEF9C"/>
      </colorScale>
    </cfRule>
  </conditionalFormatting>
  <conditionalFormatting sqref="P596:Y605">
    <cfRule type="colorScale" priority="5138">
      <colorScale>
        <cfvo type="num" val="0"/>
        <cfvo type="max" val="0"/>
        <color rgb="FFFF0000"/>
        <color rgb="FFFFEF9C"/>
      </colorScale>
    </cfRule>
  </conditionalFormatting>
  <conditionalFormatting sqref="P596:Y605">
    <cfRule type="colorScale" priority="5137">
      <colorScale>
        <cfvo type="num" val="0"/>
        <cfvo type="max" val="0"/>
        <color rgb="FFFF0000"/>
        <color rgb="FFFFEF9C"/>
      </colorScale>
    </cfRule>
  </conditionalFormatting>
  <conditionalFormatting sqref="P596:Y605">
    <cfRule type="colorScale" priority="5136">
      <colorScale>
        <cfvo type="num" val="0"/>
        <cfvo type="max" val="0"/>
        <color rgb="FFFF0000"/>
        <color rgb="FFFFEF9C"/>
      </colorScale>
    </cfRule>
  </conditionalFormatting>
  <conditionalFormatting sqref="P596:Y605">
    <cfRule type="colorScale" priority="5135">
      <colorScale>
        <cfvo type="num" val="0"/>
        <cfvo type="max" val="0"/>
        <color rgb="FFFF0000"/>
        <color rgb="FFFFEF9C"/>
      </colorScale>
    </cfRule>
  </conditionalFormatting>
  <conditionalFormatting sqref="P596:Y605">
    <cfRule type="colorScale" priority="5134">
      <colorScale>
        <cfvo type="num" val="0"/>
        <cfvo type="max" val="0"/>
        <color rgb="FFFF0000"/>
        <color rgb="FFFFEF9C"/>
      </colorScale>
    </cfRule>
  </conditionalFormatting>
  <conditionalFormatting sqref="P596:Y605">
    <cfRule type="colorScale" priority="5133">
      <colorScale>
        <cfvo type="num" val="0"/>
        <cfvo type="max" val="0"/>
        <color rgb="FFFF0000"/>
        <color rgb="FFFFEF9C"/>
      </colorScale>
    </cfRule>
  </conditionalFormatting>
  <conditionalFormatting sqref="P596:Y605">
    <cfRule type="colorScale" priority="5132">
      <colorScale>
        <cfvo type="num" val="0"/>
        <cfvo type="max" val="0"/>
        <color rgb="FFFF0000"/>
        <color rgb="FFFFEF9C"/>
      </colorScale>
    </cfRule>
  </conditionalFormatting>
  <conditionalFormatting sqref="P596:Y605">
    <cfRule type="colorScale" priority="5131">
      <colorScale>
        <cfvo type="num" val="0"/>
        <cfvo type="max" val="0"/>
        <color rgb="FFFF0000"/>
        <color rgb="FFFFEF9C"/>
      </colorScale>
    </cfRule>
  </conditionalFormatting>
  <conditionalFormatting sqref="P596:Y605">
    <cfRule type="colorScale" priority="5130">
      <colorScale>
        <cfvo type="num" val="0"/>
        <cfvo type="max" val="0"/>
        <color rgb="FFFF0000"/>
        <color rgb="FFFFEF9C"/>
      </colorScale>
    </cfRule>
  </conditionalFormatting>
  <conditionalFormatting sqref="P596:Y605">
    <cfRule type="colorScale" priority="5129">
      <colorScale>
        <cfvo type="num" val="0"/>
        <cfvo type="max" val="0"/>
        <color rgb="FFFF0000"/>
        <color rgb="FFFFEF9C"/>
      </colorScale>
    </cfRule>
  </conditionalFormatting>
  <conditionalFormatting sqref="P596:Y605">
    <cfRule type="colorScale" priority="5128">
      <colorScale>
        <cfvo type="num" val="0"/>
        <cfvo type="max" val="0"/>
        <color rgb="FFFF0000"/>
        <color rgb="FFFFEF9C"/>
      </colorScale>
    </cfRule>
  </conditionalFormatting>
  <conditionalFormatting sqref="P596:Y605">
    <cfRule type="colorScale" priority="5127">
      <colorScale>
        <cfvo type="num" val="0"/>
        <cfvo type="max" val="0"/>
        <color rgb="FFFF0000"/>
        <color rgb="FFFFEF9C"/>
      </colorScale>
    </cfRule>
  </conditionalFormatting>
  <conditionalFormatting sqref="P607:Y621">
    <cfRule type="colorScale" priority="5126">
      <colorScale>
        <cfvo type="num" val="0"/>
        <cfvo type="max" val="0"/>
        <color rgb="FFFF0000"/>
        <color rgb="FFFFEF9C"/>
      </colorScale>
    </cfRule>
  </conditionalFormatting>
  <conditionalFormatting sqref="P607:Y621">
    <cfRule type="colorScale" priority="5125">
      <colorScale>
        <cfvo type="num" val="0"/>
        <cfvo type="max" val="0"/>
        <color rgb="FFFF0000"/>
        <color rgb="FFFFEF9C"/>
      </colorScale>
    </cfRule>
  </conditionalFormatting>
  <conditionalFormatting sqref="P607:Y621">
    <cfRule type="colorScale" priority="5124">
      <colorScale>
        <cfvo type="num" val="0"/>
        <cfvo type="max" val="0"/>
        <color rgb="FFFF0000"/>
        <color rgb="FFFFEF9C"/>
      </colorScale>
    </cfRule>
  </conditionalFormatting>
  <conditionalFormatting sqref="P607:Y621">
    <cfRule type="colorScale" priority="5123">
      <colorScale>
        <cfvo type="num" val="0"/>
        <cfvo type="max" val="0"/>
        <color rgb="FFFF0000"/>
        <color rgb="FFFFEF9C"/>
      </colorScale>
    </cfRule>
  </conditionalFormatting>
  <conditionalFormatting sqref="P607:Y621">
    <cfRule type="colorScale" priority="5122">
      <colorScale>
        <cfvo type="num" val="0"/>
        <cfvo type="max" val="0"/>
        <color rgb="FFFF0000"/>
        <color rgb="FFFFEF9C"/>
      </colorScale>
    </cfRule>
  </conditionalFormatting>
  <conditionalFormatting sqref="P607:Y621">
    <cfRule type="colorScale" priority="5121">
      <colorScale>
        <cfvo type="num" val="0"/>
        <cfvo type="max" val="0"/>
        <color rgb="FFFF0000"/>
        <color rgb="FFFFEF9C"/>
      </colorScale>
    </cfRule>
  </conditionalFormatting>
  <conditionalFormatting sqref="P607:Y621">
    <cfRule type="colorScale" priority="5120">
      <colorScale>
        <cfvo type="num" val="0"/>
        <cfvo type="max" val="0"/>
        <color rgb="FFFF0000"/>
        <color rgb="FFFFEF9C"/>
      </colorScale>
    </cfRule>
  </conditionalFormatting>
  <conditionalFormatting sqref="P607:Y621">
    <cfRule type="colorScale" priority="5119">
      <colorScale>
        <cfvo type="num" val="0"/>
        <cfvo type="max" val="0"/>
        <color rgb="FFFF0000"/>
        <color rgb="FFFFEF9C"/>
      </colorScale>
    </cfRule>
  </conditionalFormatting>
  <conditionalFormatting sqref="P607:Y621">
    <cfRule type="colorScale" priority="5118">
      <colorScale>
        <cfvo type="num" val="0"/>
        <cfvo type="max" val="0"/>
        <color rgb="FFFF0000"/>
        <color rgb="FFFFEF9C"/>
      </colorScale>
    </cfRule>
  </conditionalFormatting>
  <conditionalFormatting sqref="P607:Y621">
    <cfRule type="colorScale" priority="5117">
      <colorScale>
        <cfvo type="num" val="0"/>
        <cfvo type="max" val="0"/>
        <color rgb="FFFF0000"/>
        <color rgb="FFFFEF9C"/>
      </colorScale>
    </cfRule>
  </conditionalFormatting>
  <conditionalFormatting sqref="P607:Y621">
    <cfRule type="colorScale" priority="5116">
      <colorScale>
        <cfvo type="num" val="0"/>
        <cfvo type="max" val="0"/>
        <color rgb="FFFF0000"/>
        <color rgb="FFFFEF9C"/>
      </colorScale>
    </cfRule>
  </conditionalFormatting>
  <conditionalFormatting sqref="P607:Y621">
    <cfRule type="colorScale" priority="5115">
      <colorScale>
        <cfvo type="num" val="0"/>
        <cfvo type="max" val="0"/>
        <color rgb="FFFF0000"/>
        <color rgb="FFFFEF9C"/>
      </colorScale>
    </cfRule>
  </conditionalFormatting>
  <conditionalFormatting sqref="P607:Y621">
    <cfRule type="colorScale" priority="5114">
      <colorScale>
        <cfvo type="num" val="0"/>
        <cfvo type="max" val="0"/>
        <color rgb="FFFF0000"/>
        <color rgb="FFFFEF9C"/>
      </colorScale>
    </cfRule>
  </conditionalFormatting>
  <conditionalFormatting sqref="P607:Y621">
    <cfRule type="colorScale" priority="5113">
      <colorScale>
        <cfvo type="num" val="0"/>
        <cfvo type="max" val="0"/>
        <color rgb="FFFF0000"/>
        <color rgb="FFFFEF9C"/>
      </colorScale>
    </cfRule>
  </conditionalFormatting>
  <conditionalFormatting sqref="P623:Y629">
    <cfRule type="colorScale" priority="5112">
      <colorScale>
        <cfvo type="num" val="0"/>
        <cfvo type="max" val="0"/>
        <color rgb="FFFF0000"/>
        <color rgb="FFFFEF9C"/>
      </colorScale>
    </cfRule>
  </conditionalFormatting>
  <conditionalFormatting sqref="P623:Y629">
    <cfRule type="colorScale" priority="5111">
      <colorScale>
        <cfvo type="num" val="0"/>
        <cfvo type="max" val="0"/>
        <color rgb="FFFF0000"/>
        <color rgb="FFFFEF9C"/>
      </colorScale>
    </cfRule>
  </conditionalFormatting>
  <conditionalFormatting sqref="P623:Y629">
    <cfRule type="colorScale" priority="5110">
      <colorScale>
        <cfvo type="num" val="0"/>
        <cfvo type="max" val="0"/>
        <color rgb="FFFF0000"/>
        <color rgb="FFFFEF9C"/>
      </colorScale>
    </cfRule>
  </conditionalFormatting>
  <conditionalFormatting sqref="P623:Y629">
    <cfRule type="colorScale" priority="5109">
      <colorScale>
        <cfvo type="num" val="0"/>
        <cfvo type="max" val="0"/>
        <color rgb="FFFF0000"/>
        <color rgb="FFFFEF9C"/>
      </colorScale>
    </cfRule>
  </conditionalFormatting>
  <conditionalFormatting sqref="P623:Y629">
    <cfRule type="colorScale" priority="5108">
      <colorScale>
        <cfvo type="num" val="0"/>
        <cfvo type="max" val="0"/>
        <color rgb="FFFF0000"/>
        <color rgb="FFFFEF9C"/>
      </colorScale>
    </cfRule>
  </conditionalFormatting>
  <conditionalFormatting sqref="P623:Y629">
    <cfRule type="colorScale" priority="5107">
      <colorScale>
        <cfvo type="num" val="0"/>
        <cfvo type="max" val="0"/>
        <color rgb="FFFF0000"/>
        <color rgb="FFFFEF9C"/>
      </colorScale>
    </cfRule>
  </conditionalFormatting>
  <conditionalFormatting sqref="P623:Y629">
    <cfRule type="colorScale" priority="5106">
      <colorScale>
        <cfvo type="num" val="0"/>
        <cfvo type="max" val="0"/>
        <color rgb="FFFF0000"/>
        <color rgb="FFFFEF9C"/>
      </colorScale>
    </cfRule>
  </conditionalFormatting>
  <conditionalFormatting sqref="P623:Y629">
    <cfRule type="colorScale" priority="5105">
      <colorScale>
        <cfvo type="num" val="0"/>
        <cfvo type="max" val="0"/>
        <color rgb="FFFF0000"/>
        <color rgb="FFFFEF9C"/>
      </colorScale>
    </cfRule>
  </conditionalFormatting>
  <conditionalFormatting sqref="P623:Y629">
    <cfRule type="colorScale" priority="5104">
      <colorScale>
        <cfvo type="num" val="0"/>
        <cfvo type="max" val="0"/>
        <color rgb="FFFF0000"/>
        <color rgb="FFFFEF9C"/>
      </colorScale>
    </cfRule>
  </conditionalFormatting>
  <conditionalFormatting sqref="P623:Y629">
    <cfRule type="colorScale" priority="5103">
      <colorScale>
        <cfvo type="num" val="0"/>
        <cfvo type="max" val="0"/>
        <color rgb="FFFF0000"/>
        <color rgb="FFFFEF9C"/>
      </colorScale>
    </cfRule>
  </conditionalFormatting>
  <conditionalFormatting sqref="P623:Y629">
    <cfRule type="colorScale" priority="5102">
      <colorScale>
        <cfvo type="num" val="0"/>
        <cfvo type="max" val="0"/>
        <color rgb="FFFF0000"/>
        <color rgb="FFFFEF9C"/>
      </colorScale>
    </cfRule>
  </conditionalFormatting>
  <conditionalFormatting sqref="P623:Y629">
    <cfRule type="colorScale" priority="5101">
      <colorScale>
        <cfvo type="num" val="0"/>
        <cfvo type="max" val="0"/>
        <color rgb="FFFF0000"/>
        <color rgb="FFFFEF9C"/>
      </colorScale>
    </cfRule>
  </conditionalFormatting>
  <conditionalFormatting sqref="P623:Y629">
    <cfRule type="colorScale" priority="5100">
      <colorScale>
        <cfvo type="num" val="0"/>
        <cfvo type="max" val="0"/>
        <color rgb="FFFF0000"/>
        <color rgb="FFFFEF9C"/>
      </colorScale>
    </cfRule>
  </conditionalFormatting>
  <conditionalFormatting sqref="P623:Y629">
    <cfRule type="colorScale" priority="5099">
      <colorScale>
        <cfvo type="num" val="0"/>
        <cfvo type="max" val="0"/>
        <color rgb="FFFF0000"/>
        <color rgb="FFFFEF9C"/>
      </colorScale>
    </cfRule>
  </conditionalFormatting>
  <conditionalFormatting sqref="P623:Y629">
    <cfRule type="colorScale" priority="5098">
      <colorScale>
        <cfvo type="num" val="0"/>
        <cfvo type="max" val="0"/>
        <color rgb="FFFF0000"/>
        <color rgb="FFFFEF9C"/>
      </colorScale>
    </cfRule>
  </conditionalFormatting>
  <conditionalFormatting sqref="P596:Y596">
    <cfRule type="colorScale" priority="5097">
      <colorScale>
        <cfvo type="num" val="0"/>
        <cfvo type="max" val="0"/>
        <color rgb="FFFF0000"/>
        <color rgb="FFFFEF9C"/>
      </colorScale>
    </cfRule>
  </conditionalFormatting>
  <conditionalFormatting sqref="P611:Y611">
    <cfRule type="colorScale" priority="5096">
      <colorScale>
        <cfvo type="num" val="0"/>
        <cfvo type="max" val="0"/>
        <color rgb="FFFF0000"/>
        <color rgb="FFFFEF9C"/>
      </colorScale>
    </cfRule>
  </conditionalFormatting>
  <conditionalFormatting sqref="P627:Y627">
    <cfRule type="colorScale" priority="5095">
      <colorScale>
        <cfvo type="num" val="0"/>
        <cfvo type="max" val="0"/>
        <color rgb="FFFF0000"/>
        <color rgb="FFFFEF9C"/>
      </colorScale>
    </cfRule>
  </conditionalFormatting>
  <conditionalFormatting sqref="P601:Y601">
    <cfRule type="colorScale" priority="5094">
      <colorScale>
        <cfvo type="num" val="0"/>
        <cfvo type="max" val="0"/>
        <color rgb="FFFF0000"/>
        <color rgb="FFFFEF9C"/>
      </colorScale>
    </cfRule>
  </conditionalFormatting>
  <conditionalFormatting sqref="P616:Y616">
    <cfRule type="colorScale" priority="5093">
      <colorScale>
        <cfvo type="num" val="0"/>
        <cfvo type="max" val="0"/>
        <color rgb="FFFF0000"/>
        <color rgb="FFFFEF9C"/>
      </colorScale>
    </cfRule>
  </conditionalFormatting>
  <conditionalFormatting sqref="P602:Y602">
    <cfRule type="colorScale" priority="5092">
      <colorScale>
        <cfvo type="num" val="0"/>
        <cfvo type="max" val="0"/>
        <color rgb="FFFF0000"/>
        <color rgb="FFFFEF9C"/>
      </colorScale>
    </cfRule>
  </conditionalFormatting>
  <conditionalFormatting sqref="P617:Y617">
    <cfRule type="colorScale" priority="5091">
      <colorScale>
        <cfvo type="num" val="0"/>
        <cfvo type="max" val="0"/>
        <color rgb="FFFF0000"/>
        <color rgb="FFFFEF9C"/>
      </colorScale>
    </cfRule>
  </conditionalFormatting>
  <conditionalFormatting sqref="Z596:Z605">
    <cfRule type="colorScale" priority="5090">
      <colorScale>
        <cfvo type="num" val="0"/>
        <cfvo type="max" val="0"/>
        <color rgb="FFFF0000"/>
        <color rgb="FFFFEF9C"/>
      </colorScale>
    </cfRule>
  </conditionalFormatting>
  <conditionalFormatting sqref="Z607:Z621">
    <cfRule type="colorScale" priority="5089">
      <colorScale>
        <cfvo type="num" val="0"/>
        <cfvo type="max" val="0"/>
        <color rgb="FFFF0000"/>
        <color rgb="FFFFEF9C"/>
      </colorScale>
    </cfRule>
  </conditionalFormatting>
  <conditionalFormatting sqref="Z623:Z629">
    <cfRule type="colorScale" priority="5088">
      <colorScale>
        <cfvo type="num" val="0"/>
        <cfvo type="max" val="0"/>
        <color rgb="FFFF0000"/>
        <color rgb="FFFFEF9C"/>
      </colorScale>
    </cfRule>
  </conditionalFormatting>
  <conditionalFormatting sqref="Z596:Z605">
    <cfRule type="colorScale" priority="5087">
      <colorScale>
        <cfvo type="num" val="0"/>
        <cfvo type="max" val="0"/>
        <color rgb="FFFF0000"/>
        <color rgb="FFFFEF9C"/>
      </colorScale>
    </cfRule>
  </conditionalFormatting>
  <conditionalFormatting sqref="Z596:Z605">
    <cfRule type="colorScale" priority="5086">
      <colorScale>
        <cfvo type="num" val="0"/>
        <cfvo type="max" val="0"/>
        <color rgb="FFFF0000"/>
        <color rgb="FFFFEF9C"/>
      </colorScale>
    </cfRule>
  </conditionalFormatting>
  <conditionalFormatting sqref="Z596:Z605">
    <cfRule type="colorScale" priority="5085">
      <colorScale>
        <cfvo type="num" val="0"/>
        <cfvo type="max" val="0"/>
        <color rgb="FFFF0000"/>
        <color rgb="FFFFEF9C"/>
      </colorScale>
    </cfRule>
  </conditionalFormatting>
  <conditionalFormatting sqref="Z596:Z605">
    <cfRule type="colorScale" priority="5084">
      <colorScale>
        <cfvo type="num" val="0"/>
        <cfvo type="max" val="0"/>
        <color rgb="FFFF0000"/>
        <color rgb="FFFFEF9C"/>
      </colorScale>
    </cfRule>
  </conditionalFormatting>
  <conditionalFormatting sqref="Z596:Z605">
    <cfRule type="colorScale" priority="5083">
      <colorScale>
        <cfvo type="num" val="0"/>
        <cfvo type="max" val="0"/>
        <color rgb="FFFF0000"/>
        <color rgb="FFFFEF9C"/>
      </colorScale>
    </cfRule>
  </conditionalFormatting>
  <conditionalFormatting sqref="Z596:Z605">
    <cfRule type="colorScale" priority="5082">
      <colorScale>
        <cfvo type="num" val="0"/>
        <cfvo type="max" val="0"/>
        <color rgb="FFFF0000"/>
        <color rgb="FFFFEF9C"/>
      </colorScale>
    </cfRule>
  </conditionalFormatting>
  <conditionalFormatting sqref="Z596:Z605">
    <cfRule type="colorScale" priority="5081">
      <colorScale>
        <cfvo type="num" val="0"/>
        <cfvo type="max" val="0"/>
        <color rgb="FFFF0000"/>
        <color rgb="FFFFEF9C"/>
      </colorScale>
    </cfRule>
  </conditionalFormatting>
  <conditionalFormatting sqref="Z596:Z605">
    <cfRule type="colorScale" priority="5080">
      <colorScale>
        <cfvo type="num" val="0"/>
        <cfvo type="max" val="0"/>
        <color rgb="FFFF0000"/>
        <color rgb="FFFFEF9C"/>
      </colorScale>
    </cfRule>
  </conditionalFormatting>
  <conditionalFormatting sqref="Z596:Z605">
    <cfRule type="colorScale" priority="5079">
      <colorScale>
        <cfvo type="num" val="0"/>
        <cfvo type="max" val="0"/>
        <color rgb="FFFF0000"/>
        <color rgb="FFFFEF9C"/>
      </colorScale>
    </cfRule>
  </conditionalFormatting>
  <conditionalFormatting sqref="Z596:Z605">
    <cfRule type="colorScale" priority="5078">
      <colorScale>
        <cfvo type="num" val="0"/>
        <cfvo type="max" val="0"/>
        <color rgb="FFFF0000"/>
        <color rgb="FFFFEF9C"/>
      </colorScale>
    </cfRule>
  </conditionalFormatting>
  <conditionalFormatting sqref="Z596:Z605">
    <cfRule type="colorScale" priority="5077">
      <colorScale>
        <cfvo type="num" val="0"/>
        <cfvo type="max" val="0"/>
        <color rgb="FFFF0000"/>
        <color rgb="FFFFEF9C"/>
      </colorScale>
    </cfRule>
  </conditionalFormatting>
  <conditionalFormatting sqref="Z596:Z605">
    <cfRule type="colorScale" priority="5076">
      <colorScale>
        <cfvo type="num" val="0"/>
        <cfvo type="max" val="0"/>
        <color rgb="FFFF0000"/>
        <color rgb="FFFFEF9C"/>
      </colorScale>
    </cfRule>
  </conditionalFormatting>
  <conditionalFormatting sqref="Z596:Z605">
    <cfRule type="colorScale" priority="5075">
      <colorScale>
        <cfvo type="num" val="0"/>
        <cfvo type="max" val="0"/>
        <color rgb="FFFF0000"/>
        <color rgb="FFFFEF9C"/>
      </colorScale>
    </cfRule>
  </conditionalFormatting>
  <conditionalFormatting sqref="Z607:Z621">
    <cfRule type="colorScale" priority="5074">
      <colorScale>
        <cfvo type="num" val="0"/>
        <cfvo type="max" val="0"/>
        <color rgb="FFFF0000"/>
        <color rgb="FFFFEF9C"/>
      </colorScale>
    </cfRule>
  </conditionalFormatting>
  <conditionalFormatting sqref="Z607:Z621">
    <cfRule type="colorScale" priority="5073">
      <colorScale>
        <cfvo type="num" val="0"/>
        <cfvo type="max" val="0"/>
        <color rgb="FFFF0000"/>
        <color rgb="FFFFEF9C"/>
      </colorScale>
    </cfRule>
  </conditionalFormatting>
  <conditionalFormatting sqref="Z607:Z621">
    <cfRule type="colorScale" priority="5072">
      <colorScale>
        <cfvo type="num" val="0"/>
        <cfvo type="max" val="0"/>
        <color rgb="FFFF0000"/>
        <color rgb="FFFFEF9C"/>
      </colorScale>
    </cfRule>
  </conditionalFormatting>
  <conditionalFormatting sqref="Z607:Z621">
    <cfRule type="colorScale" priority="5071">
      <colorScale>
        <cfvo type="num" val="0"/>
        <cfvo type="max" val="0"/>
        <color rgb="FFFF0000"/>
        <color rgb="FFFFEF9C"/>
      </colorScale>
    </cfRule>
  </conditionalFormatting>
  <conditionalFormatting sqref="Z607:Z621">
    <cfRule type="colorScale" priority="5070">
      <colorScale>
        <cfvo type="num" val="0"/>
        <cfvo type="max" val="0"/>
        <color rgb="FFFF0000"/>
        <color rgb="FFFFEF9C"/>
      </colorScale>
    </cfRule>
  </conditionalFormatting>
  <conditionalFormatting sqref="Z607:Z621">
    <cfRule type="colorScale" priority="5069">
      <colorScale>
        <cfvo type="num" val="0"/>
        <cfvo type="max" val="0"/>
        <color rgb="FFFF0000"/>
        <color rgb="FFFFEF9C"/>
      </colorScale>
    </cfRule>
  </conditionalFormatting>
  <conditionalFormatting sqref="Z607:Z621">
    <cfRule type="colorScale" priority="5068">
      <colorScale>
        <cfvo type="num" val="0"/>
        <cfvo type="max" val="0"/>
        <color rgb="FFFF0000"/>
        <color rgb="FFFFEF9C"/>
      </colorScale>
    </cfRule>
  </conditionalFormatting>
  <conditionalFormatting sqref="Z607:Z621">
    <cfRule type="colorScale" priority="5067">
      <colorScale>
        <cfvo type="num" val="0"/>
        <cfvo type="max" val="0"/>
        <color rgb="FFFF0000"/>
        <color rgb="FFFFEF9C"/>
      </colorScale>
    </cfRule>
  </conditionalFormatting>
  <conditionalFormatting sqref="Z607:Z621">
    <cfRule type="colorScale" priority="5066">
      <colorScale>
        <cfvo type="num" val="0"/>
        <cfvo type="max" val="0"/>
        <color rgb="FFFF0000"/>
        <color rgb="FFFFEF9C"/>
      </colorScale>
    </cfRule>
  </conditionalFormatting>
  <conditionalFormatting sqref="Z607:Z621">
    <cfRule type="colorScale" priority="5065">
      <colorScale>
        <cfvo type="num" val="0"/>
        <cfvo type="max" val="0"/>
        <color rgb="FFFF0000"/>
        <color rgb="FFFFEF9C"/>
      </colorScale>
    </cfRule>
  </conditionalFormatting>
  <conditionalFormatting sqref="Z607:Z621">
    <cfRule type="colorScale" priority="5064">
      <colorScale>
        <cfvo type="num" val="0"/>
        <cfvo type="max" val="0"/>
        <color rgb="FFFF0000"/>
        <color rgb="FFFFEF9C"/>
      </colorScale>
    </cfRule>
  </conditionalFormatting>
  <conditionalFormatting sqref="Z607:Z621">
    <cfRule type="colorScale" priority="5063">
      <colorScale>
        <cfvo type="num" val="0"/>
        <cfvo type="max" val="0"/>
        <color rgb="FFFF0000"/>
        <color rgb="FFFFEF9C"/>
      </colorScale>
    </cfRule>
  </conditionalFormatting>
  <conditionalFormatting sqref="Z607:Z621">
    <cfRule type="colorScale" priority="5062">
      <colorScale>
        <cfvo type="num" val="0"/>
        <cfvo type="max" val="0"/>
        <color rgb="FFFF0000"/>
        <color rgb="FFFFEF9C"/>
      </colorScale>
    </cfRule>
  </conditionalFormatting>
  <conditionalFormatting sqref="Z607:Z621">
    <cfRule type="colorScale" priority="5061">
      <colorScale>
        <cfvo type="num" val="0"/>
        <cfvo type="max" val="0"/>
        <color rgb="FFFF0000"/>
        <color rgb="FFFFEF9C"/>
      </colorScale>
    </cfRule>
  </conditionalFormatting>
  <conditionalFormatting sqref="Z623:Z629">
    <cfRule type="colorScale" priority="5060">
      <colorScale>
        <cfvo type="num" val="0"/>
        <cfvo type="max" val="0"/>
        <color rgb="FFFF0000"/>
        <color rgb="FFFFEF9C"/>
      </colorScale>
    </cfRule>
  </conditionalFormatting>
  <conditionalFormatting sqref="Z623:Z629">
    <cfRule type="colorScale" priority="5059">
      <colorScale>
        <cfvo type="num" val="0"/>
        <cfvo type="max" val="0"/>
        <color rgb="FFFF0000"/>
        <color rgb="FFFFEF9C"/>
      </colorScale>
    </cfRule>
  </conditionalFormatting>
  <conditionalFormatting sqref="Z623:Z629">
    <cfRule type="colorScale" priority="5058">
      <colorScale>
        <cfvo type="num" val="0"/>
        <cfvo type="max" val="0"/>
        <color rgb="FFFF0000"/>
        <color rgb="FFFFEF9C"/>
      </colorScale>
    </cfRule>
  </conditionalFormatting>
  <conditionalFormatting sqref="Z623:Z629">
    <cfRule type="colorScale" priority="5057">
      <colorScale>
        <cfvo type="num" val="0"/>
        <cfvo type="max" val="0"/>
        <color rgb="FFFF0000"/>
        <color rgb="FFFFEF9C"/>
      </colorScale>
    </cfRule>
  </conditionalFormatting>
  <conditionalFormatting sqref="Z623:Z629">
    <cfRule type="colorScale" priority="5056">
      <colorScale>
        <cfvo type="num" val="0"/>
        <cfvo type="max" val="0"/>
        <color rgb="FFFF0000"/>
        <color rgb="FFFFEF9C"/>
      </colorScale>
    </cfRule>
  </conditionalFormatting>
  <conditionalFormatting sqref="Z623:Z629">
    <cfRule type="colorScale" priority="5055">
      <colorScale>
        <cfvo type="num" val="0"/>
        <cfvo type="max" val="0"/>
        <color rgb="FFFF0000"/>
        <color rgb="FFFFEF9C"/>
      </colorScale>
    </cfRule>
  </conditionalFormatting>
  <conditionalFormatting sqref="Z623:Z629">
    <cfRule type="colorScale" priority="5054">
      <colorScale>
        <cfvo type="num" val="0"/>
        <cfvo type="max" val="0"/>
        <color rgb="FFFF0000"/>
        <color rgb="FFFFEF9C"/>
      </colorScale>
    </cfRule>
  </conditionalFormatting>
  <conditionalFormatting sqref="Z623:Z629">
    <cfRule type="colorScale" priority="5053">
      <colorScale>
        <cfvo type="num" val="0"/>
        <cfvo type="max" val="0"/>
        <color rgb="FFFF0000"/>
        <color rgb="FFFFEF9C"/>
      </colorScale>
    </cfRule>
  </conditionalFormatting>
  <conditionalFormatting sqref="Z623:Z629">
    <cfRule type="colorScale" priority="5052">
      <colorScale>
        <cfvo type="num" val="0"/>
        <cfvo type="max" val="0"/>
        <color rgb="FFFF0000"/>
        <color rgb="FFFFEF9C"/>
      </colorScale>
    </cfRule>
  </conditionalFormatting>
  <conditionalFormatting sqref="Z623:Z629">
    <cfRule type="colorScale" priority="5051">
      <colorScale>
        <cfvo type="num" val="0"/>
        <cfvo type="max" val="0"/>
        <color rgb="FFFF0000"/>
        <color rgb="FFFFEF9C"/>
      </colorScale>
    </cfRule>
  </conditionalFormatting>
  <conditionalFormatting sqref="Z623:Z629">
    <cfRule type="colorScale" priority="5050">
      <colorScale>
        <cfvo type="num" val="0"/>
        <cfvo type="max" val="0"/>
        <color rgb="FFFF0000"/>
        <color rgb="FFFFEF9C"/>
      </colorScale>
    </cfRule>
  </conditionalFormatting>
  <conditionalFormatting sqref="Z623:Z629">
    <cfRule type="colorScale" priority="5049">
      <colorScale>
        <cfvo type="num" val="0"/>
        <cfvo type="max" val="0"/>
        <color rgb="FFFF0000"/>
        <color rgb="FFFFEF9C"/>
      </colorScale>
    </cfRule>
  </conditionalFormatting>
  <conditionalFormatting sqref="Z623:Z629">
    <cfRule type="colorScale" priority="5048">
      <colorScale>
        <cfvo type="num" val="0"/>
        <cfvo type="max" val="0"/>
        <color rgb="FFFF0000"/>
        <color rgb="FFFFEF9C"/>
      </colorScale>
    </cfRule>
  </conditionalFormatting>
  <conditionalFormatting sqref="Z623:Z629">
    <cfRule type="colorScale" priority="5047">
      <colorScale>
        <cfvo type="num" val="0"/>
        <cfvo type="max" val="0"/>
        <color rgb="FFFF0000"/>
        <color rgb="FFFFEF9C"/>
      </colorScale>
    </cfRule>
  </conditionalFormatting>
  <conditionalFormatting sqref="Z623:Z629">
    <cfRule type="colorScale" priority="5046">
      <colorScale>
        <cfvo type="num" val="0"/>
        <cfvo type="max" val="0"/>
        <color rgb="FFFF0000"/>
        <color rgb="FFFFEF9C"/>
      </colorScale>
    </cfRule>
  </conditionalFormatting>
  <conditionalFormatting sqref="Z596">
    <cfRule type="colorScale" priority="5045">
      <colorScale>
        <cfvo type="num" val="0"/>
        <cfvo type="max" val="0"/>
        <color rgb="FFFF0000"/>
        <color rgb="FFFFEF9C"/>
      </colorScale>
    </cfRule>
  </conditionalFormatting>
  <conditionalFormatting sqref="Z611">
    <cfRule type="colorScale" priority="5044">
      <colorScale>
        <cfvo type="num" val="0"/>
        <cfvo type="max" val="0"/>
        <color rgb="FFFF0000"/>
        <color rgb="FFFFEF9C"/>
      </colorScale>
    </cfRule>
  </conditionalFormatting>
  <conditionalFormatting sqref="Z627">
    <cfRule type="colorScale" priority="5043">
      <colorScale>
        <cfvo type="num" val="0"/>
        <cfvo type="max" val="0"/>
        <color rgb="FFFF0000"/>
        <color rgb="FFFFEF9C"/>
      </colorScale>
    </cfRule>
  </conditionalFormatting>
  <conditionalFormatting sqref="Z601">
    <cfRule type="colorScale" priority="5042">
      <colorScale>
        <cfvo type="num" val="0"/>
        <cfvo type="max" val="0"/>
        <color rgb="FFFF0000"/>
        <color rgb="FFFFEF9C"/>
      </colorScale>
    </cfRule>
  </conditionalFormatting>
  <conditionalFormatting sqref="Z616">
    <cfRule type="colorScale" priority="5041">
      <colorScale>
        <cfvo type="num" val="0"/>
        <cfvo type="max" val="0"/>
        <color rgb="FFFF0000"/>
        <color rgb="FFFFEF9C"/>
      </colorScale>
    </cfRule>
  </conditionalFormatting>
  <conditionalFormatting sqref="Z602">
    <cfRule type="colorScale" priority="5040">
      <colorScale>
        <cfvo type="num" val="0"/>
        <cfvo type="max" val="0"/>
        <color rgb="FFFF0000"/>
        <color rgb="FFFFEF9C"/>
      </colorScale>
    </cfRule>
  </conditionalFormatting>
  <conditionalFormatting sqref="Z617">
    <cfRule type="colorScale" priority="5039">
      <colorScale>
        <cfvo type="num" val="0"/>
        <cfvo type="max" val="0"/>
        <color rgb="FFFF0000"/>
        <color rgb="FFFFEF9C"/>
      </colorScale>
    </cfRule>
  </conditionalFormatting>
  <conditionalFormatting sqref="P596:Y596">
    <cfRule type="colorScale" priority="5038">
      <colorScale>
        <cfvo type="num" val="0"/>
        <cfvo type="max" val="0"/>
        <color rgb="FFFF0000"/>
        <color rgb="FFFFEF9C"/>
      </colorScale>
    </cfRule>
  </conditionalFormatting>
  <conditionalFormatting sqref="P598:Y611">
    <cfRule type="colorScale" priority="5037">
      <colorScale>
        <cfvo type="num" val="0"/>
        <cfvo type="max" val="0"/>
        <color rgb="FFFF0000"/>
        <color rgb="FFFFEF9C"/>
      </colorScale>
    </cfRule>
  </conditionalFormatting>
  <conditionalFormatting sqref="P613:Y627">
    <cfRule type="colorScale" priority="5036">
      <colorScale>
        <cfvo type="num" val="0"/>
        <cfvo type="max" val="0"/>
        <color rgb="FFFF0000"/>
        <color rgb="FFFFEF9C"/>
      </colorScale>
    </cfRule>
  </conditionalFormatting>
  <conditionalFormatting sqref="P629:Y629">
    <cfRule type="colorScale" priority="5035">
      <colorScale>
        <cfvo type="num" val="0"/>
        <cfvo type="max" val="0"/>
        <color rgb="FFFF0000"/>
        <color rgb="FFFFEF9C"/>
      </colorScale>
    </cfRule>
  </conditionalFormatting>
  <conditionalFormatting sqref="P596:Y596">
    <cfRule type="colorScale" priority="5034">
      <colorScale>
        <cfvo type="num" val="0"/>
        <cfvo type="max" val="0"/>
        <color rgb="FFFF0000"/>
        <color rgb="FFFFEF9C"/>
      </colorScale>
    </cfRule>
  </conditionalFormatting>
  <conditionalFormatting sqref="P596:Y596">
    <cfRule type="colorScale" priority="5033">
      <colorScale>
        <cfvo type="num" val="0"/>
        <cfvo type="max" val="0"/>
        <color rgb="FFFF0000"/>
        <color rgb="FFFFEF9C"/>
      </colorScale>
    </cfRule>
  </conditionalFormatting>
  <conditionalFormatting sqref="P596:Y596">
    <cfRule type="colorScale" priority="5032">
      <colorScale>
        <cfvo type="num" val="0"/>
        <cfvo type="max" val="0"/>
        <color rgb="FFFF0000"/>
        <color rgb="FFFFEF9C"/>
      </colorScale>
    </cfRule>
  </conditionalFormatting>
  <conditionalFormatting sqref="P596:Y596">
    <cfRule type="colorScale" priority="5031">
      <colorScale>
        <cfvo type="num" val="0"/>
        <cfvo type="max" val="0"/>
        <color rgb="FFFF0000"/>
        <color rgb="FFFFEF9C"/>
      </colorScale>
    </cfRule>
  </conditionalFormatting>
  <conditionalFormatting sqref="P596:Y596">
    <cfRule type="colorScale" priority="5030">
      <colorScale>
        <cfvo type="num" val="0"/>
        <cfvo type="max" val="0"/>
        <color rgb="FFFF0000"/>
        <color rgb="FFFFEF9C"/>
      </colorScale>
    </cfRule>
  </conditionalFormatting>
  <conditionalFormatting sqref="P596:Y596">
    <cfRule type="colorScale" priority="5029">
      <colorScale>
        <cfvo type="num" val="0"/>
        <cfvo type="max" val="0"/>
        <color rgb="FFFF0000"/>
        <color rgb="FFFFEF9C"/>
      </colorScale>
    </cfRule>
  </conditionalFormatting>
  <conditionalFormatting sqref="P596:Y596">
    <cfRule type="colorScale" priority="5028">
      <colorScale>
        <cfvo type="num" val="0"/>
        <cfvo type="max" val="0"/>
        <color rgb="FFFF0000"/>
        <color rgb="FFFFEF9C"/>
      </colorScale>
    </cfRule>
  </conditionalFormatting>
  <conditionalFormatting sqref="P596:Y596">
    <cfRule type="colorScale" priority="5027">
      <colorScale>
        <cfvo type="num" val="0"/>
        <cfvo type="max" val="0"/>
        <color rgb="FFFF0000"/>
        <color rgb="FFFFEF9C"/>
      </colorScale>
    </cfRule>
  </conditionalFormatting>
  <conditionalFormatting sqref="P596:Y596">
    <cfRule type="colorScale" priority="5026">
      <colorScale>
        <cfvo type="num" val="0"/>
        <cfvo type="max" val="0"/>
        <color rgb="FFFF0000"/>
        <color rgb="FFFFEF9C"/>
      </colorScale>
    </cfRule>
  </conditionalFormatting>
  <conditionalFormatting sqref="P596:Y596">
    <cfRule type="colorScale" priority="5025">
      <colorScale>
        <cfvo type="num" val="0"/>
        <cfvo type="max" val="0"/>
        <color rgb="FFFF0000"/>
        <color rgb="FFFFEF9C"/>
      </colorScale>
    </cfRule>
  </conditionalFormatting>
  <conditionalFormatting sqref="P598:Y611">
    <cfRule type="colorScale" priority="5024">
      <colorScale>
        <cfvo type="num" val="0"/>
        <cfvo type="max" val="0"/>
        <color rgb="FFFF0000"/>
        <color rgb="FFFFEF9C"/>
      </colorScale>
    </cfRule>
  </conditionalFormatting>
  <conditionalFormatting sqref="P598:Y611">
    <cfRule type="colorScale" priority="5023">
      <colorScale>
        <cfvo type="num" val="0"/>
        <cfvo type="max" val="0"/>
        <color rgb="FFFF0000"/>
        <color rgb="FFFFEF9C"/>
      </colorScale>
    </cfRule>
  </conditionalFormatting>
  <conditionalFormatting sqref="P598:Y611">
    <cfRule type="colorScale" priority="5022">
      <colorScale>
        <cfvo type="num" val="0"/>
        <cfvo type="max" val="0"/>
        <color rgb="FFFF0000"/>
        <color rgb="FFFFEF9C"/>
      </colorScale>
    </cfRule>
  </conditionalFormatting>
  <conditionalFormatting sqref="P598:Y611">
    <cfRule type="colorScale" priority="5021">
      <colorScale>
        <cfvo type="num" val="0"/>
        <cfvo type="max" val="0"/>
        <color rgb="FFFF0000"/>
        <color rgb="FFFFEF9C"/>
      </colorScale>
    </cfRule>
  </conditionalFormatting>
  <conditionalFormatting sqref="P598:Y611">
    <cfRule type="colorScale" priority="5020">
      <colorScale>
        <cfvo type="num" val="0"/>
        <cfvo type="max" val="0"/>
        <color rgb="FFFF0000"/>
        <color rgb="FFFFEF9C"/>
      </colorScale>
    </cfRule>
  </conditionalFormatting>
  <conditionalFormatting sqref="P598:Y611">
    <cfRule type="colorScale" priority="5019">
      <colorScale>
        <cfvo type="num" val="0"/>
        <cfvo type="max" val="0"/>
        <color rgb="FFFF0000"/>
        <color rgb="FFFFEF9C"/>
      </colorScale>
    </cfRule>
  </conditionalFormatting>
  <conditionalFormatting sqref="P598:Y611">
    <cfRule type="colorScale" priority="5018">
      <colorScale>
        <cfvo type="num" val="0"/>
        <cfvo type="max" val="0"/>
        <color rgb="FFFF0000"/>
        <color rgb="FFFFEF9C"/>
      </colorScale>
    </cfRule>
  </conditionalFormatting>
  <conditionalFormatting sqref="P598:Y611">
    <cfRule type="colorScale" priority="5017">
      <colorScale>
        <cfvo type="num" val="0"/>
        <cfvo type="max" val="0"/>
        <color rgb="FFFF0000"/>
        <color rgb="FFFFEF9C"/>
      </colorScale>
    </cfRule>
  </conditionalFormatting>
  <conditionalFormatting sqref="P598:Y611">
    <cfRule type="colorScale" priority="5016">
      <colorScale>
        <cfvo type="num" val="0"/>
        <cfvo type="max" val="0"/>
        <color rgb="FFFF0000"/>
        <color rgb="FFFFEF9C"/>
      </colorScale>
    </cfRule>
  </conditionalFormatting>
  <conditionalFormatting sqref="P598:Y611">
    <cfRule type="colorScale" priority="5015">
      <colorScale>
        <cfvo type="num" val="0"/>
        <cfvo type="max" val="0"/>
        <color rgb="FFFF0000"/>
        <color rgb="FFFFEF9C"/>
      </colorScale>
    </cfRule>
  </conditionalFormatting>
  <conditionalFormatting sqref="P598:Y611">
    <cfRule type="colorScale" priority="5014">
      <colorScale>
        <cfvo type="num" val="0"/>
        <cfvo type="max" val="0"/>
        <color rgb="FFFF0000"/>
        <color rgb="FFFFEF9C"/>
      </colorScale>
    </cfRule>
  </conditionalFormatting>
  <conditionalFormatting sqref="P613:Y627">
    <cfRule type="colorScale" priority="5013">
      <colorScale>
        <cfvo type="num" val="0"/>
        <cfvo type="max" val="0"/>
        <color rgb="FFFF0000"/>
        <color rgb="FFFFEF9C"/>
      </colorScale>
    </cfRule>
  </conditionalFormatting>
  <conditionalFormatting sqref="P613:Y627">
    <cfRule type="colorScale" priority="5012">
      <colorScale>
        <cfvo type="num" val="0"/>
        <cfvo type="max" val="0"/>
        <color rgb="FFFF0000"/>
        <color rgb="FFFFEF9C"/>
      </colorScale>
    </cfRule>
  </conditionalFormatting>
  <conditionalFormatting sqref="P613:Y627">
    <cfRule type="colorScale" priority="5011">
      <colorScale>
        <cfvo type="num" val="0"/>
        <cfvo type="max" val="0"/>
        <color rgb="FFFF0000"/>
        <color rgb="FFFFEF9C"/>
      </colorScale>
    </cfRule>
  </conditionalFormatting>
  <conditionalFormatting sqref="P613:Y627">
    <cfRule type="colorScale" priority="5010">
      <colorScale>
        <cfvo type="num" val="0"/>
        <cfvo type="max" val="0"/>
        <color rgb="FFFF0000"/>
        <color rgb="FFFFEF9C"/>
      </colorScale>
    </cfRule>
  </conditionalFormatting>
  <conditionalFormatting sqref="P613:Y627">
    <cfRule type="colorScale" priority="5009">
      <colorScale>
        <cfvo type="num" val="0"/>
        <cfvo type="max" val="0"/>
        <color rgb="FFFF0000"/>
        <color rgb="FFFFEF9C"/>
      </colorScale>
    </cfRule>
  </conditionalFormatting>
  <conditionalFormatting sqref="P613:Y627">
    <cfRule type="colorScale" priority="5008">
      <colorScale>
        <cfvo type="num" val="0"/>
        <cfvo type="max" val="0"/>
        <color rgb="FFFF0000"/>
        <color rgb="FFFFEF9C"/>
      </colorScale>
    </cfRule>
  </conditionalFormatting>
  <conditionalFormatting sqref="P613:Y627">
    <cfRule type="colorScale" priority="5007">
      <colorScale>
        <cfvo type="num" val="0"/>
        <cfvo type="max" val="0"/>
        <color rgb="FFFF0000"/>
        <color rgb="FFFFEF9C"/>
      </colorScale>
    </cfRule>
  </conditionalFormatting>
  <conditionalFormatting sqref="P613:Y627">
    <cfRule type="colorScale" priority="5006">
      <colorScale>
        <cfvo type="num" val="0"/>
        <cfvo type="max" val="0"/>
        <color rgb="FFFF0000"/>
        <color rgb="FFFFEF9C"/>
      </colorScale>
    </cfRule>
  </conditionalFormatting>
  <conditionalFormatting sqref="P613:Y627">
    <cfRule type="colorScale" priority="5005">
      <colorScale>
        <cfvo type="num" val="0"/>
        <cfvo type="max" val="0"/>
        <color rgb="FFFF0000"/>
        <color rgb="FFFFEF9C"/>
      </colorScale>
    </cfRule>
  </conditionalFormatting>
  <conditionalFormatting sqref="P613:Y627">
    <cfRule type="colorScale" priority="5004">
      <colorScale>
        <cfvo type="num" val="0"/>
        <cfvo type="max" val="0"/>
        <color rgb="FFFF0000"/>
        <color rgb="FFFFEF9C"/>
      </colorScale>
    </cfRule>
  </conditionalFormatting>
  <conditionalFormatting sqref="P613:Y627">
    <cfRule type="colorScale" priority="5003">
      <colorScale>
        <cfvo type="num" val="0"/>
        <cfvo type="max" val="0"/>
        <color rgb="FFFF0000"/>
        <color rgb="FFFFEF9C"/>
      </colorScale>
    </cfRule>
  </conditionalFormatting>
  <conditionalFormatting sqref="P613:Y627">
    <cfRule type="colorScale" priority="5002">
      <colorScale>
        <cfvo type="num" val="0"/>
        <cfvo type="max" val="0"/>
        <color rgb="FFFF0000"/>
        <color rgb="FFFFEF9C"/>
      </colorScale>
    </cfRule>
  </conditionalFormatting>
  <conditionalFormatting sqref="P629:Y629">
    <cfRule type="colorScale" priority="5001">
      <colorScale>
        <cfvo type="num" val="0"/>
        <cfvo type="max" val="0"/>
        <color rgb="FFFF0000"/>
        <color rgb="FFFFEF9C"/>
      </colorScale>
    </cfRule>
  </conditionalFormatting>
  <conditionalFormatting sqref="P629:Y629">
    <cfRule type="colorScale" priority="5000">
      <colorScale>
        <cfvo type="num" val="0"/>
        <cfvo type="max" val="0"/>
        <color rgb="FFFF0000"/>
        <color rgb="FFFFEF9C"/>
      </colorScale>
    </cfRule>
  </conditionalFormatting>
  <conditionalFormatting sqref="P629:Y629">
    <cfRule type="colorScale" priority="4999">
      <colorScale>
        <cfvo type="num" val="0"/>
        <cfvo type="max" val="0"/>
        <color rgb="FFFF0000"/>
        <color rgb="FFFFEF9C"/>
      </colorScale>
    </cfRule>
  </conditionalFormatting>
  <conditionalFormatting sqref="P629:Y629">
    <cfRule type="colorScale" priority="4998">
      <colorScale>
        <cfvo type="num" val="0"/>
        <cfvo type="max" val="0"/>
        <color rgb="FFFF0000"/>
        <color rgb="FFFFEF9C"/>
      </colorScale>
    </cfRule>
  </conditionalFormatting>
  <conditionalFormatting sqref="P629:Y629">
    <cfRule type="colorScale" priority="4997">
      <colorScale>
        <cfvo type="num" val="0"/>
        <cfvo type="max" val="0"/>
        <color rgb="FFFF0000"/>
        <color rgb="FFFFEF9C"/>
      </colorScale>
    </cfRule>
  </conditionalFormatting>
  <conditionalFormatting sqref="P629:Y629">
    <cfRule type="colorScale" priority="4996">
      <colorScale>
        <cfvo type="num" val="0"/>
        <cfvo type="max" val="0"/>
        <color rgb="FFFF0000"/>
        <color rgb="FFFFEF9C"/>
      </colorScale>
    </cfRule>
  </conditionalFormatting>
  <conditionalFormatting sqref="P629:Y629">
    <cfRule type="colorScale" priority="4995">
      <colorScale>
        <cfvo type="num" val="0"/>
        <cfvo type="max" val="0"/>
        <color rgb="FFFF0000"/>
        <color rgb="FFFFEF9C"/>
      </colorScale>
    </cfRule>
  </conditionalFormatting>
  <conditionalFormatting sqref="P629:Y629">
    <cfRule type="colorScale" priority="4994">
      <colorScale>
        <cfvo type="num" val="0"/>
        <cfvo type="max" val="0"/>
        <color rgb="FFFF0000"/>
        <color rgb="FFFFEF9C"/>
      </colorScale>
    </cfRule>
  </conditionalFormatting>
  <conditionalFormatting sqref="P629:Y629">
    <cfRule type="colorScale" priority="4993">
      <colorScale>
        <cfvo type="num" val="0"/>
        <cfvo type="max" val="0"/>
        <color rgb="FFFF0000"/>
        <color rgb="FFFFEF9C"/>
      </colorScale>
    </cfRule>
  </conditionalFormatting>
  <conditionalFormatting sqref="P629:Y629">
    <cfRule type="colorScale" priority="4992">
      <colorScale>
        <cfvo type="num" val="0"/>
        <cfvo type="max" val="0"/>
        <color rgb="FFFF0000"/>
        <color rgb="FFFFEF9C"/>
      </colorScale>
    </cfRule>
  </conditionalFormatting>
  <conditionalFormatting sqref="P629:Y629">
    <cfRule type="colorScale" priority="4991">
      <colorScale>
        <cfvo type="num" val="0"/>
        <cfvo type="max" val="0"/>
        <color rgb="FFFF0000"/>
        <color rgb="FFFFEF9C"/>
      </colorScale>
    </cfRule>
  </conditionalFormatting>
  <conditionalFormatting sqref="P629:Y629">
    <cfRule type="colorScale" priority="4990">
      <colorScale>
        <cfvo type="num" val="0"/>
        <cfvo type="max" val="0"/>
        <color rgb="FFFF0000"/>
        <color rgb="FFFFEF9C"/>
      </colorScale>
    </cfRule>
  </conditionalFormatting>
  <conditionalFormatting sqref="P629:Y629">
    <cfRule type="colorScale" priority="4989">
      <colorScale>
        <cfvo type="num" val="0"/>
        <cfvo type="max" val="0"/>
        <color rgb="FFFF0000"/>
        <color rgb="FFFFEF9C"/>
      </colorScale>
    </cfRule>
  </conditionalFormatting>
  <conditionalFormatting sqref="P602:Y602">
    <cfRule type="colorScale" priority="4988">
      <colorScale>
        <cfvo type="num" val="0"/>
        <cfvo type="max" val="0"/>
        <color rgb="FFFF0000"/>
        <color rgb="FFFFEF9C"/>
      </colorScale>
    </cfRule>
  </conditionalFormatting>
  <conditionalFormatting sqref="P617:Y617">
    <cfRule type="colorScale" priority="4987">
      <colorScale>
        <cfvo type="num" val="0"/>
        <cfvo type="max" val="0"/>
        <color rgb="FFFF0000"/>
        <color rgb="FFFFEF9C"/>
      </colorScale>
    </cfRule>
  </conditionalFormatting>
  <conditionalFormatting sqref="P607:Y607">
    <cfRule type="colorScale" priority="4986">
      <colorScale>
        <cfvo type="num" val="0"/>
        <cfvo type="max" val="0"/>
        <color rgb="FFFF0000"/>
        <color rgb="FFFFEF9C"/>
      </colorScale>
    </cfRule>
  </conditionalFormatting>
  <conditionalFormatting sqref="P623:Y623">
    <cfRule type="colorScale" priority="4985">
      <colorScale>
        <cfvo type="num" val="0"/>
        <cfvo type="max" val="0"/>
        <color rgb="FFFF0000"/>
        <color rgb="FFFFEF9C"/>
      </colorScale>
    </cfRule>
  </conditionalFormatting>
  <conditionalFormatting sqref="P608:Y608">
    <cfRule type="colorScale" priority="4984">
      <colorScale>
        <cfvo type="num" val="0"/>
        <cfvo type="max" val="0"/>
        <color rgb="FFFF0000"/>
        <color rgb="FFFFEF9C"/>
      </colorScale>
    </cfRule>
  </conditionalFormatting>
  <conditionalFormatting sqref="P624:Y624">
    <cfRule type="colorScale" priority="4983">
      <colorScale>
        <cfvo type="num" val="0"/>
        <cfvo type="max" val="0"/>
        <color rgb="FFFF0000"/>
        <color rgb="FFFFEF9C"/>
      </colorScale>
    </cfRule>
  </conditionalFormatting>
  <conditionalFormatting sqref="Z596">
    <cfRule type="colorScale" priority="4982">
      <colorScale>
        <cfvo type="num" val="0"/>
        <cfvo type="max" val="0"/>
        <color rgb="FFFF0000"/>
        <color rgb="FFFFEF9C"/>
      </colorScale>
    </cfRule>
  </conditionalFormatting>
  <conditionalFormatting sqref="Z598:Z611">
    <cfRule type="colorScale" priority="4981">
      <colorScale>
        <cfvo type="num" val="0"/>
        <cfvo type="max" val="0"/>
        <color rgb="FFFF0000"/>
        <color rgb="FFFFEF9C"/>
      </colorScale>
    </cfRule>
  </conditionalFormatting>
  <conditionalFormatting sqref="Z613:Z627">
    <cfRule type="colorScale" priority="4980">
      <colorScale>
        <cfvo type="num" val="0"/>
        <cfvo type="max" val="0"/>
        <color rgb="FFFF0000"/>
        <color rgb="FFFFEF9C"/>
      </colorScale>
    </cfRule>
  </conditionalFormatting>
  <conditionalFormatting sqref="Z629">
    <cfRule type="colorScale" priority="4979">
      <colorScale>
        <cfvo type="num" val="0"/>
        <cfvo type="max" val="0"/>
        <color rgb="FFFF0000"/>
        <color rgb="FFFFEF9C"/>
      </colorScale>
    </cfRule>
  </conditionalFormatting>
  <conditionalFormatting sqref="Z596">
    <cfRule type="colorScale" priority="4978">
      <colorScale>
        <cfvo type="num" val="0"/>
        <cfvo type="max" val="0"/>
        <color rgb="FFFF0000"/>
        <color rgb="FFFFEF9C"/>
      </colorScale>
    </cfRule>
  </conditionalFormatting>
  <conditionalFormatting sqref="Z596">
    <cfRule type="colorScale" priority="4977">
      <colorScale>
        <cfvo type="num" val="0"/>
        <cfvo type="max" val="0"/>
        <color rgb="FFFF0000"/>
        <color rgb="FFFFEF9C"/>
      </colorScale>
    </cfRule>
  </conditionalFormatting>
  <conditionalFormatting sqref="Z596">
    <cfRule type="colorScale" priority="4976">
      <colorScale>
        <cfvo type="num" val="0"/>
        <cfvo type="max" val="0"/>
        <color rgb="FFFF0000"/>
        <color rgb="FFFFEF9C"/>
      </colorScale>
    </cfRule>
  </conditionalFormatting>
  <conditionalFormatting sqref="Z596">
    <cfRule type="colorScale" priority="4975">
      <colorScale>
        <cfvo type="num" val="0"/>
        <cfvo type="max" val="0"/>
        <color rgb="FFFF0000"/>
        <color rgb="FFFFEF9C"/>
      </colorScale>
    </cfRule>
  </conditionalFormatting>
  <conditionalFormatting sqref="Z596">
    <cfRule type="colorScale" priority="4974">
      <colorScale>
        <cfvo type="num" val="0"/>
        <cfvo type="max" val="0"/>
        <color rgb="FFFF0000"/>
        <color rgb="FFFFEF9C"/>
      </colorScale>
    </cfRule>
  </conditionalFormatting>
  <conditionalFormatting sqref="Z596">
    <cfRule type="colorScale" priority="4973">
      <colorScale>
        <cfvo type="num" val="0"/>
        <cfvo type="max" val="0"/>
        <color rgb="FFFF0000"/>
        <color rgb="FFFFEF9C"/>
      </colorScale>
    </cfRule>
  </conditionalFormatting>
  <conditionalFormatting sqref="Z596">
    <cfRule type="colorScale" priority="4972">
      <colorScale>
        <cfvo type="num" val="0"/>
        <cfvo type="max" val="0"/>
        <color rgb="FFFF0000"/>
        <color rgb="FFFFEF9C"/>
      </colorScale>
    </cfRule>
  </conditionalFormatting>
  <conditionalFormatting sqref="Z596">
    <cfRule type="colorScale" priority="4971">
      <colorScale>
        <cfvo type="num" val="0"/>
        <cfvo type="max" val="0"/>
        <color rgb="FFFF0000"/>
        <color rgb="FFFFEF9C"/>
      </colorScale>
    </cfRule>
  </conditionalFormatting>
  <conditionalFormatting sqref="Z596">
    <cfRule type="colorScale" priority="4970">
      <colorScale>
        <cfvo type="num" val="0"/>
        <cfvo type="max" val="0"/>
        <color rgb="FFFF0000"/>
        <color rgb="FFFFEF9C"/>
      </colorScale>
    </cfRule>
  </conditionalFormatting>
  <conditionalFormatting sqref="Z596">
    <cfRule type="colorScale" priority="4969">
      <colorScale>
        <cfvo type="num" val="0"/>
        <cfvo type="max" val="0"/>
        <color rgb="FFFF0000"/>
        <color rgb="FFFFEF9C"/>
      </colorScale>
    </cfRule>
  </conditionalFormatting>
  <conditionalFormatting sqref="Z598:Z611">
    <cfRule type="colorScale" priority="4968">
      <colorScale>
        <cfvo type="num" val="0"/>
        <cfvo type="max" val="0"/>
        <color rgb="FFFF0000"/>
        <color rgb="FFFFEF9C"/>
      </colorScale>
    </cfRule>
  </conditionalFormatting>
  <conditionalFormatting sqref="Z598:Z611">
    <cfRule type="colorScale" priority="4967">
      <colorScale>
        <cfvo type="num" val="0"/>
        <cfvo type="max" val="0"/>
        <color rgb="FFFF0000"/>
        <color rgb="FFFFEF9C"/>
      </colorScale>
    </cfRule>
  </conditionalFormatting>
  <conditionalFormatting sqref="Z598:Z611">
    <cfRule type="colorScale" priority="4966">
      <colorScale>
        <cfvo type="num" val="0"/>
        <cfvo type="max" val="0"/>
        <color rgb="FFFF0000"/>
        <color rgb="FFFFEF9C"/>
      </colorScale>
    </cfRule>
  </conditionalFormatting>
  <conditionalFormatting sqref="Z598:Z611">
    <cfRule type="colorScale" priority="4965">
      <colorScale>
        <cfvo type="num" val="0"/>
        <cfvo type="max" val="0"/>
        <color rgb="FFFF0000"/>
        <color rgb="FFFFEF9C"/>
      </colorScale>
    </cfRule>
  </conditionalFormatting>
  <conditionalFormatting sqref="Z598:Z611">
    <cfRule type="colorScale" priority="4964">
      <colorScale>
        <cfvo type="num" val="0"/>
        <cfvo type="max" val="0"/>
        <color rgb="FFFF0000"/>
        <color rgb="FFFFEF9C"/>
      </colorScale>
    </cfRule>
  </conditionalFormatting>
  <conditionalFormatting sqref="Z598:Z611">
    <cfRule type="colorScale" priority="4963">
      <colorScale>
        <cfvo type="num" val="0"/>
        <cfvo type="max" val="0"/>
        <color rgb="FFFF0000"/>
        <color rgb="FFFFEF9C"/>
      </colorScale>
    </cfRule>
  </conditionalFormatting>
  <conditionalFormatting sqref="Z598:Z611">
    <cfRule type="colorScale" priority="4962">
      <colorScale>
        <cfvo type="num" val="0"/>
        <cfvo type="max" val="0"/>
        <color rgb="FFFF0000"/>
        <color rgb="FFFFEF9C"/>
      </colorScale>
    </cfRule>
  </conditionalFormatting>
  <conditionalFormatting sqref="Z598:Z611">
    <cfRule type="colorScale" priority="4961">
      <colorScale>
        <cfvo type="num" val="0"/>
        <cfvo type="max" val="0"/>
        <color rgb="FFFF0000"/>
        <color rgb="FFFFEF9C"/>
      </colorScale>
    </cfRule>
  </conditionalFormatting>
  <conditionalFormatting sqref="Z598:Z611">
    <cfRule type="colorScale" priority="4960">
      <colorScale>
        <cfvo type="num" val="0"/>
        <cfvo type="max" val="0"/>
        <color rgb="FFFF0000"/>
        <color rgb="FFFFEF9C"/>
      </colorScale>
    </cfRule>
  </conditionalFormatting>
  <conditionalFormatting sqref="Z598:Z611">
    <cfRule type="colorScale" priority="4959">
      <colorScale>
        <cfvo type="num" val="0"/>
        <cfvo type="max" val="0"/>
        <color rgb="FFFF0000"/>
        <color rgb="FFFFEF9C"/>
      </colorScale>
    </cfRule>
  </conditionalFormatting>
  <conditionalFormatting sqref="Z598:Z611">
    <cfRule type="colorScale" priority="4958">
      <colorScale>
        <cfvo type="num" val="0"/>
        <cfvo type="max" val="0"/>
        <color rgb="FFFF0000"/>
        <color rgb="FFFFEF9C"/>
      </colorScale>
    </cfRule>
  </conditionalFormatting>
  <conditionalFormatting sqref="Z613:Z627">
    <cfRule type="colorScale" priority="4957">
      <colorScale>
        <cfvo type="num" val="0"/>
        <cfvo type="max" val="0"/>
        <color rgb="FFFF0000"/>
        <color rgb="FFFFEF9C"/>
      </colorScale>
    </cfRule>
  </conditionalFormatting>
  <conditionalFormatting sqref="Z613:Z627">
    <cfRule type="colorScale" priority="4956">
      <colorScale>
        <cfvo type="num" val="0"/>
        <cfvo type="max" val="0"/>
        <color rgb="FFFF0000"/>
        <color rgb="FFFFEF9C"/>
      </colorScale>
    </cfRule>
  </conditionalFormatting>
  <conditionalFormatting sqref="Z613:Z627">
    <cfRule type="colorScale" priority="4955">
      <colorScale>
        <cfvo type="num" val="0"/>
        <cfvo type="max" val="0"/>
        <color rgb="FFFF0000"/>
        <color rgb="FFFFEF9C"/>
      </colorScale>
    </cfRule>
  </conditionalFormatting>
  <conditionalFormatting sqref="Z613:Z627">
    <cfRule type="colorScale" priority="4954">
      <colorScale>
        <cfvo type="num" val="0"/>
        <cfvo type="max" val="0"/>
        <color rgb="FFFF0000"/>
        <color rgb="FFFFEF9C"/>
      </colorScale>
    </cfRule>
  </conditionalFormatting>
  <conditionalFormatting sqref="Z613:Z627">
    <cfRule type="colorScale" priority="4953">
      <colorScale>
        <cfvo type="num" val="0"/>
        <cfvo type="max" val="0"/>
        <color rgb="FFFF0000"/>
        <color rgb="FFFFEF9C"/>
      </colorScale>
    </cfRule>
  </conditionalFormatting>
  <conditionalFormatting sqref="Z613:Z627">
    <cfRule type="colorScale" priority="4952">
      <colorScale>
        <cfvo type="num" val="0"/>
        <cfvo type="max" val="0"/>
        <color rgb="FFFF0000"/>
        <color rgb="FFFFEF9C"/>
      </colorScale>
    </cfRule>
  </conditionalFormatting>
  <conditionalFormatting sqref="Z613:Z627">
    <cfRule type="colorScale" priority="4951">
      <colorScale>
        <cfvo type="num" val="0"/>
        <cfvo type="max" val="0"/>
        <color rgb="FFFF0000"/>
        <color rgb="FFFFEF9C"/>
      </colorScale>
    </cfRule>
  </conditionalFormatting>
  <conditionalFormatting sqref="Z613:Z627">
    <cfRule type="colorScale" priority="4950">
      <colorScale>
        <cfvo type="num" val="0"/>
        <cfvo type="max" val="0"/>
        <color rgb="FFFF0000"/>
        <color rgb="FFFFEF9C"/>
      </colorScale>
    </cfRule>
  </conditionalFormatting>
  <conditionalFormatting sqref="Z613:Z627">
    <cfRule type="colorScale" priority="4949">
      <colorScale>
        <cfvo type="num" val="0"/>
        <cfvo type="max" val="0"/>
        <color rgb="FFFF0000"/>
        <color rgb="FFFFEF9C"/>
      </colorScale>
    </cfRule>
  </conditionalFormatting>
  <conditionalFormatting sqref="Z613:Z627">
    <cfRule type="colorScale" priority="4948">
      <colorScale>
        <cfvo type="num" val="0"/>
        <cfvo type="max" val="0"/>
        <color rgb="FFFF0000"/>
        <color rgb="FFFFEF9C"/>
      </colorScale>
    </cfRule>
  </conditionalFormatting>
  <conditionalFormatting sqref="Z613:Z627">
    <cfRule type="colorScale" priority="4947">
      <colorScale>
        <cfvo type="num" val="0"/>
        <cfvo type="max" val="0"/>
        <color rgb="FFFF0000"/>
        <color rgb="FFFFEF9C"/>
      </colorScale>
    </cfRule>
  </conditionalFormatting>
  <conditionalFormatting sqref="Z613:Z627">
    <cfRule type="colorScale" priority="4946">
      <colorScale>
        <cfvo type="num" val="0"/>
        <cfvo type="max" val="0"/>
        <color rgb="FFFF0000"/>
        <color rgb="FFFFEF9C"/>
      </colorScale>
    </cfRule>
  </conditionalFormatting>
  <conditionalFormatting sqref="Z629">
    <cfRule type="colorScale" priority="4945">
      <colorScale>
        <cfvo type="num" val="0"/>
        <cfvo type="max" val="0"/>
        <color rgb="FFFF0000"/>
        <color rgb="FFFFEF9C"/>
      </colorScale>
    </cfRule>
  </conditionalFormatting>
  <conditionalFormatting sqref="Z629">
    <cfRule type="colorScale" priority="4944">
      <colorScale>
        <cfvo type="num" val="0"/>
        <cfvo type="max" val="0"/>
        <color rgb="FFFF0000"/>
        <color rgb="FFFFEF9C"/>
      </colorScale>
    </cfRule>
  </conditionalFormatting>
  <conditionalFormatting sqref="Z629">
    <cfRule type="colorScale" priority="4943">
      <colorScale>
        <cfvo type="num" val="0"/>
        <cfvo type="max" val="0"/>
        <color rgb="FFFF0000"/>
        <color rgb="FFFFEF9C"/>
      </colorScale>
    </cfRule>
  </conditionalFormatting>
  <conditionalFormatting sqref="Z629">
    <cfRule type="colorScale" priority="4942">
      <colorScale>
        <cfvo type="num" val="0"/>
        <cfvo type="max" val="0"/>
        <color rgb="FFFF0000"/>
        <color rgb="FFFFEF9C"/>
      </colorScale>
    </cfRule>
  </conditionalFormatting>
  <conditionalFormatting sqref="Z629">
    <cfRule type="colorScale" priority="4941">
      <colorScale>
        <cfvo type="num" val="0"/>
        <cfvo type="max" val="0"/>
        <color rgb="FFFF0000"/>
        <color rgb="FFFFEF9C"/>
      </colorScale>
    </cfRule>
  </conditionalFormatting>
  <conditionalFormatting sqref="Z629">
    <cfRule type="colorScale" priority="4940">
      <colorScale>
        <cfvo type="num" val="0"/>
        <cfvo type="max" val="0"/>
        <color rgb="FFFF0000"/>
        <color rgb="FFFFEF9C"/>
      </colorScale>
    </cfRule>
  </conditionalFormatting>
  <conditionalFormatting sqref="Z629">
    <cfRule type="colorScale" priority="4939">
      <colorScale>
        <cfvo type="num" val="0"/>
        <cfvo type="max" val="0"/>
        <color rgb="FFFF0000"/>
        <color rgb="FFFFEF9C"/>
      </colorScale>
    </cfRule>
  </conditionalFormatting>
  <conditionalFormatting sqref="Z629">
    <cfRule type="colorScale" priority="4938">
      <colorScale>
        <cfvo type="num" val="0"/>
        <cfvo type="max" val="0"/>
        <color rgb="FFFF0000"/>
        <color rgb="FFFFEF9C"/>
      </colorScale>
    </cfRule>
  </conditionalFormatting>
  <conditionalFormatting sqref="Z629">
    <cfRule type="colorScale" priority="4937">
      <colorScale>
        <cfvo type="num" val="0"/>
        <cfvo type="max" val="0"/>
        <color rgb="FFFF0000"/>
        <color rgb="FFFFEF9C"/>
      </colorScale>
    </cfRule>
  </conditionalFormatting>
  <conditionalFormatting sqref="Z629">
    <cfRule type="colorScale" priority="4936">
      <colorScale>
        <cfvo type="num" val="0"/>
        <cfvo type="max" val="0"/>
        <color rgb="FFFF0000"/>
        <color rgb="FFFFEF9C"/>
      </colorScale>
    </cfRule>
  </conditionalFormatting>
  <conditionalFormatting sqref="Z629">
    <cfRule type="colorScale" priority="4935">
      <colorScale>
        <cfvo type="num" val="0"/>
        <cfvo type="max" val="0"/>
        <color rgb="FFFF0000"/>
        <color rgb="FFFFEF9C"/>
      </colorScale>
    </cfRule>
  </conditionalFormatting>
  <conditionalFormatting sqref="Z629">
    <cfRule type="colorScale" priority="4934">
      <colorScale>
        <cfvo type="num" val="0"/>
        <cfvo type="max" val="0"/>
        <color rgb="FFFF0000"/>
        <color rgb="FFFFEF9C"/>
      </colorScale>
    </cfRule>
  </conditionalFormatting>
  <conditionalFormatting sqref="Z629">
    <cfRule type="colorScale" priority="4933">
      <colorScale>
        <cfvo type="num" val="0"/>
        <cfvo type="max" val="0"/>
        <color rgb="FFFF0000"/>
        <color rgb="FFFFEF9C"/>
      </colorScale>
    </cfRule>
  </conditionalFormatting>
  <conditionalFormatting sqref="Z602">
    <cfRule type="colorScale" priority="4932">
      <colorScale>
        <cfvo type="num" val="0"/>
        <cfvo type="max" val="0"/>
        <color rgb="FFFF0000"/>
        <color rgb="FFFFEF9C"/>
      </colorScale>
    </cfRule>
  </conditionalFormatting>
  <conditionalFormatting sqref="Z617">
    <cfRule type="colorScale" priority="4931">
      <colorScale>
        <cfvo type="num" val="0"/>
        <cfvo type="max" val="0"/>
        <color rgb="FFFF0000"/>
        <color rgb="FFFFEF9C"/>
      </colorScale>
    </cfRule>
  </conditionalFormatting>
  <conditionalFormatting sqref="Z607">
    <cfRule type="colorScale" priority="4930">
      <colorScale>
        <cfvo type="num" val="0"/>
        <cfvo type="max" val="0"/>
        <color rgb="FFFF0000"/>
        <color rgb="FFFFEF9C"/>
      </colorScale>
    </cfRule>
  </conditionalFormatting>
  <conditionalFormatting sqref="Z623">
    <cfRule type="colorScale" priority="4929">
      <colorScale>
        <cfvo type="num" val="0"/>
        <cfvo type="max" val="0"/>
        <color rgb="FFFF0000"/>
        <color rgb="FFFFEF9C"/>
      </colorScale>
    </cfRule>
  </conditionalFormatting>
  <conditionalFormatting sqref="Z608">
    <cfRule type="colorScale" priority="4928">
      <colorScale>
        <cfvo type="num" val="0"/>
        <cfvo type="max" val="0"/>
        <color rgb="FFFF0000"/>
        <color rgb="FFFFEF9C"/>
      </colorScale>
    </cfRule>
  </conditionalFormatting>
  <conditionalFormatting sqref="Z624">
    <cfRule type="colorScale" priority="4927">
      <colorScale>
        <cfvo type="num" val="0"/>
        <cfvo type="max" val="0"/>
        <color rgb="FFFF0000"/>
        <color rgb="FFFFEF9C"/>
      </colorScale>
    </cfRule>
  </conditionalFormatting>
  <conditionalFormatting sqref="P596:Y602">
    <cfRule type="colorScale" priority="4926">
      <colorScale>
        <cfvo type="num" val="0"/>
        <cfvo type="max" val="0"/>
        <color rgb="FFFF0000"/>
        <color rgb="FFFFEF9C"/>
      </colorScale>
    </cfRule>
  </conditionalFormatting>
  <conditionalFormatting sqref="P604:Y617">
    <cfRule type="colorScale" priority="4925">
      <colorScale>
        <cfvo type="num" val="0"/>
        <cfvo type="max" val="0"/>
        <color rgb="FFFF0000"/>
        <color rgb="FFFFEF9C"/>
      </colorScale>
    </cfRule>
  </conditionalFormatting>
  <conditionalFormatting sqref="P619:Y629">
    <cfRule type="colorScale" priority="4924">
      <colorScale>
        <cfvo type="num" val="0"/>
        <cfvo type="max" val="0"/>
        <color rgb="FFFF0000"/>
        <color rgb="FFFFEF9C"/>
      </colorScale>
    </cfRule>
  </conditionalFormatting>
  <conditionalFormatting sqref="P596:Y602">
    <cfRule type="colorScale" priority="4923">
      <colorScale>
        <cfvo type="num" val="0"/>
        <cfvo type="max" val="0"/>
        <color rgb="FFFF0000"/>
        <color rgb="FFFFEF9C"/>
      </colorScale>
    </cfRule>
  </conditionalFormatting>
  <conditionalFormatting sqref="P596:Y602">
    <cfRule type="colorScale" priority="4922">
      <colorScale>
        <cfvo type="num" val="0"/>
        <cfvo type="max" val="0"/>
        <color rgb="FFFF0000"/>
        <color rgb="FFFFEF9C"/>
      </colorScale>
    </cfRule>
  </conditionalFormatting>
  <conditionalFormatting sqref="P596:Y602">
    <cfRule type="colorScale" priority="4921">
      <colorScale>
        <cfvo type="num" val="0"/>
        <cfvo type="max" val="0"/>
        <color rgb="FFFF0000"/>
        <color rgb="FFFFEF9C"/>
      </colorScale>
    </cfRule>
  </conditionalFormatting>
  <conditionalFormatting sqref="P596:Y602">
    <cfRule type="colorScale" priority="4920">
      <colorScale>
        <cfvo type="num" val="0"/>
        <cfvo type="max" val="0"/>
        <color rgb="FFFF0000"/>
        <color rgb="FFFFEF9C"/>
      </colorScale>
    </cfRule>
  </conditionalFormatting>
  <conditionalFormatting sqref="P596:Y602">
    <cfRule type="colorScale" priority="4919">
      <colorScale>
        <cfvo type="num" val="0"/>
        <cfvo type="max" val="0"/>
        <color rgb="FFFF0000"/>
        <color rgb="FFFFEF9C"/>
      </colorScale>
    </cfRule>
  </conditionalFormatting>
  <conditionalFormatting sqref="P596:Y602">
    <cfRule type="colorScale" priority="4918">
      <colorScale>
        <cfvo type="num" val="0"/>
        <cfvo type="max" val="0"/>
        <color rgb="FFFF0000"/>
        <color rgb="FFFFEF9C"/>
      </colorScale>
    </cfRule>
  </conditionalFormatting>
  <conditionalFormatting sqref="P596:Y602">
    <cfRule type="colorScale" priority="4917">
      <colorScale>
        <cfvo type="num" val="0"/>
        <cfvo type="max" val="0"/>
        <color rgb="FFFF0000"/>
        <color rgb="FFFFEF9C"/>
      </colorScale>
    </cfRule>
  </conditionalFormatting>
  <conditionalFormatting sqref="P596:Y602">
    <cfRule type="colorScale" priority="4916">
      <colorScale>
        <cfvo type="num" val="0"/>
        <cfvo type="max" val="0"/>
        <color rgb="FFFF0000"/>
        <color rgb="FFFFEF9C"/>
      </colorScale>
    </cfRule>
  </conditionalFormatting>
  <conditionalFormatting sqref="P604:Y617">
    <cfRule type="colorScale" priority="4915">
      <colorScale>
        <cfvo type="num" val="0"/>
        <cfvo type="max" val="0"/>
        <color rgb="FFFF0000"/>
        <color rgb="FFFFEF9C"/>
      </colorScale>
    </cfRule>
  </conditionalFormatting>
  <conditionalFormatting sqref="P604:Y617">
    <cfRule type="colorScale" priority="4914">
      <colorScale>
        <cfvo type="num" val="0"/>
        <cfvo type="max" val="0"/>
        <color rgb="FFFF0000"/>
        <color rgb="FFFFEF9C"/>
      </colorScale>
    </cfRule>
  </conditionalFormatting>
  <conditionalFormatting sqref="P604:Y617">
    <cfRule type="colorScale" priority="4913">
      <colorScale>
        <cfvo type="num" val="0"/>
        <cfvo type="max" val="0"/>
        <color rgb="FFFF0000"/>
        <color rgb="FFFFEF9C"/>
      </colorScale>
    </cfRule>
  </conditionalFormatting>
  <conditionalFormatting sqref="P604:Y617">
    <cfRule type="colorScale" priority="4912">
      <colorScale>
        <cfvo type="num" val="0"/>
        <cfvo type="max" val="0"/>
        <color rgb="FFFF0000"/>
        <color rgb="FFFFEF9C"/>
      </colorScale>
    </cfRule>
  </conditionalFormatting>
  <conditionalFormatting sqref="P604:Y617">
    <cfRule type="colorScale" priority="4911">
      <colorScale>
        <cfvo type="num" val="0"/>
        <cfvo type="max" val="0"/>
        <color rgb="FFFF0000"/>
        <color rgb="FFFFEF9C"/>
      </colorScale>
    </cfRule>
  </conditionalFormatting>
  <conditionalFormatting sqref="P604:Y617">
    <cfRule type="colorScale" priority="4910">
      <colorScale>
        <cfvo type="num" val="0"/>
        <cfvo type="max" val="0"/>
        <color rgb="FFFF0000"/>
        <color rgb="FFFFEF9C"/>
      </colorScale>
    </cfRule>
  </conditionalFormatting>
  <conditionalFormatting sqref="P604:Y617">
    <cfRule type="colorScale" priority="4909">
      <colorScale>
        <cfvo type="num" val="0"/>
        <cfvo type="max" val="0"/>
        <color rgb="FFFF0000"/>
        <color rgb="FFFFEF9C"/>
      </colorScale>
    </cfRule>
  </conditionalFormatting>
  <conditionalFormatting sqref="P604:Y617">
    <cfRule type="colorScale" priority="4908">
      <colorScale>
        <cfvo type="num" val="0"/>
        <cfvo type="max" val="0"/>
        <color rgb="FFFF0000"/>
        <color rgb="FFFFEF9C"/>
      </colorScale>
    </cfRule>
  </conditionalFormatting>
  <conditionalFormatting sqref="P604:Y617">
    <cfRule type="colorScale" priority="4907">
      <colorScale>
        <cfvo type="num" val="0"/>
        <cfvo type="max" val="0"/>
        <color rgb="FFFF0000"/>
        <color rgb="FFFFEF9C"/>
      </colorScale>
    </cfRule>
  </conditionalFormatting>
  <conditionalFormatting sqref="P619:Y629">
    <cfRule type="colorScale" priority="4906">
      <colorScale>
        <cfvo type="num" val="0"/>
        <cfvo type="max" val="0"/>
        <color rgb="FFFF0000"/>
        <color rgb="FFFFEF9C"/>
      </colorScale>
    </cfRule>
  </conditionalFormatting>
  <conditionalFormatting sqref="P619:Y629">
    <cfRule type="colorScale" priority="4905">
      <colorScale>
        <cfvo type="num" val="0"/>
        <cfvo type="max" val="0"/>
        <color rgb="FFFF0000"/>
        <color rgb="FFFFEF9C"/>
      </colorScale>
    </cfRule>
  </conditionalFormatting>
  <conditionalFormatting sqref="P619:Y629">
    <cfRule type="colorScale" priority="4904">
      <colorScale>
        <cfvo type="num" val="0"/>
        <cfvo type="max" val="0"/>
        <color rgb="FFFF0000"/>
        <color rgb="FFFFEF9C"/>
      </colorScale>
    </cfRule>
  </conditionalFormatting>
  <conditionalFormatting sqref="P619:Y629">
    <cfRule type="colorScale" priority="4903">
      <colorScale>
        <cfvo type="num" val="0"/>
        <cfvo type="max" val="0"/>
        <color rgb="FFFF0000"/>
        <color rgb="FFFFEF9C"/>
      </colorScale>
    </cfRule>
  </conditionalFormatting>
  <conditionalFormatting sqref="P619:Y629">
    <cfRule type="colorScale" priority="4902">
      <colorScale>
        <cfvo type="num" val="0"/>
        <cfvo type="max" val="0"/>
        <color rgb="FFFF0000"/>
        <color rgb="FFFFEF9C"/>
      </colorScale>
    </cfRule>
  </conditionalFormatting>
  <conditionalFormatting sqref="P619:Y629">
    <cfRule type="colorScale" priority="4901">
      <colorScale>
        <cfvo type="num" val="0"/>
        <cfvo type="max" val="0"/>
        <color rgb="FFFF0000"/>
        <color rgb="FFFFEF9C"/>
      </colorScale>
    </cfRule>
  </conditionalFormatting>
  <conditionalFormatting sqref="P619:Y629">
    <cfRule type="colorScale" priority="4900">
      <colorScale>
        <cfvo type="num" val="0"/>
        <cfvo type="max" val="0"/>
        <color rgb="FFFF0000"/>
        <color rgb="FFFFEF9C"/>
      </colorScale>
    </cfRule>
  </conditionalFormatting>
  <conditionalFormatting sqref="P619:Y629">
    <cfRule type="colorScale" priority="4899">
      <colorScale>
        <cfvo type="num" val="0"/>
        <cfvo type="max" val="0"/>
        <color rgb="FFFF0000"/>
        <color rgb="FFFFEF9C"/>
      </colorScale>
    </cfRule>
  </conditionalFormatting>
  <conditionalFormatting sqref="P619:Y629">
    <cfRule type="colorScale" priority="4898">
      <colorScale>
        <cfvo type="num" val="0"/>
        <cfvo type="max" val="0"/>
        <color rgb="FFFF0000"/>
        <color rgb="FFFFEF9C"/>
      </colorScale>
    </cfRule>
  </conditionalFormatting>
  <conditionalFormatting sqref="P619:Y629">
    <cfRule type="colorScale" priority="4897">
      <colorScale>
        <cfvo type="num" val="0"/>
        <cfvo type="max" val="0"/>
        <color rgb="FFFF0000"/>
        <color rgb="FFFFEF9C"/>
      </colorScale>
    </cfRule>
  </conditionalFormatting>
  <conditionalFormatting sqref="P608:Y608">
    <cfRule type="colorScale" priority="4896">
      <colorScale>
        <cfvo type="num" val="0"/>
        <cfvo type="max" val="0"/>
        <color rgb="FFFF0000"/>
        <color rgb="FFFFEF9C"/>
      </colorScale>
    </cfRule>
  </conditionalFormatting>
  <conditionalFormatting sqref="P624:Y624">
    <cfRule type="colorScale" priority="4895">
      <colorScale>
        <cfvo type="num" val="0"/>
        <cfvo type="max" val="0"/>
        <color rgb="FFFF0000"/>
        <color rgb="FFFFEF9C"/>
      </colorScale>
    </cfRule>
  </conditionalFormatting>
  <conditionalFormatting sqref="P598:Y598">
    <cfRule type="colorScale" priority="4894">
      <colorScale>
        <cfvo type="num" val="0"/>
        <cfvo type="max" val="0"/>
        <color rgb="FFFF0000"/>
        <color rgb="FFFFEF9C"/>
      </colorScale>
    </cfRule>
  </conditionalFormatting>
  <conditionalFormatting sqref="P613:Y613">
    <cfRule type="colorScale" priority="4893">
      <colorScale>
        <cfvo type="num" val="0"/>
        <cfvo type="max" val="0"/>
        <color rgb="FFFF0000"/>
        <color rgb="FFFFEF9C"/>
      </colorScale>
    </cfRule>
  </conditionalFormatting>
  <conditionalFormatting sqref="P629:Y629">
    <cfRule type="colorScale" priority="4892">
      <colorScale>
        <cfvo type="num" val="0"/>
        <cfvo type="max" val="0"/>
        <color rgb="FFFF0000"/>
        <color rgb="FFFFEF9C"/>
      </colorScale>
    </cfRule>
  </conditionalFormatting>
  <conditionalFormatting sqref="P599:Y599">
    <cfRule type="colorScale" priority="4891">
      <colorScale>
        <cfvo type="num" val="0"/>
        <cfvo type="max" val="0"/>
        <color rgb="FFFF0000"/>
        <color rgb="FFFFEF9C"/>
      </colorScale>
    </cfRule>
  </conditionalFormatting>
  <conditionalFormatting sqref="P614:Y614">
    <cfRule type="colorScale" priority="4890">
      <colorScale>
        <cfvo type="num" val="0"/>
        <cfvo type="max" val="0"/>
        <color rgb="FFFF0000"/>
        <color rgb="FFFFEF9C"/>
      </colorScale>
    </cfRule>
  </conditionalFormatting>
  <conditionalFormatting sqref="Z596:Z602">
    <cfRule type="colorScale" priority="4889">
      <colorScale>
        <cfvo type="num" val="0"/>
        <cfvo type="max" val="0"/>
        <color rgb="FFFF0000"/>
        <color rgb="FFFFEF9C"/>
      </colorScale>
    </cfRule>
  </conditionalFormatting>
  <conditionalFormatting sqref="Z604:Z617">
    <cfRule type="colorScale" priority="4888">
      <colorScale>
        <cfvo type="num" val="0"/>
        <cfvo type="max" val="0"/>
        <color rgb="FFFF0000"/>
        <color rgb="FFFFEF9C"/>
      </colorScale>
    </cfRule>
  </conditionalFormatting>
  <conditionalFormatting sqref="Z619:Z629">
    <cfRule type="colorScale" priority="4887">
      <colorScale>
        <cfvo type="num" val="0"/>
        <cfvo type="max" val="0"/>
        <color rgb="FFFF0000"/>
        <color rgb="FFFFEF9C"/>
      </colorScale>
    </cfRule>
  </conditionalFormatting>
  <conditionalFormatting sqref="Z596:Z602">
    <cfRule type="colorScale" priority="4886">
      <colorScale>
        <cfvo type="num" val="0"/>
        <cfvo type="max" val="0"/>
        <color rgb="FFFF0000"/>
        <color rgb="FFFFEF9C"/>
      </colorScale>
    </cfRule>
  </conditionalFormatting>
  <conditionalFormatting sqref="Z596:Z602">
    <cfRule type="colorScale" priority="4885">
      <colorScale>
        <cfvo type="num" val="0"/>
        <cfvo type="max" val="0"/>
        <color rgb="FFFF0000"/>
        <color rgb="FFFFEF9C"/>
      </colorScale>
    </cfRule>
  </conditionalFormatting>
  <conditionalFormatting sqref="Z596:Z602">
    <cfRule type="colorScale" priority="4884">
      <colorScale>
        <cfvo type="num" val="0"/>
        <cfvo type="max" val="0"/>
        <color rgb="FFFF0000"/>
        <color rgb="FFFFEF9C"/>
      </colorScale>
    </cfRule>
  </conditionalFormatting>
  <conditionalFormatting sqref="Z596:Z602">
    <cfRule type="colorScale" priority="4883">
      <colorScale>
        <cfvo type="num" val="0"/>
        <cfvo type="max" val="0"/>
        <color rgb="FFFF0000"/>
        <color rgb="FFFFEF9C"/>
      </colorScale>
    </cfRule>
  </conditionalFormatting>
  <conditionalFormatting sqref="Z596:Z602">
    <cfRule type="colorScale" priority="4882">
      <colorScale>
        <cfvo type="num" val="0"/>
        <cfvo type="max" val="0"/>
        <color rgb="FFFF0000"/>
        <color rgb="FFFFEF9C"/>
      </colorScale>
    </cfRule>
  </conditionalFormatting>
  <conditionalFormatting sqref="Z596:Z602">
    <cfRule type="colorScale" priority="4881">
      <colorScale>
        <cfvo type="num" val="0"/>
        <cfvo type="max" val="0"/>
        <color rgb="FFFF0000"/>
        <color rgb="FFFFEF9C"/>
      </colorScale>
    </cfRule>
  </conditionalFormatting>
  <conditionalFormatting sqref="Z596:Z602">
    <cfRule type="colorScale" priority="4880">
      <colorScale>
        <cfvo type="num" val="0"/>
        <cfvo type="max" val="0"/>
        <color rgb="FFFF0000"/>
        <color rgb="FFFFEF9C"/>
      </colorScale>
    </cfRule>
  </conditionalFormatting>
  <conditionalFormatting sqref="Z596:Z602">
    <cfRule type="colorScale" priority="4879">
      <colorScale>
        <cfvo type="num" val="0"/>
        <cfvo type="max" val="0"/>
        <color rgb="FFFF0000"/>
        <color rgb="FFFFEF9C"/>
      </colorScale>
    </cfRule>
  </conditionalFormatting>
  <conditionalFormatting sqref="Z604:Z617">
    <cfRule type="colorScale" priority="4878">
      <colorScale>
        <cfvo type="num" val="0"/>
        <cfvo type="max" val="0"/>
        <color rgb="FFFF0000"/>
        <color rgb="FFFFEF9C"/>
      </colorScale>
    </cfRule>
  </conditionalFormatting>
  <conditionalFormatting sqref="Z604:Z617">
    <cfRule type="colorScale" priority="4877">
      <colorScale>
        <cfvo type="num" val="0"/>
        <cfvo type="max" val="0"/>
        <color rgb="FFFF0000"/>
        <color rgb="FFFFEF9C"/>
      </colorScale>
    </cfRule>
  </conditionalFormatting>
  <conditionalFormatting sqref="Z604:Z617">
    <cfRule type="colorScale" priority="4876">
      <colorScale>
        <cfvo type="num" val="0"/>
        <cfvo type="max" val="0"/>
        <color rgb="FFFF0000"/>
        <color rgb="FFFFEF9C"/>
      </colorScale>
    </cfRule>
  </conditionalFormatting>
  <conditionalFormatting sqref="Z604:Z617">
    <cfRule type="colorScale" priority="4875">
      <colorScale>
        <cfvo type="num" val="0"/>
        <cfvo type="max" val="0"/>
        <color rgb="FFFF0000"/>
        <color rgb="FFFFEF9C"/>
      </colorScale>
    </cfRule>
  </conditionalFormatting>
  <conditionalFormatting sqref="Z604:Z617">
    <cfRule type="colorScale" priority="4874">
      <colorScale>
        <cfvo type="num" val="0"/>
        <cfvo type="max" val="0"/>
        <color rgb="FFFF0000"/>
        <color rgb="FFFFEF9C"/>
      </colorScale>
    </cfRule>
  </conditionalFormatting>
  <conditionalFormatting sqref="Z604:Z617">
    <cfRule type="colorScale" priority="4873">
      <colorScale>
        <cfvo type="num" val="0"/>
        <cfvo type="max" val="0"/>
        <color rgb="FFFF0000"/>
        <color rgb="FFFFEF9C"/>
      </colorScale>
    </cfRule>
  </conditionalFormatting>
  <conditionalFormatting sqref="Z604:Z617">
    <cfRule type="colorScale" priority="4872">
      <colorScale>
        <cfvo type="num" val="0"/>
        <cfvo type="max" val="0"/>
        <color rgb="FFFF0000"/>
        <color rgb="FFFFEF9C"/>
      </colorScale>
    </cfRule>
  </conditionalFormatting>
  <conditionalFormatting sqref="Z604:Z617">
    <cfRule type="colorScale" priority="4871">
      <colorScale>
        <cfvo type="num" val="0"/>
        <cfvo type="max" val="0"/>
        <color rgb="FFFF0000"/>
        <color rgb="FFFFEF9C"/>
      </colorScale>
    </cfRule>
  </conditionalFormatting>
  <conditionalFormatting sqref="Z604:Z617">
    <cfRule type="colorScale" priority="4870">
      <colorScale>
        <cfvo type="num" val="0"/>
        <cfvo type="max" val="0"/>
        <color rgb="FFFF0000"/>
        <color rgb="FFFFEF9C"/>
      </colorScale>
    </cfRule>
  </conditionalFormatting>
  <conditionalFormatting sqref="Z619:Z629">
    <cfRule type="colorScale" priority="4869">
      <colorScale>
        <cfvo type="num" val="0"/>
        <cfvo type="max" val="0"/>
        <color rgb="FFFF0000"/>
        <color rgb="FFFFEF9C"/>
      </colorScale>
    </cfRule>
  </conditionalFormatting>
  <conditionalFormatting sqref="Z619:Z629">
    <cfRule type="colorScale" priority="4868">
      <colorScale>
        <cfvo type="num" val="0"/>
        <cfvo type="max" val="0"/>
        <color rgb="FFFF0000"/>
        <color rgb="FFFFEF9C"/>
      </colorScale>
    </cfRule>
  </conditionalFormatting>
  <conditionalFormatting sqref="Z619:Z629">
    <cfRule type="colorScale" priority="4867">
      <colorScale>
        <cfvo type="num" val="0"/>
        <cfvo type="max" val="0"/>
        <color rgb="FFFF0000"/>
        <color rgb="FFFFEF9C"/>
      </colorScale>
    </cfRule>
  </conditionalFormatting>
  <conditionalFormatting sqref="Z619:Z629">
    <cfRule type="colorScale" priority="4866">
      <colorScale>
        <cfvo type="num" val="0"/>
        <cfvo type="max" val="0"/>
        <color rgb="FFFF0000"/>
        <color rgb="FFFFEF9C"/>
      </colorScale>
    </cfRule>
  </conditionalFormatting>
  <conditionalFormatting sqref="Z619:Z629">
    <cfRule type="colorScale" priority="4865">
      <colorScale>
        <cfvo type="num" val="0"/>
        <cfvo type="max" val="0"/>
        <color rgb="FFFF0000"/>
        <color rgb="FFFFEF9C"/>
      </colorScale>
    </cfRule>
  </conditionalFormatting>
  <conditionalFormatting sqref="Z619:Z629">
    <cfRule type="colorScale" priority="4864">
      <colorScale>
        <cfvo type="num" val="0"/>
        <cfvo type="max" val="0"/>
        <color rgb="FFFF0000"/>
        <color rgb="FFFFEF9C"/>
      </colorScale>
    </cfRule>
  </conditionalFormatting>
  <conditionalFormatting sqref="Z619:Z629">
    <cfRule type="colorScale" priority="4863">
      <colorScale>
        <cfvo type="num" val="0"/>
        <cfvo type="max" val="0"/>
        <color rgb="FFFF0000"/>
        <color rgb="FFFFEF9C"/>
      </colorScale>
    </cfRule>
  </conditionalFormatting>
  <conditionalFormatting sqref="Z619:Z629">
    <cfRule type="colorScale" priority="4862">
      <colorScale>
        <cfvo type="num" val="0"/>
        <cfvo type="max" val="0"/>
        <color rgb="FFFF0000"/>
        <color rgb="FFFFEF9C"/>
      </colorScale>
    </cfRule>
  </conditionalFormatting>
  <conditionalFormatting sqref="Z619:Z629">
    <cfRule type="colorScale" priority="4861">
      <colorScale>
        <cfvo type="num" val="0"/>
        <cfvo type="max" val="0"/>
        <color rgb="FFFF0000"/>
        <color rgb="FFFFEF9C"/>
      </colorScale>
    </cfRule>
  </conditionalFormatting>
  <conditionalFormatting sqref="Z619:Z629">
    <cfRule type="colorScale" priority="4860">
      <colorScale>
        <cfvo type="num" val="0"/>
        <cfvo type="max" val="0"/>
        <color rgb="FFFF0000"/>
        <color rgb="FFFFEF9C"/>
      </colorScale>
    </cfRule>
  </conditionalFormatting>
  <conditionalFormatting sqref="Z608">
    <cfRule type="colorScale" priority="4859">
      <colorScale>
        <cfvo type="num" val="0"/>
        <cfvo type="max" val="0"/>
        <color rgb="FFFF0000"/>
        <color rgb="FFFFEF9C"/>
      </colorScale>
    </cfRule>
  </conditionalFormatting>
  <conditionalFormatting sqref="Z624">
    <cfRule type="colorScale" priority="4858">
      <colorScale>
        <cfvo type="num" val="0"/>
        <cfvo type="max" val="0"/>
        <color rgb="FFFF0000"/>
        <color rgb="FFFFEF9C"/>
      </colorScale>
    </cfRule>
  </conditionalFormatting>
  <conditionalFormatting sqref="Z598">
    <cfRule type="colorScale" priority="4857">
      <colorScale>
        <cfvo type="num" val="0"/>
        <cfvo type="max" val="0"/>
        <color rgb="FFFF0000"/>
        <color rgb="FFFFEF9C"/>
      </colorScale>
    </cfRule>
  </conditionalFormatting>
  <conditionalFormatting sqref="Z613">
    <cfRule type="colorScale" priority="4856">
      <colorScale>
        <cfvo type="num" val="0"/>
        <cfvo type="max" val="0"/>
        <color rgb="FFFF0000"/>
        <color rgb="FFFFEF9C"/>
      </colorScale>
    </cfRule>
  </conditionalFormatting>
  <conditionalFormatting sqref="Z629">
    <cfRule type="colorScale" priority="4855">
      <colorScale>
        <cfvo type="num" val="0"/>
        <cfvo type="max" val="0"/>
        <color rgb="FFFF0000"/>
        <color rgb="FFFFEF9C"/>
      </colorScale>
    </cfRule>
  </conditionalFormatting>
  <conditionalFormatting sqref="Z599">
    <cfRule type="colorScale" priority="4854">
      <colorScale>
        <cfvo type="num" val="0"/>
        <cfvo type="max" val="0"/>
        <color rgb="FFFF0000"/>
        <color rgb="FFFFEF9C"/>
      </colorScale>
    </cfRule>
  </conditionalFormatting>
  <conditionalFormatting sqref="Z614">
    <cfRule type="colorScale" priority="4853">
      <colorScale>
        <cfvo type="num" val="0"/>
        <cfvo type="max" val="0"/>
        <color rgb="FFFF0000"/>
        <color rgb="FFFFEF9C"/>
      </colorScale>
    </cfRule>
  </conditionalFormatting>
  <conditionalFormatting sqref="P596:Y608">
    <cfRule type="colorScale" priority="4852">
      <colorScale>
        <cfvo type="num" val="0"/>
        <cfvo type="max" val="0"/>
        <color rgb="FFFF0000"/>
        <color rgb="FFFFEF9C"/>
      </colorScale>
    </cfRule>
  </conditionalFormatting>
  <conditionalFormatting sqref="P610:Y624">
    <cfRule type="colorScale" priority="4851">
      <colorScale>
        <cfvo type="num" val="0"/>
        <cfvo type="max" val="0"/>
        <color rgb="FFFF0000"/>
        <color rgb="FFFFEF9C"/>
      </colorScale>
    </cfRule>
  </conditionalFormatting>
  <conditionalFormatting sqref="P626:Y629">
    <cfRule type="colorScale" priority="4850">
      <colorScale>
        <cfvo type="num" val="0"/>
        <cfvo type="max" val="0"/>
        <color rgb="FFFF0000"/>
        <color rgb="FFFFEF9C"/>
      </colorScale>
    </cfRule>
  </conditionalFormatting>
  <conditionalFormatting sqref="P596:Y608">
    <cfRule type="colorScale" priority="4849">
      <colorScale>
        <cfvo type="num" val="0"/>
        <cfvo type="max" val="0"/>
        <color rgb="FFFF0000"/>
        <color rgb="FFFFEF9C"/>
      </colorScale>
    </cfRule>
  </conditionalFormatting>
  <conditionalFormatting sqref="P596:Y608">
    <cfRule type="colorScale" priority="4848">
      <colorScale>
        <cfvo type="num" val="0"/>
        <cfvo type="max" val="0"/>
        <color rgb="FFFF0000"/>
        <color rgb="FFFFEF9C"/>
      </colorScale>
    </cfRule>
  </conditionalFormatting>
  <conditionalFormatting sqref="P596:Y608">
    <cfRule type="colorScale" priority="4847">
      <colorScale>
        <cfvo type="num" val="0"/>
        <cfvo type="max" val="0"/>
        <color rgb="FFFF0000"/>
        <color rgb="FFFFEF9C"/>
      </colorScale>
    </cfRule>
  </conditionalFormatting>
  <conditionalFormatting sqref="P596:Y608">
    <cfRule type="colorScale" priority="4846">
      <colorScale>
        <cfvo type="num" val="0"/>
        <cfvo type="max" val="0"/>
        <color rgb="FFFF0000"/>
        <color rgb="FFFFEF9C"/>
      </colorScale>
    </cfRule>
  </conditionalFormatting>
  <conditionalFormatting sqref="P596:Y608">
    <cfRule type="colorScale" priority="4845">
      <colorScale>
        <cfvo type="num" val="0"/>
        <cfvo type="max" val="0"/>
        <color rgb="FFFF0000"/>
        <color rgb="FFFFEF9C"/>
      </colorScale>
    </cfRule>
  </conditionalFormatting>
  <conditionalFormatting sqref="P596:Y608">
    <cfRule type="colorScale" priority="4844">
      <colorScale>
        <cfvo type="num" val="0"/>
        <cfvo type="max" val="0"/>
        <color rgb="FFFF0000"/>
        <color rgb="FFFFEF9C"/>
      </colorScale>
    </cfRule>
  </conditionalFormatting>
  <conditionalFormatting sqref="P610:Y624">
    <cfRule type="colorScale" priority="4843">
      <colorScale>
        <cfvo type="num" val="0"/>
        <cfvo type="max" val="0"/>
        <color rgb="FFFF0000"/>
        <color rgb="FFFFEF9C"/>
      </colorScale>
    </cfRule>
  </conditionalFormatting>
  <conditionalFormatting sqref="P610:Y624">
    <cfRule type="colorScale" priority="4842">
      <colorScale>
        <cfvo type="num" val="0"/>
        <cfvo type="max" val="0"/>
        <color rgb="FFFF0000"/>
        <color rgb="FFFFEF9C"/>
      </colorScale>
    </cfRule>
  </conditionalFormatting>
  <conditionalFormatting sqref="P610:Y624">
    <cfRule type="colorScale" priority="4841">
      <colorScale>
        <cfvo type="num" val="0"/>
        <cfvo type="max" val="0"/>
        <color rgb="FFFF0000"/>
        <color rgb="FFFFEF9C"/>
      </colorScale>
    </cfRule>
  </conditionalFormatting>
  <conditionalFormatting sqref="P610:Y624">
    <cfRule type="colorScale" priority="4840">
      <colorScale>
        <cfvo type="num" val="0"/>
        <cfvo type="max" val="0"/>
        <color rgb="FFFF0000"/>
        <color rgb="FFFFEF9C"/>
      </colorScale>
    </cfRule>
  </conditionalFormatting>
  <conditionalFormatting sqref="P610:Y624">
    <cfRule type="colorScale" priority="4839">
      <colorScale>
        <cfvo type="num" val="0"/>
        <cfvo type="max" val="0"/>
        <color rgb="FFFF0000"/>
        <color rgb="FFFFEF9C"/>
      </colorScale>
    </cfRule>
  </conditionalFormatting>
  <conditionalFormatting sqref="P610:Y624">
    <cfRule type="colorScale" priority="4838">
      <colorScale>
        <cfvo type="num" val="0"/>
        <cfvo type="max" val="0"/>
        <color rgb="FFFF0000"/>
        <color rgb="FFFFEF9C"/>
      </colorScale>
    </cfRule>
  </conditionalFormatting>
  <conditionalFormatting sqref="P610:Y624">
    <cfRule type="colorScale" priority="4837">
      <colorScale>
        <cfvo type="num" val="0"/>
        <cfvo type="max" val="0"/>
        <color rgb="FFFF0000"/>
        <color rgb="FFFFEF9C"/>
      </colorScale>
    </cfRule>
  </conditionalFormatting>
  <conditionalFormatting sqref="P626:Y629">
    <cfRule type="colorScale" priority="4836">
      <colorScale>
        <cfvo type="num" val="0"/>
        <cfvo type="max" val="0"/>
        <color rgb="FFFF0000"/>
        <color rgb="FFFFEF9C"/>
      </colorScale>
    </cfRule>
  </conditionalFormatting>
  <conditionalFormatting sqref="P626:Y629">
    <cfRule type="colorScale" priority="4835">
      <colorScale>
        <cfvo type="num" val="0"/>
        <cfvo type="max" val="0"/>
        <color rgb="FFFF0000"/>
        <color rgb="FFFFEF9C"/>
      </colorScale>
    </cfRule>
  </conditionalFormatting>
  <conditionalFormatting sqref="P626:Y629">
    <cfRule type="colorScale" priority="4834">
      <colorScale>
        <cfvo type="num" val="0"/>
        <cfvo type="max" val="0"/>
        <color rgb="FFFF0000"/>
        <color rgb="FFFFEF9C"/>
      </colorScale>
    </cfRule>
  </conditionalFormatting>
  <conditionalFormatting sqref="P626:Y629">
    <cfRule type="colorScale" priority="4833">
      <colorScale>
        <cfvo type="num" val="0"/>
        <cfvo type="max" val="0"/>
        <color rgb="FFFF0000"/>
        <color rgb="FFFFEF9C"/>
      </colorScale>
    </cfRule>
  </conditionalFormatting>
  <conditionalFormatting sqref="P626:Y629">
    <cfRule type="colorScale" priority="4832">
      <colorScale>
        <cfvo type="num" val="0"/>
        <cfvo type="max" val="0"/>
        <color rgb="FFFF0000"/>
        <color rgb="FFFFEF9C"/>
      </colorScale>
    </cfRule>
  </conditionalFormatting>
  <conditionalFormatting sqref="P626:Y629">
    <cfRule type="colorScale" priority="4831">
      <colorScale>
        <cfvo type="num" val="0"/>
        <cfvo type="max" val="0"/>
        <color rgb="FFFF0000"/>
        <color rgb="FFFFEF9C"/>
      </colorScale>
    </cfRule>
  </conditionalFormatting>
  <conditionalFormatting sqref="P626:Y629">
    <cfRule type="colorScale" priority="4830">
      <colorScale>
        <cfvo type="num" val="0"/>
        <cfvo type="max" val="0"/>
        <color rgb="FFFF0000"/>
        <color rgb="FFFFEF9C"/>
      </colorScale>
    </cfRule>
  </conditionalFormatting>
  <conditionalFormatting sqref="P626:Y629">
    <cfRule type="colorScale" priority="4829">
      <colorScale>
        <cfvo type="num" val="0"/>
        <cfvo type="max" val="0"/>
        <color rgb="FFFF0000"/>
        <color rgb="FFFFEF9C"/>
      </colorScale>
    </cfRule>
  </conditionalFormatting>
  <conditionalFormatting sqref="P599:Y599">
    <cfRule type="colorScale" priority="4828">
      <colorScale>
        <cfvo type="num" val="0"/>
        <cfvo type="max" val="0"/>
        <color rgb="FFFF0000"/>
        <color rgb="FFFFEF9C"/>
      </colorScale>
    </cfRule>
  </conditionalFormatting>
  <conditionalFormatting sqref="P614:Y614">
    <cfRule type="colorScale" priority="4827">
      <colorScale>
        <cfvo type="num" val="0"/>
        <cfvo type="max" val="0"/>
        <color rgb="FFFF0000"/>
        <color rgb="FFFFEF9C"/>
      </colorScale>
    </cfRule>
  </conditionalFormatting>
  <conditionalFormatting sqref="P604:Y604">
    <cfRule type="colorScale" priority="4826">
      <colorScale>
        <cfvo type="num" val="0"/>
        <cfvo type="max" val="0"/>
        <color rgb="FFFF0000"/>
        <color rgb="FFFFEF9C"/>
      </colorScale>
    </cfRule>
  </conditionalFormatting>
  <conditionalFormatting sqref="P619:Y619">
    <cfRule type="colorScale" priority="4825">
      <colorScale>
        <cfvo type="num" val="0"/>
        <cfvo type="max" val="0"/>
        <color rgb="FFFF0000"/>
        <color rgb="FFFFEF9C"/>
      </colorScale>
    </cfRule>
  </conditionalFormatting>
  <conditionalFormatting sqref="P605:Y605">
    <cfRule type="colorScale" priority="4824">
      <colorScale>
        <cfvo type="num" val="0"/>
        <cfvo type="max" val="0"/>
        <color rgb="FFFF0000"/>
        <color rgb="FFFFEF9C"/>
      </colorScale>
    </cfRule>
  </conditionalFormatting>
  <conditionalFormatting sqref="P620:Y621">
    <cfRule type="colorScale" priority="4823">
      <colorScale>
        <cfvo type="num" val="0"/>
        <cfvo type="max" val="0"/>
        <color rgb="FFFF0000"/>
        <color rgb="FFFFEF9C"/>
      </colorScale>
    </cfRule>
  </conditionalFormatting>
  <conditionalFormatting sqref="Z596:Z608">
    <cfRule type="colorScale" priority="4822">
      <colorScale>
        <cfvo type="num" val="0"/>
        <cfvo type="max" val="0"/>
        <color rgb="FFFF0000"/>
        <color rgb="FFFFEF9C"/>
      </colorScale>
    </cfRule>
  </conditionalFormatting>
  <conditionalFormatting sqref="Z610:Z624">
    <cfRule type="colorScale" priority="4821">
      <colorScale>
        <cfvo type="num" val="0"/>
        <cfvo type="max" val="0"/>
        <color rgb="FFFF0000"/>
        <color rgb="FFFFEF9C"/>
      </colorScale>
    </cfRule>
  </conditionalFormatting>
  <conditionalFormatting sqref="Z626:Z629">
    <cfRule type="colorScale" priority="4820">
      <colorScale>
        <cfvo type="num" val="0"/>
        <cfvo type="max" val="0"/>
        <color rgb="FFFF0000"/>
        <color rgb="FFFFEF9C"/>
      </colorScale>
    </cfRule>
  </conditionalFormatting>
  <conditionalFormatting sqref="Z596:Z608">
    <cfRule type="colorScale" priority="4819">
      <colorScale>
        <cfvo type="num" val="0"/>
        <cfvo type="max" val="0"/>
        <color rgb="FFFF0000"/>
        <color rgb="FFFFEF9C"/>
      </colorScale>
    </cfRule>
  </conditionalFormatting>
  <conditionalFormatting sqref="Z596:Z608">
    <cfRule type="colorScale" priority="4818">
      <colorScale>
        <cfvo type="num" val="0"/>
        <cfvo type="max" val="0"/>
        <color rgb="FFFF0000"/>
        <color rgb="FFFFEF9C"/>
      </colorScale>
    </cfRule>
  </conditionalFormatting>
  <conditionalFormatting sqref="Z596:Z608">
    <cfRule type="colorScale" priority="4817">
      <colorScale>
        <cfvo type="num" val="0"/>
        <cfvo type="max" val="0"/>
        <color rgb="FFFF0000"/>
        <color rgb="FFFFEF9C"/>
      </colorScale>
    </cfRule>
  </conditionalFormatting>
  <conditionalFormatting sqref="Z596:Z608">
    <cfRule type="colorScale" priority="4816">
      <colorScale>
        <cfvo type="num" val="0"/>
        <cfvo type="max" val="0"/>
        <color rgb="FFFF0000"/>
        <color rgb="FFFFEF9C"/>
      </colorScale>
    </cfRule>
  </conditionalFormatting>
  <conditionalFormatting sqref="Z596:Z608">
    <cfRule type="colorScale" priority="4815">
      <colorScale>
        <cfvo type="num" val="0"/>
        <cfvo type="max" val="0"/>
        <color rgb="FFFF0000"/>
        <color rgb="FFFFEF9C"/>
      </colorScale>
    </cfRule>
  </conditionalFormatting>
  <conditionalFormatting sqref="Z596:Z608">
    <cfRule type="colorScale" priority="4814">
      <colorScale>
        <cfvo type="num" val="0"/>
        <cfvo type="max" val="0"/>
        <color rgb="FFFF0000"/>
        <color rgb="FFFFEF9C"/>
      </colorScale>
    </cfRule>
  </conditionalFormatting>
  <conditionalFormatting sqref="Z610:Z624">
    <cfRule type="colorScale" priority="4813">
      <colorScale>
        <cfvo type="num" val="0"/>
        <cfvo type="max" val="0"/>
        <color rgb="FFFF0000"/>
        <color rgb="FFFFEF9C"/>
      </colorScale>
    </cfRule>
  </conditionalFormatting>
  <conditionalFormatting sqref="Z610:Z624">
    <cfRule type="colorScale" priority="4812">
      <colorScale>
        <cfvo type="num" val="0"/>
        <cfvo type="max" val="0"/>
        <color rgb="FFFF0000"/>
        <color rgb="FFFFEF9C"/>
      </colorScale>
    </cfRule>
  </conditionalFormatting>
  <conditionalFormatting sqref="Z610:Z624">
    <cfRule type="colorScale" priority="4811">
      <colorScale>
        <cfvo type="num" val="0"/>
        <cfvo type="max" val="0"/>
        <color rgb="FFFF0000"/>
        <color rgb="FFFFEF9C"/>
      </colorScale>
    </cfRule>
  </conditionalFormatting>
  <conditionalFormatting sqref="Z610:Z624">
    <cfRule type="colorScale" priority="4810">
      <colorScale>
        <cfvo type="num" val="0"/>
        <cfvo type="max" val="0"/>
        <color rgb="FFFF0000"/>
        <color rgb="FFFFEF9C"/>
      </colorScale>
    </cfRule>
  </conditionalFormatting>
  <conditionalFormatting sqref="Z610:Z624">
    <cfRule type="colorScale" priority="4809">
      <colorScale>
        <cfvo type="num" val="0"/>
        <cfvo type="max" val="0"/>
        <color rgb="FFFF0000"/>
        <color rgb="FFFFEF9C"/>
      </colorScale>
    </cfRule>
  </conditionalFormatting>
  <conditionalFormatting sqref="Z610:Z624">
    <cfRule type="colorScale" priority="4808">
      <colorScale>
        <cfvo type="num" val="0"/>
        <cfvo type="max" val="0"/>
        <color rgb="FFFF0000"/>
        <color rgb="FFFFEF9C"/>
      </colorScale>
    </cfRule>
  </conditionalFormatting>
  <conditionalFormatting sqref="Z610:Z624">
    <cfRule type="colorScale" priority="4807">
      <colorScale>
        <cfvo type="num" val="0"/>
        <cfvo type="max" val="0"/>
        <color rgb="FFFF0000"/>
        <color rgb="FFFFEF9C"/>
      </colorScale>
    </cfRule>
  </conditionalFormatting>
  <conditionalFormatting sqref="Z626:Z629">
    <cfRule type="colorScale" priority="4806">
      <colorScale>
        <cfvo type="num" val="0"/>
        <cfvo type="max" val="0"/>
        <color rgb="FFFF0000"/>
        <color rgb="FFFFEF9C"/>
      </colorScale>
    </cfRule>
  </conditionalFormatting>
  <conditionalFormatting sqref="Z626:Z629">
    <cfRule type="colorScale" priority="4805">
      <colorScale>
        <cfvo type="num" val="0"/>
        <cfvo type="max" val="0"/>
        <color rgb="FFFF0000"/>
        <color rgb="FFFFEF9C"/>
      </colorScale>
    </cfRule>
  </conditionalFormatting>
  <conditionalFormatting sqref="Z626:Z629">
    <cfRule type="colorScale" priority="4804">
      <colorScale>
        <cfvo type="num" val="0"/>
        <cfvo type="max" val="0"/>
        <color rgb="FFFF0000"/>
        <color rgb="FFFFEF9C"/>
      </colorScale>
    </cfRule>
  </conditionalFormatting>
  <conditionalFormatting sqref="Z626:Z629">
    <cfRule type="colorScale" priority="4803">
      <colorScale>
        <cfvo type="num" val="0"/>
        <cfvo type="max" val="0"/>
        <color rgb="FFFF0000"/>
        <color rgb="FFFFEF9C"/>
      </colorScale>
    </cfRule>
  </conditionalFormatting>
  <conditionalFormatting sqref="Z626:Z629">
    <cfRule type="colorScale" priority="4802">
      <colorScale>
        <cfvo type="num" val="0"/>
        <cfvo type="max" val="0"/>
        <color rgb="FFFF0000"/>
        <color rgb="FFFFEF9C"/>
      </colorScale>
    </cfRule>
  </conditionalFormatting>
  <conditionalFormatting sqref="Z626:Z629">
    <cfRule type="colorScale" priority="4801">
      <colorScale>
        <cfvo type="num" val="0"/>
        <cfvo type="max" val="0"/>
        <color rgb="FFFF0000"/>
        <color rgb="FFFFEF9C"/>
      </colorScale>
    </cfRule>
  </conditionalFormatting>
  <conditionalFormatting sqref="Z626:Z629">
    <cfRule type="colorScale" priority="4800">
      <colorScale>
        <cfvo type="num" val="0"/>
        <cfvo type="max" val="0"/>
        <color rgb="FFFF0000"/>
        <color rgb="FFFFEF9C"/>
      </colorScale>
    </cfRule>
  </conditionalFormatting>
  <conditionalFormatting sqref="Z626:Z629">
    <cfRule type="colorScale" priority="4799">
      <colorScale>
        <cfvo type="num" val="0"/>
        <cfvo type="max" val="0"/>
        <color rgb="FFFF0000"/>
        <color rgb="FFFFEF9C"/>
      </colorScale>
    </cfRule>
  </conditionalFormatting>
  <conditionalFormatting sqref="Z599">
    <cfRule type="colorScale" priority="4798">
      <colorScale>
        <cfvo type="num" val="0"/>
        <cfvo type="max" val="0"/>
        <color rgb="FFFF0000"/>
        <color rgb="FFFFEF9C"/>
      </colorScale>
    </cfRule>
  </conditionalFormatting>
  <conditionalFormatting sqref="Z614">
    <cfRule type="colorScale" priority="4797">
      <colorScale>
        <cfvo type="num" val="0"/>
        <cfvo type="max" val="0"/>
        <color rgb="FFFF0000"/>
        <color rgb="FFFFEF9C"/>
      </colorScale>
    </cfRule>
  </conditionalFormatting>
  <conditionalFormatting sqref="Z604">
    <cfRule type="colorScale" priority="4796">
      <colorScale>
        <cfvo type="num" val="0"/>
        <cfvo type="max" val="0"/>
        <color rgb="FFFF0000"/>
        <color rgb="FFFFEF9C"/>
      </colorScale>
    </cfRule>
  </conditionalFormatting>
  <conditionalFormatting sqref="Z619">
    <cfRule type="colorScale" priority="4795">
      <colorScale>
        <cfvo type="num" val="0"/>
        <cfvo type="max" val="0"/>
        <color rgb="FFFF0000"/>
        <color rgb="FFFFEF9C"/>
      </colorScale>
    </cfRule>
  </conditionalFormatting>
  <conditionalFormatting sqref="Z605">
    <cfRule type="colorScale" priority="4794">
      <colorScale>
        <cfvo type="num" val="0"/>
        <cfvo type="max" val="0"/>
        <color rgb="FFFF0000"/>
        <color rgb="FFFFEF9C"/>
      </colorScale>
    </cfRule>
  </conditionalFormatting>
  <conditionalFormatting sqref="Z620:Z621">
    <cfRule type="colorScale" priority="4793">
      <colorScale>
        <cfvo type="num" val="0"/>
        <cfvo type="max" val="0"/>
        <color rgb="FFFF0000"/>
        <color rgb="FFFFEF9C"/>
      </colorScale>
    </cfRule>
  </conditionalFormatting>
  <conditionalFormatting sqref="P596:Y599">
    <cfRule type="colorScale" priority="4792">
      <colorScale>
        <cfvo type="num" val="0"/>
        <cfvo type="max" val="0"/>
        <color rgb="FFFF0000"/>
        <color rgb="FFFFEF9C"/>
      </colorScale>
    </cfRule>
  </conditionalFormatting>
  <conditionalFormatting sqref="P601:Y614">
    <cfRule type="colorScale" priority="4791">
      <colorScale>
        <cfvo type="num" val="0"/>
        <cfvo type="max" val="0"/>
        <color rgb="FFFF0000"/>
        <color rgb="FFFFEF9C"/>
      </colorScale>
    </cfRule>
  </conditionalFormatting>
  <conditionalFormatting sqref="P616:Y629">
    <cfRule type="colorScale" priority="4790">
      <colorScale>
        <cfvo type="num" val="0"/>
        <cfvo type="max" val="0"/>
        <color rgb="FFFF0000"/>
        <color rgb="FFFFEF9C"/>
      </colorScale>
    </cfRule>
  </conditionalFormatting>
  <conditionalFormatting sqref="P596:Y599">
    <cfRule type="colorScale" priority="4789">
      <colorScale>
        <cfvo type="num" val="0"/>
        <cfvo type="max" val="0"/>
        <color rgb="FFFF0000"/>
        <color rgb="FFFFEF9C"/>
      </colorScale>
    </cfRule>
  </conditionalFormatting>
  <conditionalFormatting sqref="P596:Y599">
    <cfRule type="colorScale" priority="4788">
      <colorScale>
        <cfvo type="num" val="0"/>
        <cfvo type="max" val="0"/>
        <color rgb="FFFF0000"/>
        <color rgb="FFFFEF9C"/>
      </colorScale>
    </cfRule>
  </conditionalFormatting>
  <conditionalFormatting sqref="P596:Y599">
    <cfRule type="colorScale" priority="4787">
      <colorScale>
        <cfvo type="num" val="0"/>
        <cfvo type="max" val="0"/>
        <color rgb="FFFF0000"/>
        <color rgb="FFFFEF9C"/>
      </colorScale>
    </cfRule>
  </conditionalFormatting>
  <conditionalFormatting sqref="P601:Y614">
    <cfRule type="colorScale" priority="4786">
      <colorScale>
        <cfvo type="num" val="0"/>
        <cfvo type="max" val="0"/>
        <color rgb="FFFF0000"/>
        <color rgb="FFFFEF9C"/>
      </colorScale>
    </cfRule>
  </conditionalFormatting>
  <conditionalFormatting sqref="P601:Y614">
    <cfRule type="colorScale" priority="4785">
      <colorScale>
        <cfvo type="num" val="0"/>
        <cfvo type="max" val="0"/>
        <color rgb="FFFF0000"/>
        <color rgb="FFFFEF9C"/>
      </colorScale>
    </cfRule>
  </conditionalFormatting>
  <conditionalFormatting sqref="P601:Y614">
    <cfRule type="colorScale" priority="4784">
      <colorScale>
        <cfvo type="num" val="0"/>
        <cfvo type="max" val="0"/>
        <color rgb="FFFF0000"/>
        <color rgb="FFFFEF9C"/>
      </colorScale>
    </cfRule>
  </conditionalFormatting>
  <conditionalFormatting sqref="P601:Y614">
    <cfRule type="colorScale" priority="4783">
      <colorScale>
        <cfvo type="num" val="0"/>
        <cfvo type="max" val="0"/>
        <color rgb="FFFF0000"/>
        <color rgb="FFFFEF9C"/>
      </colorScale>
    </cfRule>
  </conditionalFormatting>
  <conditionalFormatting sqref="P616:Y629">
    <cfRule type="colorScale" priority="4782">
      <colorScale>
        <cfvo type="num" val="0"/>
        <cfvo type="max" val="0"/>
        <color rgb="FFFF0000"/>
        <color rgb="FFFFEF9C"/>
      </colorScale>
    </cfRule>
  </conditionalFormatting>
  <conditionalFormatting sqref="P616:Y629">
    <cfRule type="colorScale" priority="4781">
      <colorScale>
        <cfvo type="num" val="0"/>
        <cfvo type="max" val="0"/>
        <color rgb="FFFF0000"/>
        <color rgb="FFFFEF9C"/>
      </colorScale>
    </cfRule>
  </conditionalFormatting>
  <conditionalFormatting sqref="P616:Y629">
    <cfRule type="colorScale" priority="4780">
      <colorScale>
        <cfvo type="num" val="0"/>
        <cfvo type="max" val="0"/>
        <color rgb="FFFF0000"/>
        <color rgb="FFFFEF9C"/>
      </colorScale>
    </cfRule>
  </conditionalFormatting>
  <conditionalFormatting sqref="P616:Y629">
    <cfRule type="colorScale" priority="4779">
      <colorScale>
        <cfvo type="num" val="0"/>
        <cfvo type="max" val="0"/>
        <color rgb="FFFF0000"/>
        <color rgb="FFFFEF9C"/>
      </colorScale>
    </cfRule>
  </conditionalFormatting>
  <conditionalFormatting sqref="P616:Y629">
    <cfRule type="colorScale" priority="4778">
      <colorScale>
        <cfvo type="num" val="0"/>
        <cfvo type="max" val="0"/>
        <color rgb="FFFF0000"/>
        <color rgb="FFFFEF9C"/>
      </colorScale>
    </cfRule>
  </conditionalFormatting>
  <conditionalFormatting sqref="P605:Y605">
    <cfRule type="colorScale" priority="4777">
      <colorScale>
        <cfvo type="num" val="0"/>
        <cfvo type="max" val="0"/>
        <color rgb="FFFF0000"/>
        <color rgb="FFFFEF9C"/>
      </colorScale>
    </cfRule>
  </conditionalFormatting>
  <conditionalFormatting sqref="P620:Y621">
    <cfRule type="colorScale" priority="4776">
      <colorScale>
        <cfvo type="num" val="0"/>
        <cfvo type="max" val="0"/>
        <color rgb="FFFF0000"/>
        <color rgb="FFFFEF9C"/>
      </colorScale>
    </cfRule>
  </conditionalFormatting>
  <conditionalFormatting sqref="P610:Y610">
    <cfRule type="colorScale" priority="4775">
      <colorScale>
        <cfvo type="num" val="0"/>
        <cfvo type="max" val="0"/>
        <color rgb="FFFF0000"/>
        <color rgb="FFFFEF9C"/>
      </colorScale>
    </cfRule>
  </conditionalFormatting>
  <conditionalFormatting sqref="P626:Y626">
    <cfRule type="colorScale" priority="4774">
      <colorScale>
        <cfvo type="num" val="0"/>
        <cfvo type="max" val="0"/>
        <color rgb="FFFF0000"/>
        <color rgb="FFFFEF9C"/>
      </colorScale>
    </cfRule>
  </conditionalFormatting>
  <conditionalFormatting sqref="P596:Y596">
    <cfRule type="colorScale" priority="4773">
      <colorScale>
        <cfvo type="num" val="0"/>
        <cfvo type="max" val="0"/>
        <color rgb="FFFF0000"/>
        <color rgb="FFFFEF9C"/>
      </colorScale>
    </cfRule>
  </conditionalFormatting>
  <conditionalFormatting sqref="P611:Y611">
    <cfRule type="colorScale" priority="4772">
      <colorScale>
        <cfvo type="num" val="0"/>
        <cfvo type="max" val="0"/>
        <color rgb="FFFF0000"/>
        <color rgb="FFFFEF9C"/>
      </colorScale>
    </cfRule>
  </conditionalFormatting>
  <conditionalFormatting sqref="P627:Y627">
    <cfRule type="colorScale" priority="4771">
      <colorScale>
        <cfvo type="num" val="0"/>
        <cfvo type="max" val="0"/>
        <color rgb="FFFF0000"/>
        <color rgb="FFFFEF9C"/>
      </colorScale>
    </cfRule>
  </conditionalFormatting>
  <conditionalFormatting sqref="Z596:Z599">
    <cfRule type="colorScale" priority="4770">
      <colorScale>
        <cfvo type="num" val="0"/>
        <cfvo type="max" val="0"/>
        <color rgb="FFFF0000"/>
        <color rgb="FFFFEF9C"/>
      </colorScale>
    </cfRule>
  </conditionalFormatting>
  <conditionalFormatting sqref="Z601:Z614">
    <cfRule type="colorScale" priority="4769">
      <colorScale>
        <cfvo type="num" val="0"/>
        <cfvo type="max" val="0"/>
        <color rgb="FFFF0000"/>
        <color rgb="FFFFEF9C"/>
      </colorScale>
    </cfRule>
  </conditionalFormatting>
  <conditionalFormatting sqref="Z616:Z629">
    <cfRule type="colorScale" priority="4768">
      <colorScale>
        <cfvo type="num" val="0"/>
        <cfvo type="max" val="0"/>
        <color rgb="FFFF0000"/>
        <color rgb="FFFFEF9C"/>
      </colorScale>
    </cfRule>
  </conditionalFormatting>
  <conditionalFormatting sqref="Z596:Z599">
    <cfRule type="colorScale" priority="4767">
      <colorScale>
        <cfvo type="num" val="0"/>
        <cfvo type="max" val="0"/>
        <color rgb="FFFF0000"/>
        <color rgb="FFFFEF9C"/>
      </colorScale>
    </cfRule>
  </conditionalFormatting>
  <conditionalFormatting sqref="Z596:Z599">
    <cfRule type="colorScale" priority="4766">
      <colorScale>
        <cfvo type="num" val="0"/>
        <cfvo type="max" val="0"/>
        <color rgb="FFFF0000"/>
        <color rgb="FFFFEF9C"/>
      </colorScale>
    </cfRule>
  </conditionalFormatting>
  <conditionalFormatting sqref="Z596:Z599">
    <cfRule type="colorScale" priority="4765">
      <colorScale>
        <cfvo type="num" val="0"/>
        <cfvo type="max" val="0"/>
        <color rgb="FFFF0000"/>
        <color rgb="FFFFEF9C"/>
      </colorScale>
    </cfRule>
  </conditionalFormatting>
  <conditionalFormatting sqref="Z601:Z614">
    <cfRule type="colorScale" priority="4764">
      <colorScale>
        <cfvo type="num" val="0"/>
        <cfvo type="max" val="0"/>
        <color rgb="FFFF0000"/>
        <color rgb="FFFFEF9C"/>
      </colorScale>
    </cfRule>
  </conditionalFormatting>
  <conditionalFormatting sqref="Z601:Z614">
    <cfRule type="colorScale" priority="4763">
      <colorScale>
        <cfvo type="num" val="0"/>
        <cfvo type="max" val="0"/>
        <color rgb="FFFF0000"/>
        <color rgb="FFFFEF9C"/>
      </colorScale>
    </cfRule>
  </conditionalFormatting>
  <conditionalFormatting sqref="Z601:Z614">
    <cfRule type="colorScale" priority="4762">
      <colorScale>
        <cfvo type="num" val="0"/>
        <cfvo type="max" val="0"/>
        <color rgb="FFFF0000"/>
        <color rgb="FFFFEF9C"/>
      </colorScale>
    </cfRule>
  </conditionalFormatting>
  <conditionalFormatting sqref="Z601:Z614">
    <cfRule type="colorScale" priority="4761">
      <colorScale>
        <cfvo type="num" val="0"/>
        <cfvo type="max" val="0"/>
        <color rgb="FFFF0000"/>
        <color rgb="FFFFEF9C"/>
      </colorScale>
    </cfRule>
  </conditionalFormatting>
  <conditionalFormatting sqref="Z616:Z629">
    <cfRule type="colorScale" priority="4760">
      <colorScale>
        <cfvo type="num" val="0"/>
        <cfvo type="max" val="0"/>
        <color rgb="FFFF0000"/>
        <color rgb="FFFFEF9C"/>
      </colorScale>
    </cfRule>
  </conditionalFormatting>
  <conditionalFormatting sqref="Z616:Z629">
    <cfRule type="colorScale" priority="4759">
      <colorScale>
        <cfvo type="num" val="0"/>
        <cfvo type="max" val="0"/>
        <color rgb="FFFF0000"/>
        <color rgb="FFFFEF9C"/>
      </colorScale>
    </cfRule>
  </conditionalFormatting>
  <conditionalFormatting sqref="Z616:Z629">
    <cfRule type="colorScale" priority="4758">
      <colorScale>
        <cfvo type="num" val="0"/>
        <cfvo type="max" val="0"/>
        <color rgb="FFFF0000"/>
        <color rgb="FFFFEF9C"/>
      </colorScale>
    </cfRule>
  </conditionalFormatting>
  <conditionalFormatting sqref="Z616:Z629">
    <cfRule type="colorScale" priority="4757">
      <colorScale>
        <cfvo type="num" val="0"/>
        <cfvo type="max" val="0"/>
        <color rgb="FFFF0000"/>
        <color rgb="FFFFEF9C"/>
      </colorScale>
    </cfRule>
  </conditionalFormatting>
  <conditionalFormatting sqref="Z616:Z629">
    <cfRule type="colorScale" priority="4756">
      <colorScale>
        <cfvo type="num" val="0"/>
        <cfvo type="max" val="0"/>
        <color rgb="FFFF0000"/>
        <color rgb="FFFFEF9C"/>
      </colorScale>
    </cfRule>
  </conditionalFormatting>
  <conditionalFormatting sqref="Z605">
    <cfRule type="colorScale" priority="4755">
      <colorScale>
        <cfvo type="num" val="0"/>
        <cfvo type="max" val="0"/>
        <color rgb="FFFF0000"/>
        <color rgb="FFFFEF9C"/>
      </colorScale>
    </cfRule>
  </conditionalFormatting>
  <conditionalFormatting sqref="Z620:Z621">
    <cfRule type="colorScale" priority="4754">
      <colorScale>
        <cfvo type="num" val="0"/>
        <cfvo type="max" val="0"/>
        <color rgb="FFFF0000"/>
        <color rgb="FFFFEF9C"/>
      </colorScale>
    </cfRule>
  </conditionalFormatting>
  <conditionalFormatting sqref="Z610">
    <cfRule type="colorScale" priority="4753">
      <colorScale>
        <cfvo type="num" val="0"/>
        <cfvo type="max" val="0"/>
        <color rgb="FFFF0000"/>
        <color rgb="FFFFEF9C"/>
      </colorScale>
    </cfRule>
  </conditionalFormatting>
  <conditionalFormatting sqref="Z626">
    <cfRule type="colorScale" priority="4752">
      <colorScale>
        <cfvo type="num" val="0"/>
        <cfvo type="max" val="0"/>
        <color rgb="FFFF0000"/>
        <color rgb="FFFFEF9C"/>
      </colorScale>
    </cfRule>
  </conditionalFormatting>
  <conditionalFormatting sqref="Z596">
    <cfRule type="colorScale" priority="4751">
      <colorScale>
        <cfvo type="num" val="0"/>
        <cfvo type="max" val="0"/>
        <color rgb="FFFF0000"/>
        <color rgb="FFFFEF9C"/>
      </colorScale>
    </cfRule>
  </conditionalFormatting>
  <conditionalFormatting sqref="Z611">
    <cfRule type="colorScale" priority="4750">
      <colorScale>
        <cfvo type="num" val="0"/>
        <cfvo type="max" val="0"/>
        <color rgb="FFFF0000"/>
        <color rgb="FFFFEF9C"/>
      </colorScale>
    </cfRule>
  </conditionalFormatting>
  <conditionalFormatting sqref="Z627">
    <cfRule type="colorScale" priority="4749">
      <colorScale>
        <cfvo type="num" val="0"/>
        <cfvo type="max" val="0"/>
        <color rgb="FFFF0000"/>
        <color rgb="FFFFEF9C"/>
      </colorScale>
    </cfRule>
  </conditionalFormatting>
  <conditionalFormatting sqref="P596:Y605">
    <cfRule type="colorScale" priority="4748">
      <colorScale>
        <cfvo type="num" val="0"/>
        <cfvo type="max" val="0"/>
        <color rgb="FFFF0000"/>
        <color rgb="FFFFEF9C"/>
      </colorScale>
    </cfRule>
  </conditionalFormatting>
  <conditionalFormatting sqref="P607:Y621">
    <cfRule type="colorScale" priority="4747">
      <colorScale>
        <cfvo type="num" val="0"/>
        <cfvo type="max" val="0"/>
        <color rgb="FFFF0000"/>
        <color rgb="FFFFEF9C"/>
      </colorScale>
    </cfRule>
  </conditionalFormatting>
  <conditionalFormatting sqref="P623:Y629">
    <cfRule type="colorScale" priority="4746">
      <colorScale>
        <cfvo type="num" val="0"/>
        <cfvo type="max" val="0"/>
        <color rgb="FFFF0000"/>
        <color rgb="FFFFEF9C"/>
      </colorScale>
    </cfRule>
  </conditionalFormatting>
  <conditionalFormatting sqref="P596:Y605">
    <cfRule type="colorScale" priority="4745">
      <colorScale>
        <cfvo type="num" val="0"/>
        <cfvo type="max" val="0"/>
        <color rgb="FFFF0000"/>
        <color rgb="FFFFEF9C"/>
      </colorScale>
    </cfRule>
  </conditionalFormatting>
  <conditionalFormatting sqref="P607:Y621">
    <cfRule type="colorScale" priority="4744">
      <colorScale>
        <cfvo type="num" val="0"/>
        <cfvo type="max" val="0"/>
        <color rgb="FFFF0000"/>
        <color rgb="FFFFEF9C"/>
      </colorScale>
    </cfRule>
  </conditionalFormatting>
  <conditionalFormatting sqref="P607:Y621">
    <cfRule type="colorScale" priority="4743">
      <colorScale>
        <cfvo type="num" val="0"/>
        <cfvo type="max" val="0"/>
        <color rgb="FFFF0000"/>
        <color rgb="FFFFEF9C"/>
      </colorScale>
    </cfRule>
  </conditionalFormatting>
  <conditionalFormatting sqref="P623:Y629">
    <cfRule type="colorScale" priority="4742">
      <colorScale>
        <cfvo type="num" val="0"/>
        <cfvo type="max" val="0"/>
        <color rgb="FFFF0000"/>
        <color rgb="FFFFEF9C"/>
      </colorScale>
    </cfRule>
  </conditionalFormatting>
  <conditionalFormatting sqref="P623:Y629">
    <cfRule type="colorScale" priority="4741">
      <colorScale>
        <cfvo type="num" val="0"/>
        <cfvo type="max" val="0"/>
        <color rgb="FFFF0000"/>
        <color rgb="FFFFEF9C"/>
      </colorScale>
    </cfRule>
  </conditionalFormatting>
  <conditionalFormatting sqref="P623:Y629">
    <cfRule type="colorScale" priority="4740">
      <colorScale>
        <cfvo type="num" val="0"/>
        <cfvo type="max" val="0"/>
        <color rgb="FFFF0000"/>
        <color rgb="FFFFEF9C"/>
      </colorScale>
    </cfRule>
  </conditionalFormatting>
  <conditionalFormatting sqref="P596:Y596">
    <cfRule type="colorScale" priority="4739">
      <colorScale>
        <cfvo type="num" val="0"/>
        <cfvo type="max" val="0"/>
        <color rgb="FFFF0000"/>
        <color rgb="FFFFEF9C"/>
      </colorScale>
    </cfRule>
  </conditionalFormatting>
  <conditionalFormatting sqref="P611:Y611">
    <cfRule type="colorScale" priority="4738">
      <colorScale>
        <cfvo type="num" val="0"/>
        <cfvo type="max" val="0"/>
        <color rgb="FFFF0000"/>
        <color rgb="FFFFEF9C"/>
      </colorScale>
    </cfRule>
  </conditionalFormatting>
  <conditionalFormatting sqref="P627:Y627">
    <cfRule type="colorScale" priority="4737">
      <colorScale>
        <cfvo type="num" val="0"/>
        <cfvo type="max" val="0"/>
        <color rgb="FFFF0000"/>
        <color rgb="FFFFEF9C"/>
      </colorScale>
    </cfRule>
  </conditionalFormatting>
  <conditionalFormatting sqref="P601:Y601">
    <cfRule type="colorScale" priority="4736">
      <colorScale>
        <cfvo type="num" val="0"/>
        <cfvo type="max" val="0"/>
        <color rgb="FFFF0000"/>
        <color rgb="FFFFEF9C"/>
      </colorScale>
    </cfRule>
  </conditionalFormatting>
  <conditionalFormatting sqref="P616:Y616">
    <cfRule type="colorScale" priority="4735">
      <colorScale>
        <cfvo type="num" val="0"/>
        <cfvo type="max" val="0"/>
        <color rgb="FFFF0000"/>
        <color rgb="FFFFEF9C"/>
      </colorScale>
    </cfRule>
  </conditionalFormatting>
  <conditionalFormatting sqref="P602:Y602">
    <cfRule type="colorScale" priority="4734">
      <colorScale>
        <cfvo type="num" val="0"/>
        <cfvo type="max" val="0"/>
        <color rgb="FFFF0000"/>
        <color rgb="FFFFEF9C"/>
      </colorScale>
    </cfRule>
  </conditionalFormatting>
  <conditionalFormatting sqref="P617:Y617">
    <cfRule type="colorScale" priority="4733">
      <colorScale>
        <cfvo type="num" val="0"/>
        <cfvo type="max" val="0"/>
        <color rgb="FFFF0000"/>
        <color rgb="FFFFEF9C"/>
      </colorScale>
    </cfRule>
  </conditionalFormatting>
  <conditionalFormatting sqref="Z596:Z605">
    <cfRule type="colorScale" priority="4732">
      <colorScale>
        <cfvo type="num" val="0"/>
        <cfvo type="max" val="0"/>
        <color rgb="FFFF0000"/>
        <color rgb="FFFFEF9C"/>
      </colorScale>
    </cfRule>
  </conditionalFormatting>
  <conditionalFormatting sqref="Z607:Z621">
    <cfRule type="colorScale" priority="4731">
      <colorScale>
        <cfvo type="num" val="0"/>
        <cfvo type="max" val="0"/>
        <color rgb="FFFF0000"/>
        <color rgb="FFFFEF9C"/>
      </colorScale>
    </cfRule>
  </conditionalFormatting>
  <conditionalFormatting sqref="Z623:Z629">
    <cfRule type="colorScale" priority="4730">
      <colorScale>
        <cfvo type="num" val="0"/>
        <cfvo type="max" val="0"/>
        <color rgb="FFFF0000"/>
        <color rgb="FFFFEF9C"/>
      </colorScale>
    </cfRule>
  </conditionalFormatting>
  <conditionalFormatting sqref="Z596:Z605">
    <cfRule type="colorScale" priority="4729">
      <colorScale>
        <cfvo type="num" val="0"/>
        <cfvo type="max" val="0"/>
        <color rgb="FFFF0000"/>
        <color rgb="FFFFEF9C"/>
      </colorScale>
    </cfRule>
  </conditionalFormatting>
  <conditionalFormatting sqref="Z607:Z621">
    <cfRule type="colorScale" priority="4728">
      <colorScale>
        <cfvo type="num" val="0"/>
        <cfvo type="max" val="0"/>
        <color rgb="FFFF0000"/>
        <color rgb="FFFFEF9C"/>
      </colorScale>
    </cfRule>
  </conditionalFormatting>
  <conditionalFormatting sqref="Z607:Z621">
    <cfRule type="colorScale" priority="4727">
      <colorScale>
        <cfvo type="num" val="0"/>
        <cfvo type="max" val="0"/>
        <color rgb="FFFF0000"/>
        <color rgb="FFFFEF9C"/>
      </colorScale>
    </cfRule>
  </conditionalFormatting>
  <conditionalFormatting sqref="Z623:Z629">
    <cfRule type="colorScale" priority="4726">
      <colorScale>
        <cfvo type="num" val="0"/>
        <cfvo type="max" val="0"/>
        <color rgb="FFFF0000"/>
        <color rgb="FFFFEF9C"/>
      </colorScale>
    </cfRule>
  </conditionalFormatting>
  <conditionalFormatting sqref="Z623:Z629">
    <cfRule type="colorScale" priority="4725">
      <colorScale>
        <cfvo type="num" val="0"/>
        <cfvo type="max" val="0"/>
        <color rgb="FFFF0000"/>
        <color rgb="FFFFEF9C"/>
      </colorScale>
    </cfRule>
  </conditionalFormatting>
  <conditionalFormatting sqref="Z623:Z629">
    <cfRule type="colorScale" priority="4724">
      <colorScale>
        <cfvo type="num" val="0"/>
        <cfvo type="max" val="0"/>
        <color rgb="FFFF0000"/>
        <color rgb="FFFFEF9C"/>
      </colorScale>
    </cfRule>
  </conditionalFormatting>
  <conditionalFormatting sqref="Z596">
    <cfRule type="colorScale" priority="4723">
      <colorScale>
        <cfvo type="num" val="0"/>
        <cfvo type="max" val="0"/>
        <color rgb="FFFF0000"/>
        <color rgb="FFFFEF9C"/>
      </colorScale>
    </cfRule>
  </conditionalFormatting>
  <conditionalFormatting sqref="Z611">
    <cfRule type="colorScale" priority="4722">
      <colorScale>
        <cfvo type="num" val="0"/>
        <cfvo type="max" val="0"/>
        <color rgb="FFFF0000"/>
        <color rgb="FFFFEF9C"/>
      </colorScale>
    </cfRule>
  </conditionalFormatting>
  <conditionalFormatting sqref="Z627">
    <cfRule type="colorScale" priority="4721">
      <colorScale>
        <cfvo type="num" val="0"/>
        <cfvo type="max" val="0"/>
        <color rgb="FFFF0000"/>
        <color rgb="FFFFEF9C"/>
      </colorScale>
    </cfRule>
  </conditionalFormatting>
  <conditionalFormatting sqref="Z601">
    <cfRule type="colorScale" priority="4720">
      <colorScale>
        <cfvo type="num" val="0"/>
        <cfvo type="max" val="0"/>
        <color rgb="FFFF0000"/>
        <color rgb="FFFFEF9C"/>
      </colorScale>
    </cfRule>
  </conditionalFormatting>
  <conditionalFormatting sqref="Z616">
    <cfRule type="colorScale" priority="4719">
      <colorScale>
        <cfvo type="num" val="0"/>
        <cfvo type="max" val="0"/>
        <color rgb="FFFF0000"/>
        <color rgb="FFFFEF9C"/>
      </colorScale>
    </cfRule>
  </conditionalFormatting>
  <conditionalFormatting sqref="Z602">
    <cfRule type="colorScale" priority="4718">
      <colorScale>
        <cfvo type="num" val="0"/>
        <cfvo type="max" val="0"/>
        <color rgb="FFFF0000"/>
        <color rgb="FFFFEF9C"/>
      </colorScale>
    </cfRule>
  </conditionalFormatting>
  <conditionalFormatting sqref="Z617">
    <cfRule type="colorScale" priority="4717">
      <colorScale>
        <cfvo type="num" val="0"/>
        <cfvo type="max" val="0"/>
        <color rgb="FFFF0000"/>
        <color rgb="FFFFEF9C"/>
      </colorScale>
    </cfRule>
  </conditionalFormatting>
  <conditionalFormatting sqref="P596:Y596">
    <cfRule type="colorScale" priority="4716">
      <colorScale>
        <cfvo type="num" val="0"/>
        <cfvo type="max" val="0"/>
        <color rgb="FFFF0000"/>
        <color rgb="FFFFEF9C"/>
      </colorScale>
    </cfRule>
  </conditionalFormatting>
  <conditionalFormatting sqref="P598:Y611">
    <cfRule type="colorScale" priority="4715">
      <colorScale>
        <cfvo type="num" val="0"/>
        <cfvo type="max" val="0"/>
        <color rgb="FFFF0000"/>
        <color rgb="FFFFEF9C"/>
      </colorScale>
    </cfRule>
  </conditionalFormatting>
  <conditionalFormatting sqref="P613:Y627">
    <cfRule type="colorScale" priority="4714">
      <colorScale>
        <cfvo type="num" val="0"/>
        <cfvo type="max" val="0"/>
        <color rgb="FFFF0000"/>
        <color rgb="FFFFEF9C"/>
      </colorScale>
    </cfRule>
  </conditionalFormatting>
  <conditionalFormatting sqref="P629:Y629">
    <cfRule type="colorScale" priority="4713">
      <colorScale>
        <cfvo type="num" val="0"/>
        <cfvo type="max" val="0"/>
        <color rgb="FFFF0000"/>
        <color rgb="FFFFEF9C"/>
      </colorScale>
    </cfRule>
  </conditionalFormatting>
  <conditionalFormatting sqref="P629:Y629">
    <cfRule type="colorScale" priority="4712">
      <colorScale>
        <cfvo type="num" val="0"/>
        <cfvo type="max" val="0"/>
        <color rgb="FFFF0000"/>
        <color rgb="FFFFEF9C"/>
      </colorScale>
    </cfRule>
  </conditionalFormatting>
  <conditionalFormatting sqref="P602:Y602">
    <cfRule type="colorScale" priority="4711">
      <colorScale>
        <cfvo type="num" val="0"/>
        <cfvo type="max" val="0"/>
        <color rgb="FFFF0000"/>
        <color rgb="FFFFEF9C"/>
      </colorScale>
    </cfRule>
  </conditionalFormatting>
  <conditionalFormatting sqref="P617:Y617">
    <cfRule type="colorScale" priority="4710">
      <colorScale>
        <cfvo type="num" val="0"/>
        <cfvo type="max" val="0"/>
        <color rgb="FFFF0000"/>
        <color rgb="FFFFEF9C"/>
      </colorScale>
    </cfRule>
  </conditionalFormatting>
  <conditionalFormatting sqref="P607:Y607">
    <cfRule type="colorScale" priority="4709">
      <colorScale>
        <cfvo type="num" val="0"/>
        <cfvo type="max" val="0"/>
        <color rgb="FFFF0000"/>
        <color rgb="FFFFEF9C"/>
      </colorScale>
    </cfRule>
  </conditionalFormatting>
  <conditionalFormatting sqref="P623:Y623">
    <cfRule type="colorScale" priority="4708">
      <colorScale>
        <cfvo type="num" val="0"/>
        <cfvo type="max" val="0"/>
        <color rgb="FFFF0000"/>
        <color rgb="FFFFEF9C"/>
      </colorScale>
    </cfRule>
  </conditionalFormatting>
  <conditionalFormatting sqref="P608:Y608">
    <cfRule type="colorScale" priority="4707">
      <colorScale>
        <cfvo type="num" val="0"/>
        <cfvo type="max" val="0"/>
        <color rgb="FFFF0000"/>
        <color rgb="FFFFEF9C"/>
      </colorScale>
    </cfRule>
  </conditionalFormatting>
  <conditionalFormatting sqref="P624:Y624">
    <cfRule type="colorScale" priority="4706">
      <colorScale>
        <cfvo type="num" val="0"/>
        <cfvo type="max" val="0"/>
        <color rgb="FFFF0000"/>
        <color rgb="FFFFEF9C"/>
      </colorScale>
    </cfRule>
  </conditionalFormatting>
  <conditionalFormatting sqref="Z596">
    <cfRule type="colorScale" priority="4705">
      <colorScale>
        <cfvo type="num" val="0"/>
        <cfvo type="max" val="0"/>
        <color rgb="FFFF0000"/>
        <color rgb="FFFFEF9C"/>
      </colorScale>
    </cfRule>
  </conditionalFormatting>
  <conditionalFormatting sqref="Z598:Z611">
    <cfRule type="colorScale" priority="4704">
      <colorScale>
        <cfvo type="num" val="0"/>
        <cfvo type="max" val="0"/>
        <color rgb="FFFF0000"/>
        <color rgb="FFFFEF9C"/>
      </colorScale>
    </cfRule>
  </conditionalFormatting>
  <conditionalFormatting sqref="Z613:Z627">
    <cfRule type="colorScale" priority="4703">
      <colorScale>
        <cfvo type="num" val="0"/>
        <cfvo type="max" val="0"/>
        <color rgb="FFFF0000"/>
        <color rgb="FFFFEF9C"/>
      </colorScale>
    </cfRule>
  </conditionalFormatting>
  <conditionalFormatting sqref="Z629">
    <cfRule type="colorScale" priority="4702">
      <colorScale>
        <cfvo type="num" val="0"/>
        <cfvo type="max" val="0"/>
        <color rgb="FFFF0000"/>
        <color rgb="FFFFEF9C"/>
      </colorScale>
    </cfRule>
  </conditionalFormatting>
  <conditionalFormatting sqref="Z629">
    <cfRule type="colorScale" priority="4701">
      <colorScale>
        <cfvo type="num" val="0"/>
        <cfvo type="max" val="0"/>
        <color rgb="FFFF0000"/>
        <color rgb="FFFFEF9C"/>
      </colorScale>
    </cfRule>
  </conditionalFormatting>
  <conditionalFormatting sqref="Z602">
    <cfRule type="colorScale" priority="4700">
      <colorScale>
        <cfvo type="num" val="0"/>
        <cfvo type="max" val="0"/>
        <color rgb="FFFF0000"/>
        <color rgb="FFFFEF9C"/>
      </colorScale>
    </cfRule>
  </conditionalFormatting>
  <conditionalFormatting sqref="Z617">
    <cfRule type="colorScale" priority="4699">
      <colorScale>
        <cfvo type="num" val="0"/>
        <cfvo type="max" val="0"/>
        <color rgb="FFFF0000"/>
        <color rgb="FFFFEF9C"/>
      </colorScale>
    </cfRule>
  </conditionalFormatting>
  <conditionalFormatting sqref="Z607">
    <cfRule type="colorScale" priority="4698">
      <colorScale>
        <cfvo type="num" val="0"/>
        <cfvo type="max" val="0"/>
        <color rgb="FFFF0000"/>
        <color rgb="FFFFEF9C"/>
      </colorScale>
    </cfRule>
  </conditionalFormatting>
  <conditionalFormatting sqref="Z623">
    <cfRule type="colorScale" priority="4697">
      <colorScale>
        <cfvo type="num" val="0"/>
        <cfvo type="max" val="0"/>
        <color rgb="FFFF0000"/>
        <color rgb="FFFFEF9C"/>
      </colorScale>
    </cfRule>
  </conditionalFormatting>
  <conditionalFormatting sqref="Z608">
    <cfRule type="colorScale" priority="4696">
      <colorScale>
        <cfvo type="num" val="0"/>
        <cfvo type="max" val="0"/>
        <color rgb="FFFF0000"/>
        <color rgb="FFFFEF9C"/>
      </colorScale>
    </cfRule>
  </conditionalFormatting>
  <conditionalFormatting sqref="Z624">
    <cfRule type="colorScale" priority="4695">
      <colorScale>
        <cfvo type="num" val="0"/>
        <cfvo type="max" val="0"/>
        <color rgb="FFFF0000"/>
        <color rgb="FFFFEF9C"/>
      </colorScale>
    </cfRule>
  </conditionalFormatting>
  <conditionalFormatting sqref="P596:Y602">
    <cfRule type="colorScale" priority="4694">
      <colorScale>
        <cfvo type="num" val="0"/>
        <cfvo type="max" val="0"/>
        <color rgb="FFFF0000"/>
        <color rgb="FFFFEF9C"/>
      </colorScale>
    </cfRule>
  </conditionalFormatting>
  <conditionalFormatting sqref="P604:Y617">
    <cfRule type="colorScale" priority="4693">
      <colorScale>
        <cfvo type="num" val="0"/>
        <cfvo type="max" val="0"/>
        <color rgb="FFFF0000"/>
        <color rgb="FFFFEF9C"/>
      </colorScale>
    </cfRule>
  </conditionalFormatting>
  <conditionalFormatting sqref="P619:Y629">
    <cfRule type="colorScale" priority="4692">
      <colorScale>
        <cfvo type="num" val="0"/>
        <cfvo type="max" val="0"/>
        <color rgb="FFFF0000"/>
        <color rgb="FFFFEF9C"/>
      </colorScale>
    </cfRule>
  </conditionalFormatting>
  <conditionalFormatting sqref="P608:Y608">
    <cfRule type="colorScale" priority="4691">
      <colorScale>
        <cfvo type="num" val="0"/>
        <cfvo type="max" val="0"/>
        <color rgb="FFFF0000"/>
        <color rgb="FFFFEF9C"/>
      </colorScale>
    </cfRule>
  </conditionalFormatting>
  <conditionalFormatting sqref="P624:Y624">
    <cfRule type="colorScale" priority="4690">
      <colorScale>
        <cfvo type="num" val="0"/>
        <cfvo type="max" val="0"/>
        <color rgb="FFFF0000"/>
        <color rgb="FFFFEF9C"/>
      </colorScale>
    </cfRule>
  </conditionalFormatting>
  <conditionalFormatting sqref="P598:Y598">
    <cfRule type="colorScale" priority="4689">
      <colorScale>
        <cfvo type="num" val="0"/>
        <cfvo type="max" val="0"/>
        <color rgb="FFFF0000"/>
        <color rgb="FFFFEF9C"/>
      </colorScale>
    </cfRule>
  </conditionalFormatting>
  <conditionalFormatting sqref="P613:Y613">
    <cfRule type="colorScale" priority="4688">
      <colorScale>
        <cfvo type="num" val="0"/>
        <cfvo type="max" val="0"/>
        <color rgb="FFFF0000"/>
        <color rgb="FFFFEF9C"/>
      </colorScale>
    </cfRule>
  </conditionalFormatting>
  <conditionalFormatting sqref="P629:Y629">
    <cfRule type="colorScale" priority="4687">
      <colorScale>
        <cfvo type="num" val="0"/>
        <cfvo type="max" val="0"/>
        <color rgb="FFFF0000"/>
        <color rgb="FFFFEF9C"/>
      </colorScale>
    </cfRule>
  </conditionalFormatting>
  <conditionalFormatting sqref="P599:Y599">
    <cfRule type="colorScale" priority="4686">
      <colorScale>
        <cfvo type="num" val="0"/>
        <cfvo type="max" val="0"/>
        <color rgb="FFFF0000"/>
        <color rgb="FFFFEF9C"/>
      </colorScale>
    </cfRule>
  </conditionalFormatting>
  <conditionalFormatting sqref="P614:Y614">
    <cfRule type="colorScale" priority="4685">
      <colorScale>
        <cfvo type="num" val="0"/>
        <cfvo type="max" val="0"/>
        <color rgb="FFFF0000"/>
        <color rgb="FFFFEF9C"/>
      </colorScale>
    </cfRule>
  </conditionalFormatting>
  <conditionalFormatting sqref="Z596:Z602">
    <cfRule type="colorScale" priority="4684">
      <colorScale>
        <cfvo type="num" val="0"/>
        <cfvo type="max" val="0"/>
        <color rgb="FFFF0000"/>
        <color rgb="FFFFEF9C"/>
      </colorScale>
    </cfRule>
  </conditionalFormatting>
  <conditionalFormatting sqref="Z604:Z617">
    <cfRule type="colorScale" priority="4683">
      <colorScale>
        <cfvo type="num" val="0"/>
        <cfvo type="max" val="0"/>
        <color rgb="FFFF0000"/>
        <color rgb="FFFFEF9C"/>
      </colorScale>
    </cfRule>
  </conditionalFormatting>
  <conditionalFormatting sqref="Z619:Z629">
    <cfRule type="colorScale" priority="4682">
      <colorScale>
        <cfvo type="num" val="0"/>
        <cfvo type="max" val="0"/>
        <color rgb="FFFF0000"/>
        <color rgb="FFFFEF9C"/>
      </colorScale>
    </cfRule>
  </conditionalFormatting>
  <conditionalFormatting sqref="Z608">
    <cfRule type="colorScale" priority="4681">
      <colorScale>
        <cfvo type="num" val="0"/>
        <cfvo type="max" val="0"/>
        <color rgb="FFFF0000"/>
        <color rgb="FFFFEF9C"/>
      </colorScale>
    </cfRule>
  </conditionalFormatting>
  <conditionalFormatting sqref="Z624">
    <cfRule type="colorScale" priority="4680">
      <colorScale>
        <cfvo type="num" val="0"/>
        <cfvo type="max" val="0"/>
        <color rgb="FFFF0000"/>
        <color rgb="FFFFEF9C"/>
      </colorScale>
    </cfRule>
  </conditionalFormatting>
  <conditionalFormatting sqref="Z598">
    <cfRule type="colorScale" priority="4679">
      <colorScale>
        <cfvo type="num" val="0"/>
        <cfvo type="max" val="0"/>
        <color rgb="FFFF0000"/>
        <color rgb="FFFFEF9C"/>
      </colorScale>
    </cfRule>
  </conditionalFormatting>
  <conditionalFormatting sqref="Z613">
    <cfRule type="colorScale" priority="4678">
      <colorScale>
        <cfvo type="num" val="0"/>
        <cfvo type="max" val="0"/>
        <color rgb="FFFF0000"/>
        <color rgb="FFFFEF9C"/>
      </colorScale>
    </cfRule>
  </conditionalFormatting>
  <conditionalFormatting sqref="Z629">
    <cfRule type="colorScale" priority="4677">
      <colorScale>
        <cfvo type="num" val="0"/>
        <cfvo type="max" val="0"/>
        <color rgb="FFFF0000"/>
        <color rgb="FFFFEF9C"/>
      </colorScale>
    </cfRule>
  </conditionalFormatting>
  <conditionalFormatting sqref="Z599">
    <cfRule type="colorScale" priority="4676">
      <colorScale>
        <cfvo type="num" val="0"/>
        <cfvo type="max" val="0"/>
        <color rgb="FFFF0000"/>
        <color rgb="FFFFEF9C"/>
      </colorScale>
    </cfRule>
  </conditionalFormatting>
  <conditionalFormatting sqref="Z614">
    <cfRule type="colorScale" priority="4675">
      <colorScale>
        <cfvo type="num" val="0"/>
        <cfvo type="max" val="0"/>
        <color rgb="FFFF0000"/>
        <color rgb="FFFFEF9C"/>
      </colorScale>
    </cfRule>
  </conditionalFormatting>
  <conditionalFormatting sqref="P596:Y608">
    <cfRule type="colorScale" priority="4674">
      <colorScale>
        <cfvo type="num" val="0"/>
        <cfvo type="max" val="0"/>
        <color rgb="FFFF0000"/>
        <color rgb="FFFFEF9C"/>
      </colorScale>
    </cfRule>
  </conditionalFormatting>
  <conditionalFormatting sqref="P610:Y624">
    <cfRule type="colorScale" priority="4673">
      <colorScale>
        <cfvo type="num" val="0"/>
        <cfvo type="max" val="0"/>
        <color rgb="FFFF0000"/>
        <color rgb="FFFFEF9C"/>
      </colorScale>
    </cfRule>
  </conditionalFormatting>
  <conditionalFormatting sqref="P626:Y629">
    <cfRule type="colorScale" priority="4672">
      <colorScale>
        <cfvo type="num" val="0"/>
        <cfvo type="max" val="0"/>
        <color rgb="FFFF0000"/>
        <color rgb="FFFFEF9C"/>
      </colorScale>
    </cfRule>
  </conditionalFormatting>
  <conditionalFormatting sqref="P599:Y599">
    <cfRule type="colorScale" priority="4671">
      <colorScale>
        <cfvo type="num" val="0"/>
        <cfvo type="max" val="0"/>
        <color rgb="FFFF0000"/>
        <color rgb="FFFFEF9C"/>
      </colorScale>
    </cfRule>
  </conditionalFormatting>
  <conditionalFormatting sqref="P614:Y614">
    <cfRule type="colorScale" priority="4670">
      <colorScale>
        <cfvo type="num" val="0"/>
        <cfvo type="max" val="0"/>
        <color rgb="FFFF0000"/>
        <color rgb="FFFFEF9C"/>
      </colorScale>
    </cfRule>
  </conditionalFormatting>
  <conditionalFormatting sqref="P604:Y604">
    <cfRule type="colorScale" priority="4669">
      <colorScale>
        <cfvo type="num" val="0"/>
        <cfvo type="max" val="0"/>
        <color rgb="FFFF0000"/>
        <color rgb="FFFFEF9C"/>
      </colorScale>
    </cfRule>
  </conditionalFormatting>
  <conditionalFormatting sqref="P619:Y619">
    <cfRule type="colorScale" priority="4668">
      <colorScale>
        <cfvo type="num" val="0"/>
        <cfvo type="max" val="0"/>
        <color rgb="FFFF0000"/>
        <color rgb="FFFFEF9C"/>
      </colorScale>
    </cfRule>
  </conditionalFormatting>
  <conditionalFormatting sqref="P605:Y605">
    <cfRule type="colorScale" priority="4667">
      <colorScale>
        <cfvo type="num" val="0"/>
        <cfvo type="max" val="0"/>
        <color rgb="FFFF0000"/>
        <color rgb="FFFFEF9C"/>
      </colorScale>
    </cfRule>
  </conditionalFormatting>
  <conditionalFormatting sqref="P620:Y621">
    <cfRule type="colorScale" priority="4666">
      <colorScale>
        <cfvo type="num" val="0"/>
        <cfvo type="max" val="0"/>
        <color rgb="FFFF0000"/>
        <color rgb="FFFFEF9C"/>
      </colorScale>
    </cfRule>
  </conditionalFormatting>
  <conditionalFormatting sqref="Z596:Z608">
    <cfRule type="colorScale" priority="4665">
      <colorScale>
        <cfvo type="num" val="0"/>
        <cfvo type="max" val="0"/>
        <color rgb="FFFF0000"/>
        <color rgb="FFFFEF9C"/>
      </colorScale>
    </cfRule>
  </conditionalFormatting>
  <conditionalFormatting sqref="Z610:Z624">
    <cfRule type="colorScale" priority="4664">
      <colorScale>
        <cfvo type="num" val="0"/>
        <cfvo type="max" val="0"/>
        <color rgb="FFFF0000"/>
        <color rgb="FFFFEF9C"/>
      </colorScale>
    </cfRule>
  </conditionalFormatting>
  <conditionalFormatting sqref="Z626:Z629">
    <cfRule type="colorScale" priority="4663">
      <colorScale>
        <cfvo type="num" val="0"/>
        <cfvo type="max" val="0"/>
        <color rgb="FFFF0000"/>
        <color rgb="FFFFEF9C"/>
      </colorScale>
    </cfRule>
  </conditionalFormatting>
  <conditionalFormatting sqref="Z599">
    <cfRule type="colorScale" priority="4662">
      <colorScale>
        <cfvo type="num" val="0"/>
        <cfvo type="max" val="0"/>
        <color rgb="FFFF0000"/>
        <color rgb="FFFFEF9C"/>
      </colorScale>
    </cfRule>
  </conditionalFormatting>
  <conditionalFormatting sqref="Z614">
    <cfRule type="colorScale" priority="4661">
      <colorScale>
        <cfvo type="num" val="0"/>
        <cfvo type="max" val="0"/>
        <color rgb="FFFF0000"/>
        <color rgb="FFFFEF9C"/>
      </colorScale>
    </cfRule>
  </conditionalFormatting>
  <conditionalFormatting sqref="Z604">
    <cfRule type="colorScale" priority="4660">
      <colorScale>
        <cfvo type="num" val="0"/>
        <cfvo type="max" val="0"/>
        <color rgb="FFFF0000"/>
        <color rgb="FFFFEF9C"/>
      </colorScale>
    </cfRule>
  </conditionalFormatting>
  <conditionalFormatting sqref="Z619">
    <cfRule type="colorScale" priority="4659">
      <colorScale>
        <cfvo type="num" val="0"/>
        <cfvo type="max" val="0"/>
        <color rgb="FFFF0000"/>
        <color rgb="FFFFEF9C"/>
      </colorScale>
    </cfRule>
  </conditionalFormatting>
  <conditionalFormatting sqref="Z605">
    <cfRule type="colorScale" priority="4658">
      <colorScale>
        <cfvo type="num" val="0"/>
        <cfvo type="max" val="0"/>
        <color rgb="FFFF0000"/>
        <color rgb="FFFFEF9C"/>
      </colorScale>
    </cfRule>
  </conditionalFormatting>
  <conditionalFormatting sqref="Z620:Z621">
    <cfRule type="colorScale" priority="4657">
      <colorScale>
        <cfvo type="num" val="0"/>
        <cfvo type="max" val="0"/>
        <color rgb="FFFF0000"/>
        <color rgb="FFFFEF9C"/>
      </colorScale>
    </cfRule>
  </conditionalFormatting>
  <conditionalFormatting sqref="P596:Y599">
    <cfRule type="colorScale" priority="4656">
      <colorScale>
        <cfvo type="num" val="0"/>
        <cfvo type="max" val="0"/>
        <color rgb="FFFF0000"/>
        <color rgb="FFFFEF9C"/>
      </colorScale>
    </cfRule>
  </conditionalFormatting>
  <conditionalFormatting sqref="P601:Y614">
    <cfRule type="colorScale" priority="4655">
      <colorScale>
        <cfvo type="num" val="0"/>
        <cfvo type="max" val="0"/>
        <color rgb="FFFF0000"/>
        <color rgb="FFFFEF9C"/>
      </colorScale>
    </cfRule>
  </conditionalFormatting>
  <conditionalFormatting sqref="P616:Y629">
    <cfRule type="colorScale" priority="4654">
      <colorScale>
        <cfvo type="num" val="0"/>
        <cfvo type="max" val="0"/>
        <color rgb="FFFF0000"/>
        <color rgb="FFFFEF9C"/>
      </colorScale>
    </cfRule>
  </conditionalFormatting>
  <conditionalFormatting sqref="P605:Y605">
    <cfRule type="colorScale" priority="4653">
      <colorScale>
        <cfvo type="num" val="0"/>
        <cfvo type="max" val="0"/>
        <color rgb="FFFF0000"/>
        <color rgb="FFFFEF9C"/>
      </colorScale>
    </cfRule>
  </conditionalFormatting>
  <conditionalFormatting sqref="P620:Y621">
    <cfRule type="colorScale" priority="4652">
      <colorScale>
        <cfvo type="num" val="0"/>
        <cfvo type="max" val="0"/>
        <color rgb="FFFF0000"/>
        <color rgb="FFFFEF9C"/>
      </colorScale>
    </cfRule>
  </conditionalFormatting>
  <conditionalFormatting sqref="P610:Y610">
    <cfRule type="colorScale" priority="4651">
      <colorScale>
        <cfvo type="num" val="0"/>
        <cfvo type="max" val="0"/>
        <color rgb="FFFF0000"/>
        <color rgb="FFFFEF9C"/>
      </colorScale>
    </cfRule>
  </conditionalFormatting>
  <conditionalFormatting sqref="P626:Y626">
    <cfRule type="colorScale" priority="4650">
      <colorScale>
        <cfvo type="num" val="0"/>
        <cfvo type="max" val="0"/>
        <color rgb="FFFF0000"/>
        <color rgb="FFFFEF9C"/>
      </colorScale>
    </cfRule>
  </conditionalFormatting>
  <conditionalFormatting sqref="P596:Y596">
    <cfRule type="colorScale" priority="4649">
      <colorScale>
        <cfvo type="num" val="0"/>
        <cfvo type="max" val="0"/>
        <color rgb="FFFF0000"/>
        <color rgb="FFFFEF9C"/>
      </colorScale>
    </cfRule>
  </conditionalFormatting>
  <conditionalFormatting sqref="P611:Y611">
    <cfRule type="colorScale" priority="4648">
      <colorScale>
        <cfvo type="num" val="0"/>
        <cfvo type="max" val="0"/>
        <color rgb="FFFF0000"/>
        <color rgb="FFFFEF9C"/>
      </colorScale>
    </cfRule>
  </conditionalFormatting>
  <conditionalFormatting sqref="P627:Y627">
    <cfRule type="colorScale" priority="4647">
      <colorScale>
        <cfvo type="num" val="0"/>
        <cfvo type="max" val="0"/>
        <color rgb="FFFF0000"/>
        <color rgb="FFFFEF9C"/>
      </colorScale>
    </cfRule>
  </conditionalFormatting>
  <conditionalFormatting sqref="Z596:Z599">
    <cfRule type="colorScale" priority="4646">
      <colorScale>
        <cfvo type="num" val="0"/>
        <cfvo type="max" val="0"/>
        <color rgb="FFFF0000"/>
        <color rgb="FFFFEF9C"/>
      </colorScale>
    </cfRule>
  </conditionalFormatting>
  <conditionalFormatting sqref="Z601:Z614">
    <cfRule type="colorScale" priority="4645">
      <colorScale>
        <cfvo type="num" val="0"/>
        <cfvo type="max" val="0"/>
        <color rgb="FFFF0000"/>
        <color rgb="FFFFEF9C"/>
      </colorScale>
    </cfRule>
  </conditionalFormatting>
  <conditionalFormatting sqref="Z616:Z629">
    <cfRule type="colorScale" priority="4644">
      <colorScale>
        <cfvo type="num" val="0"/>
        <cfvo type="max" val="0"/>
        <color rgb="FFFF0000"/>
        <color rgb="FFFFEF9C"/>
      </colorScale>
    </cfRule>
  </conditionalFormatting>
  <conditionalFormatting sqref="Z605">
    <cfRule type="colorScale" priority="4643">
      <colorScale>
        <cfvo type="num" val="0"/>
        <cfvo type="max" val="0"/>
        <color rgb="FFFF0000"/>
        <color rgb="FFFFEF9C"/>
      </colorScale>
    </cfRule>
  </conditionalFormatting>
  <conditionalFormatting sqref="Z620:Z621">
    <cfRule type="colorScale" priority="4642">
      <colorScale>
        <cfvo type="num" val="0"/>
        <cfvo type="max" val="0"/>
        <color rgb="FFFF0000"/>
        <color rgb="FFFFEF9C"/>
      </colorScale>
    </cfRule>
  </conditionalFormatting>
  <conditionalFormatting sqref="Z610">
    <cfRule type="colorScale" priority="4641">
      <colorScale>
        <cfvo type="num" val="0"/>
        <cfvo type="max" val="0"/>
        <color rgb="FFFF0000"/>
        <color rgb="FFFFEF9C"/>
      </colorScale>
    </cfRule>
  </conditionalFormatting>
  <conditionalFormatting sqref="Z626">
    <cfRule type="colorScale" priority="4640">
      <colorScale>
        <cfvo type="num" val="0"/>
        <cfvo type="max" val="0"/>
        <color rgb="FFFF0000"/>
        <color rgb="FFFFEF9C"/>
      </colorScale>
    </cfRule>
  </conditionalFormatting>
  <conditionalFormatting sqref="Z596">
    <cfRule type="colorScale" priority="4639">
      <colorScale>
        <cfvo type="num" val="0"/>
        <cfvo type="max" val="0"/>
        <color rgb="FFFF0000"/>
        <color rgb="FFFFEF9C"/>
      </colorScale>
    </cfRule>
  </conditionalFormatting>
  <conditionalFormatting sqref="Z611">
    <cfRule type="colorScale" priority="4638">
      <colorScale>
        <cfvo type="num" val="0"/>
        <cfvo type="max" val="0"/>
        <color rgb="FFFF0000"/>
        <color rgb="FFFFEF9C"/>
      </colorScale>
    </cfRule>
  </conditionalFormatting>
  <conditionalFormatting sqref="Z627">
    <cfRule type="colorScale" priority="4637">
      <colorScale>
        <cfvo type="num" val="0"/>
        <cfvo type="max" val="0"/>
        <color rgb="FFFF0000"/>
        <color rgb="FFFFEF9C"/>
      </colorScale>
    </cfRule>
  </conditionalFormatting>
  <conditionalFormatting sqref="P596:Y629">
    <cfRule type="colorScale" priority="4636">
      <colorScale>
        <cfvo type="num" val="0"/>
        <cfvo type="max" val="0"/>
        <color rgb="FFFF0000"/>
        <color rgb="FFFFEF9C"/>
      </colorScale>
    </cfRule>
  </conditionalFormatting>
  <conditionalFormatting sqref="Z596:Z629">
    <cfRule type="colorScale" priority="4635">
      <colorScale>
        <cfvo type="num" val="0"/>
        <cfvo type="max" val="0"/>
        <color rgb="FFFF0000"/>
        <color rgb="FFFFEF9C"/>
      </colorScale>
    </cfRule>
  </conditionalFormatting>
  <conditionalFormatting sqref="P596:Y602">
    <cfRule type="colorScale" priority="4634">
      <colorScale>
        <cfvo type="num" val="0"/>
        <cfvo type="max" val="0"/>
        <color rgb="FFFF0000"/>
        <color rgb="FFFFEF9C"/>
      </colorScale>
    </cfRule>
  </conditionalFormatting>
  <conditionalFormatting sqref="P604:Y618">
    <cfRule type="colorScale" priority="4633">
      <colorScale>
        <cfvo type="num" val="0"/>
        <cfvo type="max" val="0"/>
        <color rgb="FFFF0000"/>
        <color rgb="FFFFEF9C"/>
      </colorScale>
    </cfRule>
  </conditionalFormatting>
  <conditionalFormatting sqref="P608:Y608">
    <cfRule type="colorScale" priority="4632">
      <colorScale>
        <cfvo type="num" val="0"/>
        <cfvo type="max" val="0"/>
        <color rgb="FFFF0000"/>
        <color rgb="FFFFEF9C"/>
      </colorScale>
    </cfRule>
  </conditionalFormatting>
  <conditionalFormatting sqref="P624:Y624">
    <cfRule type="colorScale" priority="4631">
      <colorScale>
        <cfvo type="num" val="0"/>
        <cfvo type="max" val="0"/>
        <color rgb="FFFF0000"/>
        <color rgb="FFFFEF9C"/>
      </colorScale>
    </cfRule>
  </conditionalFormatting>
  <conditionalFormatting sqref="P613:Y614">
    <cfRule type="colorScale" priority="4630">
      <colorScale>
        <cfvo type="num" val="0"/>
        <cfvo type="max" val="0"/>
        <color rgb="FFFF0000"/>
        <color rgb="FFFFEF9C"/>
      </colorScale>
    </cfRule>
  </conditionalFormatting>
  <conditionalFormatting sqref="P629:Y629">
    <cfRule type="colorScale" priority="4629">
      <colorScale>
        <cfvo type="num" val="0"/>
        <cfvo type="max" val="0"/>
        <color rgb="FFFF0000"/>
        <color rgb="FFFFEF9C"/>
      </colorScale>
    </cfRule>
  </conditionalFormatting>
  <conditionalFormatting sqref="P614:Y615">
    <cfRule type="colorScale" priority="4628">
      <colorScale>
        <cfvo type="num" val="0"/>
        <cfvo type="max" val="0"/>
        <color rgb="FFFF0000"/>
        <color rgb="FFFFEF9C"/>
      </colorScale>
    </cfRule>
  </conditionalFormatting>
  <conditionalFormatting sqref="Z596:Z602">
    <cfRule type="colorScale" priority="4627">
      <colorScale>
        <cfvo type="num" val="0"/>
        <cfvo type="max" val="0"/>
        <color rgb="FFFF0000"/>
        <color rgb="FFFFEF9C"/>
      </colorScale>
    </cfRule>
  </conditionalFormatting>
  <conditionalFormatting sqref="Z604:Z618">
    <cfRule type="colorScale" priority="4626">
      <colorScale>
        <cfvo type="num" val="0"/>
        <cfvo type="max" val="0"/>
        <color rgb="FFFF0000"/>
        <color rgb="FFFFEF9C"/>
      </colorScale>
    </cfRule>
  </conditionalFormatting>
  <conditionalFormatting sqref="Z608">
    <cfRule type="colorScale" priority="4625">
      <colorScale>
        <cfvo type="num" val="0"/>
        <cfvo type="max" val="0"/>
        <color rgb="FFFF0000"/>
        <color rgb="FFFFEF9C"/>
      </colorScale>
    </cfRule>
  </conditionalFormatting>
  <conditionalFormatting sqref="Z624">
    <cfRule type="colorScale" priority="4624">
      <colorScale>
        <cfvo type="num" val="0"/>
        <cfvo type="max" val="0"/>
        <color rgb="FFFF0000"/>
        <color rgb="FFFFEF9C"/>
      </colorScale>
    </cfRule>
  </conditionalFormatting>
  <conditionalFormatting sqref="Z613:Z614">
    <cfRule type="colorScale" priority="4623">
      <colorScale>
        <cfvo type="num" val="0"/>
        <cfvo type="max" val="0"/>
        <color rgb="FFFF0000"/>
        <color rgb="FFFFEF9C"/>
      </colorScale>
    </cfRule>
  </conditionalFormatting>
  <conditionalFormatting sqref="Z629">
    <cfRule type="colorScale" priority="4622">
      <colorScale>
        <cfvo type="num" val="0"/>
        <cfvo type="max" val="0"/>
        <color rgb="FFFF0000"/>
        <color rgb="FFFFEF9C"/>
      </colorScale>
    </cfRule>
  </conditionalFormatting>
  <conditionalFormatting sqref="Z614:Z615">
    <cfRule type="colorScale" priority="4621">
      <colorScale>
        <cfvo type="num" val="0"/>
        <cfvo type="max" val="0"/>
        <color rgb="FFFF0000"/>
        <color rgb="FFFFEF9C"/>
      </colorScale>
    </cfRule>
  </conditionalFormatting>
  <conditionalFormatting sqref="P596:Y602">
    <cfRule type="colorScale" priority="4620">
      <colorScale>
        <cfvo type="num" val="0"/>
        <cfvo type="max" val="0"/>
        <color rgb="FFFF0000"/>
        <color rgb="FFFFEF9C"/>
      </colorScale>
    </cfRule>
  </conditionalFormatting>
  <conditionalFormatting sqref="P604:Y618">
    <cfRule type="colorScale" priority="4619">
      <colorScale>
        <cfvo type="num" val="0"/>
        <cfvo type="max" val="0"/>
        <color rgb="FFFF0000"/>
        <color rgb="FFFFEF9C"/>
      </colorScale>
    </cfRule>
  </conditionalFormatting>
  <conditionalFormatting sqref="P608:Y608">
    <cfRule type="colorScale" priority="4618">
      <colorScale>
        <cfvo type="num" val="0"/>
        <cfvo type="max" val="0"/>
        <color rgb="FFFF0000"/>
        <color rgb="FFFFEF9C"/>
      </colorScale>
    </cfRule>
  </conditionalFormatting>
  <conditionalFormatting sqref="P624:Y624">
    <cfRule type="colorScale" priority="4617">
      <colorScale>
        <cfvo type="num" val="0"/>
        <cfvo type="max" val="0"/>
        <color rgb="FFFF0000"/>
        <color rgb="FFFFEF9C"/>
      </colorScale>
    </cfRule>
  </conditionalFormatting>
  <conditionalFormatting sqref="P613:Y614">
    <cfRule type="colorScale" priority="4616">
      <colorScale>
        <cfvo type="num" val="0"/>
        <cfvo type="max" val="0"/>
        <color rgb="FFFF0000"/>
        <color rgb="FFFFEF9C"/>
      </colorScale>
    </cfRule>
  </conditionalFormatting>
  <conditionalFormatting sqref="P629:Y629">
    <cfRule type="colorScale" priority="4615">
      <colorScale>
        <cfvo type="num" val="0"/>
        <cfvo type="max" val="0"/>
        <color rgb="FFFF0000"/>
        <color rgb="FFFFEF9C"/>
      </colorScale>
    </cfRule>
  </conditionalFormatting>
  <conditionalFormatting sqref="P614:Y615">
    <cfRule type="colorScale" priority="4614">
      <colorScale>
        <cfvo type="num" val="0"/>
        <cfvo type="max" val="0"/>
        <color rgb="FFFF0000"/>
        <color rgb="FFFFEF9C"/>
      </colorScale>
    </cfRule>
  </conditionalFormatting>
  <conditionalFormatting sqref="Z596:Z602">
    <cfRule type="colorScale" priority="4613">
      <colorScale>
        <cfvo type="num" val="0"/>
        <cfvo type="max" val="0"/>
        <color rgb="FFFF0000"/>
        <color rgb="FFFFEF9C"/>
      </colorScale>
    </cfRule>
  </conditionalFormatting>
  <conditionalFormatting sqref="Z604:Z618">
    <cfRule type="colorScale" priority="4612">
      <colorScale>
        <cfvo type="num" val="0"/>
        <cfvo type="max" val="0"/>
        <color rgb="FFFF0000"/>
        <color rgb="FFFFEF9C"/>
      </colorScale>
    </cfRule>
  </conditionalFormatting>
  <conditionalFormatting sqref="Z608">
    <cfRule type="colorScale" priority="4611">
      <colorScale>
        <cfvo type="num" val="0"/>
        <cfvo type="max" val="0"/>
        <color rgb="FFFF0000"/>
        <color rgb="FFFFEF9C"/>
      </colorScale>
    </cfRule>
  </conditionalFormatting>
  <conditionalFormatting sqref="Z624">
    <cfRule type="colorScale" priority="4610">
      <colorScale>
        <cfvo type="num" val="0"/>
        <cfvo type="max" val="0"/>
        <color rgb="FFFF0000"/>
        <color rgb="FFFFEF9C"/>
      </colorScale>
    </cfRule>
  </conditionalFormatting>
  <conditionalFormatting sqref="Z613:Z614">
    <cfRule type="colorScale" priority="4609">
      <colorScale>
        <cfvo type="num" val="0"/>
        <cfvo type="max" val="0"/>
        <color rgb="FFFF0000"/>
        <color rgb="FFFFEF9C"/>
      </colorScale>
    </cfRule>
  </conditionalFormatting>
  <conditionalFormatting sqref="Z629">
    <cfRule type="colorScale" priority="4608">
      <colorScale>
        <cfvo type="num" val="0"/>
        <cfvo type="max" val="0"/>
        <color rgb="FFFF0000"/>
        <color rgb="FFFFEF9C"/>
      </colorScale>
    </cfRule>
  </conditionalFormatting>
  <conditionalFormatting sqref="Z614:Z615">
    <cfRule type="colorScale" priority="4607">
      <colorScale>
        <cfvo type="num" val="0"/>
        <cfvo type="max" val="0"/>
        <color rgb="FFFF0000"/>
        <color rgb="FFFFEF9C"/>
      </colorScale>
    </cfRule>
  </conditionalFormatting>
  <conditionalFormatting sqref="P633:Y636">
    <cfRule type="colorScale" priority="4606">
      <colorScale>
        <cfvo type="num" val="0"/>
        <cfvo type="max" val="0"/>
        <color rgb="FFFF0000"/>
        <color rgb="FFFFEF9C"/>
      </colorScale>
    </cfRule>
  </conditionalFormatting>
  <conditionalFormatting sqref="P638:Y651">
    <cfRule type="colorScale" priority="4605">
      <colorScale>
        <cfvo type="num" val="0"/>
        <cfvo type="max" val="0"/>
        <color rgb="FFFF0000"/>
        <color rgb="FFFFEF9C"/>
      </colorScale>
    </cfRule>
  </conditionalFormatting>
  <conditionalFormatting sqref="P653:Y666">
    <cfRule type="colorScale" priority="4604">
      <colorScale>
        <cfvo type="num" val="0"/>
        <cfvo type="max" val="0"/>
        <color rgb="FFFF0000"/>
        <color rgb="FFFFEF9C"/>
      </colorScale>
    </cfRule>
  </conditionalFormatting>
  <conditionalFormatting sqref="P633:Y636">
    <cfRule type="colorScale" priority="4603">
      <colorScale>
        <cfvo type="num" val="0"/>
        <cfvo type="max" val="0"/>
        <color rgb="FFFF0000"/>
        <color rgb="FFFFEF9C"/>
      </colorScale>
    </cfRule>
  </conditionalFormatting>
  <conditionalFormatting sqref="P633:Y636">
    <cfRule type="colorScale" priority="4602">
      <colorScale>
        <cfvo type="num" val="0"/>
        <cfvo type="max" val="0"/>
        <color rgb="FFFF0000"/>
        <color rgb="FFFFEF9C"/>
      </colorScale>
    </cfRule>
  </conditionalFormatting>
  <conditionalFormatting sqref="P633:Y636">
    <cfRule type="colorScale" priority="4601">
      <colorScale>
        <cfvo type="num" val="0"/>
        <cfvo type="max" val="0"/>
        <color rgb="FFFF0000"/>
        <color rgb="FFFFEF9C"/>
      </colorScale>
    </cfRule>
  </conditionalFormatting>
  <conditionalFormatting sqref="P633:Y636">
    <cfRule type="colorScale" priority="4600">
      <colorScale>
        <cfvo type="num" val="0"/>
        <cfvo type="max" val="0"/>
        <color rgb="FFFF0000"/>
        <color rgb="FFFFEF9C"/>
      </colorScale>
    </cfRule>
  </conditionalFormatting>
  <conditionalFormatting sqref="P633:Y636">
    <cfRule type="colorScale" priority="4599">
      <colorScale>
        <cfvo type="num" val="0"/>
        <cfvo type="max" val="0"/>
        <color rgb="FFFF0000"/>
        <color rgb="FFFFEF9C"/>
      </colorScale>
    </cfRule>
  </conditionalFormatting>
  <conditionalFormatting sqref="P633:Y636">
    <cfRule type="colorScale" priority="4598">
      <colorScale>
        <cfvo type="num" val="0"/>
        <cfvo type="max" val="0"/>
        <color rgb="FFFF0000"/>
        <color rgb="FFFFEF9C"/>
      </colorScale>
    </cfRule>
  </conditionalFormatting>
  <conditionalFormatting sqref="P633:Y636">
    <cfRule type="colorScale" priority="4597">
      <colorScale>
        <cfvo type="num" val="0"/>
        <cfvo type="max" val="0"/>
        <color rgb="FFFF0000"/>
        <color rgb="FFFFEF9C"/>
      </colorScale>
    </cfRule>
  </conditionalFormatting>
  <conditionalFormatting sqref="P633:Y636">
    <cfRule type="colorScale" priority="4596">
      <colorScale>
        <cfvo type="num" val="0"/>
        <cfvo type="max" val="0"/>
        <color rgb="FFFF0000"/>
        <color rgb="FFFFEF9C"/>
      </colorScale>
    </cfRule>
  </conditionalFormatting>
  <conditionalFormatting sqref="P633:Y636">
    <cfRule type="colorScale" priority="4595">
      <colorScale>
        <cfvo type="num" val="0"/>
        <cfvo type="max" val="0"/>
        <color rgb="FFFF0000"/>
        <color rgb="FFFFEF9C"/>
      </colorScale>
    </cfRule>
  </conditionalFormatting>
  <conditionalFormatting sqref="P633:Y636">
    <cfRule type="colorScale" priority="4594">
      <colorScale>
        <cfvo type="num" val="0"/>
        <cfvo type="max" val="0"/>
        <color rgb="FFFF0000"/>
        <color rgb="FFFFEF9C"/>
      </colorScale>
    </cfRule>
  </conditionalFormatting>
  <conditionalFormatting sqref="P633:Y636">
    <cfRule type="colorScale" priority="4593">
      <colorScale>
        <cfvo type="num" val="0"/>
        <cfvo type="max" val="0"/>
        <color rgb="FFFF0000"/>
        <color rgb="FFFFEF9C"/>
      </colorScale>
    </cfRule>
  </conditionalFormatting>
  <conditionalFormatting sqref="P633:Y636">
    <cfRule type="colorScale" priority="4592">
      <colorScale>
        <cfvo type="num" val="0"/>
        <cfvo type="max" val="0"/>
        <color rgb="FFFF0000"/>
        <color rgb="FFFFEF9C"/>
      </colorScale>
    </cfRule>
  </conditionalFormatting>
  <conditionalFormatting sqref="P633:Y636">
    <cfRule type="colorScale" priority="4591">
      <colorScale>
        <cfvo type="num" val="0"/>
        <cfvo type="max" val="0"/>
        <color rgb="FFFF0000"/>
        <color rgb="FFFFEF9C"/>
      </colorScale>
    </cfRule>
  </conditionalFormatting>
  <conditionalFormatting sqref="P633:Y636">
    <cfRule type="colorScale" priority="4590">
      <colorScale>
        <cfvo type="num" val="0"/>
        <cfvo type="max" val="0"/>
        <color rgb="FFFF0000"/>
        <color rgb="FFFFEF9C"/>
      </colorScale>
    </cfRule>
  </conditionalFormatting>
  <conditionalFormatting sqref="P633:Y636">
    <cfRule type="colorScale" priority="4589">
      <colorScale>
        <cfvo type="num" val="0"/>
        <cfvo type="max" val="0"/>
        <color rgb="FFFF0000"/>
        <color rgb="FFFFEF9C"/>
      </colorScale>
    </cfRule>
  </conditionalFormatting>
  <conditionalFormatting sqref="P638:Y651">
    <cfRule type="colorScale" priority="4588">
      <colorScale>
        <cfvo type="num" val="0"/>
        <cfvo type="max" val="0"/>
        <color rgb="FFFF0000"/>
        <color rgb="FFFFEF9C"/>
      </colorScale>
    </cfRule>
  </conditionalFormatting>
  <conditionalFormatting sqref="P638:Y651">
    <cfRule type="colorScale" priority="4587">
      <colorScale>
        <cfvo type="num" val="0"/>
        <cfvo type="max" val="0"/>
        <color rgb="FFFF0000"/>
        <color rgb="FFFFEF9C"/>
      </colorScale>
    </cfRule>
  </conditionalFormatting>
  <conditionalFormatting sqref="P638:Y651">
    <cfRule type="colorScale" priority="4586">
      <colorScale>
        <cfvo type="num" val="0"/>
        <cfvo type="max" val="0"/>
        <color rgb="FFFF0000"/>
        <color rgb="FFFFEF9C"/>
      </colorScale>
    </cfRule>
  </conditionalFormatting>
  <conditionalFormatting sqref="P638:Y651">
    <cfRule type="colorScale" priority="4585">
      <colorScale>
        <cfvo type="num" val="0"/>
        <cfvo type="max" val="0"/>
        <color rgb="FFFF0000"/>
        <color rgb="FFFFEF9C"/>
      </colorScale>
    </cfRule>
  </conditionalFormatting>
  <conditionalFormatting sqref="P638:Y651">
    <cfRule type="colorScale" priority="4584">
      <colorScale>
        <cfvo type="num" val="0"/>
        <cfvo type="max" val="0"/>
        <color rgb="FFFF0000"/>
        <color rgb="FFFFEF9C"/>
      </colorScale>
    </cfRule>
  </conditionalFormatting>
  <conditionalFormatting sqref="P638:Y651">
    <cfRule type="colorScale" priority="4583">
      <colorScale>
        <cfvo type="num" val="0"/>
        <cfvo type="max" val="0"/>
        <color rgb="FFFF0000"/>
        <color rgb="FFFFEF9C"/>
      </colorScale>
    </cfRule>
  </conditionalFormatting>
  <conditionalFormatting sqref="P638:Y651">
    <cfRule type="colorScale" priority="4582">
      <colorScale>
        <cfvo type="num" val="0"/>
        <cfvo type="max" val="0"/>
        <color rgb="FFFF0000"/>
        <color rgb="FFFFEF9C"/>
      </colorScale>
    </cfRule>
  </conditionalFormatting>
  <conditionalFormatting sqref="P638:Y651">
    <cfRule type="colorScale" priority="4581">
      <colorScale>
        <cfvo type="num" val="0"/>
        <cfvo type="max" val="0"/>
        <color rgb="FFFF0000"/>
        <color rgb="FFFFEF9C"/>
      </colorScale>
    </cfRule>
  </conditionalFormatting>
  <conditionalFormatting sqref="P638:Y651">
    <cfRule type="colorScale" priority="4580">
      <colorScale>
        <cfvo type="num" val="0"/>
        <cfvo type="max" val="0"/>
        <color rgb="FFFF0000"/>
        <color rgb="FFFFEF9C"/>
      </colorScale>
    </cfRule>
  </conditionalFormatting>
  <conditionalFormatting sqref="P638:Y651">
    <cfRule type="colorScale" priority="4579">
      <colorScale>
        <cfvo type="num" val="0"/>
        <cfvo type="max" val="0"/>
        <color rgb="FFFF0000"/>
        <color rgb="FFFFEF9C"/>
      </colorScale>
    </cfRule>
  </conditionalFormatting>
  <conditionalFormatting sqref="P638:Y651">
    <cfRule type="colorScale" priority="4578">
      <colorScale>
        <cfvo type="num" val="0"/>
        <cfvo type="max" val="0"/>
        <color rgb="FFFF0000"/>
        <color rgb="FFFFEF9C"/>
      </colorScale>
    </cfRule>
  </conditionalFormatting>
  <conditionalFormatting sqref="P638:Y651">
    <cfRule type="colorScale" priority="4577">
      <colorScale>
        <cfvo type="num" val="0"/>
        <cfvo type="max" val="0"/>
        <color rgb="FFFF0000"/>
        <color rgb="FFFFEF9C"/>
      </colorScale>
    </cfRule>
  </conditionalFormatting>
  <conditionalFormatting sqref="P638:Y651">
    <cfRule type="colorScale" priority="4576">
      <colorScale>
        <cfvo type="num" val="0"/>
        <cfvo type="max" val="0"/>
        <color rgb="FFFF0000"/>
        <color rgb="FFFFEF9C"/>
      </colorScale>
    </cfRule>
  </conditionalFormatting>
  <conditionalFormatting sqref="P638:Y651">
    <cfRule type="colorScale" priority="4575">
      <colorScale>
        <cfvo type="num" val="0"/>
        <cfvo type="max" val="0"/>
        <color rgb="FFFF0000"/>
        <color rgb="FFFFEF9C"/>
      </colorScale>
    </cfRule>
  </conditionalFormatting>
  <conditionalFormatting sqref="P638:Y651">
    <cfRule type="colorScale" priority="4574">
      <colorScale>
        <cfvo type="num" val="0"/>
        <cfvo type="max" val="0"/>
        <color rgb="FFFF0000"/>
        <color rgb="FFFFEF9C"/>
      </colorScale>
    </cfRule>
  </conditionalFormatting>
  <conditionalFormatting sqref="P638:Y651">
    <cfRule type="colorScale" priority="4573">
      <colorScale>
        <cfvo type="num" val="0"/>
        <cfvo type="max" val="0"/>
        <color rgb="FFFF0000"/>
        <color rgb="FFFFEF9C"/>
      </colorScale>
    </cfRule>
  </conditionalFormatting>
  <conditionalFormatting sqref="P653:Y666">
    <cfRule type="colorScale" priority="4572">
      <colorScale>
        <cfvo type="num" val="0"/>
        <cfvo type="max" val="0"/>
        <color rgb="FFFF0000"/>
        <color rgb="FFFFEF9C"/>
      </colorScale>
    </cfRule>
  </conditionalFormatting>
  <conditionalFormatting sqref="P653:Y666">
    <cfRule type="colorScale" priority="4571">
      <colorScale>
        <cfvo type="num" val="0"/>
        <cfvo type="max" val="0"/>
        <color rgb="FFFF0000"/>
        <color rgb="FFFFEF9C"/>
      </colorScale>
    </cfRule>
  </conditionalFormatting>
  <conditionalFormatting sqref="P653:Y666">
    <cfRule type="colorScale" priority="4570">
      <colorScale>
        <cfvo type="num" val="0"/>
        <cfvo type="max" val="0"/>
        <color rgb="FFFF0000"/>
        <color rgb="FFFFEF9C"/>
      </colorScale>
    </cfRule>
  </conditionalFormatting>
  <conditionalFormatting sqref="P653:Y666">
    <cfRule type="colorScale" priority="4569">
      <colorScale>
        <cfvo type="num" val="0"/>
        <cfvo type="max" val="0"/>
        <color rgb="FFFF0000"/>
        <color rgb="FFFFEF9C"/>
      </colorScale>
    </cfRule>
  </conditionalFormatting>
  <conditionalFormatting sqref="P653:Y666">
    <cfRule type="colorScale" priority="4568">
      <colorScale>
        <cfvo type="num" val="0"/>
        <cfvo type="max" val="0"/>
        <color rgb="FFFF0000"/>
        <color rgb="FFFFEF9C"/>
      </colorScale>
    </cfRule>
  </conditionalFormatting>
  <conditionalFormatting sqref="P653:Y666">
    <cfRule type="colorScale" priority="4567">
      <colorScale>
        <cfvo type="num" val="0"/>
        <cfvo type="max" val="0"/>
        <color rgb="FFFF0000"/>
        <color rgb="FFFFEF9C"/>
      </colorScale>
    </cfRule>
  </conditionalFormatting>
  <conditionalFormatting sqref="P653:Y666">
    <cfRule type="colorScale" priority="4566">
      <colorScale>
        <cfvo type="num" val="0"/>
        <cfvo type="max" val="0"/>
        <color rgb="FFFF0000"/>
        <color rgb="FFFFEF9C"/>
      </colorScale>
    </cfRule>
  </conditionalFormatting>
  <conditionalFormatting sqref="P653:Y666">
    <cfRule type="colorScale" priority="4565">
      <colorScale>
        <cfvo type="num" val="0"/>
        <cfvo type="max" val="0"/>
        <color rgb="FFFF0000"/>
        <color rgb="FFFFEF9C"/>
      </colorScale>
    </cfRule>
  </conditionalFormatting>
  <conditionalFormatting sqref="P653:Y666">
    <cfRule type="colorScale" priority="4564">
      <colorScale>
        <cfvo type="num" val="0"/>
        <cfvo type="max" val="0"/>
        <color rgb="FFFF0000"/>
        <color rgb="FFFFEF9C"/>
      </colorScale>
    </cfRule>
  </conditionalFormatting>
  <conditionalFormatting sqref="P653:Y666">
    <cfRule type="colorScale" priority="4563">
      <colorScale>
        <cfvo type="num" val="0"/>
        <cfvo type="max" val="0"/>
        <color rgb="FFFF0000"/>
        <color rgb="FFFFEF9C"/>
      </colorScale>
    </cfRule>
  </conditionalFormatting>
  <conditionalFormatting sqref="P653:Y666">
    <cfRule type="colorScale" priority="4562">
      <colorScale>
        <cfvo type="num" val="0"/>
        <cfvo type="max" val="0"/>
        <color rgb="FFFF0000"/>
        <color rgb="FFFFEF9C"/>
      </colorScale>
    </cfRule>
  </conditionalFormatting>
  <conditionalFormatting sqref="P653:Y666">
    <cfRule type="colorScale" priority="4561">
      <colorScale>
        <cfvo type="num" val="0"/>
        <cfvo type="max" val="0"/>
        <color rgb="FFFF0000"/>
        <color rgb="FFFFEF9C"/>
      </colorScale>
    </cfRule>
  </conditionalFormatting>
  <conditionalFormatting sqref="P653:Y666">
    <cfRule type="colorScale" priority="4560">
      <colorScale>
        <cfvo type="num" val="0"/>
        <cfvo type="max" val="0"/>
        <color rgb="FFFF0000"/>
        <color rgb="FFFFEF9C"/>
      </colorScale>
    </cfRule>
  </conditionalFormatting>
  <conditionalFormatting sqref="P653:Y666">
    <cfRule type="colorScale" priority="4559">
      <colorScale>
        <cfvo type="num" val="0"/>
        <cfvo type="max" val="0"/>
        <color rgb="FFFF0000"/>
        <color rgb="FFFFEF9C"/>
      </colorScale>
    </cfRule>
  </conditionalFormatting>
  <conditionalFormatting sqref="P653:Y666">
    <cfRule type="colorScale" priority="4558">
      <colorScale>
        <cfvo type="num" val="0"/>
        <cfvo type="max" val="0"/>
        <color rgb="FFFF0000"/>
        <color rgb="FFFFEF9C"/>
      </colorScale>
    </cfRule>
  </conditionalFormatting>
  <conditionalFormatting sqref="P653:Y666">
    <cfRule type="colorScale" priority="4557">
      <colorScale>
        <cfvo type="num" val="0"/>
        <cfvo type="max" val="0"/>
        <color rgb="FFFF0000"/>
        <color rgb="FFFFEF9C"/>
      </colorScale>
    </cfRule>
  </conditionalFormatting>
  <conditionalFormatting sqref="P653:Y666">
    <cfRule type="colorScale" priority="4556">
      <colorScale>
        <cfvo type="num" val="0"/>
        <cfvo type="max" val="0"/>
        <color rgb="FFFF0000"/>
        <color rgb="FFFFEF9C"/>
      </colorScale>
    </cfRule>
  </conditionalFormatting>
  <conditionalFormatting sqref="P642:Y642">
    <cfRule type="colorScale" priority="4555">
      <colorScale>
        <cfvo type="num" val="0"/>
        <cfvo type="max" val="0"/>
        <color rgb="FFFF0000"/>
        <color rgb="FFFFEF9C"/>
      </colorScale>
    </cfRule>
  </conditionalFormatting>
  <conditionalFormatting sqref="P657:Y658">
    <cfRule type="colorScale" priority="4554">
      <colorScale>
        <cfvo type="num" val="0"/>
        <cfvo type="max" val="0"/>
        <color rgb="FFFF0000"/>
        <color rgb="FFFFEF9C"/>
      </colorScale>
    </cfRule>
  </conditionalFormatting>
  <conditionalFormatting sqref="P647:Y647">
    <cfRule type="colorScale" priority="4553">
      <colorScale>
        <cfvo type="num" val="0"/>
        <cfvo type="max" val="0"/>
        <color rgb="FFFF0000"/>
        <color rgb="FFFFEF9C"/>
      </colorScale>
    </cfRule>
  </conditionalFormatting>
  <conditionalFormatting sqref="P663:Y663">
    <cfRule type="colorScale" priority="4552">
      <colorScale>
        <cfvo type="num" val="0"/>
        <cfvo type="max" val="0"/>
        <color rgb="FFFF0000"/>
        <color rgb="FFFFEF9C"/>
      </colorScale>
    </cfRule>
  </conditionalFormatting>
  <conditionalFormatting sqref="P633:Y633">
    <cfRule type="colorScale" priority="4551">
      <colorScale>
        <cfvo type="num" val="0"/>
        <cfvo type="max" val="0"/>
        <color rgb="FFFF0000"/>
        <color rgb="FFFFEF9C"/>
      </colorScale>
    </cfRule>
  </conditionalFormatting>
  <conditionalFormatting sqref="P648:Y648">
    <cfRule type="colorScale" priority="4550">
      <colorScale>
        <cfvo type="num" val="0"/>
        <cfvo type="max" val="0"/>
        <color rgb="FFFF0000"/>
        <color rgb="FFFFEF9C"/>
      </colorScale>
    </cfRule>
  </conditionalFormatting>
  <conditionalFormatting sqref="P664:Y664">
    <cfRule type="colorScale" priority="4549">
      <colorScale>
        <cfvo type="num" val="0"/>
        <cfvo type="max" val="0"/>
        <color rgb="FFFF0000"/>
        <color rgb="FFFFEF9C"/>
      </colorScale>
    </cfRule>
  </conditionalFormatting>
  <conditionalFormatting sqref="Z633:Z636">
    <cfRule type="colorScale" priority="4548">
      <colorScale>
        <cfvo type="num" val="0"/>
        <cfvo type="max" val="0"/>
        <color rgb="FFFF0000"/>
        <color rgb="FFFFEF9C"/>
      </colorScale>
    </cfRule>
  </conditionalFormatting>
  <conditionalFormatting sqref="Z638:Z651">
    <cfRule type="colorScale" priority="4547">
      <colorScale>
        <cfvo type="num" val="0"/>
        <cfvo type="max" val="0"/>
        <color rgb="FFFF0000"/>
        <color rgb="FFFFEF9C"/>
      </colorScale>
    </cfRule>
  </conditionalFormatting>
  <conditionalFormatting sqref="Z653:Z666">
    <cfRule type="colorScale" priority="4546">
      <colorScale>
        <cfvo type="num" val="0"/>
        <cfvo type="max" val="0"/>
        <color rgb="FFFF0000"/>
        <color rgb="FFFFEF9C"/>
      </colorScale>
    </cfRule>
  </conditionalFormatting>
  <conditionalFormatting sqref="Z633:Z636">
    <cfRule type="colorScale" priority="4545">
      <colorScale>
        <cfvo type="num" val="0"/>
        <cfvo type="max" val="0"/>
        <color rgb="FFFF0000"/>
        <color rgb="FFFFEF9C"/>
      </colorScale>
    </cfRule>
  </conditionalFormatting>
  <conditionalFormatting sqref="Z633:Z636">
    <cfRule type="colorScale" priority="4544">
      <colorScale>
        <cfvo type="num" val="0"/>
        <cfvo type="max" val="0"/>
        <color rgb="FFFF0000"/>
        <color rgb="FFFFEF9C"/>
      </colorScale>
    </cfRule>
  </conditionalFormatting>
  <conditionalFormatting sqref="Z633:Z636">
    <cfRule type="colorScale" priority="4543">
      <colorScale>
        <cfvo type="num" val="0"/>
        <cfvo type="max" val="0"/>
        <color rgb="FFFF0000"/>
        <color rgb="FFFFEF9C"/>
      </colorScale>
    </cfRule>
  </conditionalFormatting>
  <conditionalFormatting sqref="Z633:Z636">
    <cfRule type="colorScale" priority="4542">
      <colorScale>
        <cfvo type="num" val="0"/>
        <cfvo type="max" val="0"/>
        <color rgb="FFFF0000"/>
        <color rgb="FFFFEF9C"/>
      </colorScale>
    </cfRule>
  </conditionalFormatting>
  <conditionalFormatting sqref="Z633:Z636">
    <cfRule type="colorScale" priority="4541">
      <colorScale>
        <cfvo type="num" val="0"/>
        <cfvo type="max" val="0"/>
        <color rgb="FFFF0000"/>
        <color rgb="FFFFEF9C"/>
      </colorScale>
    </cfRule>
  </conditionalFormatting>
  <conditionalFormatting sqref="Z633:Z636">
    <cfRule type="colorScale" priority="4540">
      <colorScale>
        <cfvo type="num" val="0"/>
        <cfvo type="max" val="0"/>
        <color rgb="FFFF0000"/>
        <color rgb="FFFFEF9C"/>
      </colorScale>
    </cfRule>
  </conditionalFormatting>
  <conditionalFormatting sqref="Z633:Z636">
    <cfRule type="colorScale" priority="4539">
      <colorScale>
        <cfvo type="num" val="0"/>
        <cfvo type="max" val="0"/>
        <color rgb="FFFF0000"/>
        <color rgb="FFFFEF9C"/>
      </colorScale>
    </cfRule>
  </conditionalFormatting>
  <conditionalFormatting sqref="Z633:Z636">
    <cfRule type="colorScale" priority="4538">
      <colorScale>
        <cfvo type="num" val="0"/>
        <cfvo type="max" val="0"/>
        <color rgb="FFFF0000"/>
        <color rgb="FFFFEF9C"/>
      </colorScale>
    </cfRule>
  </conditionalFormatting>
  <conditionalFormatting sqref="Z633:Z636">
    <cfRule type="colorScale" priority="4537">
      <colorScale>
        <cfvo type="num" val="0"/>
        <cfvo type="max" val="0"/>
        <color rgb="FFFF0000"/>
        <color rgb="FFFFEF9C"/>
      </colorScale>
    </cfRule>
  </conditionalFormatting>
  <conditionalFormatting sqref="Z633:Z636">
    <cfRule type="colorScale" priority="4536">
      <colorScale>
        <cfvo type="num" val="0"/>
        <cfvo type="max" val="0"/>
        <color rgb="FFFF0000"/>
        <color rgb="FFFFEF9C"/>
      </colorScale>
    </cfRule>
  </conditionalFormatting>
  <conditionalFormatting sqref="Z633:Z636">
    <cfRule type="colorScale" priority="4535">
      <colorScale>
        <cfvo type="num" val="0"/>
        <cfvo type="max" val="0"/>
        <color rgb="FFFF0000"/>
        <color rgb="FFFFEF9C"/>
      </colorScale>
    </cfRule>
  </conditionalFormatting>
  <conditionalFormatting sqref="Z633:Z636">
    <cfRule type="colorScale" priority="4534">
      <colorScale>
        <cfvo type="num" val="0"/>
        <cfvo type="max" val="0"/>
        <color rgb="FFFF0000"/>
        <color rgb="FFFFEF9C"/>
      </colorScale>
    </cfRule>
  </conditionalFormatting>
  <conditionalFormatting sqref="Z633:Z636">
    <cfRule type="colorScale" priority="4533">
      <colorScale>
        <cfvo type="num" val="0"/>
        <cfvo type="max" val="0"/>
        <color rgb="FFFF0000"/>
        <color rgb="FFFFEF9C"/>
      </colorScale>
    </cfRule>
  </conditionalFormatting>
  <conditionalFormatting sqref="Z633:Z636">
    <cfRule type="colorScale" priority="4532">
      <colorScale>
        <cfvo type="num" val="0"/>
        <cfvo type="max" val="0"/>
        <color rgb="FFFF0000"/>
        <color rgb="FFFFEF9C"/>
      </colorScale>
    </cfRule>
  </conditionalFormatting>
  <conditionalFormatting sqref="Z633:Z636">
    <cfRule type="colorScale" priority="4531">
      <colorScale>
        <cfvo type="num" val="0"/>
        <cfvo type="max" val="0"/>
        <color rgb="FFFF0000"/>
        <color rgb="FFFFEF9C"/>
      </colorScale>
    </cfRule>
  </conditionalFormatting>
  <conditionalFormatting sqref="Z638:Z651">
    <cfRule type="colorScale" priority="4530">
      <colorScale>
        <cfvo type="num" val="0"/>
        <cfvo type="max" val="0"/>
        <color rgb="FFFF0000"/>
        <color rgb="FFFFEF9C"/>
      </colorScale>
    </cfRule>
  </conditionalFormatting>
  <conditionalFormatting sqref="Z638:Z651">
    <cfRule type="colorScale" priority="4529">
      <colorScale>
        <cfvo type="num" val="0"/>
        <cfvo type="max" val="0"/>
        <color rgb="FFFF0000"/>
        <color rgb="FFFFEF9C"/>
      </colorScale>
    </cfRule>
  </conditionalFormatting>
  <conditionalFormatting sqref="Z638:Z651">
    <cfRule type="colorScale" priority="4528">
      <colorScale>
        <cfvo type="num" val="0"/>
        <cfvo type="max" val="0"/>
        <color rgb="FFFF0000"/>
        <color rgb="FFFFEF9C"/>
      </colorScale>
    </cfRule>
  </conditionalFormatting>
  <conditionalFormatting sqref="Z638:Z651">
    <cfRule type="colorScale" priority="4527">
      <colorScale>
        <cfvo type="num" val="0"/>
        <cfvo type="max" val="0"/>
        <color rgb="FFFF0000"/>
        <color rgb="FFFFEF9C"/>
      </colorScale>
    </cfRule>
  </conditionalFormatting>
  <conditionalFormatting sqref="Z638:Z651">
    <cfRule type="colorScale" priority="4526">
      <colorScale>
        <cfvo type="num" val="0"/>
        <cfvo type="max" val="0"/>
        <color rgb="FFFF0000"/>
        <color rgb="FFFFEF9C"/>
      </colorScale>
    </cfRule>
  </conditionalFormatting>
  <conditionalFormatting sqref="Z638:Z651">
    <cfRule type="colorScale" priority="4525">
      <colorScale>
        <cfvo type="num" val="0"/>
        <cfvo type="max" val="0"/>
        <color rgb="FFFF0000"/>
        <color rgb="FFFFEF9C"/>
      </colorScale>
    </cfRule>
  </conditionalFormatting>
  <conditionalFormatting sqref="Z638:Z651">
    <cfRule type="colorScale" priority="4524">
      <colorScale>
        <cfvo type="num" val="0"/>
        <cfvo type="max" val="0"/>
        <color rgb="FFFF0000"/>
        <color rgb="FFFFEF9C"/>
      </colorScale>
    </cfRule>
  </conditionalFormatting>
  <conditionalFormatting sqref="Z638:Z651">
    <cfRule type="colorScale" priority="4523">
      <colorScale>
        <cfvo type="num" val="0"/>
        <cfvo type="max" val="0"/>
        <color rgb="FFFF0000"/>
        <color rgb="FFFFEF9C"/>
      </colorScale>
    </cfRule>
  </conditionalFormatting>
  <conditionalFormatting sqref="Z638:Z651">
    <cfRule type="colorScale" priority="4522">
      <colorScale>
        <cfvo type="num" val="0"/>
        <cfvo type="max" val="0"/>
        <color rgb="FFFF0000"/>
        <color rgb="FFFFEF9C"/>
      </colorScale>
    </cfRule>
  </conditionalFormatting>
  <conditionalFormatting sqref="Z638:Z651">
    <cfRule type="colorScale" priority="4521">
      <colorScale>
        <cfvo type="num" val="0"/>
        <cfvo type="max" val="0"/>
        <color rgb="FFFF0000"/>
        <color rgb="FFFFEF9C"/>
      </colorScale>
    </cfRule>
  </conditionalFormatting>
  <conditionalFormatting sqref="Z638:Z651">
    <cfRule type="colorScale" priority="4520">
      <colorScale>
        <cfvo type="num" val="0"/>
        <cfvo type="max" val="0"/>
        <color rgb="FFFF0000"/>
        <color rgb="FFFFEF9C"/>
      </colorScale>
    </cfRule>
  </conditionalFormatting>
  <conditionalFormatting sqref="Z638:Z651">
    <cfRule type="colorScale" priority="4519">
      <colorScale>
        <cfvo type="num" val="0"/>
        <cfvo type="max" val="0"/>
        <color rgb="FFFF0000"/>
        <color rgb="FFFFEF9C"/>
      </colorScale>
    </cfRule>
  </conditionalFormatting>
  <conditionalFormatting sqref="Z638:Z651">
    <cfRule type="colorScale" priority="4518">
      <colorScale>
        <cfvo type="num" val="0"/>
        <cfvo type="max" val="0"/>
        <color rgb="FFFF0000"/>
        <color rgb="FFFFEF9C"/>
      </colorScale>
    </cfRule>
  </conditionalFormatting>
  <conditionalFormatting sqref="Z638:Z651">
    <cfRule type="colorScale" priority="4517">
      <colorScale>
        <cfvo type="num" val="0"/>
        <cfvo type="max" val="0"/>
        <color rgb="FFFF0000"/>
        <color rgb="FFFFEF9C"/>
      </colorScale>
    </cfRule>
  </conditionalFormatting>
  <conditionalFormatting sqref="Z638:Z651">
    <cfRule type="colorScale" priority="4516">
      <colorScale>
        <cfvo type="num" val="0"/>
        <cfvo type="max" val="0"/>
        <color rgb="FFFF0000"/>
        <color rgb="FFFFEF9C"/>
      </colorScale>
    </cfRule>
  </conditionalFormatting>
  <conditionalFormatting sqref="Z638:Z651">
    <cfRule type="colorScale" priority="4515">
      <colorScale>
        <cfvo type="num" val="0"/>
        <cfvo type="max" val="0"/>
        <color rgb="FFFF0000"/>
        <color rgb="FFFFEF9C"/>
      </colorScale>
    </cfRule>
  </conditionalFormatting>
  <conditionalFormatting sqref="Z653:Z666">
    <cfRule type="colorScale" priority="4514">
      <colorScale>
        <cfvo type="num" val="0"/>
        <cfvo type="max" val="0"/>
        <color rgb="FFFF0000"/>
        <color rgb="FFFFEF9C"/>
      </colorScale>
    </cfRule>
  </conditionalFormatting>
  <conditionalFormatting sqref="Z653:Z666">
    <cfRule type="colorScale" priority="4513">
      <colorScale>
        <cfvo type="num" val="0"/>
        <cfvo type="max" val="0"/>
        <color rgb="FFFF0000"/>
        <color rgb="FFFFEF9C"/>
      </colorScale>
    </cfRule>
  </conditionalFormatting>
  <conditionalFormatting sqref="Z653:Z666">
    <cfRule type="colorScale" priority="4512">
      <colorScale>
        <cfvo type="num" val="0"/>
        <cfvo type="max" val="0"/>
        <color rgb="FFFF0000"/>
        <color rgb="FFFFEF9C"/>
      </colorScale>
    </cfRule>
  </conditionalFormatting>
  <conditionalFormatting sqref="Z653:Z666">
    <cfRule type="colorScale" priority="4511">
      <colorScale>
        <cfvo type="num" val="0"/>
        <cfvo type="max" val="0"/>
        <color rgb="FFFF0000"/>
        <color rgb="FFFFEF9C"/>
      </colorScale>
    </cfRule>
  </conditionalFormatting>
  <conditionalFormatting sqref="Z653:Z666">
    <cfRule type="colorScale" priority="4510">
      <colorScale>
        <cfvo type="num" val="0"/>
        <cfvo type="max" val="0"/>
        <color rgb="FFFF0000"/>
        <color rgb="FFFFEF9C"/>
      </colorScale>
    </cfRule>
  </conditionalFormatting>
  <conditionalFormatting sqref="Z653:Z666">
    <cfRule type="colorScale" priority="4509">
      <colorScale>
        <cfvo type="num" val="0"/>
        <cfvo type="max" val="0"/>
        <color rgb="FFFF0000"/>
        <color rgb="FFFFEF9C"/>
      </colorScale>
    </cfRule>
  </conditionalFormatting>
  <conditionalFormatting sqref="Z653:Z666">
    <cfRule type="colorScale" priority="4508">
      <colorScale>
        <cfvo type="num" val="0"/>
        <cfvo type="max" val="0"/>
        <color rgb="FFFF0000"/>
        <color rgb="FFFFEF9C"/>
      </colorScale>
    </cfRule>
  </conditionalFormatting>
  <conditionalFormatting sqref="Z653:Z666">
    <cfRule type="colorScale" priority="4507">
      <colorScale>
        <cfvo type="num" val="0"/>
        <cfvo type="max" val="0"/>
        <color rgb="FFFF0000"/>
        <color rgb="FFFFEF9C"/>
      </colorScale>
    </cfRule>
  </conditionalFormatting>
  <conditionalFormatting sqref="Z653:Z666">
    <cfRule type="colorScale" priority="4506">
      <colorScale>
        <cfvo type="num" val="0"/>
        <cfvo type="max" val="0"/>
        <color rgb="FFFF0000"/>
        <color rgb="FFFFEF9C"/>
      </colorScale>
    </cfRule>
  </conditionalFormatting>
  <conditionalFormatting sqref="Z653:Z666">
    <cfRule type="colorScale" priority="4505">
      <colorScale>
        <cfvo type="num" val="0"/>
        <cfvo type="max" val="0"/>
        <color rgb="FFFF0000"/>
        <color rgb="FFFFEF9C"/>
      </colorScale>
    </cfRule>
  </conditionalFormatting>
  <conditionalFormatting sqref="Z653:Z666">
    <cfRule type="colorScale" priority="4504">
      <colorScale>
        <cfvo type="num" val="0"/>
        <cfvo type="max" val="0"/>
        <color rgb="FFFF0000"/>
        <color rgb="FFFFEF9C"/>
      </colorScale>
    </cfRule>
  </conditionalFormatting>
  <conditionalFormatting sqref="Z653:Z666">
    <cfRule type="colorScale" priority="4503">
      <colorScale>
        <cfvo type="num" val="0"/>
        <cfvo type="max" val="0"/>
        <color rgb="FFFF0000"/>
        <color rgb="FFFFEF9C"/>
      </colorScale>
    </cfRule>
  </conditionalFormatting>
  <conditionalFormatting sqref="Z653:Z666">
    <cfRule type="colorScale" priority="4502">
      <colorScale>
        <cfvo type="num" val="0"/>
        <cfvo type="max" val="0"/>
        <color rgb="FFFF0000"/>
        <color rgb="FFFFEF9C"/>
      </colorScale>
    </cfRule>
  </conditionalFormatting>
  <conditionalFormatting sqref="Z653:Z666">
    <cfRule type="colorScale" priority="4501">
      <colorScale>
        <cfvo type="num" val="0"/>
        <cfvo type="max" val="0"/>
        <color rgb="FFFF0000"/>
        <color rgb="FFFFEF9C"/>
      </colorScale>
    </cfRule>
  </conditionalFormatting>
  <conditionalFormatting sqref="Z653:Z666">
    <cfRule type="colorScale" priority="4500">
      <colorScale>
        <cfvo type="num" val="0"/>
        <cfvo type="max" val="0"/>
        <color rgb="FFFF0000"/>
        <color rgb="FFFFEF9C"/>
      </colorScale>
    </cfRule>
  </conditionalFormatting>
  <conditionalFormatting sqref="Z653:Z666">
    <cfRule type="colorScale" priority="4499">
      <colorScale>
        <cfvo type="num" val="0"/>
        <cfvo type="max" val="0"/>
        <color rgb="FFFF0000"/>
        <color rgb="FFFFEF9C"/>
      </colorScale>
    </cfRule>
  </conditionalFormatting>
  <conditionalFormatting sqref="Z653:Z666">
    <cfRule type="colorScale" priority="4498">
      <colorScale>
        <cfvo type="num" val="0"/>
        <cfvo type="max" val="0"/>
        <color rgb="FFFF0000"/>
        <color rgb="FFFFEF9C"/>
      </colorScale>
    </cfRule>
  </conditionalFormatting>
  <conditionalFormatting sqref="Z642">
    <cfRule type="colorScale" priority="4497">
      <colorScale>
        <cfvo type="num" val="0"/>
        <cfvo type="max" val="0"/>
        <color rgb="FFFF0000"/>
        <color rgb="FFFFEF9C"/>
      </colorScale>
    </cfRule>
  </conditionalFormatting>
  <conditionalFormatting sqref="Z657:Z658">
    <cfRule type="colorScale" priority="4496">
      <colorScale>
        <cfvo type="num" val="0"/>
        <cfvo type="max" val="0"/>
        <color rgb="FFFF0000"/>
        <color rgb="FFFFEF9C"/>
      </colorScale>
    </cfRule>
  </conditionalFormatting>
  <conditionalFormatting sqref="Z647">
    <cfRule type="colorScale" priority="4495">
      <colorScale>
        <cfvo type="num" val="0"/>
        <cfvo type="max" val="0"/>
        <color rgb="FFFF0000"/>
        <color rgb="FFFFEF9C"/>
      </colorScale>
    </cfRule>
  </conditionalFormatting>
  <conditionalFormatting sqref="Z663">
    <cfRule type="colorScale" priority="4494">
      <colorScale>
        <cfvo type="num" val="0"/>
        <cfvo type="max" val="0"/>
        <color rgb="FFFF0000"/>
        <color rgb="FFFFEF9C"/>
      </colorScale>
    </cfRule>
  </conditionalFormatting>
  <conditionalFormatting sqref="Z633">
    <cfRule type="colorScale" priority="4493">
      <colorScale>
        <cfvo type="num" val="0"/>
        <cfvo type="max" val="0"/>
        <color rgb="FFFF0000"/>
        <color rgb="FFFFEF9C"/>
      </colorScale>
    </cfRule>
  </conditionalFormatting>
  <conditionalFormatting sqref="Z648">
    <cfRule type="colorScale" priority="4492">
      <colorScale>
        <cfvo type="num" val="0"/>
        <cfvo type="max" val="0"/>
        <color rgb="FFFF0000"/>
        <color rgb="FFFFEF9C"/>
      </colorScale>
    </cfRule>
  </conditionalFormatting>
  <conditionalFormatting sqref="Z664">
    <cfRule type="colorScale" priority="4491">
      <colorScale>
        <cfvo type="num" val="0"/>
        <cfvo type="max" val="0"/>
        <color rgb="FFFF0000"/>
        <color rgb="FFFFEF9C"/>
      </colorScale>
    </cfRule>
  </conditionalFormatting>
  <conditionalFormatting sqref="P633:Y642">
    <cfRule type="colorScale" priority="4490">
      <colorScale>
        <cfvo type="num" val="0"/>
        <cfvo type="max" val="0"/>
        <color rgb="FFFF0000"/>
        <color rgb="FFFFEF9C"/>
      </colorScale>
    </cfRule>
  </conditionalFormatting>
  <conditionalFormatting sqref="P644:Y658">
    <cfRule type="colorScale" priority="4489">
      <colorScale>
        <cfvo type="num" val="0"/>
        <cfvo type="max" val="0"/>
        <color rgb="FFFF0000"/>
        <color rgb="FFFFEF9C"/>
      </colorScale>
    </cfRule>
  </conditionalFormatting>
  <conditionalFormatting sqref="P660:Y666">
    <cfRule type="colorScale" priority="4488">
      <colorScale>
        <cfvo type="num" val="0"/>
        <cfvo type="max" val="0"/>
        <color rgb="FFFF0000"/>
        <color rgb="FFFFEF9C"/>
      </colorScale>
    </cfRule>
  </conditionalFormatting>
  <conditionalFormatting sqref="P633:Y642">
    <cfRule type="colorScale" priority="4487">
      <colorScale>
        <cfvo type="num" val="0"/>
        <cfvo type="max" val="0"/>
        <color rgb="FFFF0000"/>
        <color rgb="FFFFEF9C"/>
      </colorScale>
    </cfRule>
  </conditionalFormatting>
  <conditionalFormatting sqref="P633:Y642">
    <cfRule type="colorScale" priority="4486">
      <colorScale>
        <cfvo type="num" val="0"/>
        <cfvo type="max" val="0"/>
        <color rgb="FFFF0000"/>
        <color rgb="FFFFEF9C"/>
      </colorScale>
    </cfRule>
  </conditionalFormatting>
  <conditionalFormatting sqref="P633:Y642">
    <cfRule type="colorScale" priority="4485">
      <colorScale>
        <cfvo type="num" val="0"/>
        <cfvo type="max" val="0"/>
        <color rgb="FFFF0000"/>
        <color rgb="FFFFEF9C"/>
      </colorScale>
    </cfRule>
  </conditionalFormatting>
  <conditionalFormatting sqref="P633:Y642">
    <cfRule type="colorScale" priority="4484">
      <colorScale>
        <cfvo type="num" val="0"/>
        <cfvo type="max" val="0"/>
        <color rgb="FFFF0000"/>
        <color rgb="FFFFEF9C"/>
      </colorScale>
    </cfRule>
  </conditionalFormatting>
  <conditionalFormatting sqref="P633:Y642">
    <cfRule type="colorScale" priority="4483">
      <colorScale>
        <cfvo type="num" val="0"/>
        <cfvo type="max" val="0"/>
        <color rgb="FFFF0000"/>
        <color rgb="FFFFEF9C"/>
      </colorScale>
    </cfRule>
  </conditionalFormatting>
  <conditionalFormatting sqref="P633:Y642">
    <cfRule type="colorScale" priority="4482">
      <colorScale>
        <cfvo type="num" val="0"/>
        <cfvo type="max" val="0"/>
        <color rgb="FFFF0000"/>
        <color rgb="FFFFEF9C"/>
      </colorScale>
    </cfRule>
  </conditionalFormatting>
  <conditionalFormatting sqref="P633:Y642">
    <cfRule type="colorScale" priority="4481">
      <colorScale>
        <cfvo type="num" val="0"/>
        <cfvo type="max" val="0"/>
        <color rgb="FFFF0000"/>
        <color rgb="FFFFEF9C"/>
      </colorScale>
    </cfRule>
  </conditionalFormatting>
  <conditionalFormatting sqref="P633:Y642">
    <cfRule type="colorScale" priority="4480">
      <colorScale>
        <cfvo type="num" val="0"/>
        <cfvo type="max" val="0"/>
        <color rgb="FFFF0000"/>
        <color rgb="FFFFEF9C"/>
      </colorScale>
    </cfRule>
  </conditionalFormatting>
  <conditionalFormatting sqref="P633:Y642">
    <cfRule type="colorScale" priority="4479">
      <colorScale>
        <cfvo type="num" val="0"/>
        <cfvo type="max" val="0"/>
        <color rgb="FFFF0000"/>
        <color rgb="FFFFEF9C"/>
      </colorScale>
    </cfRule>
  </conditionalFormatting>
  <conditionalFormatting sqref="P633:Y642">
    <cfRule type="colorScale" priority="4478">
      <colorScale>
        <cfvo type="num" val="0"/>
        <cfvo type="max" val="0"/>
        <color rgb="FFFF0000"/>
        <color rgb="FFFFEF9C"/>
      </colorScale>
    </cfRule>
  </conditionalFormatting>
  <conditionalFormatting sqref="P633:Y642">
    <cfRule type="colorScale" priority="4477">
      <colorScale>
        <cfvo type="num" val="0"/>
        <cfvo type="max" val="0"/>
        <color rgb="FFFF0000"/>
        <color rgb="FFFFEF9C"/>
      </colorScale>
    </cfRule>
  </conditionalFormatting>
  <conditionalFormatting sqref="P633:Y642">
    <cfRule type="colorScale" priority="4476">
      <colorScale>
        <cfvo type="num" val="0"/>
        <cfvo type="max" val="0"/>
        <color rgb="FFFF0000"/>
        <color rgb="FFFFEF9C"/>
      </colorScale>
    </cfRule>
  </conditionalFormatting>
  <conditionalFormatting sqref="P633:Y642">
    <cfRule type="colorScale" priority="4475">
      <colorScale>
        <cfvo type="num" val="0"/>
        <cfvo type="max" val="0"/>
        <color rgb="FFFF0000"/>
        <color rgb="FFFFEF9C"/>
      </colorScale>
    </cfRule>
  </conditionalFormatting>
  <conditionalFormatting sqref="P644:Y658">
    <cfRule type="colorScale" priority="4474">
      <colorScale>
        <cfvo type="num" val="0"/>
        <cfvo type="max" val="0"/>
        <color rgb="FFFF0000"/>
        <color rgb="FFFFEF9C"/>
      </colorScale>
    </cfRule>
  </conditionalFormatting>
  <conditionalFormatting sqref="P644:Y658">
    <cfRule type="colorScale" priority="4473">
      <colorScale>
        <cfvo type="num" val="0"/>
        <cfvo type="max" val="0"/>
        <color rgb="FFFF0000"/>
        <color rgb="FFFFEF9C"/>
      </colorScale>
    </cfRule>
  </conditionalFormatting>
  <conditionalFormatting sqref="P644:Y658">
    <cfRule type="colorScale" priority="4472">
      <colorScale>
        <cfvo type="num" val="0"/>
        <cfvo type="max" val="0"/>
        <color rgb="FFFF0000"/>
        <color rgb="FFFFEF9C"/>
      </colorScale>
    </cfRule>
  </conditionalFormatting>
  <conditionalFormatting sqref="P644:Y658">
    <cfRule type="colorScale" priority="4471">
      <colorScale>
        <cfvo type="num" val="0"/>
        <cfvo type="max" val="0"/>
        <color rgb="FFFF0000"/>
        <color rgb="FFFFEF9C"/>
      </colorScale>
    </cfRule>
  </conditionalFormatting>
  <conditionalFormatting sqref="P644:Y658">
    <cfRule type="colorScale" priority="4470">
      <colorScale>
        <cfvo type="num" val="0"/>
        <cfvo type="max" val="0"/>
        <color rgb="FFFF0000"/>
        <color rgb="FFFFEF9C"/>
      </colorScale>
    </cfRule>
  </conditionalFormatting>
  <conditionalFormatting sqref="P644:Y658">
    <cfRule type="colorScale" priority="4469">
      <colorScale>
        <cfvo type="num" val="0"/>
        <cfvo type="max" val="0"/>
        <color rgb="FFFF0000"/>
        <color rgb="FFFFEF9C"/>
      </colorScale>
    </cfRule>
  </conditionalFormatting>
  <conditionalFormatting sqref="P644:Y658">
    <cfRule type="colorScale" priority="4468">
      <colorScale>
        <cfvo type="num" val="0"/>
        <cfvo type="max" val="0"/>
        <color rgb="FFFF0000"/>
        <color rgb="FFFFEF9C"/>
      </colorScale>
    </cfRule>
  </conditionalFormatting>
  <conditionalFormatting sqref="P644:Y658">
    <cfRule type="colorScale" priority="4467">
      <colorScale>
        <cfvo type="num" val="0"/>
        <cfvo type="max" val="0"/>
        <color rgb="FFFF0000"/>
        <color rgb="FFFFEF9C"/>
      </colorScale>
    </cfRule>
  </conditionalFormatting>
  <conditionalFormatting sqref="P644:Y658">
    <cfRule type="colorScale" priority="4466">
      <colorScale>
        <cfvo type="num" val="0"/>
        <cfvo type="max" val="0"/>
        <color rgb="FFFF0000"/>
        <color rgb="FFFFEF9C"/>
      </colorScale>
    </cfRule>
  </conditionalFormatting>
  <conditionalFormatting sqref="P644:Y658">
    <cfRule type="colorScale" priority="4465">
      <colorScale>
        <cfvo type="num" val="0"/>
        <cfvo type="max" val="0"/>
        <color rgb="FFFF0000"/>
        <color rgb="FFFFEF9C"/>
      </colorScale>
    </cfRule>
  </conditionalFormatting>
  <conditionalFormatting sqref="P644:Y658">
    <cfRule type="colorScale" priority="4464">
      <colorScale>
        <cfvo type="num" val="0"/>
        <cfvo type="max" val="0"/>
        <color rgb="FFFF0000"/>
        <color rgb="FFFFEF9C"/>
      </colorScale>
    </cfRule>
  </conditionalFormatting>
  <conditionalFormatting sqref="P644:Y658">
    <cfRule type="colorScale" priority="4463">
      <colorScale>
        <cfvo type="num" val="0"/>
        <cfvo type="max" val="0"/>
        <color rgb="FFFF0000"/>
        <color rgb="FFFFEF9C"/>
      </colorScale>
    </cfRule>
  </conditionalFormatting>
  <conditionalFormatting sqref="P644:Y658">
    <cfRule type="colorScale" priority="4462">
      <colorScale>
        <cfvo type="num" val="0"/>
        <cfvo type="max" val="0"/>
        <color rgb="FFFF0000"/>
        <color rgb="FFFFEF9C"/>
      </colorScale>
    </cfRule>
  </conditionalFormatting>
  <conditionalFormatting sqref="P644:Y658">
    <cfRule type="colorScale" priority="4461">
      <colorScale>
        <cfvo type="num" val="0"/>
        <cfvo type="max" val="0"/>
        <color rgb="FFFF0000"/>
        <color rgb="FFFFEF9C"/>
      </colorScale>
    </cfRule>
  </conditionalFormatting>
  <conditionalFormatting sqref="P660:Y666">
    <cfRule type="colorScale" priority="4460">
      <colorScale>
        <cfvo type="num" val="0"/>
        <cfvo type="max" val="0"/>
        <color rgb="FFFF0000"/>
        <color rgb="FFFFEF9C"/>
      </colorScale>
    </cfRule>
  </conditionalFormatting>
  <conditionalFormatting sqref="P660:Y666">
    <cfRule type="colorScale" priority="4459">
      <colorScale>
        <cfvo type="num" val="0"/>
        <cfvo type="max" val="0"/>
        <color rgb="FFFF0000"/>
        <color rgb="FFFFEF9C"/>
      </colorScale>
    </cfRule>
  </conditionalFormatting>
  <conditionalFormatting sqref="P660:Y666">
    <cfRule type="colorScale" priority="4458">
      <colorScale>
        <cfvo type="num" val="0"/>
        <cfvo type="max" val="0"/>
        <color rgb="FFFF0000"/>
        <color rgb="FFFFEF9C"/>
      </colorScale>
    </cfRule>
  </conditionalFormatting>
  <conditionalFormatting sqref="P660:Y666">
    <cfRule type="colorScale" priority="4457">
      <colorScale>
        <cfvo type="num" val="0"/>
        <cfvo type="max" val="0"/>
        <color rgb="FFFF0000"/>
        <color rgb="FFFFEF9C"/>
      </colorScale>
    </cfRule>
  </conditionalFormatting>
  <conditionalFormatting sqref="P660:Y666">
    <cfRule type="colorScale" priority="4456">
      <colorScale>
        <cfvo type="num" val="0"/>
        <cfvo type="max" val="0"/>
        <color rgb="FFFF0000"/>
        <color rgb="FFFFEF9C"/>
      </colorScale>
    </cfRule>
  </conditionalFormatting>
  <conditionalFormatting sqref="P660:Y666">
    <cfRule type="colorScale" priority="4455">
      <colorScale>
        <cfvo type="num" val="0"/>
        <cfvo type="max" val="0"/>
        <color rgb="FFFF0000"/>
        <color rgb="FFFFEF9C"/>
      </colorScale>
    </cfRule>
  </conditionalFormatting>
  <conditionalFormatting sqref="P660:Y666">
    <cfRule type="colorScale" priority="4454">
      <colorScale>
        <cfvo type="num" val="0"/>
        <cfvo type="max" val="0"/>
        <color rgb="FFFF0000"/>
        <color rgb="FFFFEF9C"/>
      </colorScale>
    </cfRule>
  </conditionalFormatting>
  <conditionalFormatting sqref="P660:Y666">
    <cfRule type="colorScale" priority="4453">
      <colorScale>
        <cfvo type="num" val="0"/>
        <cfvo type="max" val="0"/>
        <color rgb="FFFF0000"/>
        <color rgb="FFFFEF9C"/>
      </colorScale>
    </cfRule>
  </conditionalFormatting>
  <conditionalFormatting sqref="P660:Y666">
    <cfRule type="colorScale" priority="4452">
      <colorScale>
        <cfvo type="num" val="0"/>
        <cfvo type="max" val="0"/>
        <color rgb="FFFF0000"/>
        <color rgb="FFFFEF9C"/>
      </colorScale>
    </cfRule>
  </conditionalFormatting>
  <conditionalFormatting sqref="P660:Y666">
    <cfRule type="colorScale" priority="4451">
      <colorScale>
        <cfvo type="num" val="0"/>
        <cfvo type="max" val="0"/>
        <color rgb="FFFF0000"/>
        <color rgb="FFFFEF9C"/>
      </colorScale>
    </cfRule>
  </conditionalFormatting>
  <conditionalFormatting sqref="P660:Y666">
    <cfRule type="colorScale" priority="4450">
      <colorScale>
        <cfvo type="num" val="0"/>
        <cfvo type="max" val="0"/>
        <color rgb="FFFF0000"/>
        <color rgb="FFFFEF9C"/>
      </colorScale>
    </cfRule>
  </conditionalFormatting>
  <conditionalFormatting sqref="P660:Y666">
    <cfRule type="colorScale" priority="4449">
      <colorScale>
        <cfvo type="num" val="0"/>
        <cfvo type="max" val="0"/>
        <color rgb="FFFF0000"/>
        <color rgb="FFFFEF9C"/>
      </colorScale>
    </cfRule>
  </conditionalFormatting>
  <conditionalFormatting sqref="P660:Y666">
    <cfRule type="colorScale" priority="4448">
      <colorScale>
        <cfvo type="num" val="0"/>
        <cfvo type="max" val="0"/>
        <color rgb="FFFF0000"/>
        <color rgb="FFFFEF9C"/>
      </colorScale>
    </cfRule>
  </conditionalFormatting>
  <conditionalFormatting sqref="P660:Y666">
    <cfRule type="colorScale" priority="4447">
      <colorScale>
        <cfvo type="num" val="0"/>
        <cfvo type="max" val="0"/>
        <color rgb="FFFF0000"/>
        <color rgb="FFFFEF9C"/>
      </colorScale>
    </cfRule>
  </conditionalFormatting>
  <conditionalFormatting sqref="P660:Y666">
    <cfRule type="colorScale" priority="4446">
      <colorScale>
        <cfvo type="num" val="0"/>
        <cfvo type="max" val="0"/>
        <color rgb="FFFF0000"/>
        <color rgb="FFFFEF9C"/>
      </colorScale>
    </cfRule>
  </conditionalFormatting>
  <conditionalFormatting sqref="P633:Y633">
    <cfRule type="colorScale" priority="4445">
      <colorScale>
        <cfvo type="num" val="0"/>
        <cfvo type="max" val="0"/>
        <color rgb="FFFF0000"/>
        <color rgb="FFFFEF9C"/>
      </colorScale>
    </cfRule>
  </conditionalFormatting>
  <conditionalFormatting sqref="P648:Y648">
    <cfRule type="colorScale" priority="4444">
      <colorScale>
        <cfvo type="num" val="0"/>
        <cfvo type="max" val="0"/>
        <color rgb="FFFF0000"/>
        <color rgb="FFFFEF9C"/>
      </colorScale>
    </cfRule>
  </conditionalFormatting>
  <conditionalFormatting sqref="P664:Y664">
    <cfRule type="colorScale" priority="4443">
      <colorScale>
        <cfvo type="num" val="0"/>
        <cfvo type="max" val="0"/>
        <color rgb="FFFF0000"/>
        <color rgb="FFFFEF9C"/>
      </colorScale>
    </cfRule>
  </conditionalFormatting>
  <conditionalFormatting sqref="P638:Y638">
    <cfRule type="colorScale" priority="4442">
      <colorScale>
        <cfvo type="num" val="0"/>
        <cfvo type="max" val="0"/>
        <color rgb="FFFF0000"/>
        <color rgb="FFFFEF9C"/>
      </colorScale>
    </cfRule>
  </conditionalFormatting>
  <conditionalFormatting sqref="P653:Y653">
    <cfRule type="colorScale" priority="4441">
      <colorScale>
        <cfvo type="num" val="0"/>
        <cfvo type="max" val="0"/>
        <color rgb="FFFF0000"/>
        <color rgb="FFFFEF9C"/>
      </colorScale>
    </cfRule>
  </conditionalFormatting>
  <conditionalFormatting sqref="P639:Y639">
    <cfRule type="colorScale" priority="4440">
      <colorScale>
        <cfvo type="num" val="0"/>
        <cfvo type="max" val="0"/>
        <color rgb="FFFF0000"/>
        <color rgb="FFFFEF9C"/>
      </colorScale>
    </cfRule>
  </conditionalFormatting>
  <conditionalFormatting sqref="P654:Y654">
    <cfRule type="colorScale" priority="4439">
      <colorScale>
        <cfvo type="num" val="0"/>
        <cfvo type="max" val="0"/>
        <color rgb="FFFF0000"/>
        <color rgb="FFFFEF9C"/>
      </colorScale>
    </cfRule>
  </conditionalFormatting>
  <conditionalFormatting sqref="Z633:Z642">
    <cfRule type="colorScale" priority="4438">
      <colorScale>
        <cfvo type="num" val="0"/>
        <cfvo type="max" val="0"/>
        <color rgb="FFFF0000"/>
        <color rgb="FFFFEF9C"/>
      </colorScale>
    </cfRule>
  </conditionalFormatting>
  <conditionalFormatting sqref="Z644:Z658">
    <cfRule type="colorScale" priority="4437">
      <colorScale>
        <cfvo type="num" val="0"/>
        <cfvo type="max" val="0"/>
        <color rgb="FFFF0000"/>
        <color rgb="FFFFEF9C"/>
      </colorScale>
    </cfRule>
  </conditionalFormatting>
  <conditionalFormatting sqref="Z660:Z666">
    <cfRule type="colorScale" priority="4436">
      <colorScale>
        <cfvo type="num" val="0"/>
        <cfvo type="max" val="0"/>
        <color rgb="FFFF0000"/>
        <color rgb="FFFFEF9C"/>
      </colorScale>
    </cfRule>
  </conditionalFormatting>
  <conditionalFormatting sqref="Z633:Z642">
    <cfRule type="colorScale" priority="4435">
      <colorScale>
        <cfvo type="num" val="0"/>
        <cfvo type="max" val="0"/>
        <color rgb="FFFF0000"/>
        <color rgb="FFFFEF9C"/>
      </colorScale>
    </cfRule>
  </conditionalFormatting>
  <conditionalFormatting sqref="Z633:Z642">
    <cfRule type="colorScale" priority="4434">
      <colorScale>
        <cfvo type="num" val="0"/>
        <cfvo type="max" val="0"/>
        <color rgb="FFFF0000"/>
        <color rgb="FFFFEF9C"/>
      </colorScale>
    </cfRule>
  </conditionalFormatting>
  <conditionalFormatting sqref="Z633:Z642">
    <cfRule type="colorScale" priority="4433">
      <colorScale>
        <cfvo type="num" val="0"/>
        <cfvo type="max" val="0"/>
        <color rgb="FFFF0000"/>
        <color rgb="FFFFEF9C"/>
      </colorScale>
    </cfRule>
  </conditionalFormatting>
  <conditionalFormatting sqref="Z633:Z642">
    <cfRule type="colorScale" priority="4432">
      <colorScale>
        <cfvo type="num" val="0"/>
        <cfvo type="max" val="0"/>
        <color rgb="FFFF0000"/>
        <color rgb="FFFFEF9C"/>
      </colorScale>
    </cfRule>
  </conditionalFormatting>
  <conditionalFormatting sqref="Z633:Z642">
    <cfRule type="colorScale" priority="4431">
      <colorScale>
        <cfvo type="num" val="0"/>
        <cfvo type="max" val="0"/>
        <color rgb="FFFF0000"/>
        <color rgb="FFFFEF9C"/>
      </colorScale>
    </cfRule>
  </conditionalFormatting>
  <conditionalFormatting sqref="Z633:Z642">
    <cfRule type="colorScale" priority="4430">
      <colorScale>
        <cfvo type="num" val="0"/>
        <cfvo type="max" val="0"/>
        <color rgb="FFFF0000"/>
        <color rgb="FFFFEF9C"/>
      </colorScale>
    </cfRule>
  </conditionalFormatting>
  <conditionalFormatting sqref="Z633:Z642">
    <cfRule type="colorScale" priority="4429">
      <colorScale>
        <cfvo type="num" val="0"/>
        <cfvo type="max" val="0"/>
        <color rgb="FFFF0000"/>
        <color rgb="FFFFEF9C"/>
      </colorScale>
    </cfRule>
  </conditionalFormatting>
  <conditionalFormatting sqref="Z633:Z642">
    <cfRule type="colorScale" priority="4428">
      <colorScale>
        <cfvo type="num" val="0"/>
        <cfvo type="max" val="0"/>
        <color rgb="FFFF0000"/>
        <color rgb="FFFFEF9C"/>
      </colorScale>
    </cfRule>
  </conditionalFormatting>
  <conditionalFormatting sqref="Z633:Z642">
    <cfRule type="colorScale" priority="4427">
      <colorScale>
        <cfvo type="num" val="0"/>
        <cfvo type="max" val="0"/>
        <color rgb="FFFF0000"/>
        <color rgb="FFFFEF9C"/>
      </colorScale>
    </cfRule>
  </conditionalFormatting>
  <conditionalFormatting sqref="Z633:Z642">
    <cfRule type="colorScale" priority="4426">
      <colorScale>
        <cfvo type="num" val="0"/>
        <cfvo type="max" val="0"/>
        <color rgb="FFFF0000"/>
        <color rgb="FFFFEF9C"/>
      </colorScale>
    </cfRule>
  </conditionalFormatting>
  <conditionalFormatting sqref="Z633:Z642">
    <cfRule type="colorScale" priority="4425">
      <colorScale>
        <cfvo type="num" val="0"/>
        <cfvo type="max" val="0"/>
        <color rgb="FFFF0000"/>
        <color rgb="FFFFEF9C"/>
      </colorScale>
    </cfRule>
  </conditionalFormatting>
  <conditionalFormatting sqref="Z633:Z642">
    <cfRule type="colorScale" priority="4424">
      <colorScale>
        <cfvo type="num" val="0"/>
        <cfvo type="max" val="0"/>
        <color rgb="FFFF0000"/>
        <color rgb="FFFFEF9C"/>
      </colorScale>
    </cfRule>
  </conditionalFormatting>
  <conditionalFormatting sqref="Z633:Z642">
    <cfRule type="colorScale" priority="4423">
      <colorScale>
        <cfvo type="num" val="0"/>
        <cfvo type="max" val="0"/>
        <color rgb="FFFF0000"/>
        <color rgb="FFFFEF9C"/>
      </colorScale>
    </cfRule>
  </conditionalFormatting>
  <conditionalFormatting sqref="Z644:Z658">
    <cfRule type="colorScale" priority="4422">
      <colorScale>
        <cfvo type="num" val="0"/>
        <cfvo type="max" val="0"/>
        <color rgb="FFFF0000"/>
        <color rgb="FFFFEF9C"/>
      </colorScale>
    </cfRule>
  </conditionalFormatting>
  <conditionalFormatting sqref="Z644:Z658">
    <cfRule type="colorScale" priority="4421">
      <colorScale>
        <cfvo type="num" val="0"/>
        <cfvo type="max" val="0"/>
        <color rgb="FFFF0000"/>
        <color rgb="FFFFEF9C"/>
      </colorScale>
    </cfRule>
  </conditionalFormatting>
  <conditionalFormatting sqref="Z644:Z658">
    <cfRule type="colorScale" priority="4420">
      <colorScale>
        <cfvo type="num" val="0"/>
        <cfvo type="max" val="0"/>
        <color rgb="FFFF0000"/>
        <color rgb="FFFFEF9C"/>
      </colorScale>
    </cfRule>
  </conditionalFormatting>
  <conditionalFormatting sqref="Z644:Z658">
    <cfRule type="colorScale" priority="4419">
      <colorScale>
        <cfvo type="num" val="0"/>
        <cfvo type="max" val="0"/>
        <color rgb="FFFF0000"/>
        <color rgb="FFFFEF9C"/>
      </colorScale>
    </cfRule>
  </conditionalFormatting>
  <conditionalFormatting sqref="Z644:Z658">
    <cfRule type="colorScale" priority="4418">
      <colorScale>
        <cfvo type="num" val="0"/>
        <cfvo type="max" val="0"/>
        <color rgb="FFFF0000"/>
        <color rgb="FFFFEF9C"/>
      </colorScale>
    </cfRule>
  </conditionalFormatting>
  <conditionalFormatting sqref="Z644:Z658">
    <cfRule type="colorScale" priority="4417">
      <colorScale>
        <cfvo type="num" val="0"/>
        <cfvo type="max" val="0"/>
        <color rgb="FFFF0000"/>
        <color rgb="FFFFEF9C"/>
      </colorScale>
    </cfRule>
  </conditionalFormatting>
  <conditionalFormatting sqref="Z644:Z658">
    <cfRule type="colorScale" priority="4416">
      <colorScale>
        <cfvo type="num" val="0"/>
        <cfvo type="max" val="0"/>
        <color rgb="FFFF0000"/>
        <color rgb="FFFFEF9C"/>
      </colorScale>
    </cfRule>
  </conditionalFormatting>
  <conditionalFormatting sqref="Z644:Z658">
    <cfRule type="colorScale" priority="4415">
      <colorScale>
        <cfvo type="num" val="0"/>
        <cfvo type="max" val="0"/>
        <color rgb="FFFF0000"/>
        <color rgb="FFFFEF9C"/>
      </colorScale>
    </cfRule>
  </conditionalFormatting>
  <conditionalFormatting sqref="Z644:Z658">
    <cfRule type="colorScale" priority="4414">
      <colorScale>
        <cfvo type="num" val="0"/>
        <cfvo type="max" val="0"/>
        <color rgb="FFFF0000"/>
        <color rgb="FFFFEF9C"/>
      </colorScale>
    </cfRule>
  </conditionalFormatting>
  <conditionalFormatting sqref="Z644:Z658">
    <cfRule type="colorScale" priority="4413">
      <colorScale>
        <cfvo type="num" val="0"/>
        <cfvo type="max" val="0"/>
        <color rgb="FFFF0000"/>
        <color rgb="FFFFEF9C"/>
      </colorScale>
    </cfRule>
  </conditionalFormatting>
  <conditionalFormatting sqref="Z644:Z658">
    <cfRule type="colorScale" priority="4412">
      <colorScale>
        <cfvo type="num" val="0"/>
        <cfvo type="max" val="0"/>
        <color rgb="FFFF0000"/>
        <color rgb="FFFFEF9C"/>
      </colorScale>
    </cfRule>
  </conditionalFormatting>
  <conditionalFormatting sqref="Z644:Z658">
    <cfRule type="colorScale" priority="4411">
      <colorScale>
        <cfvo type="num" val="0"/>
        <cfvo type="max" val="0"/>
        <color rgb="FFFF0000"/>
        <color rgb="FFFFEF9C"/>
      </colorScale>
    </cfRule>
  </conditionalFormatting>
  <conditionalFormatting sqref="Z644:Z658">
    <cfRule type="colorScale" priority="4410">
      <colorScale>
        <cfvo type="num" val="0"/>
        <cfvo type="max" val="0"/>
        <color rgb="FFFF0000"/>
        <color rgb="FFFFEF9C"/>
      </colorScale>
    </cfRule>
  </conditionalFormatting>
  <conditionalFormatting sqref="Z644:Z658">
    <cfRule type="colorScale" priority="4409">
      <colorScale>
        <cfvo type="num" val="0"/>
        <cfvo type="max" val="0"/>
        <color rgb="FFFF0000"/>
        <color rgb="FFFFEF9C"/>
      </colorScale>
    </cfRule>
  </conditionalFormatting>
  <conditionalFormatting sqref="Z660:Z666">
    <cfRule type="colorScale" priority="4408">
      <colorScale>
        <cfvo type="num" val="0"/>
        <cfvo type="max" val="0"/>
        <color rgb="FFFF0000"/>
        <color rgb="FFFFEF9C"/>
      </colorScale>
    </cfRule>
  </conditionalFormatting>
  <conditionalFormatting sqref="Z660:Z666">
    <cfRule type="colorScale" priority="4407">
      <colorScale>
        <cfvo type="num" val="0"/>
        <cfvo type="max" val="0"/>
        <color rgb="FFFF0000"/>
        <color rgb="FFFFEF9C"/>
      </colorScale>
    </cfRule>
  </conditionalFormatting>
  <conditionalFormatting sqref="Z660:Z666">
    <cfRule type="colorScale" priority="4406">
      <colorScale>
        <cfvo type="num" val="0"/>
        <cfvo type="max" val="0"/>
        <color rgb="FFFF0000"/>
        <color rgb="FFFFEF9C"/>
      </colorScale>
    </cfRule>
  </conditionalFormatting>
  <conditionalFormatting sqref="Z660:Z666">
    <cfRule type="colorScale" priority="4405">
      <colorScale>
        <cfvo type="num" val="0"/>
        <cfvo type="max" val="0"/>
        <color rgb="FFFF0000"/>
        <color rgb="FFFFEF9C"/>
      </colorScale>
    </cfRule>
  </conditionalFormatting>
  <conditionalFormatting sqref="Z660:Z666">
    <cfRule type="colorScale" priority="4404">
      <colorScale>
        <cfvo type="num" val="0"/>
        <cfvo type="max" val="0"/>
        <color rgb="FFFF0000"/>
        <color rgb="FFFFEF9C"/>
      </colorScale>
    </cfRule>
  </conditionalFormatting>
  <conditionalFormatting sqref="Z660:Z666">
    <cfRule type="colorScale" priority="4403">
      <colorScale>
        <cfvo type="num" val="0"/>
        <cfvo type="max" val="0"/>
        <color rgb="FFFF0000"/>
        <color rgb="FFFFEF9C"/>
      </colorScale>
    </cfRule>
  </conditionalFormatting>
  <conditionalFormatting sqref="Z660:Z666">
    <cfRule type="colorScale" priority="4402">
      <colorScale>
        <cfvo type="num" val="0"/>
        <cfvo type="max" val="0"/>
        <color rgb="FFFF0000"/>
        <color rgb="FFFFEF9C"/>
      </colorScale>
    </cfRule>
  </conditionalFormatting>
  <conditionalFormatting sqref="Z660:Z666">
    <cfRule type="colorScale" priority="4401">
      <colorScale>
        <cfvo type="num" val="0"/>
        <cfvo type="max" val="0"/>
        <color rgb="FFFF0000"/>
        <color rgb="FFFFEF9C"/>
      </colorScale>
    </cfRule>
  </conditionalFormatting>
  <conditionalFormatting sqref="Z660:Z666">
    <cfRule type="colorScale" priority="4400">
      <colorScale>
        <cfvo type="num" val="0"/>
        <cfvo type="max" val="0"/>
        <color rgb="FFFF0000"/>
        <color rgb="FFFFEF9C"/>
      </colorScale>
    </cfRule>
  </conditionalFormatting>
  <conditionalFormatting sqref="Z660:Z666">
    <cfRule type="colorScale" priority="4399">
      <colorScale>
        <cfvo type="num" val="0"/>
        <cfvo type="max" val="0"/>
        <color rgb="FFFF0000"/>
        <color rgb="FFFFEF9C"/>
      </colorScale>
    </cfRule>
  </conditionalFormatting>
  <conditionalFormatting sqref="Z660:Z666">
    <cfRule type="colorScale" priority="4398">
      <colorScale>
        <cfvo type="num" val="0"/>
        <cfvo type="max" val="0"/>
        <color rgb="FFFF0000"/>
        <color rgb="FFFFEF9C"/>
      </colorScale>
    </cfRule>
  </conditionalFormatting>
  <conditionalFormatting sqref="Z660:Z666">
    <cfRule type="colorScale" priority="4397">
      <colorScale>
        <cfvo type="num" val="0"/>
        <cfvo type="max" val="0"/>
        <color rgb="FFFF0000"/>
        <color rgb="FFFFEF9C"/>
      </colorScale>
    </cfRule>
  </conditionalFormatting>
  <conditionalFormatting sqref="Z660:Z666">
    <cfRule type="colorScale" priority="4396">
      <colorScale>
        <cfvo type="num" val="0"/>
        <cfvo type="max" val="0"/>
        <color rgb="FFFF0000"/>
        <color rgb="FFFFEF9C"/>
      </colorScale>
    </cfRule>
  </conditionalFormatting>
  <conditionalFormatting sqref="Z660:Z666">
    <cfRule type="colorScale" priority="4395">
      <colorScale>
        <cfvo type="num" val="0"/>
        <cfvo type="max" val="0"/>
        <color rgb="FFFF0000"/>
        <color rgb="FFFFEF9C"/>
      </colorScale>
    </cfRule>
  </conditionalFormatting>
  <conditionalFormatting sqref="Z660:Z666">
    <cfRule type="colorScale" priority="4394">
      <colorScale>
        <cfvo type="num" val="0"/>
        <cfvo type="max" val="0"/>
        <color rgb="FFFF0000"/>
        <color rgb="FFFFEF9C"/>
      </colorScale>
    </cfRule>
  </conditionalFormatting>
  <conditionalFormatting sqref="Z633">
    <cfRule type="colorScale" priority="4393">
      <colorScale>
        <cfvo type="num" val="0"/>
        <cfvo type="max" val="0"/>
        <color rgb="FFFF0000"/>
        <color rgb="FFFFEF9C"/>
      </colorScale>
    </cfRule>
  </conditionalFormatting>
  <conditionalFormatting sqref="Z648">
    <cfRule type="colorScale" priority="4392">
      <colorScale>
        <cfvo type="num" val="0"/>
        <cfvo type="max" val="0"/>
        <color rgb="FFFF0000"/>
        <color rgb="FFFFEF9C"/>
      </colorScale>
    </cfRule>
  </conditionalFormatting>
  <conditionalFormatting sqref="Z664">
    <cfRule type="colorScale" priority="4391">
      <colorScale>
        <cfvo type="num" val="0"/>
        <cfvo type="max" val="0"/>
        <color rgb="FFFF0000"/>
        <color rgb="FFFFEF9C"/>
      </colorScale>
    </cfRule>
  </conditionalFormatting>
  <conditionalFormatting sqref="Z638">
    <cfRule type="colorScale" priority="4390">
      <colorScale>
        <cfvo type="num" val="0"/>
        <cfvo type="max" val="0"/>
        <color rgb="FFFF0000"/>
        <color rgb="FFFFEF9C"/>
      </colorScale>
    </cfRule>
  </conditionalFormatting>
  <conditionalFormatting sqref="Z653">
    <cfRule type="colorScale" priority="4389">
      <colorScale>
        <cfvo type="num" val="0"/>
        <cfvo type="max" val="0"/>
        <color rgb="FFFF0000"/>
        <color rgb="FFFFEF9C"/>
      </colorScale>
    </cfRule>
  </conditionalFormatting>
  <conditionalFormatting sqref="Z639">
    <cfRule type="colorScale" priority="4388">
      <colorScale>
        <cfvo type="num" val="0"/>
        <cfvo type="max" val="0"/>
        <color rgb="FFFF0000"/>
        <color rgb="FFFFEF9C"/>
      </colorScale>
    </cfRule>
  </conditionalFormatting>
  <conditionalFormatting sqref="Z654">
    <cfRule type="colorScale" priority="4387">
      <colorScale>
        <cfvo type="num" val="0"/>
        <cfvo type="max" val="0"/>
        <color rgb="FFFF0000"/>
        <color rgb="FFFFEF9C"/>
      </colorScale>
    </cfRule>
  </conditionalFormatting>
  <conditionalFormatting sqref="P633:Y633">
    <cfRule type="colorScale" priority="4386">
      <colorScale>
        <cfvo type="num" val="0"/>
        <cfvo type="max" val="0"/>
        <color rgb="FFFF0000"/>
        <color rgb="FFFFEF9C"/>
      </colorScale>
    </cfRule>
  </conditionalFormatting>
  <conditionalFormatting sqref="P635:Y648">
    <cfRule type="colorScale" priority="4385">
      <colorScale>
        <cfvo type="num" val="0"/>
        <cfvo type="max" val="0"/>
        <color rgb="FFFF0000"/>
        <color rgb="FFFFEF9C"/>
      </colorScale>
    </cfRule>
  </conditionalFormatting>
  <conditionalFormatting sqref="P650:Y664">
    <cfRule type="colorScale" priority="4384">
      <colorScale>
        <cfvo type="num" val="0"/>
        <cfvo type="max" val="0"/>
        <color rgb="FFFF0000"/>
        <color rgb="FFFFEF9C"/>
      </colorScale>
    </cfRule>
  </conditionalFormatting>
  <conditionalFormatting sqref="P666:Y666">
    <cfRule type="colorScale" priority="4383">
      <colorScale>
        <cfvo type="num" val="0"/>
        <cfvo type="max" val="0"/>
        <color rgb="FFFF0000"/>
        <color rgb="FFFFEF9C"/>
      </colorScale>
    </cfRule>
  </conditionalFormatting>
  <conditionalFormatting sqref="P633:Y633">
    <cfRule type="colorScale" priority="4382">
      <colorScale>
        <cfvo type="num" val="0"/>
        <cfvo type="max" val="0"/>
        <color rgb="FFFF0000"/>
        <color rgb="FFFFEF9C"/>
      </colorScale>
    </cfRule>
  </conditionalFormatting>
  <conditionalFormatting sqref="P633:Y633">
    <cfRule type="colorScale" priority="4381">
      <colorScale>
        <cfvo type="num" val="0"/>
        <cfvo type="max" val="0"/>
        <color rgb="FFFF0000"/>
        <color rgb="FFFFEF9C"/>
      </colorScale>
    </cfRule>
  </conditionalFormatting>
  <conditionalFormatting sqref="P633:Y633">
    <cfRule type="colorScale" priority="4380">
      <colorScale>
        <cfvo type="num" val="0"/>
        <cfvo type="max" val="0"/>
        <color rgb="FFFF0000"/>
        <color rgb="FFFFEF9C"/>
      </colorScale>
    </cfRule>
  </conditionalFormatting>
  <conditionalFormatting sqref="P633:Y633">
    <cfRule type="colorScale" priority="4379">
      <colorScale>
        <cfvo type="num" val="0"/>
        <cfvo type="max" val="0"/>
        <color rgb="FFFF0000"/>
        <color rgb="FFFFEF9C"/>
      </colorScale>
    </cfRule>
  </conditionalFormatting>
  <conditionalFormatting sqref="P633:Y633">
    <cfRule type="colorScale" priority="4378">
      <colorScale>
        <cfvo type="num" val="0"/>
        <cfvo type="max" val="0"/>
        <color rgb="FFFF0000"/>
        <color rgb="FFFFEF9C"/>
      </colorScale>
    </cfRule>
  </conditionalFormatting>
  <conditionalFormatting sqref="P633:Y633">
    <cfRule type="colorScale" priority="4377">
      <colorScale>
        <cfvo type="num" val="0"/>
        <cfvo type="max" val="0"/>
        <color rgb="FFFF0000"/>
        <color rgb="FFFFEF9C"/>
      </colorScale>
    </cfRule>
  </conditionalFormatting>
  <conditionalFormatting sqref="P633:Y633">
    <cfRule type="colorScale" priority="4376">
      <colorScale>
        <cfvo type="num" val="0"/>
        <cfvo type="max" val="0"/>
        <color rgb="FFFF0000"/>
        <color rgb="FFFFEF9C"/>
      </colorScale>
    </cfRule>
  </conditionalFormatting>
  <conditionalFormatting sqref="P633:Y633">
    <cfRule type="colorScale" priority="4375">
      <colorScale>
        <cfvo type="num" val="0"/>
        <cfvo type="max" val="0"/>
        <color rgb="FFFF0000"/>
        <color rgb="FFFFEF9C"/>
      </colorScale>
    </cfRule>
  </conditionalFormatting>
  <conditionalFormatting sqref="P633:Y633">
    <cfRule type="colorScale" priority="4374">
      <colorScale>
        <cfvo type="num" val="0"/>
        <cfvo type="max" val="0"/>
        <color rgb="FFFF0000"/>
        <color rgb="FFFFEF9C"/>
      </colorScale>
    </cfRule>
  </conditionalFormatting>
  <conditionalFormatting sqref="P633:Y633">
    <cfRule type="colorScale" priority="4373">
      <colorScale>
        <cfvo type="num" val="0"/>
        <cfvo type="max" val="0"/>
        <color rgb="FFFF0000"/>
        <color rgb="FFFFEF9C"/>
      </colorScale>
    </cfRule>
  </conditionalFormatting>
  <conditionalFormatting sqref="P635:Y648">
    <cfRule type="colorScale" priority="4372">
      <colorScale>
        <cfvo type="num" val="0"/>
        <cfvo type="max" val="0"/>
        <color rgb="FFFF0000"/>
        <color rgb="FFFFEF9C"/>
      </colorScale>
    </cfRule>
  </conditionalFormatting>
  <conditionalFormatting sqref="P635:Y648">
    <cfRule type="colorScale" priority="4371">
      <colorScale>
        <cfvo type="num" val="0"/>
        <cfvo type="max" val="0"/>
        <color rgb="FFFF0000"/>
        <color rgb="FFFFEF9C"/>
      </colorScale>
    </cfRule>
  </conditionalFormatting>
  <conditionalFormatting sqref="P635:Y648">
    <cfRule type="colorScale" priority="4370">
      <colorScale>
        <cfvo type="num" val="0"/>
        <cfvo type="max" val="0"/>
        <color rgb="FFFF0000"/>
        <color rgb="FFFFEF9C"/>
      </colorScale>
    </cfRule>
  </conditionalFormatting>
  <conditionalFormatting sqref="P635:Y648">
    <cfRule type="colorScale" priority="4369">
      <colorScale>
        <cfvo type="num" val="0"/>
        <cfvo type="max" val="0"/>
        <color rgb="FFFF0000"/>
        <color rgb="FFFFEF9C"/>
      </colorScale>
    </cfRule>
  </conditionalFormatting>
  <conditionalFormatting sqref="P635:Y648">
    <cfRule type="colorScale" priority="4368">
      <colorScale>
        <cfvo type="num" val="0"/>
        <cfvo type="max" val="0"/>
        <color rgb="FFFF0000"/>
        <color rgb="FFFFEF9C"/>
      </colorScale>
    </cfRule>
  </conditionalFormatting>
  <conditionalFormatting sqref="P635:Y648">
    <cfRule type="colorScale" priority="4367">
      <colorScale>
        <cfvo type="num" val="0"/>
        <cfvo type="max" val="0"/>
        <color rgb="FFFF0000"/>
        <color rgb="FFFFEF9C"/>
      </colorScale>
    </cfRule>
  </conditionalFormatting>
  <conditionalFormatting sqref="P635:Y648">
    <cfRule type="colorScale" priority="4366">
      <colorScale>
        <cfvo type="num" val="0"/>
        <cfvo type="max" val="0"/>
        <color rgb="FFFF0000"/>
        <color rgb="FFFFEF9C"/>
      </colorScale>
    </cfRule>
  </conditionalFormatting>
  <conditionalFormatting sqref="P635:Y648">
    <cfRule type="colorScale" priority="4365">
      <colorScale>
        <cfvo type="num" val="0"/>
        <cfvo type="max" val="0"/>
        <color rgb="FFFF0000"/>
        <color rgb="FFFFEF9C"/>
      </colorScale>
    </cfRule>
  </conditionalFormatting>
  <conditionalFormatting sqref="P635:Y648">
    <cfRule type="colorScale" priority="4364">
      <colorScale>
        <cfvo type="num" val="0"/>
        <cfvo type="max" val="0"/>
        <color rgb="FFFF0000"/>
        <color rgb="FFFFEF9C"/>
      </colorScale>
    </cfRule>
  </conditionalFormatting>
  <conditionalFormatting sqref="P635:Y648">
    <cfRule type="colorScale" priority="4363">
      <colorScale>
        <cfvo type="num" val="0"/>
        <cfvo type="max" val="0"/>
        <color rgb="FFFF0000"/>
        <color rgb="FFFFEF9C"/>
      </colorScale>
    </cfRule>
  </conditionalFormatting>
  <conditionalFormatting sqref="P635:Y648">
    <cfRule type="colorScale" priority="4362">
      <colorScale>
        <cfvo type="num" val="0"/>
        <cfvo type="max" val="0"/>
        <color rgb="FFFF0000"/>
        <color rgb="FFFFEF9C"/>
      </colorScale>
    </cfRule>
  </conditionalFormatting>
  <conditionalFormatting sqref="P650:Y664">
    <cfRule type="colorScale" priority="4361">
      <colorScale>
        <cfvo type="num" val="0"/>
        <cfvo type="max" val="0"/>
        <color rgb="FFFF0000"/>
        <color rgb="FFFFEF9C"/>
      </colorScale>
    </cfRule>
  </conditionalFormatting>
  <conditionalFormatting sqref="P650:Y664">
    <cfRule type="colorScale" priority="4360">
      <colorScale>
        <cfvo type="num" val="0"/>
        <cfvo type="max" val="0"/>
        <color rgb="FFFF0000"/>
        <color rgb="FFFFEF9C"/>
      </colorScale>
    </cfRule>
  </conditionalFormatting>
  <conditionalFormatting sqref="P650:Y664">
    <cfRule type="colorScale" priority="4359">
      <colorScale>
        <cfvo type="num" val="0"/>
        <cfvo type="max" val="0"/>
        <color rgb="FFFF0000"/>
        <color rgb="FFFFEF9C"/>
      </colorScale>
    </cfRule>
  </conditionalFormatting>
  <conditionalFormatting sqref="P650:Y664">
    <cfRule type="colorScale" priority="4358">
      <colorScale>
        <cfvo type="num" val="0"/>
        <cfvo type="max" val="0"/>
        <color rgb="FFFF0000"/>
        <color rgb="FFFFEF9C"/>
      </colorScale>
    </cfRule>
  </conditionalFormatting>
  <conditionalFormatting sqref="P650:Y664">
    <cfRule type="colorScale" priority="4357">
      <colorScale>
        <cfvo type="num" val="0"/>
        <cfvo type="max" val="0"/>
        <color rgb="FFFF0000"/>
        <color rgb="FFFFEF9C"/>
      </colorScale>
    </cfRule>
  </conditionalFormatting>
  <conditionalFormatting sqref="P650:Y664">
    <cfRule type="colorScale" priority="4356">
      <colorScale>
        <cfvo type="num" val="0"/>
        <cfvo type="max" val="0"/>
        <color rgb="FFFF0000"/>
        <color rgb="FFFFEF9C"/>
      </colorScale>
    </cfRule>
  </conditionalFormatting>
  <conditionalFormatting sqref="P650:Y664">
    <cfRule type="colorScale" priority="4355">
      <colorScale>
        <cfvo type="num" val="0"/>
        <cfvo type="max" val="0"/>
        <color rgb="FFFF0000"/>
        <color rgb="FFFFEF9C"/>
      </colorScale>
    </cfRule>
  </conditionalFormatting>
  <conditionalFormatting sqref="P650:Y664">
    <cfRule type="colorScale" priority="4354">
      <colorScale>
        <cfvo type="num" val="0"/>
        <cfvo type="max" val="0"/>
        <color rgb="FFFF0000"/>
        <color rgb="FFFFEF9C"/>
      </colorScale>
    </cfRule>
  </conditionalFormatting>
  <conditionalFormatting sqref="P650:Y664">
    <cfRule type="colorScale" priority="4353">
      <colorScale>
        <cfvo type="num" val="0"/>
        <cfvo type="max" val="0"/>
        <color rgb="FFFF0000"/>
        <color rgb="FFFFEF9C"/>
      </colorScale>
    </cfRule>
  </conditionalFormatting>
  <conditionalFormatting sqref="P650:Y664">
    <cfRule type="colorScale" priority="4352">
      <colorScale>
        <cfvo type="num" val="0"/>
        <cfvo type="max" val="0"/>
        <color rgb="FFFF0000"/>
        <color rgb="FFFFEF9C"/>
      </colorScale>
    </cfRule>
  </conditionalFormatting>
  <conditionalFormatting sqref="P650:Y664">
    <cfRule type="colorScale" priority="4351">
      <colorScale>
        <cfvo type="num" val="0"/>
        <cfvo type="max" val="0"/>
        <color rgb="FFFF0000"/>
        <color rgb="FFFFEF9C"/>
      </colorScale>
    </cfRule>
  </conditionalFormatting>
  <conditionalFormatting sqref="P650:Y664">
    <cfRule type="colorScale" priority="4350">
      <colorScale>
        <cfvo type="num" val="0"/>
        <cfvo type="max" val="0"/>
        <color rgb="FFFF0000"/>
        <color rgb="FFFFEF9C"/>
      </colorScale>
    </cfRule>
  </conditionalFormatting>
  <conditionalFormatting sqref="P666:Y666">
    <cfRule type="colorScale" priority="4349">
      <colorScale>
        <cfvo type="num" val="0"/>
        <cfvo type="max" val="0"/>
        <color rgb="FFFF0000"/>
        <color rgb="FFFFEF9C"/>
      </colorScale>
    </cfRule>
  </conditionalFormatting>
  <conditionalFormatting sqref="P666:Y666">
    <cfRule type="colorScale" priority="4348">
      <colorScale>
        <cfvo type="num" val="0"/>
        <cfvo type="max" val="0"/>
        <color rgb="FFFF0000"/>
        <color rgb="FFFFEF9C"/>
      </colorScale>
    </cfRule>
  </conditionalFormatting>
  <conditionalFormatting sqref="P666:Y666">
    <cfRule type="colorScale" priority="4347">
      <colorScale>
        <cfvo type="num" val="0"/>
        <cfvo type="max" val="0"/>
        <color rgb="FFFF0000"/>
        <color rgb="FFFFEF9C"/>
      </colorScale>
    </cfRule>
  </conditionalFormatting>
  <conditionalFormatting sqref="P666:Y666">
    <cfRule type="colorScale" priority="4346">
      <colorScale>
        <cfvo type="num" val="0"/>
        <cfvo type="max" val="0"/>
        <color rgb="FFFF0000"/>
        <color rgb="FFFFEF9C"/>
      </colorScale>
    </cfRule>
  </conditionalFormatting>
  <conditionalFormatting sqref="P666:Y666">
    <cfRule type="colorScale" priority="4345">
      <colorScale>
        <cfvo type="num" val="0"/>
        <cfvo type="max" val="0"/>
        <color rgb="FFFF0000"/>
        <color rgb="FFFFEF9C"/>
      </colorScale>
    </cfRule>
  </conditionalFormatting>
  <conditionalFormatting sqref="P666:Y666">
    <cfRule type="colorScale" priority="4344">
      <colorScale>
        <cfvo type="num" val="0"/>
        <cfvo type="max" val="0"/>
        <color rgb="FFFF0000"/>
        <color rgb="FFFFEF9C"/>
      </colorScale>
    </cfRule>
  </conditionalFormatting>
  <conditionalFormatting sqref="P666:Y666">
    <cfRule type="colorScale" priority="4343">
      <colorScale>
        <cfvo type="num" val="0"/>
        <cfvo type="max" val="0"/>
        <color rgb="FFFF0000"/>
        <color rgb="FFFFEF9C"/>
      </colorScale>
    </cfRule>
  </conditionalFormatting>
  <conditionalFormatting sqref="P666:Y666">
    <cfRule type="colorScale" priority="4342">
      <colorScale>
        <cfvo type="num" val="0"/>
        <cfvo type="max" val="0"/>
        <color rgb="FFFF0000"/>
        <color rgb="FFFFEF9C"/>
      </colorScale>
    </cfRule>
  </conditionalFormatting>
  <conditionalFormatting sqref="P666:Y666">
    <cfRule type="colorScale" priority="4341">
      <colorScale>
        <cfvo type="num" val="0"/>
        <cfvo type="max" val="0"/>
        <color rgb="FFFF0000"/>
        <color rgb="FFFFEF9C"/>
      </colorScale>
    </cfRule>
  </conditionalFormatting>
  <conditionalFormatting sqref="P666:Y666">
    <cfRule type="colorScale" priority="4340">
      <colorScale>
        <cfvo type="num" val="0"/>
        <cfvo type="max" val="0"/>
        <color rgb="FFFF0000"/>
        <color rgb="FFFFEF9C"/>
      </colorScale>
    </cfRule>
  </conditionalFormatting>
  <conditionalFormatting sqref="P666:Y666">
    <cfRule type="colorScale" priority="4339">
      <colorScale>
        <cfvo type="num" val="0"/>
        <cfvo type="max" val="0"/>
        <color rgb="FFFF0000"/>
        <color rgb="FFFFEF9C"/>
      </colorScale>
    </cfRule>
  </conditionalFormatting>
  <conditionalFormatting sqref="P666:Y666">
    <cfRule type="colorScale" priority="4338">
      <colorScale>
        <cfvo type="num" val="0"/>
        <cfvo type="max" val="0"/>
        <color rgb="FFFF0000"/>
        <color rgb="FFFFEF9C"/>
      </colorScale>
    </cfRule>
  </conditionalFormatting>
  <conditionalFormatting sqref="P666:Y666">
    <cfRule type="colorScale" priority="4337">
      <colorScale>
        <cfvo type="num" val="0"/>
        <cfvo type="max" val="0"/>
        <color rgb="FFFF0000"/>
        <color rgb="FFFFEF9C"/>
      </colorScale>
    </cfRule>
  </conditionalFormatting>
  <conditionalFormatting sqref="P639:Y639">
    <cfRule type="colorScale" priority="4336">
      <colorScale>
        <cfvo type="num" val="0"/>
        <cfvo type="max" val="0"/>
        <color rgb="FFFF0000"/>
        <color rgb="FFFFEF9C"/>
      </colorScale>
    </cfRule>
  </conditionalFormatting>
  <conditionalFormatting sqref="P654:Y654">
    <cfRule type="colorScale" priority="4335">
      <colorScale>
        <cfvo type="num" val="0"/>
        <cfvo type="max" val="0"/>
        <color rgb="FFFF0000"/>
        <color rgb="FFFFEF9C"/>
      </colorScale>
    </cfRule>
  </conditionalFormatting>
  <conditionalFormatting sqref="P644:Y644">
    <cfRule type="colorScale" priority="4334">
      <colorScale>
        <cfvo type="num" val="0"/>
        <cfvo type="max" val="0"/>
        <color rgb="FFFF0000"/>
        <color rgb="FFFFEF9C"/>
      </colorScale>
    </cfRule>
  </conditionalFormatting>
  <conditionalFormatting sqref="P660:Y660">
    <cfRule type="colorScale" priority="4333">
      <colorScale>
        <cfvo type="num" val="0"/>
        <cfvo type="max" val="0"/>
        <color rgb="FFFF0000"/>
        <color rgb="FFFFEF9C"/>
      </colorScale>
    </cfRule>
  </conditionalFormatting>
  <conditionalFormatting sqref="P645:Y645">
    <cfRule type="colorScale" priority="4332">
      <colorScale>
        <cfvo type="num" val="0"/>
        <cfvo type="max" val="0"/>
        <color rgb="FFFF0000"/>
        <color rgb="FFFFEF9C"/>
      </colorScale>
    </cfRule>
  </conditionalFormatting>
  <conditionalFormatting sqref="P661:Y661">
    <cfRule type="colorScale" priority="4331">
      <colorScale>
        <cfvo type="num" val="0"/>
        <cfvo type="max" val="0"/>
        <color rgb="FFFF0000"/>
        <color rgb="FFFFEF9C"/>
      </colorScale>
    </cfRule>
  </conditionalFormatting>
  <conditionalFormatting sqref="Z633">
    <cfRule type="colorScale" priority="4330">
      <colorScale>
        <cfvo type="num" val="0"/>
        <cfvo type="max" val="0"/>
        <color rgb="FFFF0000"/>
        <color rgb="FFFFEF9C"/>
      </colorScale>
    </cfRule>
  </conditionalFormatting>
  <conditionalFormatting sqref="Z635:Z648">
    <cfRule type="colorScale" priority="4329">
      <colorScale>
        <cfvo type="num" val="0"/>
        <cfvo type="max" val="0"/>
        <color rgb="FFFF0000"/>
        <color rgb="FFFFEF9C"/>
      </colorScale>
    </cfRule>
  </conditionalFormatting>
  <conditionalFormatting sqref="Z650:Z664">
    <cfRule type="colorScale" priority="4328">
      <colorScale>
        <cfvo type="num" val="0"/>
        <cfvo type="max" val="0"/>
        <color rgb="FFFF0000"/>
        <color rgb="FFFFEF9C"/>
      </colorScale>
    </cfRule>
  </conditionalFormatting>
  <conditionalFormatting sqref="Z666">
    <cfRule type="colorScale" priority="4327">
      <colorScale>
        <cfvo type="num" val="0"/>
        <cfvo type="max" val="0"/>
        <color rgb="FFFF0000"/>
        <color rgb="FFFFEF9C"/>
      </colorScale>
    </cfRule>
  </conditionalFormatting>
  <conditionalFormatting sqref="Z633">
    <cfRule type="colorScale" priority="4326">
      <colorScale>
        <cfvo type="num" val="0"/>
        <cfvo type="max" val="0"/>
        <color rgb="FFFF0000"/>
        <color rgb="FFFFEF9C"/>
      </colorScale>
    </cfRule>
  </conditionalFormatting>
  <conditionalFormatting sqref="Z633">
    <cfRule type="colorScale" priority="4325">
      <colorScale>
        <cfvo type="num" val="0"/>
        <cfvo type="max" val="0"/>
        <color rgb="FFFF0000"/>
        <color rgb="FFFFEF9C"/>
      </colorScale>
    </cfRule>
  </conditionalFormatting>
  <conditionalFormatting sqref="Z633">
    <cfRule type="colorScale" priority="4324">
      <colorScale>
        <cfvo type="num" val="0"/>
        <cfvo type="max" val="0"/>
        <color rgb="FFFF0000"/>
        <color rgb="FFFFEF9C"/>
      </colorScale>
    </cfRule>
  </conditionalFormatting>
  <conditionalFormatting sqref="Z633">
    <cfRule type="colorScale" priority="4323">
      <colorScale>
        <cfvo type="num" val="0"/>
        <cfvo type="max" val="0"/>
        <color rgb="FFFF0000"/>
        <color rgb="FFFFEF9C"/>
      </colorScale>
    </cfRule>
  </conditionalFormatting>
  <conditionalFormatting sqref="Z633">
    <cfRule type="colorScale" priority="4322">
      <colorScale>
        <cfvo type="num" val="0"/>
        <cfvo type="max" val="0"/>
        <color rgb="FFFF0000"/>
        <color rgb="FFFFEF9C"/>
      </colorScale>
    </cfRule>
  </conditionalFormatting>
  <conditionalFormatting sqref="Z633">
    <cfRule type="colorScale" priority="4321">
      <colorScale>
        <cfvo type="num" val="0"/>
        <cfvo type="max" val="0"/>
        <color rgb="FFFF0000"/>
        <color rgb="FFFFEF9C"/>
      </colorScale>
    </cfRule>
  </conditionalFormatting>
  <conditionalFormatting sqref="Z633">
    <cfRule type="colorScale" priority="4320">
      <colorScale>
        <cfvo type="num" val="0"/>
        <cfvo type="max" val="0"/>
        <color rgb="FFFF0000"/>
        <color rgb="FFFFEF9C"/>
      </colorScale>
    </cfRule>
  </conditionalFormatting>
  <conditionalFormatting sqref="Z633">
    <cfRule type="colorScale" priority="4319">
      <colorScale>
        <cfvo type="num" val="0"/>
        <cfvo type="max" val="0"/>
        <color rgb="FFFF0000"/>
        <color rgb="FFFFEF9C"/>
      </colorScale>
    </cfRule>
  </conditionalFormatting>
  <conditionalFormatting sqref="Z633">
    <cfRule type="colorScale" priority="4318">
      <colorScale>
        <cfvo type="num" val="0"/>
        <cfvo type="max" val="0"/>
        <color rgb="FFFF0000"/>
        <color rgb="FFFFEF9C"/>
      </colorScale>
    </cfRule>
  </conditionalFormatting>
  <conditionalFormatting sqref="Z633">
    <cfRule type="colorScale" priority="4317">
      <colorScale>
        <cfvo type="num" val="0"/>
        <cfvo type="max" val="0"/>
        <color rgb="FFFF0000"/>
        <color rgb="FFFFEF9C"/>
      </colorScale>
    </cfRule>
  </conditionalFormatting>
  <conditionalFormatting sqref="Z635:Z648">
    <cfRule type="colorScale" priority="4316">
      <colorScale>
        <cfvo type="num" val="0"/>
        <cfvo type="max" val="0"/>
        <color rgb="FFFF0000"/>
        <color rgb="FFFFEF9C"/>
      </colorScale>
    </cfRule>
  </conditionalFormatting>
  <conditionalFormatting sqref="Z635:Z648">
    <cfRule type="colorScale" priority="4315">
      <colorScale>
        <cfvo type="num" val="0"/>
        <cfvo type="max" val="0"/>
        <color rgb="FFFF0000"/>
        <color rgb="FFFFEF9C"/>
      </colorScale>
    </cfRule>
  </conditionalFormatting>
  <conditionalFormatting sqref="Z635:Z648">
    <cfRule type="colorScale" priority="4314">
      <colorScale>
        <cfvo type="num" val="0"/>
        <cfvo type="max" val="0"/>
        <color rgb="FFFF0000"/>
        <color rgb="FFFFEF9C"/>
      </colorScale>
    </cfRule>
  </conditionalFormatting>
  <conditionalFormatting sqref="Z635:Z648">
    <cfRule type="colorScale" priority="4313">
      <colorScale>
        <cfvo type="num" val="0"/>
        <cfvo type="max" val="0"/>
        <color rgb="FFFF0000"/>
        <color rgb="FFFFEF9C"/>
      </colorScale>
    </cfRule>
  </conditionalFormatting>
  <conditionalFormatting sqref="Z635:Z648">
    <cfRule type="colorScale" priority="4312">
      <colorScale>
        <cfvo type="num" val="0"/>
        <cfvo type="max" val="0"/>
        <color rgb="FFFF0000"/>
        <color rgb="FFFFEF9C"/>
      </colorScale>
    </cfRule>
  </conditionalFormatting>
  <conditionalFormatting sqref="Z635:Z648">
    <cfRule type="colorScale" priority="4311">
      <colorScale>
        <cfvo type="num" val="0"/>
        <cfvo type="max" val="0"/>
        <color rgb="FFFF0000"/>
        <color rgb="FFFFEF9C"/>
      </colorScale>
    </cfRule>
  </conditionalFormatting>
  <conditionalFormatting sqref="Z635:Z648">
    <cfRule type="colorScale" priority="4310">
      <colorScale>
        <cfvo type="num" val="0"/>
        <cfvo type="max" val="0"/>
        <color rgb="FFFF0000"/>
        <color rgb="FFFFEF9C"/>
      </colorScale>
    </cfRule>
  </conditionalFormatting>
  <conditionalFormatting sqref="Z635:Z648">
    <cfRule type="colorScale" priority="4309">
      <colorScale>
        <cfvo type="num" val="0"/>
        <cfvo type="max" val="0"/>
        <color rgb="FFFF0000"/>
        <color rgb="FFFFEF9C"/>
      </colorScale>
    </cfRule>
  </conditionalFormatting>
  <conditionalFormatting sqref="Z635:Z648">
    <cfRule type="colorScale" priority="4308">
      <colorScale>
        <cfvo type="num" val="0"/>
        <cfvo type="max" val="0"/>
        <color rgb="FFFF0000"/>
        <color rgb="FFFFEF9C"/>
      </colorScale>
    </cfRule>
  </conditionalFormatting>
  <conditionalFormatting sqref="Z635:Z648">
    <cfRule type="colorScale" priority="4307">
      <colorScale>
        <cfvo type="num" val="0"/>
        <cfvo type="max" val="0"/>
        <color rgb="FFFF0000"/>
        <color rgb="FFFFEF9C"/>
      </colorScale>
    </cfRule>
  </conditionalFormatting>
  <conditionalFormatting sqref="Z635:Z648">
    <cfRule type="colorScale" priority="4306">
      <colorScale>
        <cfvo type="num" val="0"/>
        <cfvo type="max" val="0"/>
        <color rgb="FFFF0000"/>
        <color rgb="FFFFEF9C"/>
      </colorScale>
    </cfRule>
  </conditionalFormatting>
  <conditionalFormatting sqref="Z650:Z664">
    <cfRule type="colorScale" priority="4305">
      <colorScale>
        <cfvo type="num" val="0"/>
        <cfvo type="max" val="0"/>
        <color rgb="FFFF0000"/>
        <color rgb="FFFFEF9C"/>
      </colorScale>
    </cfRule>
  </conditionalFormatting>
  <conditionalFormatting sqref="Z650:Z664">
    <cfRule type="colorScale" priority="4304">
      <colorScale>
        <cfvo type="num" val="0"/>
        <cfvo type="max" val="0"/>
        <color rgb="FFFF0000"/>
        <color rgb="FFFFEF9C"/>
      </colorScale>
    </cfRule>
  </conditionalFormatting>
  <conditionalFormatting sqref="Z650:Z664">
    <cfRule type="colorScale" priority="4303">
      <colorScale>
        <cfvo type="num" val="0"/>
        <cfvo type="max" val="0"/>
        <color rgb="FFFF0000"/>
        <color rgb="FFFFEF9C"/>
      </colorScale>
    </cfRule>
  </conditionalFormatting>
  <conditionalFormatting sqref="Z650:Z664">
    <cfRule type="colorScale" priority="4302">
      <colorScale>
        <cfvo type="num" val="0"/>
        <cfvo type="max" val="0"/>
        <color rgb="FFFF0000"/>
        <color rgb="FFFFEF9C"/>
      </colorScale>
    </cfRule>
  </conditionalFormatting>
  <conditionalFormatting sqref="Z650:Z664">
    <cfRule type="colorScale" priority="4301">
      <colorScale>
        <cfvo type="num" val="0"/>
        <cfvo type="max" val="0"/>
        <color rgb="FFFF0000"/>
        <color rgb="FFFFEF9C"/>
      </colorScale>
    </cfRule>
  </conditionalFormatting>
  <conditionalFormatting sqref="Z650:Z664">
    <cfRule type="colorScale" priority="4300">
      <colorScale>
        <cfvo type="num" val="0"/>
        <cfvo type="max" val="0"/>
        <color rgb="FFFF0000"/>
        <color rgb="FFFFEF9C"/>
      </colorScale>
    </cfRule>
  </conditionalFormatting>
  <conditionalFormatting sqref="Z650:Z664">
    <cfRule type="colorScale" priority="4299">
      <colorScale>
        <cfvo type="num" val="0"/>
        <cfvo type="max" val="0"/>
        <color rgb="FFFF0000"/>
        <color rgb="FFFFEF9C"/>
      </colorScale>
    </cfRule>
  </conditionalFormatting>
  <conditionalFormatting sqref="Z650:Z664">
    <cfRule type="colorScale" priority="4298">
      <colorScale>
        <cfvo type="num" val="0"/>
        <cfvo type="max" val="0"/>
        <color rgb="FFFF0000"/>
        <color rgb="FFFFEF9C"/>
      </colorScale>
    </cfRule>
  </conditionalFormatting>
  <conditionalFormatting sqref="Z650:Z664">
    <cfRule type="colorScale" priority="4297">
      <colorScale>
        <cfvo type="num" val="0"/>
        <cfvo type="max" val="0"/>
        <color rgb="FFFF0000"/>
        <color rgb="FFFFEF9C"/>
      </colorScale>
    </cfRule>
  </conditionalFormatting>
  <conditionalFormatting sqref="Z650:Z664">
    <cfRule type="colorScale" priority="4296">
      <colorScale>
        <cfvo type="num" val="0"/>
        <cfvo type="max" val="0"/>
        <color rgb="FFFF0000"/>
        <color rgb="FFFFEF9C"/>
      </colorScale>
    </cfRule>
  </conditionalFormatting>
  <conditionalFormatting sqref="Z650:Z664">
    <cfRule type="colorScale" priority="4295">
      <colorScale>
        <cfvo type="num" val="0"/>
        <cfvo type="max" val="0"/>
        <color rgb="FFFF0000"/>
        <color rgb="FFFFEF9C"/>
      </colorScale>
    </cfRule>
  </conditionalFormatting>
  <conditionalFormatting sqref="Z650:Z664">
    <cfRule type="colorScale" priority="4294">
      <colorScale>
        <cfvo type="num" val="0"/>
        <cfvo type="max" val="0"/>
        <color rgb="FFFF0000"/>
        <color rgb="FFFFEF9C"/>
      </colorScale>
    </cfRule>
  </conditionalFormatting>
  <conditionalFormatting sqref="Z666">
    <cfRule type="colorScale" priority="4293">
      <colorScale>
        <cfvo type="num" val="0"/>
        <cfvo type="max" val="0"/>
        <color rgb="FFFF0000"/>
        <color rgb="FFFFEF9C"/>
      </colorScale>
    </cfRule>
  </conditionalFormatting>
  <conditionalFormatting sqref="Z666">
    <cfRule type="colorScale" priority="4292">
      <colorScale>
        <cfvo type="num" val="0"/>
        <cfvo type="max" val="0"/>
        <color rgb="FFFF0000"/>
        <color rgb="FFFFEF9C"/>
      </colorScale>
    </cfRule>
  </conditionalFormatting>
  <conditionalFormatting sqref="Z666">
    <cfRule type="colorScale" priority="4291">
      <colorScale>
        <cfvo type="num" val="0"/>
        <cfvo type="max" val="0"/>
        <color rgb="FFFF0000"/>
        <color rgb="FFFFEF9C"/>
      </colorScale>
    </cfRule>
  </conditionalFormatting>
  <conditionalFormatting sqref="Z666">
    <cfRule type="colorScale" priority="4290">
      <colorScale>
        <cfvo type="num" val="0"/>
        <cfvo type="max" val="0"/>
        <color rgb="FFFF0000"/>
        <color rgb="FFFFEF9C"/>
      </colorScale>
    </cfRule>
  </conditionalFormatting>
  <conditionalFormatting sqref="Z666">
    <cfRule type="colorScale" priority="4289">
      <colorScale>
        <cfvo type="num" val="0"/>
        <cfvo type="max" val="0"/>
        <color rgb="FFFF0000"/>
        <color rgb="FFFFEF9C"/>
      </colorScale>
    </cfRule>
  </conditionalFormatting>
  <conditionalFormatting sqref="Z666">
    <cfRule type="colorScale" priority="4288">
      <colorScale>
        <cfvo type="num" val="0"/>
        <cfvo type="max" val="0"/>
        <color rgb="FFFF0000"/>
        <color rgb="FFFFEF9C"/>
      </colorScale>
    </cfRule>
  </conditionalFormatting>
  <conditionalFormatting sqref="Z666">
    <cfRule type="colorScale" priority="4287">
      <colorScale>
        <cfvo type="num" val="0"/>
        <cfvo type="max" val="0"/>
        <color rgb="FFFF0000"/>
        <color rgb="FFFFEF9C"/>
      </colorScale>
    </cfRule>
  </conditionalFormatting>
  <conditionalFormatting sqref="Z666">
    <cfRule type="colorScale" priority="4286">
      <colorScale>
        <cfvo type="num" val="0"/>
        <cfvo type="max" val="0"/>
        <color rgb="FFFF0000"/>
        <color rgb="FFFFEF9C"/>
      </colorScale>
    </cfRule>
  </conditionalFormatting>
  <conditionalFormatting sqref="Z666">
    <cfRule type="colorScale" priority="4285">
      <colorScale>
        <cfvo type="num" val="0"/>
        <cfvo type="max" val="0"/>
        <color rgb="FFFF0000"/>
        <color rgb="FFFFEF9C"/>
      </colorScale>
    </cfRule>
  </conditionalFormatting>
  <conditionalFormatting sqref="Z666">
    <cfRule type="colorScale" priority="4284">
      <colorScale>
        <cfvo type="num" val="0"/>
        <cfvo type="max" val="0"/>
        <color rgb="FFFF0000"/>
        <color rgb="FFFFEF9C"/>
      </colorScale>
    </cfRule>
  </conditionalFormatting>
  <conditionalFormatting sqref="Z666">
    <cfRule type="colorScale" priority="4283">
      <colorScale>
        <cfvo type="num" val="0"/>
        <cfvo type="max" val="0"/>
        <color rgb="FFFF0000"/>
        <color rgb="FFFFEF9C"/>
      </colorScale>
    </cfRule>
  </conditionalFormatting>
  <conditionalFormatting sqref="Z666">
    <cfRule type="colorScale" priority="4282">
      <colorScale>
        <cfvo type="num" val="0"/>
        <cfvo type="max" val="0"/>
        <color rgb="FFFF0000"/>
        <color rgb="FFFFEF9C"/>
      </colorScale>
    </cfRule>
  </conditionalFormatting>
  <conditionalFormatting sqref="Z666">
    <cfRule type="colorScale" priority="4281">
      <colorScale>
        <cfvo type="num" val="0"/>
        <cfvo type="max" val="0"/>
        <color rgb="FFFF0000"/>
        <color rgb="FFFFEF9C"/>
      </colorScale>
    </cfRule>
  </conditionalFormatting>
  <conditionalFormatting sqref="Z639">
    <cfRule type="colorScale" priority="4280">
      <colorScale>
        <cfvo type="num" val="0"/>
        <cfvo type="max" val="0"/>
        <color rgb="FFFF0000"/>
        <color rgb="FFFFEF9C"/>
      </colorScale>
    </cfRule>
  </conditionalFormatting>
  <conditionalFormatting sqref="Z654">
    <cfRule type="colorScale" priority="4279">
      <colorScale>
        <cfvo type="num" val="0"/>
        <cfvo type="max" val="0"/>
        <color rgb="FFFF0000"/>
        <color rgb="FFFFEF9C"/>
      </colorScale>
    </cfRule>
  </conditionalFormatting>
  <conditionalFormatting sqref="Z644">
    <cfRule type="colorScale" priority="4278">
      <colorScale>
        <cfvo type="num" val="0"/>
        <cfvo type="max" val="0"/>
        <color rgb="FFFF0000"/>
        <color rgb="FFFFEF9C"/>
      </colorScale>
    </cfRule>
  </conditionalFormatting>
  <conditionalFormatting sqref="Z660">
    <cfRule type="colorScale" priority="4277">
      <colorScale>
        <cfvo type="num" val="0"/>
        <cfvo type="max" val="0"/>
        <color rgb="FFFF0000"/>
        <color rgb="FFFFEF9C"/>
      </colorScale>
    </cfRule>
  </conditionalFormatting>
  <conditionalFormatting sqref="Z645">
    <cfRule type="colorScale" priority="4276">
      <colorScale>
        <cfvo type="num" val="0"/>
        <cfvo type="max" val="0"/>
        <color rgb="FFFF0000"/>
        <color rgb="FFFFEF9C"/>
      </colorScale>
    </cfRule>
  </conditionalFormatting>
  <conditionalFormatting sqref="Z661">
    <cfRule type="colorScale" priority="4275">
      <colorScale>
        <cfvo type="num" val="0"/>
        <cfvo type="max" val="0"/>
        <color rgb="FFFF0000"/>
        <color rgb="FFFFEF9C"/>
      </colorScale>
    </cfRule>
  </conditionalFormatting>
  <conditionalFormatting sqref="P633:Y639">
    <cfRule type="colorScale" priority="4274">
      <colorScale>
        <cfvo type="num" val="0"/>
        <cfvo type="max" val="0"/>
        <color rgb="FFFF0000"/>
        <color rgb="FFFFEF9C"/>
      </colorScale>
    </cfRule>
  </conditionalFormatting>
  <conditionalFormatting sqref="P641:Y654">
    <cfRule type="colorScale" priority="4273">
      <colorScale>
        <cfvo type="num" val="0"/>
        <cfvo type="max" val="0"/>
        <color rgb="FFFF0000"/>
        <color rgb="FFFFEF9C"/>
      </colorScale>
    </cfRule>
  </conditionalFormatting>
  <conditionalFormatting sqref="P656:Y666">
    <cfRule type="colorScale" priority="4272">
      <colorScale>
        <cfvo type="num" val="0"/>
        <cfvo type="max" val="0"/>
        <color rgb="FFFF0000"/>
        <color rgb="FFFFEF9C"/>
      </colorScale>
    </cfRule>
  </conditionalFormatting>
  <conditionalFormatting sqref="P633:Y639">
    <cfRule type="colorScale" priority="4271">
      <colorScale>
        <cfvo type="num" val="0"/>
        <cfvo type="max" val="0"/>
        <color rgb="FFFF0000"/>
        <color rgb="FFFFEF9C"/>
      </colorScale>
    </cfRule>
  </conditionalFormatting>
  <conditionalFormatting sqref="P633:Y639">
    <cfRule type="colorScale" priority="4270">
      <colorScale>
        <cfvo type="num" val="0"/>
        <cfvo type="max" val="0"/>
        <color rgb="FFFF0000"/>
        <color rgb="FFFFEF9C"/>
      </colorScale>
    </cfRule>
  </conditionalFormatting>
  <conditionalFormatting sqref="P633:Y639">
    <cfRule type="colorScale" priority="4269">
      <colorScale>
        <cfvo type="num" val="0"/>
        <cfvo type="max" val="0"/>
        <color rgb="FFFF0000"/>
        <color rgb="FFFFEF9C"/>
      </colorScale>
    </cfRule>
  </conditionalFormatting>
  <conditionalFormatting sqref="P633:Y639">
    <cfRule type="colorScale" priority="4268">
      <colorScale>
        <cfvo type="num" val="0"/>
        <cfvo type="max" val="0"/>
        <color rgb="FFFF0000"/>
        <color rgb="FFFFEF9C"/>
      </colorScale>
    </cfRule>
  </conditionalFormatting>
  <conditionalFormatting sqref="P633:Y639">
    <cfRule type="colorScale" priority="4267">
      <colorScale>
        <cfvo type="num" val="0"/>
        <cfvo type="max" val="0"/>
        <color rgb="FFFF0000"/>
        <color rgb="FFFFEF9C"/>
      </colorScale>
    </cfRule>
  </conditionalFormatting>
  <conditionalFormatting sqref="P633:Y639">
    <cfRule type="colorScale" priority="4266">
      <colorScale>
        <cfvo type="num" val="0"/>
        <cfvo type="max" val="0"/>
        <color rgb="FFFF0000"/>
        <color rgb="FFFFEF9C"/>
      </colorScale>
    </cfRule>
  </conditionalFormatting>
  <conditionalFormatting sqref="P633:Y639">
    <cfRule type="colorScale" priority="4265">
      <colorScale>
        <cfvo type="num" val="0"/>
        <cfvo type="max" val="0"/>
        <color rgb="FFFF0000"/>
        <color rgb="FFFFEF9C"/>
      </colorScale>
    </cfRule>
  </conditionalFormatting>
  <conditionalFormatting sqref="P633:Y639">
    <cfRule type="colorScale" priority="4264">
      <colorScale>
        <cfvo type="num" val="0"/>
        <cfvo type="max" val="0"/>
        <color rgb="FFFF0000"/>
        <color rgb="FFFFEF9C"/>
      </colorScale>
    </cfRule>
  </conditionalFormatting>
  <conditionalFormatting sqref="P641:Y654">
    <cfRule type="colorScale" priority="4263">
      <colorScale>
        <cfvo type="num" val="0"/>
        <cfvo type="max" val="0"/>
        <color rgb="FFFF0000"/>
        <color rgb="FFFFEF9C"/>
      </colorScale>
    </cfRule>
  </conditionalFormatting>
  <conditionalFormatting sqref="P641:Y654">
    <cfRule type="colorScale" priority="4262">
      <colorScale>
        <cfvo type="num" val="0"/>
        <cfvo type="max" val="0"/>
        <color rgb="FFFF0000"/>
        <color rgb="FFFFEF9C"/>
      </colorScale>
    </cfRule>
  </conditionalFormatting>
  <conditionalFormatting sqref="P641:Y654">
    <cfRule type="colorScale" priority="4261">
      <colorScale>
        <cfvo type="num" val="0"/>
        <cfvo type="max" val="0"/>
        <color rgb="FFFF0000"/>
        <color rgb="FFFFEF9C"/>
      </colorScale>
    </cfRule>
  </conditionalFormatting>
  <conditionalFormatting sqref="P641:Y654">
    <cfRule type="colorScale" priority="4260">
      <colorScale>
        <cfvo type="num" val="0"/>
        <cfvo type="max" val="0"/>
        <color rgb="FFFF0000"/>
        <color rgb="FFFFEF9C"/>
      </colorScale>
    </cfRule>
  </conditionalFormatting>
  <conditionalFormatting sqref="P641:Y654">
    <cfRule type="colorScale" priority="4259">
      <colorScale>
        <cfvo type="num" val="0"/>
        <cfvo type="max" val="0"/>
        <color rgb="FFFF0000"/>
        <color rgb="FFFFEF9C"/>
      </colorScale>
    </cfRule>
  </conditionalFormatting>
  <conditionalFormatting sqref="P641:Y654">
    <cfRule type="colorScale" priority="4258">
      <colorScale>
        <cfvo type="num" val="0"/>
        <cfvo type="max" val="0"/>
        <color rgb="FFFF0000"/>
        <color rgb="FFFFEF9C"/>
      </colorScale>
    </cfRule>
  </conditionalFormatting>
  <conditionalFormatting sqref="P641:Y654">
    <cfRule type="colorScale" priority="4257">
      <colorScale>
        <cfvo type="num" val="0"/>
        <cfvo type="max" val="0"/>
        <color rgb="FFFF0000"/>
        <color rgb="FFFFEF9C"/>
      </colorScale>
    </cfRule>
  </conditionalFormatting>
  <conditionalFormatting sqref="P641:Y654">
    <cfRule type="colorScale" priority="4256">
      <colorScale>
        <cfvo type="num" val="0"/>
        <cfvo type="max" val="0"/>
        <color rgb="FFFF0000"/>
        <color rgb="FFFFEF9C"/>
      </colorScale>
    </cfRule>
  </conditionalFormatting>
  <conditionalFormatting sqref="P641:Y654">
    <cfRule type="colorScale" priority="4255">
      <colorScale>
        <cfvo type="num" val="0"/>
        <cfvo type="max" val="0"/>
        <color rgb="FFFF0000"/>
        <color rgb="FFFFEF9C"/>
      </colorScale>
    </cfRule>
  </conditionalFormatting>
  <conditionalFormatting sqref="P656:Y666">
    <cfRule type="colorScale" priority="4254">
      <colorScale>
        <cfvo type="num" val="0"/>
        <cfvo type="max" val="0"/>
        <color rgb="FFFF0000"/>
        <color rgb="FFFFEF9C"/>
      </colorScale>
    </cfRule>
  </conditionalFormatting>
  <conditionalFormatting sqref="P656:Y666">
    <cfRule type="colorScale" priority="4253">
      <colorScale>
        <cfvo type="num" val="0"/>
        <cfvo type="max" val="0"/>
        <color rgb="FFFF0000"/>
        <color rgb="FFFFEF9C"/>
      </colorScale>
    </cfRule>
  </conditionalFormatting>
  <conditionalFormatting sqref="P656:Y666">
    <cfRule type="colorScale" priority="4252">
      <colorScale>
        <cfvo type="num" val="0"/>
        <cfvo type="max" val="0"/>
        <color rgb="FFFF0000"/>
        <color rgb="FFFFEF9C"/>
      </colorScale>
    </cfRule>
  </conditionalFormatting>
  <conditionalFormatting sqref="P656:Y666">
    <cfRule type="colorScale" priority="4251">
      <colorScale>
        <cfvo type="num" val="0"/>
        <cfvo type="max" val="0"/>
        <color rgb="FFFF0000"/>
        <color rgb="FFFFEF9C"/>
      </colorScale>
    </cfRule>
  </conditionalFormatting>
  <conditionalFormatting sqref="P656:Y666">
    <cfRule type="colorScale" priority="4250">
      <colorScale>
        <cfvo type="num" val="0"/>
        <cfvo type="max" val="0"/>
        <color rgb="FFFF0000"/>
        <color rgb="FFFFEF9C"/>
      </colorScale>
    </cfRule>
  </conditionalFormatting>
  <conditionalFormatting sqref="P656:Y666">
    <cfRule type="colorScale" priority="4249">
      <colorScale>
        <cfvo type="num" val="0"/>
        <cfvo type="max" val="0"/>
        <color rgb="FFFF0000"/>
        <color rgb="FFFFEF9C"/>
      </colorScale>
    </cfRule>
  </conditionalFormatting>
  <conditionalFormatting sqref="P656:Y666">
    <cfRule type="colorScale" priority="4248">
      <colorScale>
        <cfvo type="num" val="0"/>
        <cfvo type="max" val="0"/>
        <color rgb="FFFF0000"/>
        <color rgb="FFFFEF9C"/>
      </colorScale>
    </cfRule>
  </conditionalFormatting>
  <conditionalFormatting sqref="P656:Y666">
    <cfRule type="colorScale" priority="4247">
      <colorScale>
        <cfvo type="num" val="0"/>
        <cfvo type="max" val="0"/>
        <color rgb="FFFF0000"/>
        <color rgb="FFFFEF9C"/>
      </colorScale>
    </cfRule>
  </conditionalFormatting>
  <conditionalFormatting sqref="P656:Y666">
    <cfRule type="colorScale" priority="4246">
      <colorScale>
        <cfvo type="num" val="0"/>
        <cfvo type="max" val="0"/>
        <color rgb="FFFF0000"/>
        <color rgb="FFFFEF9C"/>
      </colorScale>
    </cfRule>
  </conditionalFormatting>
  <conditionalFormatting sqref="P656:Y666">
    <cfRule type="colorScale" priority="4245">
      <colorScale>
        <cfvo type="num" val="0"/>
        <cfvo type="max" val="0"/>
        <color rgb="FFFF0000"/>
        <color rgb="FFFFEF9C"/>
      </colorScale>
    </cfRule>
  </conditionalFormatting>
  <conditionalFormatting sqref="P645:Y645">
    <cfRule type="colorScale" priority="4244">
      <colorScale>
        <cfvo type="num" val="0"/>
        <cfvo type="max" val="0"/>
        <color rgb="FFFF0000"/>
        <color rgb="FFFFEF9C"/>
      </colorScale>
    </cfRule>
  </conditionalFormatting>
  <conditionalFormatting sqref="P661:Y661">
    <cfRule type="colorScale" priority="4243">
      <colorScale>
        <cfvo type="num" val="0"/>
        <cfvo type="max" val="0"/>
        <color rgb="FFFF0000"/>
        <color rgb="FFFFEF9C"/>
      </colorScale>
    </cfRule>
  </conditionalFormatting>
  <conditionalFormatting sqref="P635:Y635">
    <cfRule type="colorScale" priority="4242">
      <colorScale>
        <cfvo type="num" val="0"/>
        <cfvo type="max" val="0"/>
        <color rgb="FFFF0000"/>
        <color rgb="FFFFEF9C"/>
      </colorScale>
    </cfRule>
  </conditionalFormatting>
  <conditionalFormatting sqref="P650:Y650">
    <cfRule type="colorScale" priority="4241">
      <colorScale>
        <cfvo type="num" val="0"/>
        <cfvo type="max" val="0"/>
        <color rgb="FFFF0000"/>
        <color rgb="FFFFEF9C"/>
      </colorScale>
    </cfRule>
  </conditionalFormatting>
  <conditionalFormatting sqref="P666:Y666">
    <cfRule type="colorScale" priority="4240">
      <colorScale>
        <cfvo type="num" val="0"/>
        <cfvo type="max" val="0"/>
        <color rgb="FFFF0000"/>
        <color rgb="FFFFEF9C"/>
      </colorScale>
    </cfRule>
  </conditionalFormatting>
  <conditionalFormatting sqref="P636:Y636">
    <cfRule type="colorScale" priority="4239">
      <colorScale>
        <cfvo type="num" val="0"/>
        <cfvo type="max" val="0"/>
        <color rgb="FFFF0000"/>
        <color rgb="FFFFEF9C"/>
      </colorScale>
    </cfRule>
  </conditionalFormatting>
  <conditionalFormatting sqref="P651:Y651">
    <cfRule type="colorScale" priority="4238">
      <colorScale>
        <cfvo type="num" val="0"/>
        <cfvo type="max" val="0"/>
        <color rgb="FFFF0000"/>
        <color rgb="FFFFEF9C"/>
      </colorScale>
    </cfRule>
  </conditionalFormatting>
  <conditionalFormatting sqref="Z633:Z639">
    <cfRule type="colorScale" priority="4237">
      <colorScale>
        <cfvo type="num" val="0"/>
        <cfvo type="max" val="0"/>
        <color rgb="FFFF0000"/>
        <color rgb="FFFFEF9C"/>
      </colorScale>
    </cfRule>
  </conditionalFormatting>
  <conditionalFormatting sqref="Z641:Z654">
    <cfRule type="colorScale" priority="4236">
      <colorScale>
        <cfvo type="num" val="0"/>
        <cfvo type="max" val="0"/>
        <color rgb="FFFF0000"/>
        <color rgb="FFFFEF9C"/>
      </colorScale>
    </cfRule>
  </conditionalFormatting>
  <conditionalFormatting sqref="Z656:Z666">
    <cfRule type="colorScale" priority="4235">
      <colorScale>
        <cfvo type="num" val="0"/>
        <cfvo type="max" val="0"/>
        <color rgb="FFFF0000"/>
        <color rgb="FFFFEF9C"/>
      </colorScale>
    </cfRule>
  </conditionalFormatting>
  <conditionalFormatting sqref="Z633:Z639">
    <cfRule type="colorScale" priority="4234">
      <colorScale>
        <cfvo type="num" val="0"/>
        <cfvo type="max" val="0"/>
        <color rgb="FFFF0000"/>
        <color rgb="FFFFEF9C"/>
      </colorScale>
    </cfRule>
  </conditionalFormatting>
  <conditionalFormatting sqref="Z633:Z639">
    <cfRule type="colorScale" priority="4233">
      <colorScale>
        <cfvo type="num" val="0"/>
        <cfvo type="max" val="0"/>
        <color rgb="FFFF0000"/>
        <color rgb="FFFFEF9C"/>
      </colorScale>
    </cfRule>
  </conditionalFormatting>
  <conditionalFormatting sqref="Z633:Z639">
    <cfRule type="colorScale" priority="4232">
      <colorScale>
        <cfvo type="num" val="0"/>
        <cfvo type="max" val="0"/>
        <color rgb="FFFF0000"/>
        <color rgb="FFFFEF9C"/>
      </colorScale>
    </cfRule>
  </conditionalFormatting>
  <conditionalFormatting sqref="Z633:Z639">
    <cfRule type="colorScale" priority="4231">
      <colorScale>
        <cfvo type="num" val="0"/>
        <cfvo type="max" val="0"/>
        <color rgb="FFFF0000"/>
        <color rgb="FFFFEF9C"/>
      </colorScale>
    </cfRule>
  </conditionalFormatting>
  <conditionalFormatting sqref="Z633:Z639">
    <cfRule type="colorScale" priority="4230">
      <colorScale>
        <cfvo type="num" val="0"/>
        <cfvo type="max" val="0"/>
        <color rgb="FFFF0000"/>
        <color rgb="FFFFEF9C"/>
      </colorScale>
    </cfRule>
  </conditionalFormatting>
  <conditionalFormatting sqref="Z633:Z639">
    <cfRule type="colorScale" priority="4229">
      <colorScale>
        <cfvo type="num" val="0"/>
        <cfvo type="max" val="0"/>
        <color rgb="FFFF0000"/>
        <color rgb="FFFFEF9C"/>
      </colorScale>
    </cfRule>
  </conditionalFormatting>
  <conditionalFormatting sqref="Z633:Z639">
    <cfRule type="colorScale" priority="4228">
      <colorScale>
        <cfvo type="num" val="0"/>
        <cfvo type="max" val="0"/>
        <color rgb="FFFF0000"/>
        <color rgb="FFFFEF9C"/>
      </colorScale>
    </cfRule>
  </conditionalFormatting>
  <conditionalFormatting sqref="Z633:Z639">
    <cfRule type="colorScale" priority="4227">
      <colorScale>
        <cfvo type="num" val="0"/>
        <cfvo type="max" val="0"/>
        <color rgb="FFFF0000"/>
        <color rgb="FFFFEF9C"/>
      </colorScale>
    </cfRule>
  </conditionalFormatting>
  <conditionalFormatting sqref="Z641:Z654">
    <cfRule type="colorScale" priority="4226">
      <colorScale>
        <cfvo type="num" val="0"/>
        <cfvo type="max" val="0"/>
        <color rgb="FFFF0000"/>
        <color rgb="FFFFEF9C"/>
      </colorScale>
    </cfRule>
  </conditionalFormatting>
  <conditionalFormatting sqref="Z641:Z654">
    <cfRule type="colorScale" priority="4225">
      <colorScale>
        <cfvo type="num" val="0"/>
        <cfvo type="max" val="0"/>
        <color rgb="FFFF0000"/>
        <color rgb="FFFFEF9C"/>
      </colorScale>
    </cfRule>
  </conditionalFormatting>
  <conditionalFormatting sqref="Z641:Z654">
    <cfRule type="colorScale" priority="4224">
      <colorScale>
        <cfvo type="num" val="0"/>
        <cfvo type="max" val="0"/>
        <color rgb="FFFF0000"/>
        <color rgb="FFFFEF9C"/>
      </colorScale>
    </cfRule>
  </conditionalFormatting>
  <conditionalFormatting sqref="Z641:Z654">
    <cfRule type="colorScale" priority="4223">
      <colorScale>
        <cfvo type="num" val="0"/>
        <cfvo type="max" val="0"/>
        <color rgb="FFFF0000"/>
        <color rgb="FFFFEF9C"/>
      </colorScale>
    </cfRule>
  </conditionalFormatting>
  <conditionalFormatting sqref="Z641:Z654">
    <cfRule type="colorScale" priority="4222">
      <colorScale>
        <cfvo type="num" val="0"/>
        <cfvo type="max" val="0"/>
        <color rgb="FFFF0000"/>
        <color rgb="FFFFEF9C"/>
      </colorScale>
    </cfRule>
  </conditionalFormatting>
  <conditionalFormatting sqref="Z641:Z654">
    <cfRule type="colorScale" priority="4221">
      <colorScale>
        <cfvo type="num" val="0"/>
        <cfvo type="max" val="0"/>
        <color rgb="FFFF0000"/>
        <color rgb="FFFFEF9C"/>
      </colorScale>
    </cfRule>
  </conditionalFormatting>
  <conditionalFormatting sqref="Z641:Z654">
    <cfRule type="colorScale" priority="4220">
      <colorScale>
        <cfvo type="num" val="0"/>
        <cfvo type="max" val="0"/>
        <color rgb="FFFF0000"/>
        <color rgb="FFFFEF9C"/>
      </colorScale>
    </cfRule>
  </conditionalFormatting>
  <conditionalFormatting sqref="Z641:Z654">
    <cfRule type="colorScale" priority="4219">
      <colorScale>
        <cfvo type="num" val="0"/>
        <cfvo type="max" val="0"/>
        <color rgb="FFFF0000"/>
        <color rgb="FFFFEF9C"/>
      </colorScale>
    </cfRule>
  </conditionalFormatting>
  <conditionalFormatting sqref="Z641:Z654">
    <cfRule type="colorScale" priority="4218">
      <colorScale>
        <cfvo type="num" val="0"/>
        <cfvo type="max" val="0"/>
        <color rgb="FFFF0000"/>
        <color rgb="FFFFEF9C"/>
      </colorScale>
    </cfRule>
  </conditionalFormatting>
  <conditionalFormatting sqref="Z656:Z666">
    <cfRule type="colorScale" priority="4217">
      <colorScale>
        <cfvo type="num" val="0"/>
        <cfvo type="max" val="0"/>
        <color rgb="FFFF0000"/>
        <color rgb="FFFFEF9C"/>
      </colorScale>
    </cfRule>
  </conditionalFormatting>
  <conditionalFormatting sqref="Z656:Z666">
    <cfRule type="colorScale" priority="4216">
      <colorScale>
        <cfvo type="num" val="0"/>
        <cfvo type="max" val="0"/>
        <color rgb="FFFF0000"/>
        <color rgb="FFFFEF9C"/>
      </colorScale>
    </cfRule>
  </conditionalFormatting>
  <conditionalFormatting sqref="Z656:Z666">
    <cfRule type="colorScale" priority="4215">
      <colorScale>
        <cfvo type="num" val="0"/>
        <cfvo type="max" val="0"/>
        <color rgb="FFFF0000"/>
        <color rgb="FFFFEF9C"/>
      </colorScale>
    </cfRule>
  </conditionalFormatting>
  <conditionalFormatting sqref="Z656:Z666">
    <cfRule type="colorScale" priority="4214">
      <colorScale>
        <cfvo type="num" val="0"/>
        <cfvo type="max" val="0"/>
        <color rgb="FFFF0000"/>
        <color rgb="FFFFEF9C"/>
      </colorScale>
    </cfRule>
  </conditionalFormatting>
  <conditionalFormatting sqref="Z656:Z666">
    <cfRule type="colorScale" priority="4213">
      <colorScale>
        <cfvo type="num" val="0"/>
        <cfvo type="max" val="0"/>
        <color rgb="FFFF0000"/>
        <color rgb="FFFFEF9C"/>
      </colorScale>
    </cfRule>
  </conditionalFormatting>
  <conditionalFormatting sqref="Z656:Z666">
    <cfRule type="colorScale" priority="4212">
      <colorScale>
        <cfvo type="num" val="0"/>
        <cfvo type="max" val="0"/>
        <color rgb="FFFF0000"/>
        <color rgb="FFFFEF9C"/>
      </colorScale>
    </cfRule>
  </conditionalFormatting>
  <conditionalFormatting sqref="Z656:Z666">
    <cfRule type="colorScale" priority="4211">
      <colorScale>
        <cfvo type="num" val="0"/>
        <cfvo type="max" val="0"/>
        <color rgb="FFFF0000"/>
        <color rgb="FFFFEF9C"/>
      </colorScale>
    </cfRule>
  </conditionalFormatting>
  <conditionalFormatting sqref="Z656:Z666">
    <cfRule type="colorScale" priority="4210">
      <colorScale>
        <cfvo type="num" val="0"/>
        <cfvo type="max" val="0"/>
        <color rgb="FFFF0000"/>
        <color rgb="FFFFEF9C"/>
      </colorScale>
    </cfRule>
  </conditionalFormatting>
  <conditionalFormatting sqref="Z656:Z666">
    <cfRule type="colorScale" priority="4209">
      <colorScale>
        <cfvo type="num" val="0"/>
        <cfvo type="max" val="0"/>
        <color rgb="FFFF0000"/>
        <color rgb="FFFFEF9C"/>
      </colorScale>
    </cfRule>
  </conditionalFormatting>
  <conditionalFormatting sqref="Z656:Z666">
    <cfRule type="colorScale" priority="4208">
      <colorScale>
        <cfvo type="num" val="0"/>
        <cfvo type="max" val="0"/>
        <color rgb="FFFF0000"/>
        <color rgb="FFFFEF9C"/>
      </colorScale>
    </cfRule>
  </conditionalFormatting>
  <conditionalFormatting sqref="Z645">
    <cfRule type="colorScale" priority="4207">
      <colorScale>
        <cfvo type="num" val="0"/>
        <cfvo type="max" val="0"/>
        <color rgb="FFFF0000"/>
        <color rgb="FFFFEF9C"/>
      </colorScale>
    </cfRule>
  </conditionalFormatting>
  <conditionalFormatting sqref="Z661">
    <cfRule type="colorScale" priority="4206">
      <colorScale>
        <cfvo type="num" val="0"/>
        <cfvo type="max" val="0"/>
        <color rgb="FFFF0000"/>
        <color rgb="FFFFEF9C"/>
      </colorScale>
    </cfRule>
  </conditionalFormatting>
  <conditionalFormatting sqref="Z635">
    <cfRule type="colorScale" priority="4205">
      <colorScale>
        <cfvo type="num" val="0"/>
        <cfvo type="max" val="0"/>
        <color rgb="FFFF0000"/>
        <color rgb="FFFFEF9C"/>
      </colorScale>
    </cfRule>
  </conditionalFormatting>
  <conditionalFormatting sqref="Z650">
    <cfRule type="colorScale" priority="4204">
      <colorScale>
        <cfvo type="num" val="0"/>
        <cfvo type="max" val="0"/>
        <color rgb="FFFF0000"/>
        <color rgb="FFFFEF9C"/>
      </colorScale>
    </cfRule>
  </conditionalFormatting>
  <conditionalFormatting sqref="Z666">
    <cfRule type="colorScale" priority="4203">
      <colorScale>
        <cfvo type="num" val="0"/>
        <cfvo type="max" val="0"/>
        <color rgb="FFFF0000"/>
        <color rgb="FFFFEF9C"/>
      </colorScale>
    </cfRule>
  </conditionalFormatting>
  <conditionalFormatting sqref="Z636">
    <cfRule type="colorScale" priority="4202">
      <colorScale>
        <cfvo type="num" val="0"/>
        <cfvo type="max" val="0"/>
        <color rgb="FFFF0000"/>
        <color rgb="FFFFEF9C"/>
      </colorScale>
    </cfRule>
  </conditionalFormatting>
  <conditionalFormatting sqref="Z651">
    <cfRule type="colorScale" priority="4201">
      <colorScale>
        <cfvo type="num" val="0"/>
        <cfvo type="max" val="0"/>
        <color rgb="FFFF0000"/>
        <color rgb="FFFFEF9C"/>
      </colorScale>
    </cfRule>
  </conditionalFormatting>
  <conditionalFormatting sqref="P633:Y645">
    <cfRule type="colorScale" priority="4200">
      <colorScale>
        <cfvo type="num" val="0"/>
        <cfvo type="max" val="0"/>
        <color rgb="FFFF0000"/>
        <color rgb="FFFFEF9C"/>
      </colorScale>
    </cfRule>
  </conditionalFormatting>
  <conditionalFormatting sqref="P647:Y661">
    <cfRule type="colorScale" priority="4199">
      <colorScale>
        <cfvo type="num" val="0"/>
        <cfvo type="max" val="0"/>
        <color rgb="FFFF0000"/>
        <color rgb="FFFFEF9C"/>
      </colorScale>
    </cfRule>
  </conditionalFormatting>
  <conditionalFormatting sqref="P663:Y666">
    <cfRule type="colorScale" priority="4198">
      <colorScale>
        <cfvo type="num" val="0"/>
        <cfvo type="max" val="0"/>
        <color rgb="FFFF0000"/>
        <color rgb="FFFFEF9C"/>
      </colorScale>
    </cfRule>
  </conditionalFormatting>
  <conditionalFormatting sqref="P633:Y645">
    <cfRule type="colorScale" priority="4197">
      <colorScale>
        <cfvo type="num" val="0"/>
        <cfvo type="max" val="0"/>
        <color rgb="FFFF0000"/>
        <color rgb="FFFFEF9C"/>
      </colorScale>
    </cfRule>
  </conditionalFormatting>
  <conditionalFormatting sqref="P633:Y645">
    <cfRule type="colorScale" priority="4196">
      <colorScale>
        <cfvo type="num" val="0"/>
        <cfvo type="max" val="0"/>
        <color rgb="FFFF0000"/>
        <color rgb="FFFFEF9C"/>
      </colorScale>
    </cfRule>
  </conditionalFormatting>
  <conditionalFormatting sqref="P633:Y645">
    <cfRule type="colorScale" priority="4195">
      <colorScale>
        <cfvo type="num" val="0"/>
        <cfvo type="max" val="0"/>
        <color rgb="FFFF0000"/>
        <color rgb="FFFFEF9C"/>
      </colorScale>
    </cfRule>
  </conditionalFormatting>
  <conditionalFormatting sqref="P633:Y645">
    <cfRule type="colorScale" priority="4194">
      <colorScale>
        <cfvo type="num" val="0"/>
        <cfvo type="max" val="0"/>
        <color rgb="FFFF0000"/>
        <color rgb="FFFFEF9C"/>
      </colorScale>
    </cfRule>
  </conditionalFormatting>
  <conditionalFormatting sqref="P633:Y645">
    <cfRule type="colorScale" priority="4193">
      <colorScale>
        <cfvo type="num" val="0"/>
        <cfvo type="max" val="0"/>
        <color rgb="FFFF0000"/>
        <color rgb="FFFFEF9C"/>
      </colorScale>
    </cfRule>
  </conditionalFormatting>
  <conditionalFormatting sqref="P633:Y645">
    <cfRule type="colorScale" priority="4192">
      <colorScale>
        <cfvo type="num" val="0"/>
        <cfvo type="max" val="0"/>
        <color rgb="FFFF0000"/>
        <color rgb="FFFFEF9C"/>
      </colorScale>
    </cfRule>
  </conditionalFormatting>
  <conditionalFormatting sqref="P647:Y661">
    <cfRule type="colorScale" priority="4191">
      <colorScale>
        <cfvo type="num" val="0"/>
        <cfvo type="max" val="0"/>
        <color rgb="FFFF0000"/>
        <color rgb="FFFFEF9C"/>
      </colorScale>
    </cfRule>
  </conditionalFormatting>
  <conditionalFormatting sqref="P647:Y661">
    <cfRule type="colorScale" priority="4190">
      <colorScale>
        <cfvo type="num" val="0"/>
        <cfvo type="max" val="0"/>
        <color rgb="FFFF0000"/>
        <color rgb="FFFFEF9C"/>
      </colorScale>
    </cfRule>
  </conditionalFormatting>
  <conditionalFormatting sqref="P647:Y661">
    <cfRule type="colorScale" priority="4189">
      <colorScale>
        <cfvo type="num" val="0"/>
        <cfvo type="max" val="0"/>
        <color rgb="FFFF0000"/>
        <color rgb="FFFFEF9C"/>
      </colorScale>
    </cfRule>
  </conditionalFormatting>
  <conditionalFormatting sqref="P647:Y661">
    <cfRule type="colorScale" priority="4188">
      <colorScale>
        <cfvo type="num" val="0"/>
        <cfvo type="max" val="0"/>
        <color rgb="FFFF0000"/>
        <color rgb="FFFFEF9C"/>
      </colorScale>
    </cfRule>
  </conditionalFormatting>
  <conditionalFormatting sqref="P647:Y661">
    <cfRule type="colorScale" priority="4187">
      <colorScale>
        <cfvo type="num" val="0"/>
        <cfvo type="max" val="0"/>
        <color rgb="FFFF0000"/>
        <color rgb="FFFFEF9C"/>
      </colorScale>
    </cfRule>
  </conditionalFormatting>
  <conditionalFormatting sqref="P647:Y661">
    <cfRule type="colorScale" priority="4186">
      <colorScale>
        <cfvo type="num" val="0"/>
        <cfvo type="max" val="0"/>
        <color rgb="FFFF0000"/>
        <color rgb="FFFFEF9C"/>
      </colorScale>
    </cfRule>
  </conditionalFormatting>
  <conditionalFormatting sqref="P647:Y661">
    <cfRule type="colorScale" priority="4185">
      <colorScale>
        <cfvo type="num" val="0"/>
        <cfvo type="max" val="0"/>
        <color rgb="FFFF0000"/>
        <color rgb="FFFFEF9C"/>
      </colorScale>
    </cfRule>
  </conditionalFormatting>
  <conditionalFormatting sqref="P663:Y666">
    <cfRule type="colorScale" priority="4184">
      <colorScale>
        <cfvo type="num" val="0"/>
        <cfvo type="max" val="0"/>
        <color rgb="FFFF0000"/>
        <color rgb="FFFFEF9C"/>
      </colorScale>
    </cfRule>
  </conditionalFormatting>
  <conditionalFormatting sqref="P663:Y666">
    <cfRule type="colorScale" priority="4183">
      <colorScale>
        <cfvo type="num" val="0"/>
        <cfvo type="max" val="0"/>
        <color rgb="FFFF0000"/>
        <color rgb="FFFFEF9C"/>
      </colorScale>
    </cfRule>
  </conditionalFormatting>
  <conditionalFormatting sqref="P663:Y666">
    <cfRule type="colorScale" priority="4182">
      <colorScale>
        <cfvo type="num" val="0"/>
        <cfvo type="max" val="0"/>
        <color rgb="FFFF0000"/>
        <color rgb="FFFFEF9C"/>
      </colorScale>
    </cfRule>
  </conditionalFormatting>
  <conditionalFormatting sqref="P663:Y666">
    <cfRule type="colorScale" priority="4181">
      <colorScale>
        <cfvo type="num" val="0"/>
        <cfvo type="max" val="0"/>
        <color rgb="FFFF0000"/>
        <color rgb="FFFFEF9C"/>
      </colorScale>
    </cfRule>
  </conditionalFormatting>
  <conditionalFormatting sqref="P663:Y666">
    <cfRule type="colorScale" priority="4180">
      <colorScale>
        <cfvo type="num" val="0"/>
        <cfvo type="max" val="0"/>
        <color rgb="FFFF0000"/>
        <color rgb="FFFFEF9C"/>
      </colorScale>
    </cfRule>
  </conditionalFormatting>
  <conditionalFormatting sqref="P663:Y666">
    <cfRule type="colorScale" priority="4179">
      <colorScale>
        <cfvo type="num" val="0"/>
        <cfvo type="max" val="0"/>
        <color rgb="FFFF0000"/>
        <color rgb="FFFFEF9C"/>
      </colorScale>
    </cfRule>
  </conditionalFormatting>
  <conditionalFormatting sqref="P663:Y666">
    <cfRule type="colorScale" priority="4178">
      <colorScale>
        <cfvo type="num" val="0"/>
        <cfvo type="max" val="0"/>
        <color rgb="FFFF0000"/>
        <color rgb="FFFFEF9C"/>
      </colorScale>
    </cfRule>
  </conditionalFormatting>
  <conditionalFormatting sqref="P663:Y666">
    <cfRule type="colorScale" priority="4177">
      <colorScale>
        <cfvo type="num" val="0"/>
        <cfvo type="max" val="0"/>
        <color rgb="FFFF0000"/>
        <color rgb="FFFFEF9C"/>
      </colorScale>
    </cfRule>
  </conditionalFormatting>
  <conditionalFormatting sqref="P636:Y636">
    <cfRule type="colorScale" priority="4176">
      <colorScale>
        <cfvo type="num" val="0"/>
        <cfvo type="max" val="0"/>
        <color rgb="FFFF0000"/>
        <color rgb="FFFFEF9C"/>
      </colorScale>
    </cfRule>
  </conditionalFormatting>
  <conditionalFormatting sqref="P651:Y651">
    <cfRule type="colorScale" priority="4175">
      <colorScale>
        <cfvo type="num" val="0"/>
        <cfvo type="max" val="0"/>
        <color rgb="FFFF0000"/>
        <color rgb="FFFFEF9C"/>
      </colorScale>
    </cfRule>
  </conditionalFormatting>
  <conditionalFormatting sqref="P641:Y641">
    <cfRule type="colorScale" priority="4174">
      <colorScale>
        <cfvo type="num" val="0"/>
        <cfvo type="max" val="0"/>
        <color rgb="FFFF0000"/>
        <color rgb="FFFFEF9C"/>
      </colorScale>
    </cfRule>
  </conditionalFormatting>
  <conditionalFormatting sqref="P656:Y656">
    <cfRule type="colorScale" priority="4173">
      <colorScale>
        <cfvo type="num" val="0"/>
        <cfvo type="max" val="0"/>
        <color rgb="FFFF0000"/>
        <color rgb="FFFFEF9C"/>
      </colorScale>
    </cfRule>
  </conditionalFormatting>
  <conditionalFormatting sqref="P642:Y642">
    <cfRule type="colorScale" priority="4172">
      <colorScale>
        <cfvo type="num" val="0"/>
        <cfvo type="max" val="0"/>
        <color rgb="FFFF0000"/>
        <color rgb="FFFFEF9C"/>
      </colorScale>
    </cfRule>
  </conditionalFormatting>
  <conditionalFormatting sqref="P657:Y658">
    <cfRule type="colorScale" priority="4171">
      <colorScale>
        <cfvo type="num" val="0"/>
        <cfvo type="max" val="0"/>
        <color rgb="FFFF0000"/>
        <color rgb="FFFFEF9C"/>
      </colorScale>
    </cfRule>
  </conditionalFormatting>
  <conditionalFormatting sqref="Z633:Z645">
    <cfRule type="colorScale" priority="4170">
      <colorScale>
        <cfvo type="num" val="0"/>
        <cfvo type="max" val="0"/>
        <color rgb="FFFF0000"/>
        <color rgb="FFFFEF9C"/>
      </colorScale>
    </cfRule>
  </conditionalFormatting>
  <conditionalFormatting sqref="Z647:Z661">
    <cfRule type="colorScale" priority="4169">
      <colorScale>
        <cfvo type="num" val="0"/>
        <cfvo type="max" val="0"/>
        <color rgb="FFFF0000"/>
        <color rgb="FFFFEF9C"/>
      </colorScale>
    </cfRule>
  </conditionalFormatting>
  <conditionalFormatting sqref="Z663:Z666">
    <cfRule type="colorScale" priority="4168">
      <colorScale>
        <cfvo type="num" val="0"/>
        <cfvo type="max" val="0"/>
        <color rgb="FFFF0000"/>
        <color rgb="FFFFEF9C"/>
      </colorScale>
    </cfRule>
  </conditionalFormatting>
  <conditionalFormatting sqref="Z633:Z645">
    <cfRule type="colorScale" priority="4167">
      <colorScale>
        <cfvo type="num" val="0"/>
        <cfvo type="max" val="0"/>
        <color rgb="FFFF0000"/>
        <color rgb="FFFFEF9C"/>
      </colorScale>
    </cfRule>
  </conditionalFormatting>
  <conditionalFormatting sqref="Z633:Z645">
    <cfRule type="colorScale" priority="4166">
      <colorScale>
        <cfvo type="num" val="0"/>
        <cfvo type="max" val="0"/>
        <color rgb="FFFF0000"/>
        <color rgb="FFFFEF9C"/>
      </colorScale>
    </cfRule>
  </conditionalFormatting>
  <conditionalFormatting sqref="Z633:Z645">
    <cfRule type="colorScale" priority="4165">
      <colorScale>
        <cfvo type="num" val="0"/>
        <cfvo type="max" val="0"/>
        <color rgb="FFFF0000"/>
        <color rgb="FFFFEF9C"/>
      </colorScale>
    </cfRule>
  </conditionalFormatting>
  <conditionalFormatting sqref="Z633:Z645">
    <cfRule type="colorScale" priority="4164">
      <colorScale>
        <cfvo type="num" val="0"/>
        <cfvo type="max" val="0"/>
        <color rgb="FFFF0000"/>
        <color rgb="FFFFEF9C"/>
      </colorScale>
    </cfRule>
  </conditionalFormatting>
  <conditionalFormatting sqref="Z633:Z645">
    <cfRule type="colorScale" priority="4163">
      <colorScale>
        <cfvo type="num" val="0"/>
        <cfvo type="max" val="0"/>
        <color rgb="FFFF0000"/>
        <color rgb="FFFFEF9C"/>
      </colorScale>
    </cfRule>
  </conditionalFormatting>
  <conditionalFormatting sqref="Z633:Z645">
    <cfRule type="colorScale" priority="4162">
      <colorScale>
        <cfvo type="num" val="0"/>
        <cfvo type="max" val="0"/>
        <color rgb="FFFF0000"/>
        <color rgb="FFFFEF9C"/>
      </colorScale>
    </cfRule>
  </conditionalFormatting>
  <conditionalFormatting sqref="Z647:Z661">
    <cfRule type="colorScale" priority="4161">
      <colorScale>
        <cfvo type="num" val="0"/>
        <cfvo type="max" val="0"/>
        <color rgb="FFFF0000"/>
        <color rgb="FFFFEF9C"/>
      </colorScale>
    </cfRule>
  </conditionalFormatting>
  <conditionalFormatting sqref="Z647:Z661">
    <cfRule type="colorScale" priority="4160">
      <colorScale>
        <cfvo type="num" val="0"/>
        <cfvo type="max" val="0"/>
        <color rgb="FFFF0000"/>
        <color rgb="FFFFEF9C"/>
      </colorScale>
    </cfRule>
  </conditionalFormatting>
  <conditionalFormatting sqref="Z647:Z661">
    <cfRule type="colorScale" priority="4159">
      <colorScale>
        <cfvo type="num" val="0"/>
        <cfvo type="max" val="0"/>
        <color rgb="FFFF0000"/>
        <color rgb="FFFFEF9C"/>
      </colorScale>
    </cfRule>
  </conditionalFormatting>
  <conditionalFormatting sqref="Z647:Z661">
    <cfRule type="colorScale" priority="4158">
      <colorScale>
        <cfvo type="num" val="0"/>
        <cfvo type="max" val="0"/>
        <color rgb="FFFF0000"/>
        <color rgb="FFFFEF9C"/>
      </colorScale>
    </cfRule>
  </conditionalFormatting>
  <conditionalFormatting sqref="Z647:Z661">
    <cfRule type="colorScale" priority="4157">
      <colorScale>
        <cfvo type="num" val="0"/>
        <cfvo type="max" val="0"/>
        <color rgb="FFFF0000"/>
        <color rgb="FFFFEF9C"/>
      </colorScale>
    </cfRule>
  </conditionalFormatting>
  <conditionalFormatting sqref="Z647:Z661">
    <cfRule type="colorScale" priority="4156">
      <colorScale>
        <cfvo type="num" val="0"/>
        <cfvo type="max" val="0"/>
        <color rgb="FFFF0000"/>
        <color rgb="FFFFEF9C"/>
      </colorScale>
    </cfRule>
  </conditionalFormatting>
  <conditionalFormatting sqref="Z647:Z661">
    <cfRule type="colorScale" priority="4155">
      <colorScale>
        <cfvo type="num" val="0"/>
        <cfvo type="max" val="0"/>
        <color rgb="FFFF0000"/>
        <color rgb="FFFFEF9C"/>
      </colorScale>
    </cfRule>
  </conditionalFormatting>
  <conditionalFormatting sqref="Z663:Z666">
    <cfRule type="colorScale" priority="4154">
      <colorScale>
        <cfvo type="num" val="0"/>
        <cfvo type="max" val="0"/>
        <color rgb="FFFF0000"/>
        <color rgb="FFFFEF9C"/>
      </colorScale>
    </cfRule>
  </conditionalFormatting>
  <conditionalFormatting sqref="Z663:Z666">
    <cfRule type="colorScale" priority="4153">
      <colorScale>
        <cfvo type="num" val="0"/>
        <cfvo type="max" val="0"/>
        <color rgb="FFFF0000"/>
        <color rgb="FFFFEF9C"/>
      </colorScale>
    </cfRule>
  </conditionalFormatting>
  <conditionalFormatting sqref="Z663:Z666">
    <cfRule type="colorScale" priority="4152">
      <colorScale>
        <cfvo type="num" val="0"/>
        <cfvo type="max" val="0"/>
        <color rgb="FFFF0000"/>
        <color rgb="FFFFEF9C"/>
      </colorScale>
    </cfRule>
  </conditionalFormatting>
  <conditionalFormatting sqref="Z663:Z666">
    <cfRule type="colorScale" priority="4151">
      <colorScale>
        <cfvo type="num" val="0"/>
        <cfvo type="max" val="0"/>
        <color rgb="FFFF0000"/>
        <color rgb="FFFFEF9C"/>
      </colorScale>
    </cfRule>
  </conditionalFormatting>
  <conditionalFormatting sqref="Z663:Z666">
    <cfRule type="colorScale" priority="4150">
      <colorScale>
        <cfvo type="num" val="0"/>
        <cfvo type="max" val="0"/>
        <color rgb="FFFF0000"/>
        <color rgb="FFFFEF9C"/>
      </colorScale>
    </cfRule>
  </conditionalFormatting>
  <conditionalFormatting sqref="Z663:Z666">
    <cfRule type="colorScale" priority="4149">
      <colorScale>
        <cfvo type="num" val="0"/>
        <cfvo type="max" val="0"/>
        <color rgb="FFFF0000"/>
        <color rgb="FFFFEF9C"/>
      </colorScale>
    </cfRule>
  </conditionalFormatting>
  <conditionalFormatting sqref="Z663:Z666">
    <cfRule type="colorScale" priority="4148">
      <colorScale>
        <cfvo type="num" val="0"/>
        <cfvo type="max" val="0"/>
        <color rgb="FFFF0000"/>
        <color rgb="FFFFEF9C"/>
      </colorScale>
    </cfRule>
  </conditionalFormatting>
  <conditionalFormatting sqref="Z663:Z666">
    <cfRule type="colorScale" priority="4147">
      <colorScale>
        <cfvo type="num" val="0"/>
        <cfvo type="max" val="0"/>
        <color rgb="FFFF0000"/>
        <color rgb="FFFFEF9C"/>
      </colorScale>
    </cfRule>
  </conditionalFormatting>
  <conditionalFormatting sqref="Z636">
    <cfRule type="colorScale" priority="4146">
      <colorScale>
        <cfvo type="num" val="0"/>
        <cfvo type="max" val="0"/>
        <color rgb="FFFF0000"/>
        <color rgb="FFFFEF9C"/>
      </colorScale>
    </cfRule>
  </conditionalFormatting>
  <conditionalFormatting sqref="Z651">
    <cfRule type="colorScale" priority="4145">
      <colorScale>
        <cfvo type="num" val="0"/>
        <cfvo type="max" val="0"/>
        <color rgb="FFFF0000"/>
        <color rgb="FFFFEF9C"/>
      </colorScale>
    </cfRule>
  </conditionalFormatting>
  <conditionalFormatting sqref="Z641">
    <cfRule type="colorScale" priority="4144">
      <colorScale>
        <cfvo type="num" val="0"/>
        <cfvo type="max" val="0"/>
        <color rgb="FFFF0000"/>
        <color rgb="FFFFEF9C"/>
      </colorScale>
    </cfRule>
  </conditionalFormatting>
  <conditionalFormatting sqref="Z656">
    <cfRule type="colorScale" priority="4143">
      <colorScale>
        <cfvo type="num" val="0"/>
        <cfvo type="max" val="0"/>
        <color rgb="FFFF0000"/>
        <color rgb="FFFFEF9C"/>
      </colorScale>
    </cfRule>
  </conditionalFormatting>
  <conditionalFormatting sqref="Z642">
    <cfRule type="colorScale" priority="4142">
      <colorScale>
        <cfvo type="num" val="0"/>
        <cfvo type="max" val="0"/>
        <color rgb="FFFF0000"/>
        <color rgb="FFFFEF9C"/>
      </colorScale>
    </cfRule>
  </conditionalFormatting>
  <conditionalFormatting sqref="Z657:Z658">
    <cfRule type="colorScale" priority="4141">
      <colorScale>
        <cfvo type="num" val="0"/>
        <cfvo type="max" val="0"/>
        <color rgb="FFFF0000"/>
        <color rgb="FFFFEF9C"/>
      </colorScale>
    </cfRule>
  </conditionalFormatting>
  <conditionalFormatting sqref="P633:Y636">
    <cfRule type="colorScale" priority="4140">
      <colorScale>
        <cfvo type="num" val="0"/>
        <cfvo type="max" val="0"/>
        <color rgb="FFFF0000"/>
        <color rgb="FFFFEF9C"/>
      </colorScale>
    </cfRule>
  </conditionalFormatting>
  <conditionalFormatting sqref="P638:Y651">
    <cfRule type="colorScale" priority="4139">
      <colorScale>
        <cfvo type="num" val="0"/>
        <cfvo type="max" val="0"/>
        <color rgb="FFFF0000"/>
        <color rgb="FFFFEF9C"/>
      </colorScale>
    </cfRule>
  </conditionalFormatting>
  <conditionalFormatting sqref="P653:Y666">
    <cfRule type="colorScale" priority="4138">
      <colorScale>
        <cfvo type="num" val="0"/>
        <cfvo type="max" val="0"/>
        <color rgb="FFFF0000"/>
        <color rgb="FFFFEF9C"/>
      </colorScale>
    </cfRule>
  </conditionalFormatting>
  <conditionalFormatting sqref="P633:Y636">
    <cfRule type="colorScale" priority="4137">
      <colorScale>
        <cfvo type="num" val="0"/>
        <cfvo type="max" val="0"/>
        <color rgb="FFFF0000"/>
        <color rgb="FFFFEF9C"/>
      </colorScale>
    </cfRule>
  </conditionalFormatting>
  <conditionalFormatting sqref="P633:Y636">
    <cfRule type="colorScale" priority="4136">
      <colorScale>
        <cfvo type="num" val="0"/>
        <cfvo type="max" val="0"/>
        <color rgb="FFFF0000"/>
        <color rgb="FFFFEF9C"/>
      </colorScale>
    </cfRule>
  </conditionalFormatting>
  <conditionalFormatting sqref="P633:Y636">
    <cfRule type="colorScale" priority="4135">
      <colorScale>
        <cfvo type="num" val="0"/>
        <cfvo type="max" val="0"/>
        <color rgb="FFFF0000"/>
        <color rgb="FFFFEF9C"/>
      </colorScale>
    </cfRule>
  </conditionalFormatting>
  <conditionalFormatting sqref="P638:Y651">
    <cfRule type="colorScale" priority="4134">
      <colorScale>
        <cfvo type="num" val="0"/>
        <cfvo type="max" val="0"/>
        <color rgb="FFFF0000"/>
        <color rgb="FFFFEF9C"/>
      </colorScale>
    </cfRule>
  </conditionalFormatting>
  <conditionalFormatting sqref="P638:Y651">
    <cfRule type="colorScale" priority="4133">
      <colorScale>
        <cfvo type="num" val="0"/>
        <cfvo type="max" val="0"/>
        <color rgb="FFFF0000"/>
        <color rgb="FFFFEF9C"/>
      </colorScale>
    </cfRule>
  </conditionalFormatting>
  <conditionalFormatting sqref="P638:Y651">
    <cfRule type="colorScale" priority="4132">
      <colorScale>
        <cfvo type="num" val="0"/>
        <cfvo type="max" val="0"/>
        <color rgb="FFFF0000"/>
        <color rgb="FFFFEF9C"/>
      </colorScale>
    </cfRule>
  </conditionalFormatting>
  <conditionalFormatting sqref="P638:Y651">
    <cfRule type="colorScale" priority="4131">
      <colorScale>
        <cfvo type="num" val="0"/>
        <cfvo type="max" val="0"/>
        <color rgb="FFFF0000"/>
        <color rgb="FFFFEF9C"/>
      </colorScale>
    </cfRule>
  </conditionalFormatting>
  <conditionalFormatting sqref="P653:Y666">
    <cfRule type="colorScale" priority="4130">
      <colorScale>
        <cfvo type="num" val="0"/>
        <cfvo type="max" val="0"/>
        <color rgb="FFFF0000"/>
        <color rgb="FFFFEF9C"/>
      </colorScale>
    </cfRule>
  </conditionalFormatting>
  <conditionalFormatting sqref="P653:Y666">
    <cfRule type="colorScale" priority="4129">
      <colorScale>
        <cfvo type="num" val="0"/>
        <cfvo type="max" val="0"/>
        <color rgb="FFFF0000"/>
        <color rgb="FFFFEF9C"/>
      </colorScale>
    </cfRule>
  </conditionalFormatting>
  <conditionalFormatting sqref="P653:Y666">
    <cfRule type="colorScale" priority="4128">
      <colorScale>
        <cfvo type="num" val="0"/>
        <cfvo type="max" val="0"/>
        <color rgb="FFFF0000"/>
        <color rgb="FFFFEF9C"/>
      </colorScale>
    </cfRule>
  </conditionalFormatting>
  <conditionalFormatting sqref="P653:Y666">
    <cfRule type="colorScale" priority="4127">
      <colorScale>
        <cfvo type="num" val="0"/>
        <cfvo type="max" val="0"/>
        <color rgb="FFFF0000"/>
        <color rgb="FFFFEF9C"/>
      </colorScale>
    </cfRule>
  </conditionalFormatting>
  <conditionalFormatting sqref="P653:Y666">
    <cfRule type="colorScale" priority="4126">
      <colorScale>
        <cfvo type="num" val="0"/>
        <cfvo type="max" val="0"/>
        <color rgb="FFFF0000"/>
        <color rgb="FFFFEF9C"/>
      </colorScale>
    </cfRule>
  </conditionalFormatting>
  <conditionalFormatting sqref="P642:Y642">
    <cfRule type="colorScale" priority="4125">
      <colorScale>
        <cfvo type="num" val="0"/>
        <cfvo type="max" val="0"/>
        <color rgb="FFFF0000"/>
        <color rgb="FFFFEF9C"/>
      </colorScale>
    </cfRule>
  </conditionalFormatting>
  <conditionalFormatting sqref="P657:Y658">
    <cfRule type="colorScale" priority="4124">
      <colorScale>
        <cfvo type="num" val="0"/>
        <cfvo type="max" val="0"/>
        <color rgb="FFFF0000"/>
        <color rgb="FFFFEF9C"/>
      </colorScale>
    </cfRule>
  </conditionalFormatting>
  <conditionalFormatting sqref="P647:Y647">
    <cfRule type="colorScale" priority="4123">
      <colorScale>
        <cfvo type="num" val="0"/>
        <cfvo type="max" val="0"/>
        <color rgb="FFFF0000"/>
        <color rgb="FFFFEF9C"/>
      </colorScale>
    </cfRule>
  </conditionalFormatting>
  <conditionalFormatting sqref="P663:Y663">
    <cfRule type="colorScale" priority="4122">
      <colorScale>
        <cfvo type="num" val="0"/>
        <cfvo type="max" val="0"/>
        <color rgb="FFFF0000"/>
        <color rgb="FFFFEF9C"/>
      </colorScale>
    </cfRule>
  </conditionalFormatting>
  <conditionalFormatting sqref="P633:Y633">
    <cfRule type="colorScale" priority="4121">
      <colorScale>
        <cfvo type="num" val="0"/>
        <cfvo type="max" val="0"/>
        <color rgb="FFFF0000"/>
        <color rgb="FFFFEF9C"/>
      </colorScale>
    </cfRule>
  </conditionalFormatting>
  <conditionalFormatting sqref="P648:Y648">
    <cfRule type="colorScale" priority="4120">
      <colorScale>
        <cfvo type="num" val="0"/>
        <cfvo type="max" val="0"/>
        <color rgb="FFFF0000"/>
        <color rgb="FFFFEF9C"/>
      </colorScale>
    </cfRule>
  </conditionalFormatting>
  <conditionalFormatting sqref="P664:Y664">
    <cfRule type="colorScale" priority="4119">
      <colorScale>
        <cfvo type="num" val="0"/>
        <cfvo type="max" val="0"/>
        <color rgb="FFFF0000"/>
        <color rgb="FFFFEF9C"/>
      </colorScale>
    </cfRule>
  </conditionalFormatting>
  <conditionalFormatting sqref="Z633:Z636">
    <cfRule type="colorScale" priority="4118">
      <colorScale>
        <cfvo type="num" val="0"/>
        <cfvo type="max" val="0"/>
        <color rgb="FFFF0000"/>
        <color rgb="FFFFEF9C"/>
      </colorScale>
    </cfRule>
  </conditionalFormatting>
  <conditionalFormatting sqref="Z638:Z651">
    <cfRule type="colorScale" priority="4117">
      <colorScale>
        <cfvo type="num" val="0"/>
        <cfvo type="max" val="0"/>
        <color rgb="FFFF0000"/>
        <color rgb="FFFFEF9C"/>
      </colorScale>
    </cfRule>
  </conditionalFormatting>
  <conditionalFormatting sqref="Z653:Z666">
    <cfRule type="colorScale" priority="4116">
      <colorScale>
        <cfvo type="num" val="0"/>
        <cfvo type="max" val="0"/>
        <color rgb="FFFF0000"/>
        <color rgb="FFFFEF9C"/>
      </colorScale>
    </cfRule>
  </conditionalFormatting>
  <conditionalFormatting sqref="Z633:Z636">
    <cfRule type="colorScale" priority="4115">
      <colorScale>
        <cfvo type="num" val="0"/>
        <cfvo type="max" val="0"/>
        <color rgb="FFFF0000"/>
        <color rgb="FFFFEF9C"/>
      </colorScale>
    </cfRule>
  </conditionalFormatting>
  <conditionalFormatting sqref="Z633:Z636">
    <cfRule type="colorScale" priority="4114">
      <colorScale>
        <cfvo type="num" val="0"/>
        <cfvo type="max" val="0"/>
        <color rgb="FFFF0000"/>
        <color rgb="FFFFEF9C"/>
      </colorScale>
    </cfRule>
  </conditionalFormatting>
  <conditionalFormatting sqref="Z633:Z636">
    <cfRule type="colorScale" priority="4113">
      <colorScale>
        <cfvo type="num" val="0"/>
        <cfvo type="max" val="0"/>
        <color rgb="FFFF0000"/>
        <color rgb="FFFFEF9C"/>
      </colorScale>
    </cfRule>
  </conditionalFormatting>
  <conditionalFormatting sqref="Z638:Z651">
    <cfRule type="colorScale" priority="4112">
      <colorScale>
        <cfvo type="num" val="0"/>
        <cfvo type="max" val="0"/>
        <color rgb="FFFF0000"/>
        <color rgb="FFFFEF9C"/>
      </colorScale>
    </cfRule>
  </conditionalFormatting>
  <conditionalFormatting sqref="Z638:Z651">
    <cfRule type="colorScale" priority="4111">
      <colorScale>
        <cfvo type="num" val="0"/>
        <cfvo type="max" val="0"/>
        <color rgb="FFFF0000"/>
        <color rgb="FFFFEF9C"/>
      </colorScale>
    </cfRule>
  </conditionalFormatting>
  <conditionalFormatting sqref="Z638:Z651">
    <cfRule type="colorScale" priority="4110">
      <colorScale>
        <cfvo type="num" val="0"/>
        <cfvo type="max" val="0"/>
        <color rgb="FFFF0000"/>
        <color rgb="FFFFEF9C"/>
      </colorScale>
    </cfRule>
  </conditionalFormatting>
  <conditionalFormatting sqref="Z638:Z651">
    <cfRule type="colorScale" priority="4109">
      <colorScale>
        <cfvo type="num" val="0"/>
        <cfvo type="max" val="0"/>
        <color rgb="FFFF0000"/>
        <color rgb="FFFFEF9C"/>
      </colorScale>
    </cfRule>
  </conditionalFormatting>
  <conditionalFormatting sqref="Z653:Z666">
    <cfRule type="colorScale" priority="4108">
      <colorScale>
        <cfvo type="num" val="0"/>
        <cfvo type="max" val="0"/>
        <color rgb="FFFF0000"/>
        <color rgb="FFFFEF9C"/>
      </colorScale>
    </cfRule>
  </conditionalFormatting>
  <conditionalFormatting sqref="Z653:Z666">
    <cfRule type="colorScale" priority="4107">
      <colorScale>
        <cfvo type="num" val="0"/>
        <cfvo type="max" val="0"/>
        <color rgb="FFFF0000"/>
        <color rgb="FFFFEF9C"/>
      </colorScale>
    </cfRule>
  </conditionalFormatting>
  <conditionalFormatting sqref="Z653:Z666">
    <cfRule type="colorScale" priority="4106">
      <colorScale>
        <cfvo type="num" val="0"/>
        <cfvo type="max" val="0"/>
        <color rgb="FFFF0000"/>
        <color rgb="FFFFEF9C"/>
      </colorScale>
    </cfRule>
  </conditionalFormatting>
  <conditionalFormatting sqref="Z653:Z666">
    <cfRule type="colorScale" priority="4105">
      <colorScale>
        <cfvo type="num" val="0"/>
        <cfvo type="max" val="0"/>
        <color rgb="FFFF0000"/>
        <color rgb="FFFFEF9C"/>
      </colorScale>
    </cfRule>
  </conditionalFormatting>
  <conditionalFormatting sqref="Z653:Z666">
    <cfRule type="colorScale" priority="4104">
      <colorScale>
        <cfvo type="num" val="0"/>
        <cfvo type="max" val="0"/>
        <color rgb="FFFF0000"/>
        <color rgb="FFFFEF9C"/>
      </colorScale>
    </cfRule>
  </conditionalFormatting>
  <conditionalFormatting sqref="Z642">
    <cfRule type="colorScale" priority="4103">
      <colorScale>
        <cfvo type="num" val="0"/>
        <cfvo type="max" val="0"/>
        <color rgb="FFFF0000"/>
        <color rgb="FFFFEF9C"/>
      </colorScale>
    </cfRule>
  </conditionalFormatting>
  <conditionalFormatting sqref="Z657:Z658">
    <cfRule type="colorScale" priority="4102">
      <colorScale>
        <cfvo type="num" val="0"/>
        <cfvo type="max" val="0"/>
        <color rgb="FFFF0000"/>
        <color rgb="FFFFEF9C"/>
      </colorScale>
    </cfRule>
  </conditionalFormatting>
  <conditionalFormatting sqref="Z647">
    <cfRule type="colorScale" priority="4101">
      <colorScale>
        <cfvo type="num" val="0"/>
        <cfvo type="max" val="0"/>
        <color rgb="FFFF0000"/>
        <color rgb="FFFFEF9C"/>
      </colorScale>
    </cfRule>
  </conditionalFormatting>
  <conditionalFormatting sqref="Z663">
    <cfRule type="colorScale" priority="4100">
      <colorScale>
        <cfvo type="num" val="0"/>
        <cfvo type="max" val="0"/>
        <color rgb="FFFF0000"/>
        <color rgb="FFFFEF9C"/>
      </colorScale>
    </cfRule>
  </conditionalFormatting>
  <conditionalFormatting sqref="Z633">
    <cfRule type="colorScale" priority="4099">
      <colorScale>
        <cfvo type="num" val="0"/>
        <cfvo type="max" val="0"/>
        <color rgb="FFFF0000"/>
        <color rgb="FFFFEF9C"/>
      </colorScale>
    </cfRule>
  </conditionalFormatting>
  <conditionalFormatting sqref="Z648">
    <cfRule type="colorScale" priority="4098">
      <colorScale>
        <cfvo type="num" val="0"/>
        <cfvo type="max" val="0"/>
        <color rgb="FFFF0000"/>
        <color rgb="FFFFEF9C"/>
      </colorScale>
    </cfRule>
  </conditionalFormatting>
  <conditionalFormatting sqref="Z664">
    <cfRule type="colorScale" priority="4097">
      <colorScale>
        <cfvo type="num" val="0"/>
        <cfvo type="max" val="0"/>
        <color rgb="FFFF0000"/>
        <color rgb="FFFFEF9C"/>
      </colorScale>
    </cfRule>
  </conditionalFormatting>
  <conditionalFormatting sqref="P633:Y642">
    <cfRule type="colorScale" priority="4096">
      <colorScale>
        <cfvo type="num" val="0"/>
        <cfvo type="max" val="0"/>
        <color rgb="FFFF0000"/>
        <color rgb="FFFFEF9C"/>
      </colorScale>
    </cfRule>
  </conditionalFormatting>
  <conditionalFormatting sqref="P644:Y658">
    <cfRule type="colorScale" priority="4095">
      <colorScale>
        <cfvo type="num" val="0"/>
        <cfvo type="max" val="0"/>
        <color rgb="FFFF0000"/>
        <color rgb="FFFFEF9C"/>
      </colorScale>
    </cfRule>
  </conditionalFormatting>
  <conditionalFormatting sqref="P660:Y666">
    <cfRule type="colorScale" priority="4094">
      <colorScale>
        <cfvo type="num" val="0"/>
        <cfvo type="max" val="0"/>
        <color rgb="FFFF0000"/>
        <color rgb="FFFFEF9C"/>
      </colorScale>
    </cfRule>
  </conditionalFormatting>
  <conditionalFormatting sqref="P633:Y642">
    <cfRule type="colorScale" priority="4093">
      <colorScale>
        <cfvo type="num" val="0"/>
        <cfvo type="max" val="0"/>
        <color rgb="FFFF0000"/>
        <color rgb="FFFFEF9C"/>
      </colorScale>
    </cfRule>
  </conditionalFormatting>
  <conditionalFormatting sqref="P644:Y658">
    <cfRule type="colorScale" priority="4092">
      <colorScale>
        <cfvo type="num" val="0"/>
        <cfvo type="max" val="0"/>
        <color rgb="FFFF0000"/>
        <color rgb="FFFFEF9C"/>
      </colorScale>
    </cfRule>
  </conditionalFormatting>
  <conditionalFormatting sqref="P644:Y658">
    <cfRule type="colorScale" priority="4091">
      <colorScale>
        <cfvo type="num" val="0"/>
        <cfvo type="max" val="0"/>
        <color rgb="FFFF0000"/>
        <color rgb="FFFFEF9C"/>
      </colorScale>
    </cfRule>
  </conditionalFormatting>
  <conditionalFormatting sqref="P660:Y666">
    <cfRule type="colorScale" priority="4090">
      <colorScale>
        <cfvo type="num" val="0"/>
        <cfvo type="max" val="0"/>
        <color rgb="FFFF0000"/>
        <color rgb="FFFFEF9C"/>
      </colorScale>
    </cfRule>
  </conditionalFormatting>
  <conditionalFormatting sqref="P660:Y666">
    <cfRule type="colorScale" priority="4089">
      <colorScale>
        <cfvo type="num" val="0"/>
        <cfvo type="max" val="0"/>
        <color rgb="FFFF0000"/>
        <color rgb="FFFFEF9C"/>
      </colorScale>
    </cfRule>
  </conditionalFormatting>
  <conditionalFormatting sqref="P660:Y666">
    <cfRule type="colorScale" priority="4088">
      <colorScale>
        <cfvo type="num" val="0"/>
        <cfvo type="max" val="0"/>
        <color rgb="FFFF0000"/>
        <color rgb="FFFFEF9C"/>
      </colorScale>
    </cfRule>
  </conditionalFormatting>
  <conditionalFormatting sqref="P633:Y633">
    <cfRule type="colorScale" priority="4087">
      <colorScale>
        <cfvo type="num" val="0"/>
        <cfvo type="max" val="0"/>
        <color rgb="FFFF0000"/>
        <color rgb="FFFFEF9C"/>
      </colorScale>
    </cfRule>
  </conditionalFormatting>
  <conditionalFormatting sqref="P648:Y648">
    <cfRule type="colorScale" priority="4086">
      <colorScale>
        <cfvo type="num" val="0"/>
        <cfvo type="max" val="0"/>
        <color rgb="FFFF0000"/>
        <color rgb="FFFFEF9C"/>
      </colorScale>
    </cfRule>
  </conditionalFormatting>
  <conditionalFormatting sqref="P664:Y664">
    <cfRule type="colorScale" priority="4085">
      <colorScale>
        <cfvo type="num" val="0"/>
        <cfvo type="max" val="0"/>
        <color rgb="FFFF0000"/>
        <color rgb="FFFFEF9C"/>
      </colorScale>
    </cfRule>
  </conditionalFormatting>
  <conditionalFormatting sqref="P638:Y638">
    <cfRule type="colorScale" priority="4084">
      <colorScale>
        <cfvo type="num" val="0"/>
        <cfvo type="max" val="0"/>
        <color rgb="FFFF0000"/>
        <color rgb="FFFFEF9C"/>
      </colorScale>
    </cfRule>
  </conditionalFormatting>
  <conditionalFormatting sqref="P653:Y653">
    <cfRule type="colorScale" priority="4083">
      <colorScale>
        <cfvo type="num" val="0"/>
        <cfvo type="max" val="0"/>
        <color rgb="FFFF0000"/>
        <color rgb="FFFFEF9C"/>
      </colorScale>
    </cfRule>
  </conditionalFormatting>
  <conditionalFormatting sqref="P639:Y639">
    <cfRule type="colorScale" priority="4082">
      <colorScale>
        <cfvo type="num" val="0"/>
        <cfvo type="max" val="0"/>
        <color rgb="FFFF0000"/>
        <color rgb="FFFFEF9C"/>
      </colorScale>
    </cfRule>
  </conditionalFormatting>
  <conditionalFormatting sqref="P654:Y654">
    <cfRule type="colorScale" priority="4081">
      <colorScale>
        <cfvo type="num" val="0"/>
        <cfvo type="max" val="0"/>
        <color rgb="FFFF0000"/>
        <color rgb="FFFFEF9C"/>
      </colorScale>
    </cfRule>
  </conditionalFormatting>
  <conditionalFormatting sqref="Z633:Z642">
    <cfRule type="colorScale" priority="4080">
      <colorScale>
        <cfvo type="num" val="0"/>
        <cfvo type="max" val="0"/>
        <color rgb="FFFF0000"/>
        <color rgb="FFFFEF9C"/>
      </colorScale>
    </cfRule>
  </conditionalFormatting>
  <conditionalFormatting sqref="Z644:Z658">
    <cfRule type="colorScale" priority="4079">
      <colorScale>
        <cfvo type="num" val="0"/>
        <cfvo type="max" val="0"/>
        <color rgb="FFFF0000"/>
        <color rgb="FFFFEF9C"/>
      </colorScale>
    </cfRule>
  </conditionalFormatting>
  <conditionalFormatting sqref="Z660:Z666">
    <cfRule type="colorScale" priority="4078">
      <colorScale>
        <cfvo type="num" val="0"/>
        <cfvo type="max" val="0"/>
        <color rgb="FFFF0000"/>
        <color rgb="FFFFEF9C"/>
      </colorScale>
    </cfRule>
  </conditionalFormatting>
  <conditionalFormatting sqref="Z633:Z642">
    <cfRule type="colorScale" priority="4077">
      <colorScale>
        <cfvo type="num" val="0"/>
        <cfvo type="max" val="0"/>
        <color rgb="FFFF0000"/>
        <color rgb="FFFFEF9C"/>
      </colorScale>
    </cfRule>
  </conditionalFormatting>
  <conditionalFormatting sqref="Z644:Z658">
    <cfRule type="colorScale" priority="4076">
      <colorScale>
        <cfvo type="num" val="0"/>
        <cfvo type="max" val="0"/>
        <color rgb="FFFF0000"/>
        <color rgb="FFFFEF9C"/>
      </colorScale>
    </cfRule>
  </conditionalFormatting>
  <conditionalFormatting sqref="Z644:Z658">
    <cfRule type="colorScale" priority="4075">
      <colorScale>
        <cfvo type="num" val="0"/>
        <cfvo type="max" val="0"/>
        <color rgb="FFFF0000"/>
        <color rgb="FFFFEF9C"/>
      </colorScale>
    </cfRule>
  </conditionalFormatting>
  <conditionalFormatting sqref="Z660:Z666">
    <cfRule type="colorScale" priority="4074">
      <colorScale>
        <cfvo type="num" val="0"/>
        <cfvo type="max" val="0"/>
        <color rgb="FFFF0000"/>
        <color rgb="FFFFEF9C"/>
      </colorScale>
    </cfRule>
  </conditionalFormatting>
  <conditionalFormatting sqref="Z660:Z666">
    <cfRule type="colorScale" priority="4073">
      <colorScale>
        <cfvo type="num" val="0"/>
        <cfvo type="max" val="0"/>
        <color rgb="FFFF0000"/>
        <color rgb="FFFFEF9C"/>
      </colorScale>
    </cfRule>
  </conditionalFormatting>
  <conditionalFormatting sqref="Z660:Z666">
    <cfRule type="colorScale" priority="4072">
      <colorScale>
        <cfvo type="num" val="0"/>
        <cfvo type="max" val="0"/>
        <color rgb="FFFF0000"/>
        <color rgb="FFFFEF9C"/>
      </colorScale>
    </cfRule>
  </conditionalFormatting>
  <conditionalFormatting sqref="Z633">
    <cfRule type="colorScale" priority="4071">
      <colorScale>
        <cfvo type="num" val="0"/>
        <cfvo type="max" val="0"/>
        <color rgb="FFFF0000"/>
        <color rgb="FFFFEF9C"/>
      </colorScale>
    </cfRule>
  </conditionalFormatting>
  <conditionalFormatting sqref="Z648">
    <cfRule type="colorScale" priority="4070">
      <colorScale>
        <cfvo type="num" val="0"/>
        <cfvo type="max" val="0"/>
        <color rgb="FFFF0000"/>
        <color rgb="FFFFEF9C"/>
      </colorScale>
    </cfRule>
  </conditionalFormatting>
  <conditionalFormatting sqref="Z664">
    <cfRule type="colorScale" priority="4069">
      <colorScale>
        <cfvo type="num" val="0"/>
        <cfvo type="max" val="0"/>
        <color rgb="FFFF0000"/>
        <color rgb="FFFFEF9C"/>
      </colorScale>
    </cfRule>
  </conditionalFormatting>
  <conditionalFormatting sqref="Z638">
    <cfRule type="colorScale" priority="4068">
      <colorScale>
        <cfvo type="num" val="0"/>
        <cfvo type="max" val="0"/>
        <color rgb="FFFF0000"/>
        <color rgb="FFFFEF9C"/>
      </colorScale>
    </cfRule>
  </conditionalFormatting>
  <conditionalFormatting sqref="Z653">
    <cfRule type="colorScale" priority="4067">
      <colorScale>
        <cfvo type="num" val="0"/>
        <cfvo type="max" val="0"/>
        <color rgb="FFFF0000"/>
        <color rgb="FFFFEF9C"/>
      </colorScale>
    </cfRule>
  </conditionalFormatting>
  <conditionalFormatting sqref="Z639">
    <cfRule type="colorScale" priority="4066">
      <colorScale>
        <cfvo type="num" val="0"/>
        <cfvo type="max" val="0"/>
        <color rgb="FFFF0000"/>
        <color rgb="FFFFEF9C"/>
      </colorScale>
    </cfRule>
  </conditionalFormatting>
  <conditionalFormatting sqref="Z654">
    <cfRule type="colorScale" priority="4065">
      <colorScale>
        <cfvo type="num" val="0"/>
        <cfvo type="max" val="0"/>
        <color rgb="FFFF0000"/>
        <color rgb="FFFFEF9C"/>
      </colorScale>
    </cfRule>
  </conditionalFormatting>
  <conditionalFormatting sqref="P633:Y633">
    <cfRule type="colorScale" priority="4064">
      <colorScale>
        <cfvo type="num" val="0"/>
        <cfvo type="max" val="0"/>
        <color rgb="FFFF0000"/>
        <color rgb="FFFFEF9C"/>
      </colorScale>
    </cfRule>
  </conditionalFormatting>
  <conditionalFormatting sqref="P635:Y648">
    <cfRule type="colorScale" priority="4063">
      <colorScale>
        <cfvo type="num" val="0"/>
        <cfvo type="max" val="0"/>
        <color rgb="FFFF0000"/>
        <color rgb="FFFFEF9C"/>
      </colorScale>
    </cfRule>
  </conditionalFormatting>
  <conditionalFormatting sqref="P650:Y664">
    <cfRule type="colorScale" priority="4062">
      <colorScale>
        <cfvo type="num" val="0"/>
        <cfvo type="max" val="0"/>
        <color rgb="FFFF0000"/>
        <color rgb="FFFFEF9C"/>
      </colorScale>
    </cfRule>
  </conditionalFormatting>
  <conditionalFormatting sqref="P666:Y666">
    <cfRule type="colorScale" priority="4061">
      <colorScale>
        <cfvo type="num" val="0"/>
        <cfvo type="max" val="0"/>
        <color rgb="FFFF0000"/>
        <color rgb="FFFFEF9C"/>
      </colorScale>
    </cfRule>
  </conditionalFormatting>
  <conditionalFormatting sqref="P666:Y666">
    <cfRule type="colorScale" priority="4060">
      <colorScale>
        <cfvo type="num" val="0"/>
        <cfvo type="max" val="0"/>
        <color rgb="FFFF0000"/>
        <color rgb="FFFFEF9C"/>
      </colorScale>
    </cfRule>
  </conditionalFormatting>
  <conditionalFormatting sqref="P639:Y639">
    <cfRule type="colorScale" priority="4059">
      <colorScale>
        <cfvo type="num" val="0"/>
        <cfvo type="max" val="0"/>
        <color rgb="FFFF0000"/>
        <color rgb="FFFFEF9C"/>
      </colorScale>
    </cfRule>
  </conditionalFormatting>
  <conditionalFormatting sqref="P654:Y654">
    <cfRule type="colorScale" priority="4058">
      <colorScale>
        <cfvo type="num" val="0"/>
        <cfvo type="max" val="0"/>
        <color rgb="FFFF0000"/>
        <color rgb="FFFFEF9C"/>
      </colorScale>
    </cfRule>
  </conditionalFormatting>
  <conditionalFormatting sqref="P644:Y644">
    <cfRule type="colorScale" priority="4057">
      <colorScale>
        <cfvo type="num" val="0"/>
        <cfvo type="max" val="0"/>
        <color rgb="FFFF0000"/>
        <color rgb="FFFFEF9C"/>
      </colorScale>
    </cfRule>
  </conditionalFormatting>
  <conditionalFormatting sqref="P660:Y660">
    <cfRule type="colorScale" priority="4056">
      <colorScale>
        <cfvo type="num" val="0"/>
        <cfvo type="max" val="0"/>
        <color rgb="FFFF0000"/>
        <color rgb="FFFFEF9C"/>
      </colorScale>
    </cfRule>
  </conditionalFormatting>
  <conditionalFormatting sqref="P645:Y645">
    <cfRule type="colorScale" priority="4055">
      <colorScale>
        <cfvo type="num" val="0"/>
        <cfvo type="max" val="0"/>
        <color rgb="FFFF0000"/>
        <color rgb="FFFFEF9C"/>
      </colorScale>
    </cfRule>
  </conditionalFormatting>
  <conditionalFormatting sqref="P661:Y661">
    <cfRule type="colorScale" priority="4054">
      <colorScale>
        <cfvo type="num" val="0"/>
        <cfvo type="max" val="0"/>
        <color rgb="FFFF0000"/>
        <color rgb="FFFFEF9C"/>
      </colorScale>
    </cfRule>
  </conditionalFormatting>
  <conditionalFormatting sqref="Z633">
    <cfRule type="colorScale" priority="4053">
      <colorScale>
        <cfvo type="num" val="0"/>
        <cfvo type="max" val="0"/>
        <color rgb="FFFF0000"/>
        <color rgb="FFFFEF9C"/>
      </colorScale>
    </cfRule>
  </conditionalFormatting>
  <conditionalFormatting sqref="Z635:Z648">
    <cfRule type="colorScale" priority="4052">
      <colorScale>
        <cfvo type="num" val="0"/>
        <cfvo type="max" val="0"/>
        <color rgb="FFFF0000"/>
        <color rgb="FFFFEF9C"/>
      </colorScale>
    </cfRule>
  </conditionalFormatting>
  <conditionalFormatting sqref="Z650:Z664">
    <cfRule type="colorScale" priority="4051">
      <colorScale>
        <cfvo type="num" val="0"/>
        <cfvo type="max" val="0"/>
        <color rgb="FFFF0000"/>
        <color rgb="FFFFEF9C"/>
      </colorScale>
    </cfRule>
  </conditionalFormatting>
  <conditionalFormatting sqref="Z666">
    <cfRule type="colorScale" priority="4050">
      <colorScale>
        <cfvo type="num" val="0"/>
        <cfvo type="max" val="0"/>
        <color rgb="FFFF0000"/>
        <color rgb="FFFFEF9C"/>
      </colorScale>
    </cfRule>
  </conditionalFormatting>
  <conditionalFormatting sqref="Z666">
    <cfRule type="colorScale" priority="4049">
      <colorScale>
        <cfvo type="num" val="0"/>
        <cfvo type="max" val="0"/>
        <color rgb="FFFF0000"/>
        <color rgb="FFFFEF9C"/>
      </colorScale>
    </cfRule>
  </conditionalFormatting>
  <conditionalFormatting sqref="Z639">
    <cfRule type="colorScale" priority="4048">
      <colorScale>
        <cfvo type="num" val="0"/>
        <cfvo type="max" val="0"/>
        <color rgb="FFFF0000"/>
        <color rgb="FFFFEF9C"/>
      </colorScale>
    </cfRule>
  </conditionalFormatting>
  <conditionalFormatting sqref="Z654">
    <cfRule type="colorScale" priority="4047">
      <colorScale>
        <cfvo type="num" val="0"/>
        <cfvo type="max" val="0"/>
        <color rgb="FFFF0000"/>
        <color rgb="FFFFEF9C"/>
      </colorScale>
    </cfRule>
  </conditionalFormatting>
  <conditionalFormatting sqref="Z644">
    <cfRule type="colorScale" priority="4046">
      <colorScale>
        <cfvo type="num" val="0"/>
        <cfvo type="max" val="0"/>
        <color rgb="FFFF0000"/>
        <color rgb="FFFFEF9C"/>
      </colorScale>
    </cfRule>
  </conditionalFormatting>
  <conditionalFormatting sqref="Z660">
    <cfRule type="colorScale" priority="4045">
      <colorScale>
        <cfvo type="num" val="0"/>
        <cfvo type="max" val="0"/>
        <color rgb="FFFF0000"/>
        <color rgb="FFFFEF9C"/>
      </colorScale>
    </cfRule>
  </conditionalFormatting>
  <conditionalFormatting sqref="Z645">
    <cfRule type="colorScale" priority="4044">
      <colorScale>
        <cfvo type="num" val="0"/>
        <cfvo type="max" val="0"/>
        <color rgb="FFFF0000"/>
        <color rgb="FFFFEF9C"/>
      </colorScale>
    </cfRule>
  </conditionalFormatting>
  <conditionalFormatting sqref="Z661">
    <cfRule type="colorScale" priority="4043">
      <colorScale>
        <cfvo type="num" val="0"/>
        <cfvo type="max" val="0"/>
        <color rgb="FFFF0000"/>
        <color rgb="FFFFEF9C"/>
      </colorScale>
    </cfRule>
  </conditionalFormatting>
  <conditionalFormatting sqref="P633:Y639">
    <cfRule type="colorScale" priority="4042">
      <colorScale>
        <cfvo type="num" val="0"/>
        <cfvo type="max" val="0"/>
        <color rgb="FFFF0000"/>
        <color rgb="FFFFEF9C"/>
      </colorScale>
    </cfRule>
  </conditionalFormatting>
  <conditionalFormatting sqref="P641:Y654">
    <cfRule type="colorScale" priority="4041">
      <colorScale>
        <cfvo type="num" val="0"/>
        <cfvo type="max" val="0"/>
        <color rgb="FFFF0000"/>
        <color rgb="FFFFEF9C"/>
      </colorScale>
    </cfRule>
  </conditionalFormatting>
  <conditionalFormatting sqref="P656:Y666">
    <cfRule type="colorScale" priority="4040">
      <colorScale>
        <cfvo type="num" val="0"/>
        <cfvo type="max" val="0"/>
        <color rgb="FFFF0000"/>
        <color rgb="FFFFEF9C"/>
      </colorScale>
    </cfRule>
  </conditionalFormatting>
  <conditionalFormatting sqref="P645:Y645">
    <cfRule type="colorScale" priority="4039">
      <colorScale>
        <cfvo type="num" val="0"/>
        <cfvo type="max" val="0"/>
        <color rgb="FFFF0000"/>
        <color rgb="FFFFEF9C"/>
      </colorScale>
    </cfRule>
  </conditionalFormatting>
  <conditionalFormatting sqref="P661:Y661">
    <cfRule type="colorScale" priority="4038">
      <colorScale>
        <cfvo type="num" val="0"/>
        <cfvo type="max" val="0"/>
        <color rgb="FFFF0000"/>
        <color rgb="FFFFEF9C"/>
      </colorScale>
    </cfRule>
  </conditionalFormatting>
  <conditionalFormatting sqref="P635:Y635">
    <cfRule type="colorScale" priority="4037">
      <colorScale>
        <cfvo type="num" val="0"/>
        <cfvo type="max" val="0"/>
        <color rgb="FFFF0000"/>
        <color rgb="FFFFEF9C"/>
      </colorScale>
    </cfRule>
  </conditionalFormatting>
  <conditionalFormatting sqref="P650:Y650">
    <cfRule type="colorScale" priority="4036">
      <colorScale>
        <cfvo type="num" val="0"/>
        <cfvo type="max" val="0"/>
        <color rgb="FFFF0000"/>
        <color rgb="FFFFEF9C"/>
      </colorScale>
    </cfRule>
  </conditionalFormatting>
  <conditionalFormatting sqref="P666:Y666">
    <cfRule type="colorScale" priority="4035">
      <colorScale>
        <cfvo type="num" val="0"/>
        <cfvo type="max" val="0"/>
        <color rgb="FFFF0000"/>
        <color rgb="FFFFEF9C"/>
      </colorScale>
    </cfRule>
  </conditionalFormatting>
  <conditionalFormatting sqref="P636:Y636">
    <cfRule type="colorScale" priority="4034">
      <colorScale>
        <cfvo type="num" val="0"/>
        <cfvo type="max" val="0"/>
        <color rgb="FFFF0000"/>
        <color rgb="FFFFEF9C"/>
      </colorScale>
    </cfRule>
  </conditionalFormatting>
  <conditionalFormatting sqref="P651:Y651">
    <cfRule type="colorScale" priority="4033">
      <colorScale>
        <cfvo type="num" val="0"/>
        <cfvo type="max" val="0"/>
        <color rgb="FFFF0000"/>
        <color rgb="FFFFEF9C"/>
      </colorScale>
    </cfRule>
  </conditionalFormatting>
  <conditionalFormatting sqref="Z633:Z639">
    <cfRule type="colorScale" priority="4032">
      <colorScale>
        <cfvo type="num" val="0"/>
        <cfvo type="max" val="0"/>
        <color rgb="FFFF0000"/>
        <color rgb="FFFFEF9C"/>
      </colorScale>
    </cfRule>
  </conditionalFormatting>
  <conditionalFormatting sqref="Z641:Z654">
    <cfRule type="colorScale" priority="4031">
      <colorScale>
        <cfvo type="num" val="0"/>
        <cfvo type="max" val="0"/>
        <color rgb="FFFF0000"/>
        <color rgb="FFFFEF9C"/>
      </colorScale>
    </cfRule>
  </conditionalFormatting>
  <conditionalFormatting sqref="Z656:Z666">
    <cfRule type="colorScale" priority="4030">
      <colorScale>
        <cfvo type="num" val="0"/>
        <cfvo type="max" val="0"/>
        <color rgb="FFFF0000"/>
        <color rgb="FFFFEF9C"/>
      </colorScale>
    </cfRule>
  </conditionalFormatting>
  <conditionalFormatting sqref="Z645">
    <cfRule type="colorScale" priority="4029">
      <colorScale>
        <cfvo type="num" val="0"/>
        <cfvo type="max" val="0"/>
        <color rgb="FFFF0000"/>
        <color rgb="FFFFEF9C"/>
      </colorScale>
    </cfRule>
  </conditionalFormatting>
  <conditionalFormatting sqref="Z661">
    <cfRule type="colorScale" priority="4028">
      <colorScale>
        <cfvo type="num" val="0"/>
        <cfvo type="max" val="0"/>
        <color rgb="FFFF0000"/>
        <color rgb="FFFFEF9C"/>
      </colorScale>
    </cfRule>
  </conditionalFormatting>
  <conditionalFormatting sqref="Z635">
    <cfRule type="colorScale" priority="4027">
      <colorScale>
        <cfvo type="num" val="0"/>
        <cfvo type="max" val="0"/>
        <color rgb="FFFF0000"/>
        <color rgb="FFFFEF9C"/>
      </colorScale>
    </cfRule>
  </conditionalFormatting>
  <conditionalFormatting sqref="Z650">
    <cfRule type="colorScale" priority="4026">
      <colorScale>
        <cfvo type="num" val="0"/>
        <cfvo type="max" val="0"/>
        <color rgb="FFFF0000"/>
        <color rgb="FFFFEF9C"/>
      </colorScale>
    </cfRule>
  </conditionalFormatting>
  <conditionalFormatting sqref="Z666">
    <cfRule type="colorScale" priority="4025">
      <colorScale>
        <cfvo type="num" val="0"/>
        <cfvo type="max" val="0"/>
        <color rgb="FFFF0000"/>
        <color rgb="FFFFEF9C"/>
      </colorScale>
    </cfRule>
  </conditionalFormatting>
  <conditionalFormatting sqref="Z636">
    <cfRule type="colorScale" priority="4024">
      <colorScale>
        <cfvo type="num" val="0"/>
        <cfvo type="max" val="0"/>
        <color rgb="FFFF0000"/>
        <color rgb="FFFFEF9C"/>
      </colorScale>
    </cfRule>
  </conditionalFormatting>
  <conditionalFormatting sqref="Z651">
    <cfRule type="colorScale" priority="4023">
      <colorScale>
        <cfvo type="num" val="0"/>
        <cfvo type="max" val="0"/>
        <color rgb="FFFF0000"/>
        <color rgb="FFFFEF9C"/>
      </colorScale>
    </cfRule>
  </conditionalFormatting>
  <conditionalFormatting sqref="P633:Y645">
    <cfRule type="colorScale" priority="4022">
      <colorScale>
        <cfvo type="num" val="0"/>
        <cfvo type="max" val="0"/>
        <color rgb="FFFF0000"/>
        <color rgb="FFFFEF9C"/>
      </colorScale>
    </cfRule>
  </conditionalFormatting>
  <conditionalFormatting sqref="P647:Y661">
    <cfRule type="colorScale" priority="4021">
      <colorScale>
        <cfvo type="num" val="0"/>
        <cfvo type="max" val="0"/>
        <color rgb="FFFF0000"/>
        <color rgb="FFFFEF9C"/>
      </colorScale>
    </cfRule>
  </conditionalFormatting>
  <conditionalFormatting sqref="P663:Y666">
    <cfRule type="colorScale" priority="4020">
      <colorScale>
        <cfvo type="num" val="0"/>
        <cfvo type="max" val="0"/>
        <color rgb="FFFF0000"/>
        <color rgb="FFFFEF9C"/>
      </colorScale>
    </cfRule>
  </conditionalFormatting>
  <conditionalFormatting sqref="P636:Y636">
    <cfRule type="colorScale" priority="4019">
      <colorScale>
        <cfvo type="num" val="0"/>
        <cfvo type="max" val="0"/>
        <color rgb="FFFF0000"/>
        <color rgb="FFFFEF9C"/>
      </colorScale>
    </cfRule>
  </conditionalFormatting>
  <conditionalFormatting sqref="P651:Y651">
    <cfRule type="colorScale" priority="4018">
      <colorScale>
        <cfvo type="num" val="0"/>
        <cfvo type="max" val="0"/>
        <color rgb="FFFF0000"/>
        <color rgb="FFFFEF9C"/>
      </colorScale>
    </cfRule>
  </conditionalFormatting>
  <conditionalFormatting sqref="P641:Y641">
    <cfRule type="colorScale" priority="4017">
      <colorScale>
        <cfvo type="num" val="0"/>
        <cfvo type="max" val="0"/>
        <color rgb="FFFF0000"/>
        <color rgb="FFFFEF9C"/>
      </colorScale>
    </cfRule>
  </conditionalFormatting>
  <conditionalFormatting sqref="P656:Y656">
    <cfRule type="colorScale" priority="4016">
      <colorScale>
        <cfvo type="num" val="0"/>
        <cfvo type="max" val="0"/>
        <color rgb="FFFF0000"/>
        <color rgb="FFFFEF9C"/>
      </colorScale>
    </cfRule>
  </conditionalFormatting>
  <conditionalFormatting sqref="P642:Y642">
    <cfRule type="colorScale" priority="4015">
      <colorScale>
        <cfvo type="num" val="0"/>
        <cfvo type="max" val="0"/>
        <color rgb="FFFF0000"/>
        <color rgb="FFFFEF9C"/>
      </colorScale>
    </cfRule>
  </conditionalFormatting>
  <conditionalFormatting sqref="P657:Y658">
    <cfRule type="colorScale" priority="4014">
      <colorScale>
        <cfvo type="num" val="0"/>
        <cfvo type="max" val="0"/>
        <color rgb="FFFF0000"/>
        <color rgb="FFFFEF9C"/>
      </colorScale>
    </cfRule>
  </conditionalFormatting>
  <conditionalFormatting sqref="Z633:Z645">
    <cfRule type="colorScale" priority="4013">
      <colorScale>
        <cfvo type="num" val="0"/>
        <cfvo type="max" val="0"/>
        <color rgb="FFFF0000"/>
        <color rgb="FFFFEF9C"/>
      </colorScale>
    </cfRule>
  </conditionalFormatting>
  <conditionalFormatting sqref="Z647:Z661">
    <cfRule type="colorScale" priority="4012">
      <colorScale>
        <cfvo type="num" val="0"/>
        <cfvo type="max" val="0"/>
        <color rgb="FFFF0000"/>
        <color rgb="FFFFEF9C"/>
      </colorScale>
    </cfRule>
  </conditionalFormatting>
  <conditionalFormatting sqref="Z663:Z666">
    <cfRule type="colorScale" priority="4011">
      <colorScale>
        <cfvo type="num" val="0"/>
        <cfvo type="max" val="0"/>
        <color rgb="FFFF0000"/>
        <color rgb="FFFFEF9C"/>
      </colorScale>
    </cfRule>
  </conditionalFormatting>
  <conditionalFormatting sqref="Z636">
    <cfRule type="colorScale" priority="4010">
      <colorScale>
        <cfvo type="num" val="0"/>
        <cfvo type="max" val="0"/>
        <color rgb="FFFF0000"/>
        <color rgb="FFFFEF9C"/>
      </colorScale>
    </cfRule>
  </conditionalFormatting>
  <conditionalFormatting sqref="Z651">
    <cfRule type="colorScale" priority="4009">
      <colorScale>
        <cfvo type="num" val="0"/>
        <cfvo type="max" val="0"/>
        <color rgb="FFFF0000"/>
        <color rgb="FFFFEF9C"/>
      </colorScale>
    </cfRule>
  </conditionalFormatting>
  <conditionalFormatting sqref="Z641">
    <cfRule type="colorScale" priority="4008">
      <colorScale>
        <cfvo type="num" val="0"/>
        <cfvo type="max" val="0"/>
        <color rgb="FFFF0000"/>
        <color rgb="FFFFEF9C"/>
      </colorScale>
    </cfRule>
  </conditionalFormatting>
  <conditionalFormatting sqref="Z656">
    <cfRule type="colorScale" priority="4007">
      <colorScale>
        <cfvo type="num" val="0"/>
        <cfvo type="max" val="0"/>
        <color rgb="FFFF0000"/>
        <color rgb="FFFFEF9C"/>
      </colorScale>
    </cfRule>
  </conditionalFormatting>
  <conditionalFormatting sqref="Z642">
    <cfRule type="colorScale" priority="4006">
      <colorScale>
        <cfvo type="num" val="0"/>
        <cfvo type="max" val="0"/>
        <color rgb="FFFF0000"/>
        <color rgb="FFFFEF9C"/>
      </colorScale>
    </cfRule>
  </conditionalFormatting>
  <conditionalFormatting sqref="Z657:Z658">
    <cfRule type="colorScale" priority="4005">
      <colorScale>
        <cfvo type="num" val="0"/>
        <cfvo type="max" val="0"/>
        <color rgb="FFFF0000"/>
        <color rgb="FFFFEF9C"/>
      </colorScale>
    </cfRule>
  </conditionalFormatting>
  <conditionalFormatting sqref="P633:Y636">
    <cfRule type="colorScale" priority="4004">
      <colorScale>
        <cfvo type="num" val="0"/>
        <cfvo type="max" val="0"/>
        <color rgb="FFFF0000"/>
        <color rgb="FFFFEF9C"/>
      </colorScale>
    </cfRule>
  </conditionalFormatting>
  <conditionalFormatting sqref="P638:Y651">
    <cfRule type="colorScale" priority="4003">
      <colorScale>
        <cfvo type="num" val="0"/>
        <cfvo type="max" val="0"/>
        <color rgb="FFFF0000"/>
        <color rgb="FFFFEF9C"/>
      </colorScale>
    </cfRule>
  </conditionalFormatting>
  <conditionalFormatting sqref="P653:Y666">
    <cfRule type="colorScale" priority="4002">
      <colorScale>
        <cfvo type="num" val="0"/>
        <cfvo type="max" val="0"/>
        <color rgb="FFFF0000"/>
        <color rgb="FFFFEF9C"/>
      </colorScale>
    </cfRule>
  </conditionalFormatting>
  <conditionalFormatting sqref="P642:Y642">
    <cfRule type="colorScale" priority="4001">
      <colorScale>
        <cfvo type="num" val="0"/>
        <cfvo type="max" val="0"/>
        <color rgb="FFFF0000"/>
        <color rgb="FFFFEF9C"/>
      </colorScale>
    </cfRule>
  </conditionalFormatting>
  <conditionalFormatting sqref="P657:Y658">
    <cfRule type="colorScale" priority="4000">
      <colorScale>
        <cfvo type="num" val="0"/>
        <cfvo type="max" val="0"/>
        <color rgb="FFFF0000"/>
        <color rgb="FFFFEF9C"/>
      </colorScale>
    </cfRule>
  </conditionalFormatting>
  <conditionalFormatting sqref="P647:Y647">
    <cfRule type="colorScale" priority="3999">
      <colorScale>
        <cfvo type="num" val="0"/>
        <cfvo type="max" val="0"/>
        <color rgb="FFFF0000"/>
        <color rgb="FFFFEF9C"/>
      </colorScale>
    </cfRule>
  </conditionalFormatting>
  <conditionalFormatting sqref="P663:Y663">
    <cfRule type="colorScale" priority="3998">
      <colorScale>
        <cfvo type="num" val="0"/>
        <cfvo type="max" val="0"/>
        <color rgb="FFFF0000"/>
        <color rgb="FFFFEF9C"/>
      </colorScale>
    </cfRule>
  </conditionalFormatting>
  <conditionalFormatting sqref="P633:Y633">
    <cfRule type="colorScale" priority="3997">
      <colorScale>
        <cfvo type="num" val="0"/>
        <cfvo type="max" val="0"/>
        <color rgb="FFFF0000"/>
        <color rgb="FFFFEF9C"/>
      </colorScale>
    </cfRule>
  </conditionalFormatting>
  <conditionalFormatting sqref="P648:Y648">
    <cfRule type="colorScale" priority="3996">
      <colorScale>
        <cfvo type="num" val="0"/>
        <cfvo type="max" val="0"/>
        <color rgb="FFFF0000"/>
        <color rgb="FFFFEF9C"/>
      </colorScale>
    </cfRule>
  </conditionalFormatting>
  <conditionalFormatting sqref="P664:Y664">
    <cfRule type="colorScale" priority="3995">
      <colorScale>
        <cfvo type="num" val="0"/>
        <cfvo type="max" val="0"/>
        <color rgb="FFFF0000"/>
        <color rgb="FFFFEF9C"/>
      </colorScale>
    </cfRule>
  </conditionalFormatting>
  <conditionalFormatting sqref="Z633:Z636">
    <cfRule type="colorScale" priority="3994">
      <colorScale>
        <cfvo type="num" val="0"/>
        <cfvo type="max" val="0"/>
        <color rgb="FFFF0000"/>
        <color rgb="FFFFEF9C"/>
      </colorScale>
    </cfRule>
  </conditionalFormatting>
  <conditionalFormatting sqref="Z638:Z651">
    <cfRule type="colorScale" priority="3993">
      <colorScale>
        <cfvo type="num" val="0"/>
        <cfvo type="max" val="0"/>
        <color rgb="FFFF0000"/>
        <color rgb="FFFFEF9C"/>
      </colorScale>
    </cfRule>
  </conditionalFormatting>
  <conditionalFormatting sqref="Z653:Z666">
    <cfRule type="colorScale" priority="3992">
      <colorScale>
        <cfvo type="num" val="0"/>
        <cfvo type="max" val="0"/>
        <color rgb="FFFF0000"/>
        <color rgb="FFFFEF9C"/>
      </colorScale>
    </cfRule>
  </conditionalFormatting>
  <conditionalFormatting sqref="Z642">
    <cfRule type="colorScale" priority="3991">
      <colorScale>
        <cfvo type="num" val="0"/>
        <cfvo type="max" val="0"/>
        <color rgb="FFFF0000"/>
        <color rgb="FFFFEF9C"/>
      </colorScale>
    </cfRule>
  </conditionalFormatting>
  <conditionalFormatting sqref="Z657:Z658">
    <cfRule type="colorScale" priority="3990">
      <colorScale>
        <cfvo type="num" val="0"/>
        <cfvo type="max" val="0"/>
        <color rgb="FFFF0000"/>
        <color rgb="FFFFEF9C"/>
      </colorScale>
    </cfRule>
  </conditionalFormatting>
  <conditionalFormatting sqref="Z647">
    <cfRule type="colorScale" priority="3989">
      <colorScale>
        <cfvo type="num" val="0"/>
        <cfvo type="max" val="0"/>
        <color rgb="FFFF0000"/>
        <color rgb="FFFFEF9C"/>
      </colorScale>
    </cfRule>
  </conditionalFormatting>
  <conditionalFormatting sqref="Z663">
    <cfRule type="colorScale" priority="3988">
      <colorScale>
        <cfvo type="num" val="0"/>
        <cfvo type="max" val="0"/>
        <color rgb="FFFF0000"/>
        <color rgb="FFFFEF9C"/>
      </colorScale>
    </cfRule>
  </conditionalFormatting>
  <conditionalFormatting sqref="Z633">
    <cfRule type="colorScale" priority="3987">
      <colorScale>
        <cfvo type="num" val="0"/>
        <cfvo type="max" val="0"/>
        <color rgb="FFFF0000"/>
        <color rgb="FFFFEF9C"/>
      </colorScale>
    </cfRule>
  </conditionalFormatting>
  <conditionalFormatting sqref="Z648">
    <cfRule type="colorScale" priority="3986">
      <colorScale>
        <cfvo type="num" val="0"/>
        <cfvo type="max" val="0"/>
        <color rgb="FFFF0000"/>
        <color rgb="FFFFEF9C"/>
      </colorScale>
    </cfRule>
  </conditionalFormatting>
  <conditionalFormatting sqref="Z664">
    <cfRule type="colorScale" priority="3985">
      <colorScale>
        <cfvo type="num" val="0"/>
        <cfvo type="max" val="0"/>
        <color rgb="FFFF0000"/>
        <color rgb="FFFFEF9C"/>
      </colorScale>
    </cfRule>
  </conditionalFormatting>
  <conditionalFormatting sqref="P633:Y666">
    <cfRule type="colorScale" priority="3984">
      <colorScale>
        <cfvo type="num" val="0"/>
        <cfvo type="max" val="0"/>
        <color rgb="FFFF0000"/>
        <color rgb="FFFFEF9C"/>
      </colorScale>
    </cfRule>
  </conditionalFormatting>
  <conditionalFormatting sqref="Z633:Z666">
    <cfRule type="colorScale" priority="3983">
      <colorScale>
        <cfvo type="num" val="0"/>
        <cfvo type="max" val="0"/>
        <color rgb="FFFF0000"/>
        <color rgb="FFFFEF9C"/>
      </colorScale>
    </cfRule>
  </conditionalFormatting>
  <conditionalFormatting sqref="P633:Y639">
    <cfRule type="colorScale" priority="3982">
      <colorScale>
        <cfvo type="num" val="0"/>
        <cfvo type="max" val="0"/>
        <color rgb="FFFF0000"/>
        <color rgb="FFFFEF9C"/>
      </colorScale>
    </cfRule>
  </conditionalFormatting>
  <conditionalFormatting sqref="P641:Y655">
    <cfRule type="colorScale" priority="3981">
      <colorScale>
        <cfvo type="num" val="0"/>
        <cfvo type="max" val="0"/>
        <color rgb="FFFF0000"/>
        <color rgb="FFFFEF9C"/>
      </colorScale>
    </cfRule>
  </conditionalFormatting>
  <conditionalFormatting sqref="P645:Y645">
    <cfRule type="colorScale" priority="3980">
      <colorScale>
        <cfvo type="num" val="0"/>
        <cfvo type="max" val="0"/>
        <color rgb="FFFF0000"/>
        <color rgb="FFFFEF9C"/>
      </colorScale>
    </cfRule>
  </conditionalFormatting>
  <conditionalFormatting sqref="P661:Y661">
    <cfRule type="colorScale" priority="3979">
      <colorScale>
        <cfvo type="num" val="0"/>
        <cfvo type="max" val="0"/>
        <color rgb="FFFF0000"/>
        <color rgb="FFFFEF9C"/>
      </colorScale>
    </cfRule>
  </conditionalFormatting>
  <conditionalFormatting sqref="P650:Y651">
    <cfRule type="colorScale" priority="3978">
      <colorScale>
        <cfvo type="num" val="0"/>
        <cfvo type="max" val="0"/>
        <color rgb="FFFF0000"/>
        <color rgb="FFFFEF9C"/>
      </colorScale>
    </cfRule>
  </conditionalFormatting>
  <conditionalFormatting sqref="P666:Y666">
    <cfRule type="colorScale" priority="3977">
      <colorScale>
        <cfvo type="num" val="0"/>
        <cfvo type="max" val="0"/>
        <color rgb="FFFF0000"/>
        <color rgb="FFFFEF9C"/>
      </colorScale>
    </cfRule>
  </conditionalFormatting>
  <conditionalFormatting sqref="P651:Y652">
    <cfRule type="colorScale" priority="3976">
      <colorScale>
        <cfvo type="num" val="0"/>
        <cfvo type="max" val="0"/>
        <color rgb="FFFF0000"/>
        <color rgb="FFFFEF9C"/>
      </colorScale>
    </cfRule>
  </conditionalFormatting>
  <conditionalFormatting sqref="Z633:Z639">
    <cfRule type="colorScale" priority="3975">
      <colorScale>
        <cfvo type="num" val="0"/>
        <cfvo type="max" val="0"/>
        <color rgb="FFFF0000"/>
        <color rgb="FFFFEF9C"/>
      </colorScale>
    </cfRule>
  </conditionalFormatting>
  <conditionalFormatting sqref="Z641:Z655">
    <cfRule type="colorScale" priority="3974">
      <colorScale>
        <cfvo type="num" val="0"/>
        <cfvo type="max" val="0"/>
        <color rgb="FFFF0000"/>
        <color rgb="FFFFEF9C"/>
      </colorScale>
    </cfRule>
  </conditionalFormatting>
  <conditionalFormatting sqref="Z645">
    <cfRule type="colorScale" priority="3973">
      <colorScale>
        <cfvo type="num" val="0"/>
        <cfvo type="max" val="0"/>
        <color rgb="FFFF0000"/>
        <color rgb="FFFFEF9C"/>
      </colorScale>
    </cfRule>
  </conditionalFormatting>
  <conditionalFormatting sqref="Z661">
    <cfRule type="colorScale" priority="3972">
      <colorScale>
        <cfvo type="num" val="0"/>
        <cfvo type="max" val="0"/>
        <color rgb="FFFF0000"/>
        <color rgb="FFFFEF9C"/>
      </colorScale>
    </cfRule>
  </conditionalFormatting>
  <conditionalFormatting sqref="Z650:Z651">
    <cfRule type="colorScale" priority="3971">
      <colorScale>
        <cfvo type="num" val="0"/>
        <cfvo type="max" val="0"/>
        <color rgb="FFFF0000"/>
        <color rgb="FFFFEF9C"/>
      </colorScale>
    </cfRule>
  </conditionalFormatting>
  <conditionalFormatting sqref="Z666">
    <cfRule type="colorScale" priority="3970">
      <colorScale>
        <cfvo type="num" val="0"/>
        <cfvo type="max" val="0"/>
        <color rgb="FFFF0000"/>
        <color rgb="FFFFEF9C"/>
      </colorScale>
    </cfRule>
  </conditionalFormatting>
  <conditionalFormatting sqref="Z651:Z652">
    <cfRule type="colorScale" priority="3969">
      <colorScale>
        <cfvo type="num" val="0"/>
        <cfvo type="max" val="0"/>
        <color rgb="FFFF0000"/>
        <color rgb="FFFFEF9C"/>
      </colorScale>
    </cfRule>
  </conditionalFormatting>
  <conditionalFormatting sqref="P633:Y639">
    <cfRule type="colorScale" priority="3968">
      <colorScale>
        <cfvo type="num" val="0"/>
        <cfvo type="max" val="0"/>
        <color rgb="FFFF0000"/>
        <color rgb="FFFFEF9C"/>
      </colorScale>
    </cfRule>
  </conditionalFormatting>
  <conditionalFormatting sqref="P641:Y655">
    <cfRule type="colorScale" priority="3967">
      <colorScale>
        <cfvo type="num" val="0"/>
        <cfvo type="max" val="0"/>
        <color rgb="FFFF0000"/>
        <color rgb="FFFFEF9C"/>
      </colorScale>
    </cfRule>
  </conditionalFormatting>
  <conditionalFormatting sqref="P645:Y645">
    <cfRule type="colorScale" priority="3966">
      <colorScale>
        <cfvo type="num" val="0"/>
        <cfvo type="max" val="0"/>
        <color rgb="FFFF0000"/>
        <color rgb="FFFFEF9C"/>
      </colorScale>
    </cfRule>
  </conditionalFormatting>
  <conditionalFormatting sqref="P661:Y661">
    <cfRule type="colorScale" priority="3965">
      <colorScale>
        <cfvo type="num" val="0"/>
        <cfvo type="max" val="0"/>
        <color rgb="FFFF0000"/>
        <color rgb="FFFFEF9C"/>
      </colorScale>
    </cfRule>
  </conditionalFormatting>
  <conditionalFormatting sqref="P650:Y651">
    <cfRule type="colorScale" priority="3964">
      <colorScale>
        <cfvo type="num" val="0"/>
        <cfvo type="max" val="0"/>
        <color rgb="FFFF0000"/>
        <color rgb="FFFFEF9C"/>
      </colorScale>
    </cfRule>
  </conditionalFormatting>
  <conditionalFormatting sqref="P666:Y666">
    <cfRule type="colorScale" priority="3963">
      <colorScale>
        <cfvo type="num" val="0"/>
        <cfvo type="max" val="0"/>
        <color rgb="FFFF0000"/>
        <color rgb="FFFFEF9C"/>
      </colorScale>
    </cfRule>
  </conditionalFormatting>
  <conditionalFormatting sqref="P651:Y652">
    <cfRule type="colorScale" priority="3962">
      <colorScale>
        <cfvo type="num" val="0"/>
        <cfvo type="max" val="0"/>
        <color rgb="FFFF0000"/>
        <color rgb="FFFFEF9C"/>
      </colorScale>
    </cfRule>
  </conditionalFormatting>
  <conditionalFormatting sqref="Z633:Z639">
    <cfRule type="colorScale" priority="3961">
      <colorScale>
        <cfvo type="num" val="0"/>
        <cfvo type="max" val="0"/>
        <color rgb="FFFF0000"/>
        <color rgb="FFFFEF9C"/>
      </colorScale>
    </cfRule>
  </conditionalFormatting>
  <conditionalFormatting sqref="Z641:Z655">
    <cfRule type="colorScale" priority="3960">
      <colorScale>
        <cfvo type="num" val="0"/>
        <cfvo type="max" val="0"/>
        <color rgb="FFFF0000"/>
        <color rgb="FFFFEF9C"/>
      </colorScale>
    </cfRule>
  </conditionalFormatting>
  <conditionalFormatting sqref="Z645">
    <cfRule type="colorScale" priority="3959">
      <colorScale>
        <cfvo type="num" val="0"/>
        <cfvo type="max" val="0"/>
        <color rgb="FFFF0000"/>
        <color rgb="FFFFEF9C"/>
      </colorScale>
    </cfRule>
  </conditionalFormatting>
  <conditionalFormatting sqref="Z661">
    <cfRule type="colorScale" priority="3958">
      <colorScale>
        <cfvo type="num" val="0"/>
        <cfvo type="max" val="0"/>
        <color rgb="FFFF0000"/>
        <color rgb="FFFFEF9C"/>
      </colorScale>
    </cfRule>
  </conditionalFormatting>
  <conditionalFormatting sqref="Z650:Z651">
    <cfRule type="colorScale" priority="3957">
      <colorScale>
        <cfvo type="num" val="0"/>
        <cfvo type="max" val="0"/>
        <color rgb="FFFF0000"/>
        <color rgb="FFFFEF9C"/>
      </colorScale>
    </cfRule>
  </conditionalFormatting>
  <conditionalFormatting sqref="Z666">
    <cfRule type="colorScale" priority="3956">
      <colorScale>
        <cfvo type="num" val="0"/>
        <cfvo type="max" val="0"/>
        <color rgb="FFFF0000"/>
        <color rgb="FFFFEF9C"/>
      </colorScale>
    </cfRule>
  </conditionalFormatting>
  <conditionalFormatting sqref="Z651:Z652">
    <cfRule type="colorScale" priority="3955">
      <colorScale>
        <cfvo type="num" val="0"/>
        <cfvo type="max" val="0"/>
        <color rgb="FFFF0000"/>
        <color rgb="FFFFEF9C"/>
      </colorScale>
    </cfRule>
  </conditionalFormatting>
  <conditionalFormatting sqref="P670:Y682">
    <cfRule type="colorScale" priority="3954">
      <colorScale>
        <cfvo type="num" val="0"/>
        <cfvo type="max" val="0"/>
        <color rgb="FFFF0000"/>
        <color rgb="FFFFEF9C"/>
      </colorScale>
    </cfRule>
  </conditionalFormatting>
  <conditionalFormatting sqref="P684:Y698">
    <cfRule type="colorScale" priority="3953">
      <colorScale>
        <cfvo type="num" val="0"/>
        <cfvo type="max" val="0"/>
        <color rgb="FFFF0000"/>
        <color rgb="FFFFEF9C"/>
      </colorScale>
    </cfRule>
  </conditionalFormatting>
  <conditionalFormatting sqref="P700:Y703">
    <cfRule type="colorScale" priority="3952">
      <colorScale>
        <cfvo type="num" val="0"/>
        <cfvo type="max" val="0"/>
        <color rgb="FFFF0000"/>
        <color rgb="FFFFEF9C"/>
      </colorScale>
    </cfRule>
  </conditionalFormatting>
  <conditionalFormatting sqref="P670:Y682">
    <cfRule type="colorScale" priority="3951">
      <colorScale>
        <cfvo type="num" val="0"/>
        <cfvo type="max" val="0"/>
        <color rgb="FFFF0000"/>
        <color rgb="FFFFEF9C"/>
      </colorScale>
    </cfRule>
  </conditionalFormatting>
  <conditionalFormatting sqref="P670:Y682">
    <cfRule type="colorScale" priority="3950">
      <colorScale>
        <cfvo type="num" val="0"/>
        <cfvo type="max" val="0"/>
        <color rgb="FFFF0000"/>
        <color rgb="FFFFEF9C"/>
      </colorScale>
    </cfRule>
  </conditionalFormatting>
  <conditionalFormatting sqref="P670:Y682">
    <cfRule type="colorScale" priority="3949">
      <colorScale>
        <cfvo type="num" val="0"/>
        <cfvo type="max" val="0"/>
        <color rgb="FFFF0000"/>
        <color rgb="FFFFEF9C"/>
      </colorScale>
    </cfRule>
  </conditionalFormatting>
  <conditionalFormatting sqref="P670:Y682">
    <cfRule type="colorScale" priority="3948">
      <colorScale>
        <cfvo type="num" val="0"/>
        <cfvo type="max" val="0"/>
        <color rgb="FFFF0000"/>
        <color rgb="FFFFEF9C"/>
      </colorScale>
    </cfRule>
  </conditionalFormatting>
  <conditionalFormatting sqref="P670:Y682">
    <cfRule type="colorScale" priority="3947">
      <colorScale>
        <cfvo type="num" val="0"/>
        <cfvo type="max" val="0"/>
        <color rgb="FFFF0000"/>
        <color rgb="FFFFEF9C"/>
      </colorScale>
    </cfRule>
  </conditionalFormatting>
  <conditionalFormatting sqref="P670:Y682">
    <cfRule type="colorScale" priority="3946">
      <colorScale>
        <cfvo type="num" val="0"/>
        <cfvo type="max" val="0"/>
        <color rgb="FFFF0000"/>
        <color rgb="FFFFEF9C"/>
      </colorScale>
    </cfRule>
  </conditionalFormatting>
  <conditionalFormatting sqref="P670:Y682">
    <cfRule type="colorScale" priority="3945">
      <colorScale>
        <cfvo type="num" val="0"/>
        <cfvo type="max" val="0"/>
        <color rgb="FFFF0000"/>
        <color rgb="FFFFEF9C"/>
      </colorScale>
    </cfRule>
  </conditionalFormatting>
  <conditionalFormatting sqref="P670:Y682">
    <cfRule type="colorScale" priority="3944">
      <colorScale>
        <cfvo type="num" val="0"/>
        <cfvo type="max" val="0"/>
        <color rgb="FFFF0000"/>
        <color rgb="FFFFEF9C"/>
      </colorScale>
    </cfRule>
  </conditionalFormatting>
  <conditionalFormatting sqref="P670:Y682">
    <cfRule type="colorScale" priority="3943">
      <colorScale>
        <cfvo type="num" val="0"/>
        <cfvo type="max" val="0"/>
        <color rgb="FFFF0000"/>
        <color rgb="FFFFEF9C"/>
      </colorScale>
    </cfRule>
  </conditionalFormatting>
  <conditionalFormatting sqref="P670:Y682">
    <cfRule type="colorScale" priority="3942">
      <colorScale>
        <cfvo type="num" val="0"/>
        <cfvo type="max" val="0"/>
        <color rgb="FFFF0000"/>
        <color rgb="FFFFEF9C"/>
      </colorScale>
    </cfRule>
  </conditionalFormatting>
  <conditionalFormatting sqref="P670:Y682">
    <cfRule type="colorScale" priority="3941">
      <colorScale>
        <cfvo type="num" val="0"/>
        <cfvo type="max" val="0"/>
        <color rgb="FFFF0000"/>
        <color rgb="FFFFEF9C"/>
      </colorScale>
    </cfRule>
  </conditionalFormatting>
  <conditionalFormatting sqref="P670:Y682">
    <cfRule type="colorScale" priority="3940">
      <colorScale>
        <cfvo type="num" val="0"/>
        <cfvo type="max" val="0"/>
        <color rgb="FFFF0000"/>
        <color rgb="FFFFEF9C"/>
      </colorScale>
    </cfRule>
  </conditionalFormatting>
  <conditionalFormatting sqref="P670:Y682">
    <cfRule type="colorScale" priority="3939">
      <colorScale>
        <cfvo type="num" val="0"/>
        <cfvo type="max" val="0"/>
        <color rgb="FFFF0000"/>
        <color rgb="FFFFEF9C"/>
      </colorScale>
    </cfRule>
  </conditionalFormatting>
  <conditionalFormatting sqref="P670:Y682">
    <cfRule type="colorScale" priority="3938">
      <colorScale>
        <cfvo type="num" val="0"/>
        <cfvo type="max" val="0"/>
        <color rgb="FFFF0000"/>
        <color rgb="FFFFEF9C"/>
      </colorScale>
    </cfRule>
  </conditionalFormatting>
  <conditionalFormatting sqref="P670:Y682">
    <cfRule type="colorScale" priority="3937">
      <colorScale>
        <cfvo type="num" val="0"/>
        <cfvo type="max" val="0"/>
        <color rgb="FFFF0000"/>
        <color rgb="FFFFEF9C"/>
      </colorScale>
    </cfRule>
  </conditionalFormatting>
  <conditionalFormatting sqref="P670:Y682">
    <cfRule type="colorScale" priority="3936">
      <colorScale>
        <cfvo type="num" val="0"/>
        <cfvo type="max" val="0"/>
        <color rgb="FFFF0000"/>
        <color rgb="FFFFEF9C"/>
      </colorScale>
    </cfRule>
  </conditionalFormatting>
  <conditionalFormatting sqref="P670:Y682">
    <cfRule type="colorScale" priority="3935">
      <colorScale>
        <cfvo type="num" val="0"/>
        <cfvo type="max" val="0"/>
        <color rgb="FFFF0000"/>
        <color rgb="FFFFEF9C"/>
      </colorScale>
    </cfRule>
  </conditionalFormatting>
  <conditionalFormatting sqref="P670:Y682">
    <cfRule type="colorScale" priority="3934">
      <colorScale>
        <cfvo type="num" val="0"/>
        <cfvo type="max" val="0"/>
        <color rgb="FFFF0000"/>
        <color rgb="FFFFEF9C"/>
      </colorScale>
    </cfRule>
  </conditionalFormatting>
  <conditionalFormatting sqref="P684:Y698">
    <cfRule type="colorScale" priority="3933">
      <colorScale>
        <cfvo type="num" val="0"/>
        <cfvo type="max" val="0"/>
        <color rgb="FFFF0000"/>
        <color rgb="FFFFEF9C"/>
      </colorScale>
    </cfRule>
  </conditionalFormatting>
  <conditionalFormatting sqref="P684:Y698">
    <cfRule type="colorScale" priority="3932">
      <colorScale>
        <cfvo type="num" val="0"/>
        <cfvo type="max" val="0"/>
        <color rgb="FFFF0000"/>
        <color rgb="FFFFEF9C"/>
      </colorScale>
    </cfRule>
  </conditionalFormatting>
  <conditionalFormatting sqref="P684:Y698">
    <cfRule type="colorScale" priority="3931">
      <colorScale>
        <cfvo type="num" val="0"/>
        <cfvo type="max" val="0"/>
        <color rgb="FFFF0000"/>
        <color rgb="FFFFEF9C"/>
      </colorScale>
    </cfRule>
  </conditionalFormatting>
  <conditionalFormatting sqref="P684:Y698">
    <cfRule type="colorScale" priority="3930">
      <colorScale>
        <cfvo type="num" val="0"/>
        <cfvo type="max" val="0"/>
        <color rgb="FFFF0000"/>
        <color rgb="FFFFEF9C"/>
      </colorScale>
    </cfRule>
  </conditionalFormatting>
  <conditionalFormatting sqref="P684:Y698">
    <cfRule type="colorScale" priority="3929">
      <colorScale>
        <cfvo type="num" val="0"/>
        <cfvo type="max" val="0"/>
        <color rgb="FFFF0000"/>
        <color rgb="FFFFEF9C"/>
      </colorScale>
    </cfRule>
  </conditionalFormatting>
  <conditionalFormatting sqref="P684:Y698">
    <cfRule type="colorScale" priority="3928">
      <colorScale>
        <cfvo type="num" val="0"/>
        <cfvo type="max" val="0"/>
        <color rgb="FFFF0000"/>
        <color rgb="FFFFEF9C"/>
      </colorScale>
    </cfRule>
  </conditionalFormatting>
  <conditionalFormatting sqref="P684:Y698">
    <cfRule type="colorScale" priority="3927">
      <colorScale>
        <cfvo type="num" val="0"/>
        <cfvo type="max" val="0"/>
        <color rgb="FFFF0000"/>
        <color rgb="FFFFEF9C"/>
      </colorScale>
    </cfRule>
  </conditionalFormatting>
  <conditionalFormatting sqref="P684:Y698">
    <cfRule type="colorScale" priority="3926">
      <colorScale>
        <cfvo type="num" val="0"/>
        <cfvo type="max" val="0"/>
        <color rgb="FFFF0000"/>
        <color rgb="FFFFEF9C"/>
      </colorScale>
    </cfRule>
  </conditionalFormatting>
  <conditionalFormatting sqref="P684:Y698">
    <cfRule type="colorScale" priority="3925">
      <colorScale>
        <cfvo type="num" val="0"/>
        <cfvo type="max" val="0"/>
        <color rgb="FFFF0000"/>
        <color rgb="FFFFEF9C"/>
      </colorScale>
    </cfRule>
  </conditionalFormatting>
  <conditionalFormatting sqref="P684:Y698">
    <cfRule type="colorScale" priority="3924">
      <colorScale>
        <cfvo type="num" val="0"/>
        <cfvo type="max" val="0"/>
        <color rgb="FFFF0000"/>
        <color rgb="FFFFEF9C"/>
      </colorScale>
    </cfRule>
  </conditionalFormatting>
  <conditionalFormatting sqref="P684:Y698">
    <cfRule type="colorScale" priority="3923">
      <colorScale>
        <cfvo type="num" val="0"/>
        <cfvo type="max" val="0"/>
        <color rgb="FFFF0000"/>
        <color rgb="FFFFEF9C"/>
      </colorScale>
    </cfRule>
  </conditionalFormatting>
  <conditionalFormatting sqref="P684:Y698">
    <cfRule type="colorScale" priority="3922">
      <colorScale>
        <cfvo type="num" val="0"/>
        <cfvo type="max" val="0"/>
        <color rgb="FFFF0000"/>
        <color rgb="FFFFEF9C"/>
      </colorScale>
    </cfRule>
  </conditionalFormatting>
  <conditionalFormatting sqref="P684:Y698">
    <cfRule type="colorScale" priority="3921">
      <colorScale>
        <cfvo type="num" val="0"/>
        <cfvo type="max" val="0"/>
        <color rgb="FFFF0000"/>
        <color rgb="FFFFEF9C"/>
      </colorScale>
    </cfRule>
  </conditionalFormatting>
  <conditionalFormatting sqref="P684:Y698">
    <cfRule type="colorScale" priority="3920">
      <colorScale>
        <cfvo type="num" val="0"/>
        <cfvo type="max" val="0"/>
        <color rgb="FFFF0000"/>
        <color rgb="FFFFEF9C"/>
      </colorScale>
    </cfRule>
  </conditionalFormatting>
  <conditionalFormatting sqref="P684:Y698">
    <cfRule type="colorScale" priority="3919">
      <colorScale>
        <cfvo type="num" val="0"/>
        <cfvo type="max" val="0"/>
        <color rgb="FFFF0000"/>
        <color rgb="FFFFEF9C"/>
      </colorScale>
    </cfRule>
  </conditionalFormatting>
  <conditionalFormatting sqref="P684:Y698">
    <cfRule type="colorScale" priority="3918">
      <colorScale>
        <cfvo type="num" val="0"/>
        <cfvo type="max" val="0"/>
        <color rgb="FFFF0000"/>
        <color rgb="FFFFEF9C"/>
      </colorScale>
    </cfRule>
  </conditionalFormatting>
  <conditionalFormatting sqref="P684:Y698">
    <cfRule type="colorScale" priority="3917">
      <colorScale>
        <cfvo type="num" val="0"/>
        <cfvo type="max" val="0"/>
        <color rgb="FFFF0000"/>
        <color rgb="FFFFEF9C"/>
      </colorScale>
    </cfRule>
  </conditionalFormatting>
  <conditionalFormatting sqref="P684:Y698">
    <cfRule type="colorScale" priority="3916">
      <colorScale>
        <cfvo type="num" val="0"/>
        <cfvo type="max" val="0"/>
        <color rgb="FFFF0000"/>
        <color rgb="FFFFEF9C"/>
      </colorScale>
    </cfRule>
  </conditionalFormatting>
  <conditionalFormatting sqref="P684:Y698">
    <cfRule type="colorScale" priority="3915">
      <colorScale>
        <cfvo type="num" val="0"/>
        <cfvo type="max" val="0"/>
        <color rgb="FFFF0000"/>
        <color rgb="FFFFEF9C"/>
      </colorScale>
    </cfRule>
  </conditionalFormatting>
  <conditionalFormatting sqref="P700:Y703">
    <cfRule type="colorScale" priority="3914">
      <colorScale>
        <cfvo type="num" val="0"/>
        <cfvo type="max" val="0"/>
        <color rgb="FFFF0000"/>
        <color rgb="FFFFEF9C"/>
      </colorScale>
    </cfRule>
  </conditionalFormatting>
  <conditionalFormatting sqref="P700:Y703">
    <cfRule type="colorScale" priority="3913">
      <colorScale>
        <cfvo type="num" val="0"/>
        <cfvo type="max" val="0"/>
        <color rgb="FFFF0000"/>
        <color rgb="FFFFEF9C"/>
      </colorScale>
    </cfRule>
  </conditionalFormatting>
  <conditionalFormatting sqref="P700:Y703">
    <cfRule type="colorScale" priority="3912">
      <colorScale>
        <cfvo type="num" val="0"/>
        <cfvo type="max" val="0"/>
        <color rgb="FFFF0000"/>
        <color rgb="FFFFEF9C"/>
      </colorScale>
    </cfRule>
  </conditionalFormatting>
  <conditionalFormatting sqref="P700:Y703">
    <cfRule type="colorScale" priority="3911">
      <colorScale>
        <cfvo type="num" val="0"/>
        <cfvo type="max" val="0"/>
        <color rgb="FFFF0000"/>
        <color rgb="FFFFEF9C"/>
      </colorScale>
    </cfRule>
  </conditionalFormatting>
  <conditionalFormatting sqref="P700:Y703">
    <cfRule type="colorScale" priority="3910">
      <colorScale>
        <cfvo type="num" val="0"/>
        <cfvo type="max" val="0"/>
        <color rgb="FFFF0000"/>
        <color rgb="FFFFEF9C"/>
      </colorScale>
    </cfRule>
  </conditionalFormatting>
  <conditionalFormatting sqref="P700:Y703">
    <cfRule type="colorScale" priority="3909">
      <colorScale>
        <cfvo type="num" val="0"/>
        <cfvo type="max" val="0"/>
        <color rgb="FFFF0000"/>
        <color rgb="FFFFEF9C"/>
      </colorScale>
    </cfRule>
  </conditionalFormatting>
  <conditionalFormatting sqref="P700:Y703">
    <cfRule type="colorScale" priority="3908">
      <colorScale>
        <cfvo type="num" val="0"/>
        <cfvo type="max" val="0"/>
        <color rgb="FFFF0000"/>
        <color rgb="FFFFEF9C"/>
      </colorScale>
    </cfRule>
  </conditionalFormatting>
  <conditionalFormatting sqref="P700:Y703">
    <cfRule type="colorScale" priority="3907">
      <colorScale>
        <cfvo type="num" val="0"/>
        <cfvo type="max" val="0"/>
        <color rgb="FFFF0000"/>
        <color rgb="FFFFEF9C"/>
      </colorScale>
    </cfRule>
  </conditionalFormatting>
  <conditionalFormatting sqref="P700:Y703">
    <cfRule type="colorScale" priority="3906">
      <colorScale>
        <cfvo type="num" val="0"/>
        <cfvo type="max" val="0"/>
        <color rgb="FFFF0000"/>
        <color rgb="FFFFEF9C"/>
      </colorScale>
    </cfRule>
  </conditionalFormatting>
  <conditionalFormatting sqref="P700:Y703">
    <cfRule type="colorScale" priority="3905">
      <colorScale>
        <cfvo type="num" val="0"/>
        <cfvo type="max" val="0"/>
        <color rgb="FFFF0000"/>
        <color rgb="FFFFEF9C"/>
      </colorScale>
    </cfRule>
  </conditionalFormatting>
  <conditionalFormatting sqref="P700:Y703">
    <cfRule type="colorScale" priority="3904">
      <colorScale>
        <cfvo type="num" val="0"/>
        <cfvo type="max" val="0"/>
        <color rgb="FFFF0000"/>
        <color rgb="FFFFEF9C"/>
      </colorScale>
    </cfRule>
  </conditionalFormatting>
  <conditionalFormatting sqref="P700:Y703">
    <cfRule type="colorScale" priority="3903">
      <colorScale>
        <cfvo type="num" val="0"/>
        <cfvo type="max" val="0"/>
        <color rgb="FFFF0000"/>
        <color rgb="FFFFEF9C"/>
      </colorScale>
    </cfRule>
  </conditionalFormatting>
  <conditionalFormatting sqref="P700:Y703">
    <cfRule type="colorScale" priority="3902">
      <colorScale>
        <cfvo type="num" val="0"/>
        <cfvo type="max" val="0"/>
        <color rgb="FFFF0000"/>
        <color rgb="FFFFEF9C"/>
      </colorScale>
    </cfRule>
  </conditionalFormatting>
  <conditionalFormatting sqref="P700:Y703">
    <cfRule type="colorScale" priority="3901">
      <colorScale>
        <cfvo type="num" val="0"/>
        <cfvo type="max" val="0"/>
        <color rgb="FFFF0000"/>
        <color rgb="FFFFEF9C"/>
      </colorScale>
    </cfRule>
  </conditionalFormatting>
  <conditionalFormatting sqref="P700:Y703">
    <cfRule type="colorScale" priority="3900">
      <colorScale>
        <cfvo type="num" val="0"/>
        <cfvo type="max" val="0"/>
        <color rgb="FFFF0000"/>
        <color rgb="FFFFEF9C"/>
      </colorScale>
    </cfRule>
  </conditionalFormatting>
  <conditionalFormatting sqref="P700:Y703">
    <cfRule type="colorScale" priority="3899">
      <colorScale>
        <cfvo type="num" val="0"/>
        <cfvo type="max" val="0"/>
        <color rgb="FFFF0000"/>
        <color rgb="FFFFEF9C"/>
      </colorScale>
    </cfRule>
  </conditionalFormatting>
  <conditionalFormatting sqref="P700:Y703">
    <cfRule type="colorScale" priority="3898">
      <colorScale>
        <cfvo type="num" val="0"/>
        <cfvo type="max" val="0"/>
        <color rgb="FFFF0000"/>
        <color rgb="FFFFEF9C"/>
      </colorScale>
    </cfRule>
  </conditionalFormatting>
  <conditionalFormatting sqref="P700:Y703">
    <cfRule type="colorScale" priority="3897">
      <colorScale>
        <cfvo type="num" val="0"/>
        <cfvo type="max" val="0"/>
        <color rgb="FFFF0000"/>
        <color rgb="FFFFEF9C"/>
      </colorScale>
    </cfRule>
  </conditionalFormatting>
  <conditionalFormatting sqref="P700:Y703">
    <cfRule type="colorScale" priority="3896">
      <colorScale>
        <cfvo type="num" val="0"/>
        <cfvo type="max" val="0"/>
        <color rgb="FFFF0000"/>
        <color rgb="FFFFEF9C"/>
      </colorScale>
    </cfRule>
  </conditionalFormatting>
  <conditionalFormatting sqref="P700:Y703">
    <cfRule type="colorScale" priority="3895">
      <colorScale>
        <cfvo type="num" val="0"/>
        <cfvo type="max" val="0"/>
        <color rgb="FFFF0000"/>
        <color rgb="FFFFEF9C"/>
      </colorScale>
    </cfRule>
  </conditionalFormatting>
  <conditionalFormatting sqref="P673:Y673">
    <cfRule type="colorScale" priority="3894">
      <colorScale>
        <cfvo type="num" val="0"/>
        <cfvo type="max" val="0"/>
        <color rgb="FFFF0000"/>
        <color rgb="FFFFEF9C"/>
      </colorScale>
    </cfRule>
  </conditionalFormatting>
  <conditionalFormatting sqref="P688:Y688">
    <cfRule type="colorScale" priority="3893">
      <colorScale>
        <cfvo type="num" val="0"/>
        <cfvo type="max" val="0"/>
        <color rgb="FFFF0000"/>
        <color rgb="FFFFEF9C"/>
      </colorScale>
    </cfRule>
  </conditionalFormatting>
  <conditionalFormatting sqref="P678:Y678">
    <cfRule type="colorScale" priority="3892">
      <colorScale>
        <cfvo type="num" val="0"/>
        <cfvo type="max" val="0"/>
        <color rgb="FFFF0000"/>
        <color rgb="FFFFEF9C"/>
      </colorScale>
    </cfRule>
  </conditionalFormatting>
  <conditionalFormatting sqref="P693:Y693">
    <cfRule type="colorScale" priority="3891">
      <colorScale>
        <cfvo type="num" val="0"/>
        <cfvo type="max" val="0"/>
        <color rgb="FFFF0000"/>
        <color rgb="FFFFEF9C"/>
      </colorScale>
    </cfRule>
  </conditionalFormatting>
  <conditionalFormatting sqref="P679:Y679">
    <cfRule type="colorScale" priority="3890">
      <colorScale>
        <cfvo type="num" val="0"/>
        <cfvo type="max" val="0"/>
        <color rgb="FFFF0000"/>
        <color rgb="FFFFEF9C"/>
      </colorScale>
    </cfRule>
  </conditionalFormatting>
  <conditionalFormatting sqref="P694:Y695">
    <cfRule type="colorScale" priority="3889">
      <colorScale>
        <cfvo type="num" val="0"/>
        <cfvo type="max" val="0"/>
        <color rgb="FFFF0000"/>
        <color rgb="FFFFEF9C"/>
      </colorScale>
    </cfRule>
  </conditionalFormatting>
  <conditionalFormatting sqref="Z670:Z682">
    <cfRule type="colorScale" priority="3888">
      <colorScale>
        <cfvo type="num" val="0"/>
        <cfvo type="max" val="0"/>
        <color rgb="FFFF0000"/>
        <color rgb="FFFFEF9C"/>
      </colorScale>
    </cfRule>
  </conditionalFormatting>
  <conditionalFormatting sqref="Z684:Z698">
    <cfRule type="colorScale" priority="3887">
      <colorScale>
        <cfvo type="num" val="0"/>
        <cfvo type="max" val="0"/>
        <color rgb="FFFF0000"/>
        <color rgb="FFFFEF9C"/>
      </colorScale>
    </cfRule>
  </conditionalFormatting>
  <conditionalFormatting sqref="Z700:Z703">
    <cfRule type="colorScale" priority="3886">
      <colorScale>
        <cfvo type="num" val="0"/>
        <cfvo type="max" val="0"/>
        <color rgb="FFFF0000"/>
        <color rgb="FFFFEF9C"/>
      </colorScale>
    </cfRule>
  </conditionalFormatting>
  <conditionalFormatting sqref="Z670:Z682">
    <cfRule type="colorScale" priority="3885">
      <colorScale>
        <cfvo type="num" val="0"/>
        <cfvo type="max" val="0"/>
        <color rgb="FFFF0000"/>
        <color rgb="FFFFEF9C"/>
      </colorScale>
    </cfRule>
  </conditionalFormatting>
  <conditionalFormatting sqref="Z670:Z682">
    <cfRule type="colorScale" priority="3884">
      <colorScale>
        <cfvo type="num" val="0"/>
        <cfvo type="max" val="0"/>
        <color rgb="FFFF0000"/>
        <color rgb="FFFFEF9C"/>
      </colorScale>
    </cfRule>
  </conditionalFormatting>
  <conditionalFormatting sqref="Z670:Z682">
    <cfRule type="colorScale" priority="3883">
      <colorScale>
        <cfvo type="num" val="0"/>
        <cfvo type="max" val="0"/>
        <color rgb="FFFF0000"/>
        <color rgb="FFFFEF9C"/>
      </colorScale>
    </cfRule>
  </conditionalFormatting>
  <conditionalFormatting sqref="Z670:Z682">
    <cfRule type="colorScale" priority="3882">
      <colorScale>
        <cfvo type="num" val="0"/>
        <cfvo type="max" val="0"/>
        <color rgb="FFFF0000"/>
        <color rgb="FFFFEF9C"/>
      </colorScale>
    </cfRule>
  </conditionalFormatting>
  <conditionalFormatting sqref="Z670:Z682">
    <cfRule type="colorScale" priority="3881">
      <colorScale>
        <cfvo type="num" val="0"/>
        <cfvo type="max" val="0"/>
        <color rgb="FFFF0000"/>
        <color rgb="FFFFEF9C"/>
      </colorScale>
    </cfRule>
  </conditionalFormatting>
  <conditionalFormatting sqref="Z670:Z682">
    <cfRule type="colorScale" priority="3880">
      <colorScale>
        <cfvo type="num" val="0"/>
        <cfvo type="max" val="0"/>
        <color rgb="FFFF0000"/>
        <color rgb="FFFFEF9C"/>
      </colorScale>
    </cfRule>
  </conditionalFormatting>
  <conditionalFormatting sqref="Z670:Z682">
    <cfRule type="colorScale" priority="3879">
      <colorScale>
        <cfvo type="num" val="0"/>
        <cfvo type="max" val="0"/>
        <color rgb="FFFF0000"/>
        <color rgb="FFFFEF9C"/>
      </colorScale>
    </cfRule>
  </conditionalFormatting>
  <conditionalFormatting sqref="Z670:Z682">
    <cfRule type="colorScale" priority="3878">
      <colorScale>
        <cfvo type="num" val="0"/>
        <cfvo type="max" val="0"/>
        <color rgb="FFFF0000"/>
        <color rgb="FFFFEF9C"/>
      </colorScale>
    </cfRule>
  </conditionalFormatting>
  <conditionalFormatting sqref="Z670:Z682">
    <cfRule type="colorScale" priority="3877">
      <colorScale>
        <cfvo type="num" val="0"/>
        <cfvo type="max" val="0"/>
        <color rgb="FFFF0000"/>
        <color rgb="FFFFEF9C"/>
      </colorScale>
    </cfRule>
  </conditionalFormatting>
  <conditionalFormatting sqref="Z670:Z682">
    <cfRule type="colorScale" priority="3876">
      <colorScale>
        <cfvo type="num" val="0"/>
        <cfvo type="max" val="0"/>
        <color rgb="FFFF0000"/>
        <color rgb="FFFFEF9C"/>
      </colorScale>
    </cfRule>
  </conditionalFormatting>
  <conditionalFormatting sqref="Z670:Z682">
    <cfRule type="colorScale" priority="3875">
      <colorScale>
        <cfvo type="num" val="0"/>
        <cfvo type="max" val="0"/>
        <color rgb="FFFF0000"/>
        <color rgb="FFFFEF9C"/>
      </colorScale>
    </cfRule>
  </conditionalFormatting>
  <conditionalFormatting sqref="Z670:Z682">
    <cfRule type="colorScale" priority="3874">
      <colorScale>
        <cfvo type="num" val="0"/>
        <cfvo type="max" val="0"/>
        <color rgb="FFFF0000"/>
        <color rgb="FFFFEF9C"/>
      </colorScale>
    </cfRule>
  </conditionalFormatting>
  <conditionalFormatting sqref="Z670:Z682">
    <cfRule type="colorScale" priority="3873">
      <colorScale>
        <cfvo type="num" val="0"/>
        <cfvo type="max" val="0"/>
        <color rgb="FFFF0000"/>
        <color rgb="FFFFEF9C"/>
      </colorScale>
    </cfRule>
  </conditionalFormatting>
  <conditionalFormatting sqref="Z670:Z682">
    <cfRule type="colorScale" priority="3872">
      <colorScale>
        <cfvo type="num" val="0"/>
        <cfvo type="max" val="0"/>
        <color rgb="FFFF0000"/>
        <color rgb="FFFFEF9C"/>
      </colorScale>
    </cfRule>
  </conditionalFormatting>
  <conditionalFormatting sqref="Z670:Z682">
    <cfRule type="colorScale" priority="3871">
      <colorScale>
        <cfvo type="num" val="0"/>
        <cfvo type="max" val="0"/>
        <color rgb="FFFF0000"/>
        <color rgb="FFFFEF9C"/>
      </colorScale>
    </cfRule>
  </conditionalFormatting>
  <conditionalFormatting sqref="Z670:Z682">
    <cfRule type="colorScale" priority="3870">
      <colorScale>
        <cfvo type="num" val="0"/>
        <cfvo type="max" val="0"/>
        <color rgb="FFFF0000"/>
        <color rgb="FFFFEF9C"/>
      </colorScale>
    </cfRule>
  </conditionalFormatting>
  <conditionalFormatting sqref="Z670:Z682">
    <cfRule type="colorScale" priority="3869">
      <colorScale>
        <cfvo type="num" val="0"/>
        <cfvo type="max" val="0"/>
        <color rgb="FFFF0000"/>
        <color rgb="FFFFEF9C"/>
      </colorScale>
    </cfRule>
  </conditionalFormatting>
  <conditionalFormatting sqref="Z670:Z682">
    <cfRule type="colorScale" priority="3868">
      <colorScale>
        <cfvo type="num" val="0"/>
        <cfvo type="max" val="0"/>
        <color rgb="FFFF0000"/>
        <color rgb="FFFFEF9C"/>
      </colorScale>
    </cfRule>
  </conditionalFormatting>
  <conditionalFormatting sqref="Z684:Z698">
    <cfRule type="colorScale" priority="3867">
      <colorScale>
        <cfvo type="num" val="0"/>
        <cfvo type="max" val="0"/>
        <color rgb="FFFF0000"/>
        <color rgb="FFFFEF9C"/>
      </colorScale>
    </cfRule>
  </conditionalFormatting>
  <conditionalFormatting sqref="Z684:Z698">
    <cfRule type="colorScale" priority="3866">
      <colorScale>
        <cfvo type="num" val="0"/>
        <cfvo type="max" val="0"/>
        <color rgb="FFFF0000"/>
        <color rgb="FFFFEF9C"/>
      </colorScale>
    </cfRule>
  </conditionalFormatting>
  <conditionalFormatting sqref="Z684:Z698">
    <cfRule type="colorScale" priority="3865">
      <colorScale>
        <cfvo type="num" val="0"/>
        <cfvo type="max" val="0"/>
        <color rgb="FFFF0000"/>
        <color rgb="FFFFEF9C"/>
      </colorScale>
    </cfRule>
  </conditionalFormatting>
  <conditionalFormatting sqref="Z684:Z698">
    <cfRule type="colorScale" priority="3864">
      <colorScale>
        <cfvo type="num" val="0"/>
        <cfvo type="max" val="0"/>
        <color rgb="FFFF0000"/>
        <color rgb="FFFFEF9C"/>
      </colorScale>
    </cfRule>
  </conditionalFormatting>
  <conditionalFormatting sqref="Z684:Z698">
    <cfRule type="colorScale" priority="3863">
      <colorScale>
        <cfvo type="num" val="0"/>
        <cfvo type="max" val="0"/>
        <color rgb="FFFF0000"/>
        <color rgb="FFFFEF9C"/>
      </colorScale>
    </cfRule>
  </conditionalFormatting>
  <conditionalFormatting sqref="Z684:Z698">
    <cfRule type="colorScale" priority="3862">
      <colorScale>
        <cfvo type="num" val="0"/>
        <cfvo type="max" val="0"/>
        <color rgb="FFFF0000"/>
        <color rgb="FFFFEF9C"/>
      </colorScale>
    </cfRule>
  </conditionalFormatting>
  <conditionalFormatting sqref="Z684:Z698">
    <cfRule type="colorScale" priority="3861">
      <colorScale>
        <cfvo type="num" val="0"/>
        <cfvo type="max" val="0"/>
        <color rgb="FFFF0000"/>
        <color rgb="FFFFEF9C"/>
      </colorScale>
    </cfRule>
  </conditionalFormatting>
  <conditionalFormatting sqref="Z684:Z698">
    <cfRule type="colorScale" priority="3860">
      <colorScale>
        <cfvo type="num" val="0"/>
        <cfvo type="max" val="0"/>
        <color rgb="FFFF0000"/>
        <color rgb="FFFFEF9C"/>
      </colorScale>
    </cfRule>
  </conditionalFormatting>
  <conditionalFormatting sqref="Z684:Z698">
    <cfRule type="colorScale" priority="3859">
      <colorScale>
        <cfvo type="num" val="0"/>
        <cfvo type="max" val="0"/>
        <color rgb="FFFF0000"/>
        <color rgb="FFFFEF9C"/>
      </colorScale>
    </cfRule>
  </conditionalFormatting>
  <conditionalFormatting sqref="Z684:Z698">
    <cfRule type="colorScale" priority="3858">
      <colorScale>
        <cfvo type="num" val="0"/>
        <cfvo type="max" val="0"/>
        <color rgb="FFFF0000"/>
        <color rgb="FFFFEF9C"/>
      </colorScale>
    </cfRule>
  </conditionalFormatting>
  <conditionalFormatting sqref="Z684:Z698">
    <cfRule type="colorScale" priority="3857">
      <colorScale>
        <cfvo type="num" val="0"/>
        <cfvo type="max" val="0"/>
        <color rgb="FFFF0000"/>
        <color rgb="FFFFEF9C"/>
      </colorScale>
    </cfRule>
  </conditionalFormatting>
  <conditionalFormatting sqref="Z684:Z698">
    <cfRule type="colorScale" priority="3856">
      <colorScale>
        <cfvo type="num" val="0"/>
        <cfvo type="max" val="0"/>
        <color rgb="FFFF0000"/>
        <color rgb="FFFFEF9C"/>
      </colorScale>
    </cfRule>
  </conditionalFormatting>
  <conditionalFormatting sqref="Z684:Z698">
    <cfRule type="colorScale" priority="3855">
      <colorScale>
        <cfvo type="num" val="0"/>
        <cfvo type="max" val="0"/>
        <color rgb="FFFF0000"/>
        <color rgb="FFFFEF9C"/>
      </colorScale>
    </cfRule>
  </conditionalFormatting>
  <conditionalFormatting sqref="Z684:Z698">
    <cfRule type="colorScale" priority="3854">
      <colorScale>
        <cfvo type="num" val="0"/>
        <cfvo type="max" val="0"/>
        <color rgb="FFFF0000"/>
        <color rgb="FFFFEF9C"/>
      </colorScale>
    </cfRule>
  </conditionalFormatting>
  <conditionalFormatting sqref="Z684:Z698">
    <cfRule type="colorScale" priority="3853">
      <colorScale>
        <cfvo type="num" val="0"/>
        <cfvo type="max" val="0"/>
        <color rgb="FFFF0000"/>
        <color rgb="FFFFEF9C"/>
      </colorScale>
    </cfRule>
  </conditionalFormatting>
  <conditionalFormatting sqref="Z684:Z698">
    <cfRule type="colorScale" priority="3852">
      <colorScale>
        <cfvo type="num" val="0"/>
        <cfvo type="max" val="0"/>
        <color rgb="FFFF0000"/>
        <color rgb="FFFFEF9C"/>
      </colorScale>
    </cfRule>
  </conditionalFormatting>
  <conditionalFormatting sqref="Z684:Z698">
    <cfRule type="colorScale" priority="3851">
      <colorScale>
        <cfvo type="num" val="0"/>
        <cfvo type="max" val="0"/>
        <color rgb="FFFF0000"/>
        <color rgb="FFFFEF9C"/>
      </colorScale>
    </cfRule>
  </conditionalFormatting>
  <conditionalFormatting sqref="Z684:Z698">
    <cfRule type="colorScale" priority="3850">
      <colorScale>
        <cfvo type="num" val="0"/>
        <cfvo type="max" val="0"/>
        <color rgb="FFFF0000"/>
        <color rgb="FFFFEF9C"/>
      </colorScale>
    </cfRule>
  </conditionalFormatting>
  <conditionalFormatting sqref="Z684:Z698">
    <cfRule type="colorScale" priority="3849">
      <colorScale>
        <cfvo type="num" val="0"/>
        <cfvo type="max" val="0"/>
        <color rgb="FFFF0000"/>
        <color rgb="FFFFEF9C"/>
      </colorScale>
    </cfRule>
  </conditionalFormatting>
  <conditionalFormatting sqref="Z700:Z703">
    <cfRule type="colorScale" priority="3848">
      <colorScale>
        <cfvo type="num" val="0"/>
        <cfvo type="max" val="0"/>
        <color rgb="FFFF0000"/>
        <color rgb="FFFFEF9C"/>
      </colorScale>
    </cfRule>
  </conditionalFormatting>
  <conditionalFormatting sqref="Z700:Z703">
    <cfRule type="colorScale" priority="3847">
      <colorScale>
        <cfvo type="num" val="0"/>
        <cfvo type="max" val="0"/>
        <color rgb="FFFF0000"/>
        <color rgb="FFFFEF9C"/>
      </colorScale>
    </cfRule>
  </conditionalFormatting>
  <conditionalFormatting sqref="Z700:Z703">
    <cfRule type="colorScale" priority="3846">
      <colorScale>
        <cfvo type="num" val="0"/>
        <cfvo type="max" val="0"/>
        <color rgb="FFFF0000"/>
        <color rgb="FFFFEF9C"/>
      </colorScale>
    </cfRule>
  </conditionalFormatting>
  <conditionalFormatting sqref="Z700:Z703">
    <cfRule type="colorScale" priority="3845">
      <colorScale>
        <cfvo type="num" val="0"/>
        <cfvo type="max" val="0"/>
        <color rgb="FFFF0000"/>
        <color rgb="FFFFEF9C"/>
      </colorScale>
    </cfRule>
  </conditionalFormatting>
  <conditionalFormatting sqref="Z700:Z703">
    <cfRule type="colorScale" priority="3844">
      <colorScale>
        <cfvo type="num" val="0"/>
        <cfvo type="max" val="0"/>
        <color rgb="FFFF0000"/>
        <color rgb="FFFFEF9C"/>
      </colorScale>
    </cfRule>
  </conditionalFormatting>
  <conditionalFormatting sqref="Z700:Z703">
    <cfRule type="colorScale" priority="3843">
      <colorScale>
        <cfvo type="num" val="0"/>
        <cfvo type="max" val="0"/>
        <color rgb="FFFF0000"/>
        <color rgb="FFFFEF9C"/>
      </colorScale>
    </cfRule>
  </conditionalFormatting>
  <conditionalFormatting sqref="Z700:Z703">
    <cfRule type="colorScale" priority="3842">
      <colorScale>
        <cfvo type="num" val="0"/>
        <cfvo type="max" val="0"/>
        <color rgb="FFFF0000"/>
        <color rgb="FFFFEF9C"/>
      </colorScale>
    </cfRule>
  </conditionalFormatting>
  <conditionalFormatting sqref="Z700:Z703">
    <cfRule type="colorScale" priority="3841">
      <colorScale>
        <cfvo type="num" val="0"/>
        <cfvo type="max" val="0"/>
        <color rgb="FFFF0000"/>
        <color rgb="FFFFEF9C"/>
      </colorScale>
    </cfRule>
  </conditionalFormatting>
  <conditionalFormatting sqref="Z700:Z703">
    <cfRule type="colorScale" priority="3840">
      <colorScale>
        <cfvo type="num" val="0"/>
        <cfvo type="max" val="0"/>
        <color rgb="FFFF0000"/>
        <color rgb="FFFFEF9C"/>
      </colorScale>
    </cfRule>
  </conditionalFormatting>
  <conditionalFormatting sqref="Z700:Z703">
    <cfRule type="colorScale" priority="3839">
      <colorScale>
        <cfvo type="num" val="0"/>
        <cfvo type="max" val="0"/>
        <color rgb="FFFF0000"/>
        <color rgb="FFFFEF9C"/>
      </colorScale>
    </cfRule>
  </conditionalFormatting>
  <conditionalFormatting sqref="Z700:Z703">
    <cfRule type="colorScale" priority="3838">
      <colorScale>
        <cfvo type="num" val="0"/>
        <cfvo type="max" val="0"/>
        <color rgb="FFFF0000"/>
        <color rgb="FFFFEF9C"/>
      </colorScale>
    </cfRule>
  </conditionalFormatting>
  <conditionalFormatting sqref="Z700:Z703">
    <cfRule type="colorScale" priority="3837">
      <colorScale>
        <cfvo type="num" val="0"/>
        <cfvo type="max" val="0"/>
        <color rgb="FFFF0000"/>
        <color rgb="FFFFEF9C"/>
      </colorScale>
    </cfRule>
  </conditionalFormatting>
  <conditionalFormatting sqref="Z700:Z703">
    <cfRule type="colorScale" priority="3836">
      <colorScale>
        <cfvo type="num" val="0"/>
        <cfvo type="max" val="0"/>
        <color rgb="FFFF0000"/>
        <color rgb="FFFFEF9C"/>
      </colorScale>
    </cfRule>
  </conditionalFormatting>
  <conditionalFormatting sqref="Z700:Z703">
    <cfRule type="colorScale" priority="3835">
      <colorScale>
        <cfvo type="num" val="0"/>
        <cfvo type="max" val="0"/>
        <color rgb="FFFF0000"/>
        <color rgb="FFFFEF9C"/>
      </colorScale>
    </cfRule>
  </conditionalFormatting>
  <conditionalFormatting sqref="Z700:Z703">
    <cfRule type="colorScale" priority="3834">
      <colorScale>
        <cfvo type="num" val="0"/>
        <cfvo type="max" val="0"/>
        <color rgb="FFFF0000"/>
        <color rgb="FFFFEF9C"/>
      </colorScale>
    </cfRule>
  </conditionalFormatting>
  <conditionalFormatting sqref="Z700:Z703">
    <cfRule type="colorScale" priority="3833">
      <colorScale>
        <cfvo type="num" val="0"/>
        <cfvo type="max" val="0"/>
        <color rgb="FFFF0000"/>
        <color rgb="FFFFEF9C"/>
      </colorScale>
    </cfRule>
  </conditionalFormatting>
  <conditionalFormatting sqref="Z700:Z703">
    <cfRule type="colorScale" priority="3832">
      <colorScale>
        <cfvo type="num" val="0"/>
        <cfvo type="max" val="0"/>
        <color rgb="FFFF0000"/>
        <color rgb="FFFFEF9C"/>
      </colorScale>
    </cfRule>
  </conditionalFormatting>
  <conditionalFormatting sqref="Z700:Z703">
    <cfRule type="colorScale" priority="3831">
      <colorScale>
        <cfvo type="num" val="0"/>
        <cfvo type="max" val="0"/>
        <color rgb="FFFF0000"/>
        <color rgb="FFFFEF9C"/>
      </colorScale>
    </cfRule>
  </conditionalFormatting>
  <conditionalFormatting sqref="Z700:Z703">
    <cfRule type="colorScale" priority="3830">
      <colorScale>
        <cfvo type="num" val="0"/>
        <cfvo type="max" val="0"/>
        <color rgb="FFFF0000"/>
        <color rgb="FFFFEF9C"/>
      </colorScale>
    </cfRule>
  </conditionalFormatting>
  <conditionalFormatting sqref="Z700:Z703">
    <cfRule type="colorScale" priority="3829">
      <colorScale>
        <cfvo type="num" val="0"/>
        <cfvo type="max" val="0"/>
        <color rgb="FFFF0000"/>
        <color rgb="FFFFEF9C"/>
      </colorScale>
    </cfRule>
  </conditionalFormatting>
  <conditionalFormatting sqref="Z673">
    <cfRule type="colorScale" priority="3828">
      <colorScale>
        <cfvo type="num" val="0"/>
        <cfvo type="max" val="0"/>
        <color rgb="FFFF0000"/>
        <color rgb="FFFFEF9C"/>
      </colorScale>
    </cfRule>
  </conditionalFormatting>
  <conditionalFormatting sqref="Z688">
    <cfRule type="colorScale" priority="3827">
      <colorScale>
        <cfvo type="num" val="0"/>
        <cfvo type="max" val="0"/>
        <color rgb="FFFF0000"/>
        <color rgb="FFFFEF9C"/>
      </colorScale>
    </cfRule>
  </conditionalFormatting>
  <conditionalFormatting sqref="Z678">
    <cfRule type="colorScale" priority="3826">
      <colorScale>
        <cfvo type="num" val="0"/>
        <cfvo type="max" val="0"/>
        <color rgb="FFFF0000"/>
        <color rgb="FFFFEF9C"/>
      </colorScale>
    </cfRule>
  </conditionalFormatting>
  <conditionalFormatting sqref="Z693">
    <cfRule type="colorScale" priority="3825">
      <colorScale>
        <cfvo type="num" val="0"/>
        <cfvo type="max" val="0"/>
        <color rgb="FFFF0000"/>
        <color rgb="FFFFEF9C"/>
      </colorScale>
    </cfRule>
  </conditionalFormatting>
  <conditionalFormatting sqref="Z679">
    <cfRule type="colorScale" priority="3824">
      <colorScale>
        <cfvo type="num" val="0"/>
        <cfvo type="max" val="0"/>
        <color rgb="FFFF0000"/>
        <color rgb="FFFFEF9C"/>
      </colorScale>
    </cfRule>
  </conditionalFormatting>
  <conditionalFormatting sqref="Z694:Z695">
    <cfRule type="colorScale" priority="3823">
      <colorScale>
        <cfvo type="num" val="0"/>
        <cfvo type="max" val="0"/>
        <color rgb="FFFF0000"/>
        <color rgb="FFFFEF9C"/>
      </colorScale>
    </cfRule>
  </conditionalFormatting>
  <conditionalFormatting sqref="P670:Y673">
    <cfRule type="colorScale" priority="3822">
      <colorScale>
        <cfvo type="num" val="0"/>
        <cfvo type="max" val="0"/>
        <color rgb="FFFF0000"/>
        <color rgb="FFFFEF9C"/>
      </colorScale>
    </cfRule>
  </conditionalFormatting>
  <conditionalFormatting sqref="P675:Y688">
    <cfRule type="colorScale" priority="3821">
      <colorScale>
        <cfvo type="num" val="0"/>
        <cfvo type="max" val="0"/>
        <color rgb="FFFF0000"/>
        <color rgb="FFFFEF9C"/>
      </colorScale>
    </cfRule>
  </conditionalFormatting>
  <conditionalFormatting sqref="P690:Y703">
    <cfRule type="colorScale" priority="3820">
      <colorScale>
        <cfvo type="num" val="0"/>
        <cfvo type="max" val="0"/>
        <color rgb="FFFF0000"/>
        <color rgb="FFFFEF9C"/>
      </colorScale>
    </cfRule>
  </conditionalFormatting>
  <conditionalFormatting sqref="P670:Y673">
    <cfRule type="colorScale" priority="3819">
      <colorScale>
        <cfvo type="num" val="0"/>
        <cfvo type="max" val="0"/>
        <color rgb="FFFF0000"/>
        <color rgb="FFFFEF9C"/>
      </colorScale>
    </cfRule>
  </conditionalFormatting>
  <conditionalFormatting sqref="P670:Y673">
    <cfRule type="colorScale" priority="3818">
      <colorScale>
        <cfvo type="num" val="0"/>
        <cfvo type="max" val="0"/>
        <color rgb="FFFF0000"/>
        <color rgb="FFFFEF9C"/>
      </colorScale>
    </cfRule>
  </conditionalFormatting>
  <conditionalFormatting sqref="P670:Y673">
    <cfRule type="colorScale" priority="3817">
      <colorScale>
        <cfvo type="num" val="0"/>
        <cfvo type="max" val="0"/>
        <color rgb="FFFF0000"/>
        <color rgb="FFFFEF9C"/>
      </colorScale>
    </cfRule>
  </conditionalFormatting>
  <conditionalFormatting sqref="P670:Y673">
    <cfRule type="colorScale" priority="3816">
      <colorScale>
        <cfvo type="num" val="0"/>
        <cfvo type="max" val="0"/>
        <color rgb="FFFF0000"/>
        <color rgb="FFFFEF9C"/>
      </colorScale>
    </cfRule>
  </conditionalFormatting>
  <conditionalFormatting sqref="P670:Y673">
    <cfRule type="colorScale" priority="3815">
      <colorScale>
        <cfvo type="num" val="0"/>
        <cfvo type="max" val="0"/>
        <color rgb="FFFF0000"/>
        <color rgb="FFFFEF9C"/>
      </colorScale>
    </cfRule>
  </conditionalFormatting>
  <conditionalFormatting sqref="P670:Y673">
    <cfRule type="colorScale" priority="3814">
      <colorScale>
        <cfvo type="num" val="0"/>
        <cfvo type="max" val="0"/>
        <color rgb="FFFF0000"/>
        <color rgb="FFFFEF9C"/>
      </colorScale>
    </cfRule>
  </conditionalFormatting>
  <conditionalFormatting sqref="P670:Y673">
    <cfRule type="colorScale" priority="3813">
      <colorScale>
        <cfvo type="num" val="0"/>
        <cfvo type="max" val="0"/>
        <color rgb="FFFF0000"/>
        <color rgb="FFFFEF9C"/>
      </colorScale>
    </cfRule>
  </conditionalFormatting>
  <conditionalFormatting sqref="P670:Y673">
    <cfRule type="colorScale" priority="3812">
      <colorScale>
        <cfvo type="num" val="0"/>
        <cfvo type="max" val="0"/>
        <color rgb="FFFF0000"/>
        <color rgb="FFFFEF9C"/>
      </colorScale>
    </cfRule>
  </conditionalFormatting>
  <conditionalFormatting sqref="P670:Y673">
    <cfRule type="colorScale" priority="3811">
      <colorScale>
        <cfvo type="num" val="0"/>
        <cfvo type="max" val="0"/>
        <color rgb="FFFF0000"/>
        <color rgb="FFFFEF9C"/>
      </colorScale>
    </cfRule>
  </conditionalFormatting>
  <conditionalFormatting sqref="P670:Y673">
    <cfRule type="colorScale" priority="3810">
      <colorScale>
        <cfvo type="num" val="0"/>
        <cfvo type="max" val="0"/>
        <color rgb="FFFF0000"/>
        <color rgb="FFFFEF9C"/>
      </colorScale>
    </cfRule>
  </conditionalFormatting>
  <conditionalFormatting sqref="P670:Y673">
    <cfRule type="colorScale" priority="3809">
      <colorScale>
        <cfvo type="num" val="0"/>
        <cfvo type="max" val="0"/>
        <color rgb="FFFF0000"/>
        <color rgb="FFFFEF9C"/>
      </colorScale>
    </cfRule>
  </conditionalFormatting>
  <conditionalFormatting sqref="P670:Y673">
    <cfRule type="colorScale" priority="3808">
      <colorScale>
        <cfvo type="num" val="0"/>
        <cfvo type="max" val="0"/>
        <color rgb="FFFF0000"/>
        <color rgb="FFFFEF9C"/>
      </colorScale>
    </cfRule>
  </conditionalFormatting>
  <conditionalFormatting sqref="P670:Y673">
    <cfRule type="colorScale" priority="3807">
      <colorScale>
        <cfvo type="num" val="0"/>
        <cfvo type="max" val="0"/>
        <color rgb="FFFF0000"/>
        <color rgb="FFFFEF9C"/>
      </colorScale>
    </cfRule>
  </conditionalFormatting>
  <conditionalFormatting sqref="P670:Y673">
    <cfRule type="colorScale" priority="3806">
      <colorScale>
        <cfvo type="num" val="0"/>
        <cfvo type="max" val="0"/>
        <color rgb="FFFF0000"/>
        <color rgb="FFFFEF9C"/>
      </colorScale>
    </cfRule>
  </conditionalFormatting>
  <conditionalFormatting sqref="P670:Y673">
    <cfRule type="colorScale" priority="3805">
      <colorScale>
        <cfvo type="num" val="0"/>
        <cfvo type="max" val="0"/>
        <color rgb="FFFF0000"/>
        <color rgb="FFFFEF9C"/>
      </colorScale>
    </cfRule>
  </conditionalFormatting>
  <conditionalFormatting sqref="P675:Y688">
    <cfRule type="colorScale" priority="3804">
      <colorScale>
        <cfvo type="num" val="0"/>
        <cfvo type="max" val="0"/>
        <color rgb="FFFF0000"/>
        <color rgb="FFFFEF9C"/>
      </colorScale>
    </cfRule>
  </conditionalFormatting>
  <conditionalFormatting sqref="P675:Y688">
    <cfRule type="colorScale" priority="3803">
      <colorScale>
        <cfvo type="num" val="0"/>
        <cfvo type="max" val="0"/>
        <color rgb="FFFF0000"/>
        <color rgb="FFFFEF9C"/>
      </colorScale>
    </cfRule>
  </conditionalFormatting>
  <conditionalFormatting sqref="P675:Y688">
    <cfRule type="colorScale" priority="3802">
      <colorScale>
        <cfvo type="num" val="0"/>
        <cfvo type="max" val="0"/>
        <color rgb="FFFF0000"/>
        <color rgb="FFFFEF9C"/>
      </colorScale>
    </cfRule>
  </conditionalFormatting>
  <conditionalFormatting sqref="P675:Y688">
    <cfRule type="colorScale" priority="3801">
      <colorScale>
        <cfvo type="num" val="0"/>
        <cfvo type="max" val="0"/>
        <color rgb="FFFF0000"/>
        <color rgb="FFFFEF9C"/>
      </colorScale>
    </cfRule>
  </conditionalFormatting>
  <conditionalFormatting sqref="P675:Y688">
    <cfRule type="colorScale" priority="3800">
      <colorScale>
        <cfvo type="num" val="0"/>
        <cfvo type="max" val="0"/>
        <color rgb="FFFF0000"/>
        <color rgb="FFFFEF9C"/>
      </colorScale>
    </cfRule>
  </conditionalFormatting>
  <conditionalFormatting sqref="P675:Y688">
    <cfRule type="colorScale" priority="3799">
      <colorScale>
        <cfvo type="num" val="0"/>
        <cfvo type="max" val="0"/>
        <color rgb="FFFF0000"/>
        <color rgb="FFFFEF9C"/>
      </colorScale>
    </cfRule>
  </conditionalFormatting>
  <conditionalFormatting sqref="P675:Y688">
    <cfRule type="colorScale" priority="3798">
      <colorScale>
        <cfvo type="num" val="0"/>
        <cfvo type="max" val="0"/>
        <color rgb="FFFF0000"/>
        <color rgb="FFFFEF9C"/>
      </colorScale>
    </cfRule>
  </conditionalFormatting>
  <conditionalFormatting sqref="P675:Y688">
    <cfRule type="colorScale" priority="3797">
      <colorScale>
        <cfvo type="num" val="0"/>
        <cfvo type="max" val="0"/>
        <color rgb="FFFF0000"/>
        <color rgb="FFFFEF9C"/>
      </colorScale>
    </cfRule>
  </conditionalFormatting>
  <conditionalFormatting sqref="P675:Y688">
    <cfRule type="colorScale" priority="3796">
      <colorScale>
        <cfvo type="num" val="0"/>
        <cfvo type="max" val="0"/>
        <color rgb="FFFF0000"/>
        <color rgb="FFFFEF9C"/>
      </colorScale>
    </cfRule>
  </conditionalFormatting>
  <conditionalFormatting sqref="P675:Y688">
    <cfRule type="colorScale" priority="3795">
      <colorScale>
        <cfvo type="num" val="0"/>
        <cfvo type="max" val="0"/>
        <color rgb="FFFF0000"/>
        <color rgb="FFFFEF9C"/>
      </colorScale>
    </cfRule>
  </conditionalFormatting>
  <conditionalFormatting sqref="P675:Y688">
    <cfRule type="colorScale" priority="3794">
      <colorScale>
        <cfvo type="num" val="0"/>
        <cfvo type="max" val="0"/>
        <color rgb="FFFF0000"/>
        <color rgb="FFFFEF9C"/>
      </colorScale>
    </cfRule>
  </conditionalFormatting>
  <conditionalFormatting sqref="P675:Y688">
    <cfRule type="colorScale" priority="3793">
      <colorScale>
        <cfvo type="num" val="0"/>
        <cfvo type="max" val="0"/>
        <color rgb="FFFF0000"/>
        <color rgb="FFFFEF9C"/>
      </colorScale>
    </cfRule>
  </conditionalFormatting>
  <conditionalFormatting sqref="P675:Y688">
    <cfRule type="colorScale" priority="3792">
      <colorScale>
        <cfvo type="num" val="0"/>
        <cfvo type="max" val="0"/>
        <color rgb="FFFF0000"/>
        <color rgb="FFFFEF9C"/>
      </colorScale>
    </cfRule>
  </conditionalFormatting>
  <conditionalFormatting sqref="P675:Y688">
    <cfRule type="colorScale" priority="3791">
      <colorScale>
        <cfvo type="num" val="0"/>
        <cfvo type="max" val="0"/>
        <color rgb="FFFF0000"/>
        <color rgb="FFFFEF9C"/>
      </colorScale>
    </cfRule>
  </conditionalFormatting>
  <conditionalFormatting sqref="P675:Y688">
    <cfRule type="colorScale" priority="3790">
      <colorScale>
        <cfvo type="num" val="0"/>
        <cfvo type="max" val="0"/>
        <color rgb="FFFF0000"/>
        <color rgb="FFFFEF9C"/>
      </colorScale>
    </cfRule>
  </conditionalFormatting>
  <conditionalFormatting sqref="P675:Y688">
    <cfRule type="colorScale" priority="3789">
      <colorScale>
        <cfvo type="num" val="0"/>
        <cfvo type="max" val="0"/>
        <color rgb="FFFF0000"/>
        <color rgb="FFFFEF9C"/>
      </colorScale>
    </cfRule>
  </conditionalFormatting>
  <conditionalFormatting sqref="P690:Y703">
    <cfRule type="colorScale" priority="3788">
      <colorScale>
        <cfvo type="num" val="0"/>
        <cfvo type="max" val="0"/>
        <color rgb="FFFF0000"/>
        <color rgb="FFFFEF9C"/>
      </colorScale>
    </cfRule>
  </conditionalFormatting>
  <conditionalFormatting sqref="P690:Y703">
    <cfRule type="colorScale" priority="3787">
      <colorScale>
        <cfvo type="num" val="0"/>
        <cfvo type="max" val="0"/>
        <color rgb="FFFF0000"/>
        <color rgb="FFFFEF9C"/>
      </colorScale>
    </cfRule>
  </conditionalFormatting>
  <conditionalFormatting sqref="P690:Y703">
    <cfRule type="colorScale" priority="3786">
      <colorScale>
        <cfvo type="num" val="0"/>
        <cfvo type="max" val="0"/>
        <color rgb="FFFF0000"/>
        <color rgb="FFFFEF9C"/>
      </colorScale>
    </cfRule>
  </conditionalFormatting>
  <conditionalFormatting sqref="P690:Y703">
    <cfRule type="colorScale" priority="3785">
      <colorScale>
        <cfvo type="num" val="0"/>
        <cfvo type="max" val="0"/>
        <color rgb="FFFF0000"/>
        <color rgb="FFFFEF9C"/>
      </colorScale>
    </cfRule>
  </conditionalFormatting>
  <conditionalFormatting sqref="P690:Y703">
    <cfRule type="colorScale" priority="3784">
      <colorScale>
        <cfvo type="num" val="0"/>
        <cfvo type="max" val="0"/>
        <color rgb="FFFF0000"/>
        <color rgb="FFFFEF9C"/>
      </colorScale>
    </cfRule>
  </conditionalFormatting>
  <conditionalFormatting sqref="P690:Y703">
    <cfRule type="colorScale" priority="3783">
      <colorScale>
        <cfvo type="num" val="0"/>
        <cfvo type="max" val="0"/>
        <color rgb="FFFF0000"/>
        <color rgb="FFFFEF9C"/>
      </colorScale>
    </cfRule>
  </conditionalFormatting>
  <conditionalFormatting sqref="P690:Y703">
    <cfRule type="colorScale" priority="3782">
      <colorScale>
        <cfvo type="num" val="0"/>
        <cfvo type="max" val="0"/>
        <color rgb="FFFF0000"/>
        <color rgb="FFFFEF9C"/>
      </colorScale>
    </cfRule>
  </conditionalFormatting>
  <conditionalFormatting sqref="P690:Y703">
    <cfRule type="colorScale" priority="3781">
      <colorScale>
        <cfvo type="num" val="0"/>
        <cfvo type="max" val="0"/>
        <color rgb="FFFF0000"/>
        <color rgb="FFFFEF9C"/>
      </colorScale>
    </cfRule>
  </conditionalFormatting>
  <conditionalFormatting sqref="P690:Y703">
    <cfRule type="colorScale" priority="3780">
      <colorScale>
        <cfvo type="num" val="0"/>
        <cfvo type="max" val="0"/>
        <color rgb="FFFF0000"/>
        <color rgb="FFFFEF9C"/>
      </colorScale>
    </cfRule>
  </conditionalFormatting>
  <conditionalFormatting sqref="P690:Y703">
    <cfRule type="colorScale" priority="3779">
      <colorScale>
        <cfvo type="num" val="0"/>
        <cfvo type="max" val="0"/>
        <color rgb="FFFF0000"/>
        <color rgb="FFFFEF9C"/>
      </colorScale>
    </cfRule>
  </conditionalFormatting>
  <conditionalFormatting sqref="P690:Y703">
    <cfRule type="colorScale" priority="3778">
      <colorScale>
        <cfvo type="num" val="0"/>
        <cfvo type="max" val="0"/>
        <color rgb="FFFF0000"/>
        <color rgb="FFFFEF9C"/>
      </colorScale>
    </cfRule>
  </conditionalFormatting>
  <conditionalFormatting sqref="P690:Y703">
    <cfRule type="colorScale" priority="3777">
      <colorScale>
        <cfvo type="num" val="0"/>
        <cfvo type="max" val="0"/>
        <color rgb="FFFF0000"/>
        <color rgb="FFFFEF9C"/>
      </colorScale>
    </cfRule>
  </conditionalFormatting>
  <conditionalFormatting sqref="P690:Y703">
    <cfRule type="colorScale" priority="3776">
      <colorScale>
        <cfvo type="num" val="0"/>
        <cfvo type="max" val="0"/>
        <color rgb="FFFF0000"/>
        <color rgb="FFFFEF9C"/>
      </colorScale>
    </cfRule>
  </conditionalFormatting>
  <conditionalFormatting sqref="P690:Y703">
    <cfRule type="colorScale" priority="3775">
      <colorScale>
        <cfvo type="num" val="0"/>
        <cfvo type="max" val="0"/>
        <color rgb="FFFF0000"/>
        <color rgb="FFFFEF9C"/>
      </colorScale>
    </cfRule>
  </conditionalFormatting>
  <conditionalFormatting sqref="P690:Y703">
    <cfRule type="colorScale" priority="3774">
      <colorScale>
        <cfvo type="num" val="0"/>
        <cfvo type="max" val="0"/>
        <color rgb="FFFF0000"/>
        <color rgb="FFFFEF9C"/>
      </colorScale>
    </cfRule>
  </conditionalFormatting>
  <conditionalFormatting sqref="P690:Y703">
    <cfRule type="colorScale" priority="3773">
      <colorScale>
        <cfvo type="num" val="0"/>
        <cfvo type="max" val="0"/>
        <color rgb="FFFF0000"/>
        <color rgb="FFFFEF9C"/>
      </colorScale>
    </cfRule>
  </conditionalFormatting>
  <conditionalFormatting sqref="P690:Y703">
    <cfRule type="colorScale" priority="3772">
      <colorScale>
        <cfvo type="num" val="0"/>
        <cfvo type="max" val="0"/>
        <color rgb="FFFF0000"/>
        <color rgb="FFFFEF9C"/>
      </colorScale>
    </cfRule>
  </conditionalFormatting>
  <conditionalFormatting sqref="P679:Y679">
    <cfRule type="colorScale" priority="3771">
      <colorScale>
        <cfvo type="num" val="0"/>
        <cfvo type="max" val="0"/>
        <color rgb="FFFF0000"/>
        <color rgb="FFFFEF9C"/>
      </colorScale>
    </cfRule>
  </conditionalFormatting>
  <conditionalFormatting sqref="P694:Y695">
    <cfRule type="colorScale" priority="3770">
      <colorScale>
        <cfvo type="num" val="0"/>
        <cfvo type="max" val="0"/>
        <color rgb="FFFF0000"/>
        <color rgb="FFFFEF9C"/>
      </colorScale>
    </cfRule>
  </conditionalFormatting>
  <conditionalFormatting sqref="P684:Y684">
    <cfRule type="colorScale" priority="3769">
      <colorScale>
        <cfvo type="num" val="0"/>
        <cfvo type="max" val="0"/>
        <color rgb="FFFF0000"/>
        <color rgb="FFFFEF9C"/>
      </colorScale>
    </cfRule>
  </conditionalFormatting>
  <conditionalFormatting sqref="P700:Y700">
    <cfRule type="colorScale" priority="3768">
      <colorScale>
        <cfvo type="num" val="0"/>
        <cfvo type="max" val="0"/>
        <color rgb="FFFF0000"/>
        <color rgb="FFFFEF9C"/>
      </colorScale>
    </cfRule>
  </conditionalFormatting>
  <conditionalFormatting sqref="P670:Y670">
    <cfRule type="colorScale" priority="3767">
      <colorScale>
        <cfvo type="num" val="0"/>
        <cfvo type="max" val="0"/>
        <color rgb="FFFF0000"/>
        <color rgb="FFFFEF9C"/>
      </colorScale>
    </cfRule>
  </conditionalFormatting>
  <conditionalFormatting sqref="P685:Y685">
    <cfRule type="colorScale" priority="3766">
      <colorScale>
        <cfvo type="num" val="0"/>
        <cfvo type="max" val="0"/>
        <color rgb="FFFF0000"/>
        <color rgb="FFFFEF9C"/>
      </colorScale>
    </cfRule>
  </conditionalFormatting>
  <conditionalFormatting sqref="P701:Y701">
    <cfRule type="colorScale" priority="3765">
      <colorScale>
        <cfvo type="num" val="0"/>
        <cfvo type="max" val="0"/>
        <color rgb="FFFF0000"/>
        <color rgb="FFFFEF9C"/>
      </colorScale>
    </cfRule>
  </conditionalFormatting>
  <conditionalFormatting sqref="Z670:Z673">
    <cfRule type="colorScale" priority="3764">
      <colorScale>
        <cfvo type="num" val="0"/>
        <cfvo type="max" val="0"/>
        <color rgb="FFFF0000"/>
        <color rgb="FFFFEF9C"/>
      </colorScale>
    </cfRule>
  </conditionalFormatting>
  <conditionalFormatting sqref="Z675:Z688">
    <cfRule type="colorScale" priority="3763">
      <colorScale>
        <cfvo type="num" val="0"/>
        <cfvo type="max" val="0"/>
        <color rgb="FFFF0000"/>
        <color rgb="FFFFEF9C"/>
      </colorScale>
    </cfRule>
  </conditionalFormatting>
  <conditionalFormatting sqref="Z690:Z703">
    <cfRule type="colorScale" priority="3762">
      <colorScale>
        <cfvo type="num" val="0"/>
        <cfvo type="max" val="0"/>
        <color rgb="FFFF0000"/>
        <color rgb="FFFFEF9C"/>
      </colorScale>
    </cfRule>
  </conditionalFormatting>
  <conditionalFormatting sqref="Z670:Z673">
    <cfRule type="colorScale" priority="3761">
      <colorScale>
        <cfvo type="num" val="0"/>
        <cfvo type="max" val="0"/>
        <color rgb="FFFF0000"/>
        <color rgb="FFFFEF9C"/>
      </colorScale>
    </cfRule>
  </conditionalFormatting>
  <conditionalFormatting sqref="Z670:Z673">
    <cfRule type="colorScale" priority="3760">
      <colorScale>
        <cfvo type="num" val="0"/>
        <cfvo type="max" val="0"/>
        <color rgb="FFFF0000"/>
        <color rgb="FFFFEF9C"/>
      </colorScale>
    </cfRule>
  </conditionalFormatting>
  <conditionalFormatting sqref="Z670:Z673">
    <cfRule type="colorScale" priority="3759">
      <colorScale>
        <cfvo type="num" val="0"/>
        <cfvo type="max" val="0"/>
        <color rgb="FFFF0000"/>
        <color rgb="FFFFEF9C"/>
      </colorScale>
    </cfRule>
  </conditionalFormatting>
  <conditionalFormatting sqref="Z670:Z673">
    <cfRule type="colorScale" priority="3758">
      <colorScale>
        <cfvo type="num" val="0"/>
        <cfvo type="max" val="0"/>
        <color rgb="FFFF0000"/>
        <color rgb="FFFFEF9C"/>
      </colorScale>
    </cfRule>
  </conditionalFormatting>
  <conditionalFormatting sqref="Z670:Z673">
    <cfRule type="colorScale" priority="3757">
      <colorScale>
        <cfvo type="num" val="0"/>
        <cfvo type="max" val="0"/>
        <color rgb="FFFF0000"/>
        <color rgb="FFFFEF9C"/>
      </colorScale>
    </cfRule>
  </conditionalFormatting>
  <conditionalFormatting sqref="Z670:Z673">
    <cfRule type="colorScale" priority="3756">
      <colorScale>
        <cfvo type="num" val="0"/>
        <cfvo type="max" val="0"/>
        <color rgb="FFFF0000"/>
        <color rgb="FFFFEF9C"/>
      </colorScale>
    </cfRule>
  </conditionalFormatting>
  <conditionalFormatting sqref="Z670:Z673">
    <cfRule type="colorScale" priority="3755">
      <colorScale>
        <cfvo type="num" val="0"/>
        <cfvo type="max" val="0"/>
        <color rgb="FFFF0000"/>
        <color rgb="FFFFEF9C"/>
      </colorScale>
    </cfRule>
  </conditionalFormatting>
  <conditionalFormatting sqref="Z670:Z673">
    <cfRule type="colorScale" priority="3754">
      <colorScale>
        <cfvo type="num" val="0"/>
        <cfvo type="max" val="0"/>
        <color rgb="FFFF0000"/>
        <color rgb="FFFFEF9C"/>
      </colorScale>
    </cfRule>
  </conditionalFormatting>
  <conditionalFormatting sqref="Z670:Z673">
    <cfRule type="colorScale" priority="3753">
      <colorScale>
        <cfvo type="num" val="0"/>
        <cfvo type="max" val="0"/>
        <color rgb="FFFF0000"/>
        <color rgb="FFFFEF9C"/>
      </colorScale>
    </cfRule>
  </conditionalFormatting>
  <conditionalFormatting sqref="Z670:Z673">
    <cfRule type="colorScale" priority="3752">
      <colorScale>
        <cfvo type="num" val="0"/>
        <cfvo type="max" val="0"/>
        <color rgb="FFFF0000"/>
        <color rgb="FFFFEF9C"/>
      </colorScale>
    </cfRule>
  </conditionalFormatting>
  <conditionalFormatting sqref="Z670:Z673">
    <cfRule type="colorScale" priority="3751">
      <colorScale>
        <cfvo type="num" val="0"/>
        <cfvo type="max" val="0"/>
        <color rgb="FFFF0000"/>
        <color rgb="FFFFEF9C"/>
      </colorScale>
    </cfRule>
  </conditionalFormatting>
  <conditionalFormatting sqref="Z670:Z673">
    <cfRule type="colorScale" priority="3750">
      <colorScale>
        <cfvo type="num" val="0"/>
        <cfvo type="max" val="0"/>
        <color rgb="FFFF0000"/>
        <color rgb="FFFFEF9C"/>
      </colorScale>
    </cfRule>
  </conditionalFormatting>
  <conditionalFormatting sqref="Z670:Z673">
    <cfRule type="colorScale" priority="3749">
      <colorScale>
        <cfvo type="num" val="0"/>
        <cfvo type="max" val="0"/>
        <color rgb="FFFF0000"/>
        <color rgb="FFFFEF9C"/>
      </colorScale>
    </cfRule>
  </conditionalFormatting>
  <conditionalFormatting sqref="Z670:Z673">
    <cfRule type="colorScale" priority="3748">
      <colorScale>
        <cfvo type="num" val="0"/>
        <cfvo type="max" val="0"/>
        <color rgb="FFFF0000"/>
        <color rgb="FFFFEF9C"/>
      </colorScale>
    </cfRule>
  </conditionalFormatting>
  <conditionalFormatting sqref="Z670:Z673">
    <cfRule type="colorScale" priority="3747">
      <colorScale>
        <cfvo type="num" val="0"/>
        <cfvo type="max" val="0"/>
        <color rgb="FFFF0000"/>
        <color rgb="FFFFEF9C"/>
      </colorScale>
    </cfRule>
  </conditionalFormatting>
  <conditionalFormatting sqref="Z675:Z688">
    <cfRule type="colorScale" priority="3746">
      <colorScale>
        <cfvo type="num" val="0"/>
        <cfvo type="max" val="0"/>
        <color rgb="FFFF0000"/>
        <color rgb="FFFFEF9C"/>
      </colorScale>
    </cfRule>
  </conditionalFormatting>
  <conditionalFormatting sqref="Z675:Z688">
    <cfRule type="colorScale" priority="3745">
      <colorScale>
        <cfvo type="num" val="0"/>
        <cfvo type="max" val="0"/>
        <color rgb="FFFF0000"/>
        <color rgb="FFFFEF9C"/>
      </colorScale>
    </cfRule>
  </conditionalFormatting>
  <conditionalFormatting sqref="Z675:Z688">
    <cfRule type="colorScale" priority="3744">
      <colorScale>
        <cfvo type="num" val="0"/>
        <cfvo type="max" val="0"/>
        <color rgb="FFFF0000"/>
        <color rgb="FFFFEF9C"/>
      </colorScale>
    </cfRule>
  </conditionalFormatting>
  <conditionalFormatting sqref="Z675:Z688">
    <cfRule type="colorScale" priority="3743">
      <colorScale>
        <cfvo type="num" val="0"/>
        <cfvo type="max" val="0"/>
        <color rgb="FFFF0000"/>
        <color rgb="FFFFEF9C"/>
      </colorScale>
    </cfRule>
  </conditionalFormatting>
  <conditionalFormatting sqref="Z675:Z688">
    <cfRule type="colorScale" priority="3742">
      <colorScale>
        <cfvo type="num" val="0"/>
        <cfvo type="max" val="0"/>
        <color rgb="FFFF0000"/>
        <color rgb="FFFFEF9C"/>
      </colorScale>
    </cfRule>
  </conditionalFormatting>
  <conditionalFormatting sqref="Z675:Z688">
    <cfRule type="colorScale" priority="3741">
      <colorScale>
        <cfvo type="num" val="0"/>
        <cfvo type="max" val="0"/>
        <color rgb="FFFF0000"/>
        <color rgb="FFFFEF9C"/>
      </colorScale>
    </cfRule>
  </conditionalFormatting>
  <conditionalFormatting sqref="Z675:Z688">
    <cfRule type="colorScale" priority="3740">
      <colorScale>
        <cfvo type="num" val="0"/>
        <cfvo type="max" val="0"/>
        <color rgb="FFFF0000"/>
        <color rgb="FFFFEF9C"/>
      </colorScale>
    </cfRule>
  </conditionalFormatting>
  <conditionalFormatting sqref="Z675:Z688">
    <cfRule type="colorScale" priority="3739">
      <colorScale>
        <cfvo type="num" val="0"/>
        <cfvo type="max" val="0"/>
        <color rgb="FFFF0000"/>
        <color rgb="FFFFEF9C"/>
      </colorScale>
    </cfRule>
  </conditionalFormatting>
  <conditionalFormatting sqref="Z675:Z688">
    <cfRule type="colorScale" priority="3738">
      <colorScale>
        <cfvo type="num" val="0"/>
        <cfvo type="max" val="0"/>
        <color rgb="FFFF0000"/>
        <color rgb="FFFFEF9C"/>
      </colorScale>
    </cfRule>
  </conditionalFormatting>
  <conditionalFormatting sqref="Z675:Z688">
    <cfRule type="colorScale" priority="3737">
      <colorScale>
        <cfvo type="num" val="0"/>
        <cfvo type="max" val="0"/>
        <color rgb="FFFF0000"/>
        <color rgb="FFFFEF9C"/>
      </colorScale>
    </cfRule>
  </conditionalFormatting>
  <conditionalFormatting sqref="Z675:Z688">
    <cfRule type="colorScale" priority="3736">
      <colorScale>
        <cfvo type="num" val="0"/>
        <cfvo type="max" val="0"/>
        <color rgb="FFFF0000"/>
        <color rgb="FFFFEF9C"/>
      </colorScale>
    </cfRule>
  </conditionalFormatting>
  <conditionalFormatting sqref="Z675:Z688">
    <cfRule type="colorScale" priority="3735">
      <colorScale>
        <cfvo type="num" val="0"/>
        <cfvo type="max" val="0"/>
        <color rgb="FFFF0000"/>
        <color rgb="FFFFEF9C"/>
      </colorScale>
    </cfRule>
  </conditionalFormatting>
  <conditionalFormatting sqref="Z675:Z688">
    <cfRule type="colorScale" priority="3734">
      <colorScale>
        <cfvo type="num" val="0"/>
        <cfvo type="max" val="0"/>
        <color rgb="FFFF0000"/>
        <color rgb="FFFFEF9C"/>
      </colorScale>
    </cfRule>
  </conditionalFormatting>
  <conditionalFormatting sqref="Z675:Z688">
    <cfRule type="colorScale" priority="3733">
      <colorScale>
        <cfvo type="num" val="0"/>
        <cfvo type="max" val="0"/>
        <color rgb="FFFF0000"/>
        <color rgb="FFFFEF9C"/>
      </colorScale>
    </cfRule>
  </conditionalFormatting>
  <conditionalFormatting sqref="Z675:Z688">
    <cfRule type="colorScale" priority="3732">
      <colorScale>
        <cfvo type="num" val="0"/>
        <cfvo type="max" val="0"/>
        <color rgb="FFFF0000"/>
        <color rgb="FFFFEF9C"/>
      </colorScale>
    </cfRule>
  </conditionalFormatting>
  <conditionalFormatting sqref="Z675:Z688">
    <cfRule type="colorScale" priority="3731">
      <colorScale>
        <cfvo type="num" val="0"/>
        <cfvo type="max" val="0"/>
        <color rgb="FFFF0000"/>
        <color rgb="FFFFEF9C"/>
      </colorScale>
    </cfRule>
  </conditionalFormatting>
  <conditionalFormatting sqref="Z690:Z703">
    <cfRule type="colorScale" priority="3730">
      <colorScale>
        <cfvo type="num" val="0"/>
        <cfvo type="max" val="0"/>
        <color rgb="FFFF0000"/>
        <color rgb="FFFFEF9C"/>
      </colorScale>
    </cfRule>
  </conditionalFormatting>
  <conditionalFormatting sqref="Z690:Z703">
    <cfRule type="colorScale" priority="3729">
      <colorScale>
        <cfvo type="num" val="0"/>
        <cfvo type="max" val="0"/>
        <color rgb="FFFF0000"/>
        <color rgb="FFFFEF9C"/>
      </colorScale>
    </cfRule>
  </conditionalFormatting>
  <conditionalFormatting sqref="Z690:Z703">
    <cfRule type="colorScale" priority="3728">
      <colorScale>
        <cfvo type="num" val="0"/>
        <cfvo type="max" val="0"/>
        <color rgb="FFFF0000"/>
        <color rgb="FFFFEF9C"/>
      </colorScale>
    </cfRule>
  </conditionalFormatting>
  <conditionalFormatting sqref="Z690:Z703">
    <cfRule type="colorScale" priority="3727">
      <colorScale>
        <cfvo type="num" val="0"/>
        <cfvo type="max" val="0"/>
        <color rgb="FFFF0000"/>
        <color rgb="FFFFEF9C"/>
      </colorScale>
    </cfRule>
  </conditionalFormatting>
  <conditionalFormatting sqref="Z690:Z703">
    <cfRule type="colorScale" priority="3726">
      <colorScale>
        <cfvo type="num" val="0"/>
        <cfvo type="max" val="0"/>
        <color rgb="FFFF0000"/>
        <color rgb="FFFFEF9C"/>
      </colorScale>
    </cfRule>
  </conditionalFormatting>
  <conditionalFormatting sqref="Z690:Z703">
    <cfRule type="colorScale" priority="3725">
      <colorScale>
        <cfvo type="num" val="0"/>
        <cfvo type="max" val="0"/>
        <color rgb="FFFF0000"/>
        <color rgb="FFFFEF9C"/>
      </colorScale>
    </cfRule>
  </conditionalFormatting>
  <conditionalFormatting sqref="Z690:Z703">
    <cfRule type="colorScale" priority="3724">
      <colorScale>
        <cfvo type="num" val="0"/>
        <cfvo type="max" val="0"/>
        <color rgb="FFFF0000"/>
        <color rgb="FFFFEF9C"/>
      </colorScale>
    </cfRule>
  </conditionalFormatting>
  <conditionalFormatting sqref="Z690:Z703">
    <cfRule type="colorScale" priority="3723">
      <colorScale>
        <cfvo type="num" val="0"/>
        <cfvo type="max" val="0"/>
        <color rgb="FFFF0000"/>
        <color rgb="FFFFEF9C"/>
      </colorScale>
    </cfRule>
  </conditionalFormatting>
  <conditionalFormatting sqref="Z690:Z703">
    <cfRule type="colorScale" priority="3722">
      <colorScale>
        <cfvo type="num" val="0"/>
        <cfvo type="max" val="0"/>
        <color rgb="FFFF0000"/>
        <color rgb="FFFFEF9C"/>
      </colorScale>
    </cfRule>
  </conditionalFormatting>
  <conditionalFormatting sqref="Z690:Z703">
    <cfRule type="colorScale" priority="3721">
      <colorScale>
        <cfvo type="num" val="0"/>
        <cfvo type="max" val="0"/>
        <color rgb="FFFF0000"/>
        <color rgb="FFFFEF9C"/>
      </colorScale>
    </cfRule>
  </conditionalFormatting>
  <conditionalFormatting sqref="Z690:Z703">
    <cfRule type="colorScale" priority="3720">
      <colorScale>
        <cfvo type="num" val="0"/>
        <cfvo type="max" val="0"/>
        <color rgb="FFFF0000"/>
        <color rgb="FFFFEF9C"/>
      </colorScale>
    </cfRule>
  </conditionalFormatting>
  <conditionalFormatting sqref="Z690:Z703">
    <cfRule type="colorScale" priority="3719">
      <colorScale>
        <cfvo type="num" val="0"/>
        <cfvo type="max" val="0"/>
        <color rgb="FFFF0000"/>
        <color rgb="FFFFEF9C"/>
      </colorScale>
    </cfRule>
  </conditionalFormatting>
  <conditionalFormatting sqref="Z690:Z703">
    <cfRule type="colorScale" priority="3718">
      <colorScale>
        <cfvo type="num" val="0"/>
        <cfvo type="max" val="0"/>
        <color rgb="FFFF0000"/>
        <color rgb="FFFFEF9C"/>
      </colorScale>
    </cfRule>
  </conditionalFormatting>
  <conditionalFormatting sqref="Z690:Z703">
    <cfRule type="colorScale" priority="3717">
      <colorScale>
        <cfvo type="num" val="0"/>
        <cfvo type="max" val="0"/>
        <color rgb="FFFF0000"/>
        <color rgb="FFFFEF9C"/>
      </colorScale>
    </cfRule>
  </conditionalFormatting>
  <conditionalFormatting sqref="Z690:Z703">
    <cfRule type="colorScale" priority="3716">
      <colorScale>
        <cfvo type="num" val="0"/>
        <cfvo type="max" val="0"/>
        <color rgb="FFFF0000"/>
        <color rgb="FFFFEF9C"/>
      </colorScale>
    </cfRule>
  </conditionalFormatting>
  <conditionalFormatting sqref="Z690:Z703">
    <cfRule type="colorScale" priority="3715">
      <colorScale>
        <cfvo type="num" val="0"/>
        <cfvo type="max" val="0"/>
        <color rgb="FFFF0000"/>
        <color rgb="FFFFEF9C"/>
      </colorScale>
    </cfRule>
  </conditionalFormatting>
  <conditionalFormatting sqref="Z690:Z703">
    <cfRule type="colorScale" priority="3714">
      <colorScale>
        <cfvo type="num" val="0"/>
        <cfvo type="max" val="0"/>
        <color rgb="FFFF0000"/>
        <color rgb="FFFFEF9C"/>
      </colorScale>
    </cfRule>
  </conditionalFormatting>
  <conditionalFormatting sqref="Z679">
    <cfRule type="colorScale" priority="3713">
      <colorScale>
        <cfvo type="num" val="0"/>
        <cfvo type="max" val="0"/>
        <color rgb="FFFF0000"/>
        <color rgb="FFFFEF9C"/>
      </colorScale>
    </cfRule>
  </conditionalFormatting>
  <conditionalFormatting sqref="Z694:Z695">
    <cfRule type="colorScale" priority="3712">
      <colorScale>
        <cfvo type="num" val="0"/>
        <cfvo type="max" val="0"/>
        <color rgb="FFFF0000"/>
        <color rgb="FFFFEF9C"/>
      </colorScale>
    </cfRule>
  </conditionalFormatting>
  <conditionalFormatting sqref="Z684">
    <cfRule type="colorScale" priority="3711">
      <colorScale>
        <cfvo type="num" val="0"/>
        <cfvo type="max" val="0"/>
        <color rgb="FFFF0000"/>
        <color rgb="FFFFEF9C"/>
      </colorScale>
    </cfRule>
  </conditionalFormatting>
  <conditionalFormatting sqref="Z700">
    <cfRule type="colorScale" priority="3710">
      <colorScale>
        <cfvo type="num" val="0"/>
        <cfvo type="max" val="0"/>
        <color rgb="FFFF0000"/>
        <color rgb="FFFFEF9C"/>
      </colorScale>
    </cfRule>
  </conditionalFormatting>
  <conditionalFormatting sqref="Z670">
    <cfRule type="colorScale" priority="3709">
      <colorScale>
        <cfvo type="num" val="0"/>
        <cfvo type="max" val="0"/>
        <color rgb="FFFF0000"/>
        <color rgb="FFFFEF9C"/>
      </colorScale>
    </cfRule>
  </conditionalFormatting>
  <conditionalFormatting sqref="Z685">
    <cfRule type="colorScale" priority="3708">
      <colorScale>
        <cfvo type="num" val="0"/>
        <cfvo type="max" val="0"/>
        <color rgb="FFFF0000"/>
        <color rgb="FFFFEF9C"/>
      </colorScale>
    </cfRule>
  </conditionalFormatting>
  <conditionalFormatting sqref="Z701">
    <cfRule type="colorScale" priority="3707">
      <colorScale>
        <cfvo type="num" val="0"/>
        <cfvo type="max" val="0"/>
        <color rgb="FFFF0000"/>
        <color rgb="FFFFEF9C"/>
      </colorScale>
    </cfRule>
  </conditionalFormatting>
  <conditionalFormatting sqref="P670:Y679">
    <cfRule type="colorScale" priority="3706">
      <colorScale>
        <cfvo type="num" val="0"/>
        <cfvo type="max" val="0"/>
        <color rgb="FFFF0000"/>
        <color rgb="FFFFEF9C"/>
      </colorScale>
    </cfRule>
  </conditionalFormatting>
  <conditionalFormatting sqref="P681:Y695">
    <cfRule type="colorScale" priority="3705">
      <colorScale>
        <cfvo type="num" val="0"/>
        <cfvo type="max" val="0"/>
        <color rgb="FFFF0000"/>
        <color rgb="FFFFEF9C"/>
      </colorScale>
    </cfRule>
  </conditionalFormatting>
  <conditionalFormatting sqref="P697:Y703">
    <cfRule type="colorScale" priority="3704">
      <colorScale>
        <cfvo type="num" val="0"/>
        <cfvo type="max" val="0"/>
        <color rgb="FFFF0000"/>
        <color rgb="FFFFEF9C"/>
      </colorScale>
    </cfRule>
  </conditionalFormatting>
  <conditionalFormatting sqref="P670:Y679">
    <cfRule type="colorScale" priority="3703">
      <colorScale>
        <cfvo type="num" val="0"/>
        <cfvo type="max" val="0"/>
        <color rgb="FFFF0000"/>
        <color rgb="FFFFEF9C"/>
      </colorScale>
    </cfRule>
  </conditionalFormatting>
  <conditionalFormatting sqref="P670:Y679">
    <cfRule type="colorScale" priority="3702">
      <colorScale>
        <cfvo type="num" val="0"/>
        <cfvo type="max" val="0"/>
        <color rgb="FFFF0000"/>
        <color rgb="FFFFEF9C"/>
      </colorScale>
    </cfRule>
  </conditionalFormatting>
  <conditionalFormatting sqref="P670:Y679">
    <cfRule type="colorScale" priority="3701">
      <colorScale>
        <cfvo type="num" val="0"/>
        <cfvo type="max" val="0"/>
        <color rgb="FFFF0000"/>
        <color rgb="FFFFEF9C"/>
      </colorScale>
    </cfRule>
  </conditionalFormatting>
  <conditionalFormatting sqref="P670:Y679">
    <cfRule type="colorScale" priority="3700">
      <colorScale>
        <cfvo type="num" val="0"/>
        <cfvo type="max" val="0"/>
        <color rgb="FFFF0000"/>
        <color rgb="FFFFEF9C"/>
      </colorScale>
    </cfRule>
  </conditionalFormatting>
  <conditionalFormatting sqref="P670:Y679">
    <cfRule type="colorScale" priority="3699">
      <colorScale>
        <cfvo type="num" val="0"/>
        <cfvo type="max" val="0"/>
        <color rgb="FFFF0000"/>
        <color rgb="FFFFEF9C"/>
      </colorScale>
    </cfRule>
  </conditionalFormatting>
  <conditionalFormatting sqref="P670:Y679">
    <cfRule type="colorScale" priority="3698">
      <colorScale>
        <cfvo type="num" val="0"/>
        <cfvo type="max" val="0"/>
        <color rgb="FFFF0000"/>
        <color rgb="FFFFEF9C"/>
      </colorScale>
    </cfRule>
  </conditionalFormatting>
  <conditionalFormatting sqref="P670:Y679">
    <cfRule type="colorScale" priority="3697">
      <colorScale>
        <cfvo type="num" val="0"/>
        <cfvo type="max" val="0"/>
        <color rgb="FFFF0000"/>
        <color rgb="FFFFEF9C"/>
      </colorScale>
    </cfRule>
  </conditionalFormatting>
  <conditionalFormatting sqref="P670:Y679">
    <cfRule type="colorScale" priority="3696">
      <colorScale>
        <cfvo type="num" val="0"/>
        <cfvo type="max" val="0"/>
        <color rgb="FFFF0000"/>
        <color rgb="FFFFEF9C"/>
      </colorScale>
    </cfRule>
  </conditionalFormatting>
  <conditionalFormatting sqref="P670:Y679">
    <cfRule type="colorScale" priority="3695">
      <colorScale>
        <cfvo type="num" val="0"/>
        <cfvo type="max" val="0"/>
        <color rgb="FFFF0000"/>
        <color rgb="FFFFEF9C"/>
      </colorScale>
    </cfRule>
  </conditionalFormatting>
  <conditionalFormatting sqref="P670:Y679">
    <cfRule type="colorScale" priority="3694">
      <colorScale>
        <cfvo type="num" val="0"/>
        <cfvo type="max" val="0"/>
        <color rgb="FFFF0000"/>
        <color rgb="FFFFEF9C"/>
      </colorScale>
    </cfRule>
  </conditionalFormatting>
  <conditionalFormatting sqref="P670:Y679">
    <cfRule type="colorScale" priority="3693">
      <colorScale>
        <cfvo type="num" val="0"/>
        <cfvo type="max" val="0"/>
        <color rgb="FFFF0000"/>
        <color rgb="FFFFEF9C"/>
      </colorScale>
    </cfRule>
  </conditionalFormatting>
  <conditionalFormatting sqref="P670:Y679">
    <cfRule type="colorScale" priority="3692">
      <colorScale>
        <cfvo type="num" val="0"/>
        <cfvo type="max" val="0"/>
        <color rgb="FFFF0000"/>
        <color rgb="FFFFEF9C"/>
      </colorScale>
    </cfRule>
  </conditionalFormatting>
  <conditionalFormatting sqref="P670:Y679">
    <cfRule type="colorScale" priority="3691">
      <colorScale>
        <cfvo type="num" val="0"/>
        <cfvo type="max" val="0"/>
        <color rgb="FFFF0000"/>
        <color rgb="FFFFEF9C"/>
      </colorScale>
    </cfRule>
  </conditionalFormatting>
  <conditionalFormatting sqref="P681:Y695">
    <cfRule type="colorScale" priority="3690">
      <colorScale>
        <cfvo type="num" val="0"/>
        <cfvo type="max" val="0"/>
        <color rgb="FFFF0000"/>
        <color rgb="FFFFEF9C"/>
      </colorScale>
    </cfRule>
  </conditionalFormatting>
  <conditionalFormatting sqref="P681:Y695">
    <cfRule type="colorScale" priority="3689">
      <colorScale>
        <cfvo type="num" val="0"/>
        <cfvo type="max" val="0"/>
        <color rgb="FFFF0000"/>
        <color rgb="FFFFEF9C"/>
      </colorScale>
    </cfRule>
  </conditionalFormatting>
  <conditionalFormatting sqref="P681:Y695">
    <cfRule type="colorScale" priority="3688">
      <colorScale>
        <cfvo type="num" val="0"/>
        <cfvo type="max" val="0"/>
        <color rgb="FFFF0000"/>
        <color rgb="FFFFEF9C"/>
      </colorScale>
    </cfRule>
  </conditionalFormatting>
  <conditionalFormatting sqref="P681:Y695">
    <cfRule type="colorScale" priority="3687">
      <colorScale>
        <cfvo type="num" val="0"/>
        <cfvo type="max" val="0"/>
        <color rgb="FFFF0000"/>
        <color rgb="FFFFEF9C"/>
      </colorScale>
    </cfRule>
  </conditionalFormatting>
  <conditionalFormatting sqref="P681:Y695">
    <cfRule type="colorScale" priority="3686">
      <colorScale>
        <cfvo type="num" val="0"/>
        <cfvo type="max" val="0"/>
        <color rgb="FFFF0000"/>
        <color rgb="FFFFEF9C"/>
      </colorScale>
    </cfRule>
  </conditionalFormatting>
  <conditionalFormatting sqref="P681:Y695">
    <cfRule type="colorScale" priority="3685">
      <colorScale>
        <cfvo type="num" val="0"/>
        <cfvo type="max" val="0"/>
        <color rgb="FFFF0000"/>
        <color rgb="FFFFEF9C"/>
      </colorScale>
    </cfRule>
  </conditionalFormatting>
  <conditionalFormatting sqref="P681:Y695">
    <cfRule type="colorScale" priority="3684">
      <colorScale>
        <cfvo type="num" val="0"/>
        <cfvo type="max" val="0"/>
        <color rgb="FFFF0000"/>
        <color rgb="FFFFEF9C"/>
      </colorScale>
    </cfRule>
  </conditionalFormatting>
  <conditionalFormatting sqref="P681:Y695">
    <cfRule type="colorScale" priority="3683">
      <colorScale>
        <cfvo type="num" val="0"/>
        <cfvo type="max" val="0"/>
        <color rgb="FFFF0000"/>
        <color rgb="FFFFEF9C"/>
      </colorScale>
    </cfRule>
  </conditionalFormatting>
  <conditionalFormatting sqref="P681:Y695">
    <cfRule type="colorScale" priority="3682">
      <colorScale>
        <cfvo type="num" val="0"/>
        <cfvo type="max" val="0"/>
        <color rgb="FFFF0000"/>
        <color rgb="FFFFEF9C"/>
      </colorScale>
    </cfRule>
  </conditionalFormatting>
  <conditionalFormatting sqref="P681:Y695">
    <cfRule type="colorScale" priority="3681">
      <colorScale>
        <cfvo type="num" val="0"/>
        <cfvo type="max" val="0"/>
        <color rgb="FFFF0000"/>
        <color rgb="FFFFEF9C"/>
      </colorScale>
    </cfRule>
  </conditionalFormatting>
  <conditionalFormatting sqref="P681:Y695">
    <cfRule type="colorScale" priority="3680">
      <colorScale>
        <cfvo type="num" val="0"/>
        <cfvo type="max" val="0"/>
        <color rgb="FFFF0000"/>
        <color rgb="FFFFEF9C"/>
      </colorScale>
    </cfRule>
  </conditionalFormatting>
  <conditionalFormatting sqref="P681:Y695">
    <cfRule type="colorScale" priority="3679">
      <colorScale>
        <cfvo type="num" val="0"/>
        <cfvo type="max" val="0"/>
        <color rgb="FFFF0000"/>
        <color rgb="FFFFEF9C"/>
      </colorScale>
    </cfRule>
  </conditionalFormatting>
  <conditionalFormatting sqref="P681:Y695">
    <cfRule type="colorScale" priority="3678">
      <colorScale>
        <cfvo type="num" val="0"/>
        <cfvo type="max" val="0"/>
        <color rgb="FFFF0000"/>
        <color rgb="FFFFEF9C"/>
      </colorScale>
    </cfRule>
  </conditionalFormatting>
  <conditionalFormatting sqref="P681:Y695">
    <cfRule type="colorScale" priority="3677">
      <colorScale>
        <cfvo type="num" val="0"/>
        <cfvo type="max" val="0"/>
        <color rgb="FFFF0000"/>
        <color rgb="FFFFEF9C"/>
      </colorScale>
    </cfRule>
  </conditionalFormatting>
  <conditionalFormatting sqref="P697:Y703">
    <cfRule type="colorScale" priority="3676">
      <colorScale>
        <cfvo type="num" val="0"/>
        <cfvo type="max" val="0"/>
        <color rgb="FFFF0000"/>
        <color rgb="FFFFEF9C"/>
      </colorScale>
    </cfRule>
  </conditionalFormatting>
  <conditionalFormatting sqref="P697:Y703">
    <cfRule type="colorScale" priority="3675">
      <colorScale>
        <cfvo type="num" val="0"/>
        <cfvo type="max" val="0"/>
        <color rgb="FFFF0000"/>
        <color rgb="FFFFEF9C"/>
      </colorScale>
    </cfRule>
  </conditionalFormatting>
  <conditionalFormatting sqref="P697:Y703">
    <cfRule type="colorScale" priority="3674">
      <colorScale>
        <cfvo type="num" val="0"/>
        <cfvo type="max" val="0"/>
        <color rgb="FFFF0000"/>
        <color rgb="FFFFEF9C"/>
      </colorScale>
    </cfRule>
  </conditionalFormatting>
  <conditionalFormatting sqref="P697:Y703">
    <cfRule type="colorScale" priority="3673">
      <colorScale>
        <cfvo type="num" val="0"/>
        <cfvo type="max" val="0"/>
        <color rgb="FFFF0000"/>
        <color rgb="FFFFEF9C"/>
      </colorScale>
    </cfRule>
  </conditionalFormatting>
  <conditionalFormatting sqref="P697:Y703">
    <cfRule type="colorScale" priority="3672">
      <colorScale>
        <cfvo type="num" val="0"/>
        <cfvo type="max" val="0"/>
        <color rgb="FFFF0000"/>
        <color rgb="FFFFEF9C"/>
      </colorScale>
    </cfRule>
  </conditionalFormatting>
  <conditionalFormatting sqref="P697:Y703">
    <cfRule type="colorScale" priority="3671">
      <colorScale>
        <cfvo type="num" val="0"/>
        <cfvo type="max" val="0"/>
        <color rgb="FFFF0000"/>
        <color rgb="FFFFEF9C"/>
      </colorScale>
    </cfRule>
  </conditionalFormatting>
  <conditionalFormatting sqref="P697:Y703">
    <cfRule type="colorScale" priority="3670">
      <colorScale>
        <cfvo type="num" val="0"/>
        <cfvo type="max" val="0"/>
        <color rgb="FFFF0000"/>
        <color rgb="FFFFEF9C"/>
      </colorScale>
    </cfRule>
  </conditionalFormatting>
  <conditionalFormatting sqref="P697:Y703">
    <cfRule type="colorScale" priority="3669">
      <colorScale>
        <cfvo type="num" val="0"/>
        <cfvo type="max" val="0"/>
        <color rgb="FFFF0000"/>
        <color rgb="FFFFEF9C"/>
      </colorScale>
    </cfRule>
  </conditionalFormatting>
  <conditionalFormatting sqref="P697:Y703">
    <cfRule type="colorScale" priority="3668">
      <colorScale>
        <cfvo type="num" val="0"/>
        <cfvo type="max" val="0"/>
        <color rgb="FFFF0000"/>
        <color rgb="FFFFEF9C"/>
      </colorScale>
    </cfRule>
  </conditionalFormatting>
  <conditionalFormatting sqref="P697:Y703">
    <cfRule type="colorScale" priority="3667">
      <colorScale>
        <cfvo type="num" val="0"/>
        <cfvo type="max" val="0"/>
        <color rgb="FFFF0000"/>
        <color rgb="FFFFEF9C"/>
      </colorScale>
    </cfRule>
  </conditionalFormatting>
  <conditionalFormatting sqref="P697:Y703">
    <cfRule type="colorScale" priority="3666">
      <colorScale>
        <cfvo type="num" val="0"/>
        <cfvo type="max" val="0"/>
        <color rgb="FFFF0000"/>
        <color rgb="FFFFEF9C"/>
      </colorScale>
    </cfRule>
  </conditionalFormatting>
  <conditionalFormatting sqref="P697:Y703">
    <cfRule type="colorScale" priority="3665">
      <colorScale>
        <cfvo type="num" val="0"/>
        <cfvo type="max" val="0"/>
        <color rgb="FFFF0000"/>
        <color rgb="FFFFEF9C"/>
      </colorScale>
    </cfRule>
  </conditionalFormatting>
  <conditionalFormatting sqref="P697:Y703">
    <cfRule type="colorScale" priority="3664">
      <colorScale>
        <cfvo type="num" val="0"/>
        <cfvo type="max" val="0"/>
        <color rgb="FFFF0000"/>
        <color rgb="FFFFEF9C"/>
      </colorScale>
    </cfRule>
  </conditionalFormatting>
  <conditionalFormatting sqref="P697:Y703">
    <cfRule type="colorScale" priority="3663">
      <colorScale>
        <cfvo type="num" val="0"/>
        <cfvo type="max" val="0"/>
        <color rgb="FFFF0000"/>
        <color rgb="FFFFEF9C"/>
      </colorScale>
    </cfRule>
  </conditionalFormatting>
  <conditionalFormatting sqref="P697:Y703">
    <cfRule type="colorScale" priority="3662">
      <colorScale>
        <cfvo type="num" val="0"/>
        <cfvo type="max" val="0"/>
        <color rgb="FFFF0000"/>
        <color rgb="FFFFEF9C"/>
      </colorScale>
    </cfRule>
  </conditionalFormatting>
  <conditionalFormatting sqref="P670:Y670">
    <cfRule type="colorScale" priority="3661">
      <colorScale>
        <cfvo type="num" val="0"/>
        <cfvo type="max" val="0"/>
        <color rgb="FFFF0000"/>
        <color rgb="FFFFEF9C"/>
      </colorScale>
    </cfRule>
  </conditionalFormatting>
  <conditionalFormatting sqref="P685:Y685">
    <cfRule type="colorScale" priority="3660">
      <colorScale>
        <cfvo type="num" val="0"/>
        <cfvo type="max" val="0"/>
        <color rgb="FFFF0000"/>
        <color rgb="FFFFEF9C"/>
      </colorScale>
    </cfRule>
  </conditionalFormatting>
  <conditionalFormatting sqref="P701:Y701">
    <cfRule type="colorScale" priority="3659">
      <colorScale>
        <cfvo type="num" val="0"/>
        <cfvo type="max" val="0"/>
        <color rgb="FFFF0000"/>
        <color rgb="FFFFEF9C"/>
      </colorScale>
    </cfRule>
  </conditionalFormatting>
  <conditionalFormatting sqref="P675:Y675">
    <cfRule type="colorScale" priority="3658">
      <colorScale>
        <cfvo type="num" val="0"/>
        <cfvo type="max" val="0"/>
        <color rgb="FFFF0000"/>
        <color rgb="FFFFEF9C"/>
      </colorScale>
    </cfRule>
  </conditionalFormatting>
  <conditionalFormatting sqref="P690:Y690">
    <cfRule type="colorScale" priority="3657">
      <colorScale>
        <cfvo type="num" val="0"/>
        <cfvo type="max" val="0"/>
        <color rgb="FFFF0000"/>
        <color rgb="FFFFEF9C"/>
      </colorScale>
    </cfRule>
  </conditionalFormatting>
  <conditionalFormatting sqref="P676:Y676">
    <cfRule type="colorScale" priority="3656">
      <colorScale>
        <cfvo type="num" val="0"/>
        <cfvo type="max" val="0"/>
        <color rgb="FFFF0000"/>
        <color rgb="FFFFEF9C"/>
      </colorScale>
    </cfRule>
  </conditionalFormatting>
  <conditionalFormatting sqref="P691:Y691">
    <cfRule type="colorScale" priority="3655">
      <colorScale>
        <cfvo type="num" val="0"/>
        <cfvo type="max" val="0"/>
        <color rgb="FFFF0000"/>
        <color rgb="FFFFEF9C"/>
      </colorScale>
    </cfRule>
  </conditionalFormatting>
  <conditionalFormatting sqref="Z670:Z679">
    <cfRule type="colorScale" priority="3654">
      <colorScale>
        <cfvo type="num" val="0"/>
        <cfvo type="max" val="0"/>
        <color rgb="FFFF0000"/>
        <color rgb="FFFFEF9C"/>
      </colorScale>
    </cfRule>
  </conditionalFormatting>
  <conditionalFormatting sqref="Z681:Z695">
    <cfRule type="colorScale" priority="3653">
      <colorScale>
        <cfvo type="num" val="0"/>
        <cfvo type="max" val="0"/>
        <color rgb="FFFF0000"/>
        <color rgb="FFFFEF9C"/>
      </colorScale>
    </cfRule>
  </conditionalFormatting>
  <conditionalFormatting sqref="Z697:Z703">
    <cfRule type="colorScale" priority="3652">
      <colorScale>
        <cfvo type="num" val="0"/>
        <cfvo type="max" val="0"/>
        <color rgb="FFFF0000"/>
        <color rgb="FFFFEF9C"/>
      </colorScale>
    </cfRule>
  </conditionalFormatting>
  <conditionalFormatting sqref="Z670:Z679">
    <cfRule type="colorScale" priority="3651">
      <colorScale>
        <cfvo type="num" val="0"/>
        <cfvo type="max" val="0"/>
        <color rgb="FFFF0000"/>
        <color rgb="FFFFEF9C"/>
      </colorScale>
    </cfRule>
  </conditionalFormatting>
  <conditionalFormatting sqref="Z670:Z679">
    <cfRule type="colorScale" priority="3650">
      <colorScale>
        <cfvo type="num" val="0"/>
        <cfvo type="max" val="0"/>
        <color rgb="FFFF0000"/>
        <color rgb="FFFFEF9C"/>
      </colorScale>
    </cfRule>
  </conditionalFormatting>
  <conditionalFormatting sqref="Z670:Z679">
    <cfRule type="colorScale" priority="3649">
      <colorScale>
        <cfvo type="num" val="0"/>
        <cfvo type="max" val="0"/>
        <color rgb="FFFF0000"/>
        <color rgb="FFFFEF9C"/>
      </colorScale>
    </cfRule>
  </conditionalFormatting>
  <conditionalFormatting sqref="Z670:Z679">
    <cfRule type="colorScale" priority="3648">
      <colorScale>
        <cfvo type="num" val="0"/>
        <cfvo type="max" val="0"/>
        <color rgb="FFFF0000"/>
        <color rgb="FFFFEF9C"/>
      </colorScale>
    </cfRule>
  </conditionalFormatting>
  <conditionalFormatting sqref="Z670:Z679">
    <cfRule type="colorScale" priority="3647">
      <colorScale>
        <cfvo type="num" val="0"/>
        <cfvo type="max" val="0"/>
        <color rgb="FFFF0000"/>
        <color rgb="FFFFEF9C"/>
      </colorScale>
    </cfRule>
  </conditionalFormatting>
  <conditionalFormatting sqref="Z670:Z679">
    <cfRule type="colorScale" priority="3646">
      <colorScale>
        <cfvo type="num" val="0"/>
        <cfvo type="max" val="0"/>
        <color rgb="FFFF0000"/>
        <color rgb="FFFFEF9C"/>
      </colorScale>
    </cfRule>
  </conditionalFormatting>
  <conditionalFormatting sqref="Z670:Z679">
    <cfRule type="colorScale" priority="3645">
      <colorScale>
        <cfvo type="num" val="0"/>
        <cfvo type="max" val="0"/>
        <color rgb="FFFF0000"/>
        <color rgb="FFFFEF9C"/>
      </colorScale>
    </cfRule>
  </conditionalFormatting>
  <conditionalFormatting sqref="Z670:Z679">
    <cfRule type="colorScale" priority="3644">
      <colorScale>
        <cfvo type="num" val="0"/>
        <cfvo type="max" val="0"/>
        <color rgb="FFFF0000"/>
        <color rgb="FFFFEF9C"/>
      </colorScale>
    </cfRule>
  </conditionalFormatting>
  <conditionalFormatting sqref="Z670:Z679">
    <cfRule type="colorScale" priority="3643">
      <colorScale>
        <cfvo type="num" val="0"/>
        <cfvo type="max" val="0"/>
        <color rgb="FFFF0000"/>
        <color rgb="FFFFEF9C"/>
      </colorScale>
    </cfRule>
  </conditionalFormatting>
  <conditionalFormatting sqref="Z670:Z679">
    <cfRule type="colorScale" priority="3642">
      <colorScale>
        <cfvo type="num" val="0"/>
        <cfvo type="max" val="0"/>
        <color rgb="FFFF0000"/>
        <color rgb="FFFFEF9C"/>
      </colorScale>
    </cfRule>
  </conditionalFormatting>
  <conditionalFormatting sqref="Z670:Z679">
    <cfRule type="colorScale" priority="3641">
      <colorScale>
        <cfvo type="num" val="0"/>
        <cfvo type="max" val="0"/>
        <color rgb="FFFF0000"/>
        <color rgb="FFFFEF9C"/>
      </colorScale>
    </cfRule>
  </conditionalFormatting>
  <conditionalFormatting sqref="Z670:Z679">
    <cfRule type="colorScale" priority="3640">
      <colorScale>
        <cfvo type="num" val="0"/>
        <cfvo type="max" val="0"/>
        <color rgb="FFFF0000"/>
        <color rgb="FFFFEF9C"/>
      </colorScale>
    </cfRule>
  </conditionalFormatting>
  <conditionalFormatting sqref="Z670:Z679">
    <cfRule type="colorScale" priority="3639">
      <colorScale>
        <cfvo type="num" val="0"/>
        <cfvo type="max" val="0"/>
        <color rgb="FFFF0000"/>
        <color rgb="FFFFEF9C"/>
      </colorScale>
    </cfRule>
  </conditionalFormatting>
  <conditionalFormatting sqref="Z681:Z695">
    <cfRule type="colorScale" priority="3638">
      <colorScale>
        <cfvo type="num" val="0"/>
        <cfvo type="max" val="0"/>
        <color rgb="FFFF0000"/>
        <color rgb="FFFFEF9C"/>
      </colorScale>
    </cfRule>
  </conditionalFormatting>
  <conditionalFormatting sqref="Z681:Z695">
    <cfRule type="colorScale" priority="3637">
      <colorScale>
        <cfvo type="num" val="0"/>
        <cfvo type="max" val="0"/>
        <color rgb="FFFF0000"/>
        <color rgb="FFFFEF9C"/>
      </colorScale>
    </cfRule>
  </conditionalFormatting>
  <conditionalFormatting sqref="Z681:Z695">
    <cfRule type="colorScale" priority="3636">
      <colorScale>
        <cfvo type="num" val="0"/>
        <cfvo type="max" val="0"/>
        <color rgb="FFFF0000"/>
        <color rgb="FFFFEF9C"/>
      </colorScale>
    </cfRule>
  </conditionalFormatting>
  <conditionalFormatting sqref="Z681:Z695">
    <cfRule type="colorScale" priority="3635">
      <colorScale>
        <cfvo type="num" val="0"/>
        <cfvo type="max" val="0"/>
        <color rgb="FFFF0000"/>
        <color rgb="FFFFEF9C"/>
      </colorScale>
    </cfRule>
  </conditionalFormatting>
  <conditionalFormatting sqref="Z681:Z695">
    <cfRule type="colorScale" priority="3634">
      <colorScale>
        <cfvo type="num" val="0"/>
        <cfvo type="max" val="0"/>
        <color rgb="FFFF0000"/>
        <color rgb="FFFFEF9C"/>
      </colorScale>
    </cfRule>
  </conditionalFormatting>
  <conditionalFormatting sqref="Z681:Z695">
    <cfRule type="colorScale" priority="3633">
      <colorScale>
        <cfvo type="num" val="0"/>
        <cfvo type="max" val="0"/>
        <color rgb="FFFF0000"/>
        <color rgb="FFFFEF9C"/>
      </colorScale>
    </cfRule>
  </conditionalFormatting>
  <conditionalFormatting sqref="Z681:Z695">
    <cfRule type="colorScale" priority="3632">
      <colorScale>
        <cfvo type="num" val="0"/>
        <cfvo type="max" val="0"/>
        <color rgb="FFFF0000"/>
        <color rgb="FFFFEF9C"/>
      </colorScale>
    </cfRule>
  </conditionalFormatting>
  <conditionalFormatting sqref="Z681:Z695">
    <cfRule type="colorScale" priority="3631">
      <colorScale>
        <cfvo type="num" val="0"/>
        <cfvo type="max" val="0"/>
        <color rgb="FFFF0000"/>
        <color rgb="FFFFEF9C"/>
      </colorScale>
    </cfRule>
  </conditionalFormatting>
  <conditionalFormatting sqref="Z681:Z695">
    <cfRule type="colorScale" priority="3630">
      <colorScale>
        <cfvo type="num" val="0"/>
        <cfvo type="max" val="0"/>
        <color rgb="FFFF0000"/>
        <color rgb="FFFFEF9C"/>
      </colorScale>
    </cfRule>
  </conditionalFormatting>
  <conditionalFormatting sqref="Z681:Z695">
    <cfRule type="colorScale" priority="3629">
      <colorScale>
        <cfvo type="num" val="0"/>
        <cfvo type="max" val="0"/>
        <color rgb="FFFF0000"/>
        <color rgb="FFFFEF9C"/>
      </colorScale>
    </cfRule>
  </conditionalFormatting>
  <conditionalFormatting sqref="Z681:Z695">
    <cfRule type="colorScale" priority="3628">
      <colorScale>
        <cfvo type="num" val="0"/>
        <cfvo type="max" val="0"/>
        <color rgb="FFFF0000"/>
        <color rgb="FFFFEF9C"/>
      </colorScale>
    </cfRule>
  </conditionalFormatting>
  <conditionalFormatting sqref="Z681:Z695">
    <cfRule type="colorScale" priority="3627">
      <colorScale>
        <cfvo type="num" val="0"/>
        <cfvo type="max" val="0"/>
        <color rgb="FFFF0000"/>
        <color rgb="FFFFEF9C"/>
      </colorScale>
    </cfRule>
  </conditionalFormatting>
  <conditionalFormatting sqref="Z681:Z695">
    <cfRule type="colorScale" priority="3626">
      <colorScale>
        <cfvo type="num" val="0"/>
        <cfvo type="max" val="0"/>
        <color rgb="FFFF0000"/>
        <color rgb="FFFFEF9C"/>
      </colorScale>
    </cfRule>
  </conditionalFormatting>
  <conditionalFormatting sqref="Z681:Z695">
    <cfRule type="colorScale" priority="3625">
      <colorScale>
        <cfvo type="num" val="0"/>
        <cfvo type="max" val="0"/>
        <color rgb="FFFF0000"/>
        <color rgb="FFFFEF9C"/>
      </colorScale>
    </cfRule>
  </conditionalFormatting>
  <conditionalFormatting sqref="Z697:Z703">
    <cfRule type="colorScale" priority="3624">
      <colorScale>
        <cfvo type="num" val="0"/>
        <cfvo type="max" val="0"/>
        <color rgb="FFFF0000"/>
        <color rgb="FFFFEF9C"/>
      </colorScale>
    </cfRule>
  </conditionalFormatting>
  <conditionalFormatting sqref="Z697:Z703">
    <cfRule type="colorScale" priority="3623">
      <colorScale>
        <cfvo type="num" val="0"/>
        <cfvo type="max" val="0"/>
        <color rgb="FFFF0000"/>
        <color rgb="FFFFEF9C"/>
      </colorScale>
    </cfRule>
  </conditionalFormatting>
  <conditionalFormatting sqref="Z697:Z703">
    <cfRule type="colorScale" priority="3622">
      <colorScale>
        <cfvo type="num" val="0"/>
        <cfvo type="max" val="0"/>
        <color rgb="FFFF0000"/>
        <color rgb="FFFFEF9C"/>
      </colorScale>
    </cfRule>
  </conditionalFormatting>
  <conditionalFormatting sqref="Z697:Z703">
    <cfRule type="colorScale" priority="3621">
      <colorScale>
        <cfvo type="num" val="0"/>
        <cfvo type="max" val="0"/>
        <color rgb="FFFF0000"/>
        <color rgb="FFFFEF9C"/>
      </colorScale>
    </cfRule>
  </conditionalFormatting>
  <conditionalFormatting sqref="Z697:Z703">
    <cfRule type="colorScale" priority="3620">
      <colorScale>
        <cfvo type="num" val="0"/>
        <cfvo type="max" val="0"/>
        <color rgb="FFFF0000"/>
        <color rgb="FFFFEF9C"/>
      </colorScale>
    </cfRule>
  </conditionalFormatting>
  <conditionalFormatting sqref="Z697:Z703">
    <cfRule type="colorScale" priority="3619">
      <colorScale>
        <cfvo type="num" val="0"/>
        <cfvo type="max" val="0"/>
        <color rgb="FFFF0000"/>
        <color rgb="FFFFEF9C"/>
      </colorScale>
    </cfRule>
  </conditionalFormatting>
  <conditionalFormatting sqref="Z697:Z703">
    <cfRule type="colorScale" priority="3618">
      <colorScale>
        <cfvo type="num" val="0"/>
        <cfvo type="max" val="0"/>
        <color rgb="FFFF0000"/>
        <color rgb="FFFFEF9C"/>
      </colorScale>
    </cfRule>
  </conditionalFormatting>
  <conditionalFormatting sqref="Z697:Z703">
    <cfRule type="colorScale" priority="3617">
      <colorScale>
        <cfvo type="num" val="0"/>
        <cfvo type="max" val="0"/>
        <color rgb="FFFF0000"/>
        <color rgb="FFFFEF9C"/>
      </colorScale>
    </cfRule>
  </conditionalFormatting>
  <conditionalFormatting sqref="Z697:Z703">
    <cfRule type="colorScale" priority="3616">
      <colorScale>
        <cfvo type="num" val="0"/>
        <cfvo type="max" val="0"/>
        <color rgb="FFFF0000"/>
        <color rgb="FFFFEF9C"/>
      </colorScale>
    </cfRule>
  </conditionalFormatting>
  <conditionalFormatting sqref="Z697:Z703">
    <cfRule type="colorScale" priority="3615">
      <colorScale>
        <cfvo type="num" val="0"/>
        <cfvo type="max" val="0"/>
        <color rgb="FFFF0000"/>
        <color rgb="FFFFEF9C"/>
      </colorScale>
    </cfRule>
  </conditionalFormatting>
  <conditionalFormatting sqref="Z697:Z703">
    <cfRule type="colorScale" priority="3614">
      <colorScale>
        <cfvo type="num" val="0"/>
        <cfvo type="max" val="0"/>
        <color rgb="FFFF0000"/>
        <color rgb="FFFFEF9C"/>
      </colorScale>
    </cfRule>
  </conditionalFormatting>
  <conditionalFormatting sqref="Z697:Z703">
    <cfRule type="colorScale" priority="3613">
      <colorScale>
        <cfvo type="num" val="0"/>
        <cfvo type="max" val="0"/>
        <color rgb="FFFF0000"/>
        <color rgb="FFFFEF9C"/>
      </colorScale>
    </cfRule>
  </conditionalFormatting>
  <conditionalFormatting sqref="Z697:Z703">
    <cfRule type="colorScale" priority="3612">
      <colorScale>
        <cfvo type="num" val="0"/>
        <cfvo type="max" val="0"/>
        <color rgb="FFFF0000"/>
        <color rgb="FFFFEF9C"/>
      </colorScale>
    </cfRule>
  </conditionalFormatting>
  <conditionalFormatting sqref="Z697:Z703">
    <cfRule type="colorScale" priority="3611">
      <colorScale>
        <cfvo type="num" val="0"/>
        <cfvo type="max" val="0"/>
        <color rgb="FFFF0000"/>
        <color rgb="FFFFEF9C"/>
      </colorScale>
    </cfRule>
  </conditionalFormatting>
  <conditionalFormatting sqref="Z697:Z703">
    <cfRule type="colorScale" priority="3610">
      <colorScale>
        <cfvo type="num" val="0"/>
        <cfvo type="max" val="0"/>
        <color rgb="FFFF0000"/>
        <color rgb="FFFFEF9C"/>
      </colorScale>
    </cfRule>
  </conditionalFormatting>
  <conditionalFormatting sqref="Z670">
    <cfRule type="colorScale" priority="3609">
      <colorScale>
        <cfvo type="num" val="0"/>
        <cfvo type="max" val="0"/>
        <color rgb="FFFF0000"/>
        <color rgb="FFFFEF9C"/>
      </colorScale>
    </cfRule>
  </conditionalFormatting>
  <conditionalFormatting sqref="Z685">
    <cfRule type="colorScale" priority="3608">
      <colorScale>
        <cfvo type="num" val="0"/>
        <cfvo type="max" val="0"/>
        <color rgb="FFFF0000"/>
        <color rgb="FFFFEF9C"/>
      </colorScale>
    </cfRule>
  </conditionalFormatting>
  <conditionalFormatting sqref="Z701">
    <cfRule type="colorScale" priority="3607">
      <colorScale>
        <cfvo type="num" val="0"/>
        <cfvo type="max" val="0"/>
        <color rgb="FFFF0000"/>
        <color rgb="FFFFEF9C"/>
      </colorScale>
    </cfRule>
  </conditionalFormatting>
  <conditionalFormatting sqref="Z675">
    <cfRule type="colorScale" priority="3606">
      <colorScale>
        <cfvo type="num" val="0"/>
        <cfvo type="max" val="0"/>
        <color rgb="FFFF0000"/>
        <color rgb="FFFFEF9C"/>
      </colorScale>
    </cfRule>
  </conditionalFormatting>
  <conditionalFormatting sqref="Z690">
    <cfRule type="colorScale" priority="3605">
      <colorScale>
        <cfvo type="num" val="0"/>
        <cfvo type="max" val="0"/>
        <color rgb="FFFF0000"/>
        <color rgb="FFFFEF9C"/>
      </colorScale>
    </cfRule>
  </conditionalFormatting>
  <conditionalFormatting sqref="Z676">
    <cfRule type="colorScale" priority="3604">
      <colorScale>
        <cfvo type="num" val="0"/>
        <cfvo type="max" val="0"/>
        <color rgb="FFFF0000"/>
        <color rgb="FFFFEF9C"/>
      </colorScale>
    </cfRule>
  </conditionalFormatting>
  <conditionalFormatting sqref="Z691">
    <cfRule type="colorScale" priority="3603">
      <colorScale>
        <cfvo type="num" val="0"/>
        <cfvo type="max" val="0"/>
        <color rgb="FFFF0000"/>
        <color rgb="FFFFEF9C"/>
      </colorScale>
    </cfRule>
  </conditionalFormatting>
  <conditionalFormatting sqref="P670:Y670">
    <cfRule type="colorScale" priority="3602">
      <colorScale>
        <cfvo type="num" val="0"/>
        <cfvo type="max" val="0"/>
        <color rgb="FFFF0000"/>
        <color rgb="FFFFEF9C"/>
      </colorScale>
    </cfRule>
  </conditionalFormatting>
  <conditionalFormatting sqref="P672:Y685">
    <cfRule type="colorScale" priority="3601">
      <colorScale>
        <cfvo type="num" val="0"/>
        <cfvo type="max" val="0"/>
        <color rgb="FFFF0000"/>
        <color rgb="FFFFEF9C"/>
      </colorScale>
    </cfRule>
  </conditionalFormatting>
  <conditionalFormatting sqref="P687:Y701">
    <cfRule type="colorScale" priority="3600">
      <colorScale>
        <cfvo type="num" val="0"/>
        <cfvo type="max" val="0"/>
        <color rgb="FFFF0000"/>
        <color rgb="FFFFEF9C"/>
      </colorScale>
    </cfRule>
  </conditionalFormatting>
  <conditionalFormatting sqref="P703:Y703">
    <cfRule type="colorScale" priority="3599">
      <colorScale>
        <cfvo type="num" val="0"/>
        <cfvo type="max" val="0"/>
        <color rgb="FFFF0000"/>
        <color rgb="FFFFEF9C"/>
      </colorScale>
    </cfRule>
  </conditionalFormatting>
  <conditionalFormatting sqref="P670:Y670">
    <cfRule type="colorScale" priority="3598">
      <colorScale>
        <cfvo type="num" val="0"/>
        <cfvo type="max" val="0"/>
        <color rgb="FFFF0000"/>
        <color rgb="FFFFEF9C"/>
      </colorScale>
    </cfRule>
  </conditionalFormatting>
  <conditionalFormatting sqref="P670:Y670">
    <cfRule type="colorScale" priority="3597">
      <colorScale>
        <cfvo type="num" val="0"/>
        <cfvo type="max" val="0"/>
        <color rgb="FFFF0000"/>
        <color rgb="FFFFEF9C"/>
      </colorScale>
    </cfRule>
  </conditionalFormatting>
  <conditionalFormatting sqref="P670:Y670">
    <cfRule type="colorScale" priority="3596">
      <colorScale>
        <cfvo type="num" val="0"/>
        <cfvo type="max" val="0"/>
        <color rgb="FFFF0000"/>
        <color rgb="FFFFEF9C"/>
      </colorScale>
    </cfRule>
  </conditionalFormatting>
  <conditionalFormatting sqref="P670:Y670">
    <cfRule type="colorScale" priority="3595">
      <colorScale>
        <cfvo type="num" val="0"/>
        <cfvo type="max" val="0"/>
        <color rgb="FFFF0000"/>
        <color rgb="FFFFEF9C"/>
      </colorScale>
    </cfRule>
  </conditionalFormatting>
  <conditionalFormatting sqref="P670:Y670">
    <cfRule type="colorScale" priority="3594">
      <colorScale>
        <cfvo type="num" val="0"/>
        <cfvo type="max" val="0"/>
        <color rgb="FFFF0000"/>
        <color rgb="FFFFEF9C"/>
      </colorScale>
    </cfRule>
  </conditionalFormatting>
  <conditionalFormatting sqref="P670:Y670">
    <cfRule type="colorScale" priority="3593">
      <colorScale>
        <cfvo type="num" val="0"/>
        <cfvo type="max" val="0"/>
        <color rgb="FFFF0000"/>
        <color rgb="FFFFEF9C"/>
      </colorScale>
    </cfRule>
  </conditionalFormatting>
  <conditionalFormatting sqref="P670:Y670">
    <cfRule type="colorScale" priority="3592">
      <colorScale>
        <cfvo type="num" val="0"/>
        <cfvo type="max" val="0"/>
        <color rgb="FFFF0000"/>
        <color rgb="FFFFEF9C"/>
      </colorScale>
    </cfRule>
  </conditionalFormatting>
  <conditionalFormatting sqref="P670:Y670">
    <cfRule type="colorScale" priority="3591">
      <colorScale>
        <cfvo type="num" val="0"/>
        <cfvo type="max" val="0"/>
        <color rgb="FFFF0000"/>
        <color rgb="FFFFEF9C"/>
      </colorScale>
    </cfRule>
  </conditionalFormatting>
  <conditionalFormatting sqref="P670:Y670">
    <cfRule type="colorScale" priority="3590">
      <colorScale>
        <cfvo type="num" val="0"/>
        <cfvo type="max" val="0"/>
        <color rgb="FFFF0000"/>
        <color rgb="FFFFEF9C"/>
      </colorScale>
    </cfRule>
  </conditionalFormatting>
  <conditionalFormatting sqref="P670:Y670">
    <cfRule type="colorScale" priority="3589">
      <colorScale>
        <cfvo type="num" val="0"/>
        <cfvo type="max" val="0"/>
        <color rgb="FFFF0000"/>
        <color rgb="FFFFEF9C"/>
      </colorScale>
    </cfRule>
  </conditionalFormatting>
  <conditionalFormatting sqref="P672:Y685">
    <cfRule type="colorScale" priority="3588">
      <colorScale>
        <cfvo type="num" val="0"/>
        <cfvo type="max" val="0"/>
        <color rgb="FFFF0000"/>
        <color rgb="FFFFEF9C"/>
      </colorScale>
    </cfRule>
  </conditionalFormatting>
  <conditionalFormatting sqref="P672:Y685">
    <cfRule type="colorScale" priority="3587">
      <colorScale>
        <cfvo type="num" val="0"/>
        <cfvo type="max" val="0"/>
        <color rgb="FFFF0000"/>
        <color rgb="FFFFEF9C"/>
      </colorScale>
    </cfRule>
  </conditionalFormatting>
  <conditionalFormatting sqref="P672:Y685">
    <cfRule type="colorScale" priority="3586">
      <colorScale>
        <cfvo type="num" val="0"/>
        <cfvo type="max" val="0"/>
        <color rgb="FFFF0000"/>
        <color rgb="FFFFEF9C"/>
      </colorScale>
    </cfRule>
  </conditionalFormatting>
  <conditionalFormatting sqref="P672:Y685">
    <cfRule type="colorScale" priority="3585">
      <colorScale>
        <cfvo type="num" val="0"/>
        <cfvo type="max" val="0"/>
        <color rgb="FFFF0000"/>
        <color rgb="FFFFEF9C"/>
      </colorScale>
    </cfRule>
  </conditionalFormatting>
  <conditionalFormatting sqref="P672:Y685">
    <cfRule type="colorScale" priority="3584">
      <colorScale>
        <cfvo type="num" val="0"/>
        <cfvo type="max" val="0"/>
        <color rgb="FFFF0000"/>
        <color rgb="FFFFEF9C"/>
      </colorScale>
    </cfRule>
  </conditionalFormatting>
  <conditionalFormatting sqref="P672:Y685">
    <cfRule type="colorScale" priority="3583">
      <colorScale>
        <cfvo type="num" val="0"/>
        <cfvo type="max" val="0"/>
        <color rgb="FFFF0000"/>
        <color rgb="FFFFEF9C"/>
      </colorScale>
    </cfRule>
  </conditionalFormatting>
  <conditionalFormatting sqref="P672:Y685">
    <cfRule type="colorScale" priority="3582">
      <colorScale>
        <cfvo type="num" val="0"/>
        <cfvo type="max" val="0"/>
        <color rgb="FFFF0000"/>
        <color rgb="FFFFEF9C"/>
      </colorScale>
    </cfRule>
  </conditionalFormatting>
  <conditionalFormatting sqref="P672:Y685">
    <cfRule type="colorScale" priority="3581">
      <colorScale>
        <cfvo type="num" val="0"/>
        <cfvo type="max" val="0"/>
        <color rgb="FFFF0000"/>
        <color rgb="FFFFEF9C"/>
      </colorScale>
    </cfRule>
  </conditionalFormatting>
  <conditionalFormatting sqref="P672:Y685">
    <cfRule type="colorScale" priority="3580">
      <colorScale>
        <cfvo type="num" val="0"/>
        <cfvo type="max" val="0"/>
        <color rgb="FFFF0000"/>
        <color rgb="FFFFEF9C"/>
      </colorScale>
    </cfRule>
  </conditionalFormatting>
  <conditionalFormatting sqref="P672:Y685">
    <cfRule type="colorScale" priority="3579">
      <colorScale>
        <cfvo type="num" val="0"/>
        <cfvo type="max" val="0"/>
        <color rgb="FFFF0000"/>
        <color rgb="FFFFEF9C"/>
      </colorScale>
    </cfRule>
  </conditionalFormatting>
  <conditionalFormatting sqref="P672:Y685">
    <cfRule type="colorScale" priority="3578">
      <colorScale>
        <cfvo type="num" val="0"/>
        <cfvo type="max" val="0"/>
        <color rgb="FFFF0000"/>
        <color rgb="FFFFEF9C"/>
      </colorScale>
    </cfRule>
  </conditionalFormatting>
  <conditionalFormatting sqref="P687:Y701">
    <cfRule type="colorScale" priority="3577">
      <colorScale>
        <cfvo type="num" val="0"/>
        <cfvo type="max" val="0"/>
        <color rgb="FFFF0000"/>
        <color rgb="FFFFEF9C"/>
      </colorScale>
    </cfRule>
  </conditionalFormatting>
  <conditionalFormatting sqref="P687:Y701">
    <cfRule type="colorScale" priority="3576">
      <colorScale>
        <cfvo type="num" val="0"/>
        <cfvo type="max" val="0"/>
        <color rgb="FFFF0000"/>
        <color rgb="FFFFEF9C"/>
      </colorScale>
    </cfRule>
  </conditionalFormatting>
  <conditionalFormatting sqref="P687:Y701">
    <cfRule type="colorScale" priority="3575">
      <colorScale>
        <cfvo type="num" val="0"/>
        <cfvo type="max" val="0"/>
        <color rgb="FFFF0000"/>
        <color rgb="FFFFEF9C"/>
      </colorScale>
    </cfRule>
  </conditionalFormatting>
  <conditionalFormatting sqref="P687:Y701">
    <cfRule type="colorScale" priority="3574">
      <colorScale>
        <cfvo type="num" val="0"/>
        <cfvo type="max" val="0"/>
        <color rgb="FFFF0000"/>
        <color rgb="FFFFEF9C"/>
      </colorScale>
    </cfRule>
  </conditionalFormatting>
  <conditionalFormatting sqref="P687:Y701">
    <cfRule type="colorScale" priority="3573">
      <colorScale>
        <cfvo type="num" val="0"/>
        <cfvo type="max" val="0"/>
        <color rgb="FFFF0000"/>
        <color rgb="FFFFEF9C"/>
      </colorScale>
    </cfRule>
  </conditionalFormatting>
  <conditionalFormatting sqref="P687:Y701">
    <cfRule type="colorScale" priority="3572">
      <colorScale>
        <cfvo type="num" val="0"/>
        <cfvo type="max" val="0"/>
        <color rgb="FFFF0000"/>
        <color rgb="FFFFEF9C"/>
      </colorScale>
    </cfRule>
  </conditionalFormatting>
  <conditionalFormatting sqref="P687:Y701">
    <cfRule type="colorScale" priority="3571">
      <colorScale>
        <cfvo type="num" val="0"/>
        <cfvo type="max" val="0"/>
        <color rgb="FFFF0000"/>
        <color rgb="FFFFEF9C"/>
      </colorScale>
    </cfRule>
  </conditionalFormatting>
  <conditionalFormatting sqref="P687:Y701">
    <cfRule type="colorScale" priority="3570">
      <colorScale>
        <cfvo type="num" val="0"/>
        <cfvo type="max" val="0"/>
        <color rgb="FFFF0000"/>
        <color rgb="FFFFEF9C"/>
      </colorScale>
    </cfRule>
  </conditionalFormatting>
  <conditionalFormatting sqref="P687:Y701">
    <cfRule type="colorScale" priority="3569">
      <colorScale>
        <cfvo type="num" val="0"/>
        <cfvo type="max" val="0"/>
        <color rgb="FFFF0000"/>
        <color rgb="FFFFEF9C"/>
      </colorScale>
    </cfRule>
  </conditionalFormatting>
  <conditionalFormatting sqref="P687:Y701">
    <cfRule type="colorScale" priority="3568">
      <colorScale>
        <cfvo type="num" val="0"/>
        <cfvo type="max" val="0"/>
        <color rgb="FFFF0000"/>
        <color rgb="FFFFEF9C"/>
      </colorScale>
    </cfRule>
  </conditionalFormatting>
  <conditionalFormatting sqref="P687:Y701">
    <cfRule type="colorScale" priority="3567">
      <colorScale>
        <cfvo type="num" val="0"/>
        <cfvo type="max" val="0"/>
        <color rgb="FFFF0000"/>
        <color rgb="FFFFEF9C"/>
      </colorScale>
    </cfRule>
  </conditionalFormatting>
  <conditionalFormatting sqref="P687:Y701">
    <cfRule type="colorScale" priority="3566">
      <colorScale>
        <cfvo type="num" val="0"/>
        <cfvo type="max" val="0"/>
        <color rgb="FFFF0000"/>
        <color rgb="FFFFEF9C"/>
      </colorScale>
    </cfRule>
  </conditionalFormatting>
  <conditionalFormatting sqref="P703:Y703">
    <cfRule type="colorScale" priority="3565">
      <colorScale>
        <cfvo type="num" val="0"/>
        <cfvo type="max" val="0"/>
        <color rgb="FFFF0000"/>
        <color rgb="FFFFEF9C"/>
      </colorScale>
    </cfRule>
  </conditionalFormatting>
  <conditionalFormatting sqref="P703:Y703">
    <cfRule type="colorScale" priority="3564">
      <colorScale>
        <cfvo type="num" val="0"/>
        <cfvo type="max" val="0"/>
        <color rgb="FFFF0000"/>
        <color rgb="FFFFEF9C"/>
      </colorScale>
    </cfRule>
  </conditionalFormatting>
  <conditionalFormatting sqref="P703:Y703">
    <cfRule type="colorScale" priority="3563">
      <colorScale>
        <cfvo type="num" val="0"/>
        <cfvo type="max" val="0"/>
        <color rgb="FFFF0000"/>
        <color rgb="FFFFEF9C"/>
      </colorScale>
    </cfRule>
  </conditionalFormatting>
  <conditionalFormatting sqref="P703:Y703">
    <cfRule type="colorScale" priority="3562">
      <colorScale>
        <cfvo type="num" val="0"/>
        <cfvo type="max" val="0"/>
        <color rgb="FFFF0000"/>
        <color rgb="FFFFEF9C"/>
      </colorScale>
    </cfRule>
  </conditionalFormatting>
  <conditionalFormatting sqref="P703:Y703">
    <cfRule type="colorScale" priority="3561">
      <colorScale>
        <cfvo type="num" val="0"/>
        <cfvo type="max" val="0"/>
        <color rgb="FFFF0000"/>
        <color rgb="FFFFEF9C"/>
      </colorScale>
    </cfRule>
  </conditionalFormatting>
  <conditionalFormatting sqref="P703:Y703">
    <cfRule type="colorScale" priority="3560">
      <colorScale>
        <cfvo type="num" val="0"/>
        <cfvo type="max" val="0"/>
        <color rgb="FFFF0000"/>
        <color rgb="FFFFEF9C"/>
      </colorScale>
    </cfRule>
  </conditionalFormatting>
  <conditionalFormatting sqref="P703:Y703">
    <cfRule type="colorScale" priority="3559">
      <colorScale>
        <cfvo type="num" val="0"/>
        <cfvo type="max" val="0"/>
        <color rgb="FFFF0000"/>
        <color rgb="FFFFEF9C"/>
      </colorScale>
    </cfRule>
  </conditionalFormatting>
  <conditionalFormatting sqref="P703:Y703">
    <cfRule type="colorScale" priority="3558">
      <colorScale>
        <cfvo type="num" val="0"/>
        <cfvo type="max" val="0"/>
        <color rgb="FFFF0000"/>
        <color rgb="FFFFEF9C"/>
      </colorScale>
    </cfRule>
  </conditionalFormatting>
  <conditionalFormatting sqref="P703:Y703">
    <cfRule type="colorScale" priority="3557">
      <colorScale>
        <cfvo type="num" val="0"/>
        <cfvo type="max" val="0"/>
        <color rgb="FFFF0000"/>
        <color rgb="FFFFEF9C"/>
      </colorScale>
    </cfRule>
  </conditionalFormatting>
  <conditionalFormatting sqref="P703:Y703">
    <cfRule type="colorScale" priority="3556">
      <colorScale>
        <cfvo type="num" val="0"/>
        <cfvo type="max" val="0"/>
        <color rgb="FFFF0000"/>
        <color rgb="FFFFEF9C"/>
      </colorScale>
    </cfRule>
  </conditionalFormatting>
  <conditionalFormatting sqref="P703:Y703">
    <cfRule type="colorScale" priority="3555">
      <colorScale>
        <cfvo type="num" val="0"/>
        <cfvo type="max" val="0"/>
        <color rgb="FFFF0000"/>
        <color rgb="FFFFEF9C"/>
      </colorScale>
    </cfRule>
  </conditionalFormatting>
  <conditionalFormatting sqref="P703:Y703">
    <cfRule type="colorScale" priority="3554">
      <colorScale>
        <cfvo type="num" val="0"/>
        <cfvo type="max" val="0"/>
        <color rgb="FFFF0000"/>
        <color rgb="FFFFEF9C"/>
      </colorScale>
    </cfRule>
  </conditionalFormatting>
  <conditionalFormatting sqref="P703:Y703">
    <cfRule type="colorScale" priority="3553">
      <colorScale>
        <cfvo type="num" val="0"/>
        <cfvo type="max" val="0"/>
        <color rgb="FFFF0000"/>
        <color rgb="FFFFEF9C"/>
      </colorScale>
    </cfRule>
  </conditionalFormatting>
  <conditionalFormatting sqref="P676:Y676">
    <cfRule type="colorScale" priority="3552">
      <colorScale>
        <cfvo type="num" val="0"/>
        <cfvo type="max" val="0"/>
        <color rgb="FFFF0000"/>
        <color rgb="FFFFEF9C"/>
      </colorScale>
    </cfRule>
  </conditionalFormatting>
  <conditionalFormatting sqref="P691:Y691">
    <cfRule type="colorScale" priority="3551">
      <colorScale>
        <cfvo type="num" val="0"/>
        <cfvo type="max" val="0"/>
        <color rgb="FFFF0000"/>
        <color rgb="FFFFEF9C"/>
      </colorScale>
    </cfRule>
  </conditionalFormatting>
  <conditionalFormatting sqref="P681:Y681">
    <cfRule type="colorScale" priority="3550">
      <colorScale>
        <cfvo type="num" val="0"/>
        <cfvo type="max" val="0"/>
        <color rgb="FFFF0000"/>
        <color rgb="FFFFEF9C"/>
      </colorScale>
    </cfRule>
  </conditionalFormatting>
  <conditionalFormatting sqref="P697:Y697">
    <cfRule type="colorScale" priority="3549">
      <colorScale>
        <cfvo type="num" val="0"/>
        <cfvo type="max" val="0"/>
        <color rgb="FFFF0000"/>
        <color rgb="FFFFEF9C"/>
      </colorScale>
    </cfRule>
  </conditionalFormatting>
  <conditionalFormatting sqref="P682:Y682">
    <cfRule type="colorScale" priority="3548">
      <colorScale>
        <cfvo type="num" val="0"/>
        <cfvo type="max" val="0"/>
        <color rgb="FFFF0000"/>
        <color rgb="FFFFEF9C"/>
      </colorScale>
    </cfRule>
  </conditionalFormatting>
  <conditionalFormatting sqref="P698:Y698">
    <cfRule type="colorScale" priority="3547">
      <colorScale>
        <cfvo type="num" val="0"/>
        <cfvo type="max" val="0"/>
        <color rgb="FFFF0000"/>
        <color rgb="FFFFEF9C"/>
      </colorScale>
    </cfRule>
  </conditionalFormatting>
  <conditionalFormatting sqref="Z670">
    <cfRule type="colorScale" priority="3546">
      <colorScale>
        <cfvo type="num" val="0"/>
        <cfvo type="max" val="0"/>
        <color rgb="FFFF0000"/>
        <color rgb="FFFFEF9C"/>
      </colorScale>
    </cfRule>
  </conditionalFormatting>
  <conditionalFormatting sqref="Z672:Z685">
    <cfRule type="colorScale" priority="3545">
      <colorScale>
        <cfvo type="num" val="0"/>
        <cfvo type="max" val="0"/>
        <color rgb="FFFF0000"/>
        <color rgb="FFFFEF9C"/>
      </colorScale>
    </cfRule>
  </conditionalFormatting>
  <conditionalFormatting sqref="Z687:Z701">
    <cfRule type="colorScale" priority="3544">
      <colorScale>
        <cfvo type="num" val="0"/>
        <cfvo type="max" val="0"/>
        <color rgb="FFFF0000"/>
        <color rgb="FFFFEF9C"/>
      </colorScale>
    </cfRule>
  </conditionalFormatting>
  <conditionalFormatting sqref="Z703">
    <cfRule type="colorScale" priority="3543">
      <colorScale>
        <cfvo type="num" val="0"/>
        <cfvo type="max" val="0"/>
        <color rgb="FFFF0000"/>
        <color rgb="FFFFEF9C"/>
      </colorScale>
    </cfRule>
  </conditionalFormatting>
  <conditionalFormatting sqref="Z670">
    <cfRule type="colorScale" priority="3542">
      <colorScale>
        <cfvo type="num" val="0"/>
        <cfvo type="max" val="0"/>
        <color rgb="FFFF0000"/>
        <color rgb="FFFFEF9C"/>
      </colorScale>
    </cfRule>
  </conditionalFormatting>
  <conditionalFormatting sqref="Z670">
    <cfRule type="colorScale" priority="3541">
      <colorScale>
        <cfvo type="num" val="0"/>
        <cfvo type="max" val="0"/>
        <color rgb="FFFF0000"/>
        <color rgb="FFFFEF9C"/>
      </colorScale>
    </cfRule>
  </conditionalFormatting>
  <conditionalFormatting sqref="Z670">
    <cfRule type="colorScale" priority="3540">
      <colorScale>
        <cfvo type="num" val="0"/>
        <cfvo type="max" val="0"/>
        <color rgb="FFFF0000"/>
        <color rgb="FFFFEF9C"/>
      </colorScale>
    </cfRule>
  </conditionalFormatting>
  <conditionalFormatting sqref="Z670">
    <cfRule type="colorScale" priority="3539">
      <colorScale>
        <cfvo type="num" val="0"/>
        <cfvo type="max" val="0"/>
        <color rgb="FFFF0000"/>
        <color rgb="FFFFEF9C"/>
      </colorScale>
    </cfRule>
  </conditionalFormatting>
  <conditionalFormatting sqref="Z670">
    <cfRule type="colorScale" priority="3538">
      <colorScale>
        <cfvo type="num" val="0"/>
        <cfvo type="max" val="0"/>
        <color rgb="FFFF0000"/>
        <color rgb="FFFFEF9C"/>
      </colorScale>
    </cfRule>
  </conditionalFormatting>
  <conditionalFormatting sqref="Z670">
    <cfRule type="colorScale" priority="3537">
      <colorScale>
        <cfvo type="num" val="0"/>
        <cfvo type="max" val="0"/>
        <color rgb="FFFF0000"/>
        <color rgb="FFFFEF9C"/>
      </colorScale>
    </cfRule>
  </conditionalFormatting>
  <conditionalFormatting sqref="Z670">
    <cfRule type="colorScale" priority="3536">
      <colorScale>
        <cfvo type="num" val="0"/>
        <cfvo type="max" val="0"/>
        <color rgb="FFFF0000"/>
        <color rgb="FFFFEF9C"/>
      </colorScale>
    </cfRule>
  </conditionalFormatting>
  <conditionalFormatting sqref="Z670">
    <cfRule type="colorScale" priority="3535">
      <colorScale>
        <cfvo type="num" val="0"/>
        <cfvo type="max" val="0"/>
        <color rgb="FFFF0000"/>
        <color rgb="FFFFEF9C"/>
      </colorScale>
    </cfRule>
  </conditionalFormatting>
  <conditionalFormatting sqref="Z670">
    <cfRule type="colorScale" priority="3534">
      <colorScale>
        <cfvo type="num" val="0"/>
        <cfvo type="max" val="0"/>
        <color rgb="FFFF0000"/>
        <color rgb="FFFFEF9C"/>
      </colorScale>
    </cfRule>
  </conditionalFormatting>
  <conditionalFormatting sqref="Z670">
    <cfRule type="colorScale" priority="3533">
      <colorScale>
        <cfvo type="num" val="0"/>
        <cfvo type="max" val="0"/>
        <color rgb="FFFF0000"/>
        <color rgb="FFFFEF9C"/>
      </colorScale>
    </cfRule>
  </conditionalFormatting>
  <conditionalFormatting sqref="Z672:Z685">
    <cfRule type="colorScale" priority="3532">
      <colorScale>
        <cfvo type="num" val="0"/>
        <cfvo type="max" val="0"/>
        <color rgb="FFFF0000"/>
        <color rgb="FFFFEF9C"/>
      </colorScale>
    </cfRule>
  </conditionalFormatting>
  <conditionalFormatting sqref="Z672:Z685">
    <cfRule type="colorScale" priority="3531">
      <colorScale>
        <cfvo type="num" val="0"/>
        <cfvo type="max" val="0"/>
        <color rgb="FFFF0000"/>
        <color rgb="FFFFEF9C"/>
      </colorScale>
    </cfRule>
  </conditionalFormatting>
  <conditionalFormatting sqref="Z672:Z685">
    <cfRule type="colorScale" priority="3530">
      <colorScale>
        <cfvo type="num" val="0"/>
        <cfvo type="max" val="0"/>
        <color rgb="FFFF0000"/>
        <color rgb="FFFFEF9C"/>
      </colorScale>
    </cfRule>
  </conditionalFormatting>
  <conditionalFormatting sqref="Z672:Z685">
    <cfRule type="colorScale" priority="3529">
      <colorScale>
        <cfvo type="num" val="0"/>
        <cfvo type="max" val="0"/>
        <color rgb="FFFF0000"/>
        <color rgb="FFFFEF9C"/>
      </colorScale>
    </cfRule>
  </conditionalFormatting>
  <conditionalFormatting sqref="Z672:Z685">
    <cfRule type="colorScale" priority="3528">
      <colorScale>
        <cfvo type="num" val="0"/>
        <cfvo type="max" val="0"/>
        <color rgb="FFFF0000"/>
        <color rgb="FFFFEF9C"/>
      </colorScale>
    </cfRule>
  </conditionalFormatting>
  <conditionalFormatting sqref="Z672:Z685">
    <cfRule type="colorScale" priority="3527">
      <colorScale>
        <cfvo type="num" val="0"/>
        <cfvo type="max" val="0"/>
        <color rgb="FFFF0000"/>
        <color rgb="FFFFEF9C"/>
      </colorScale>
    </cfRule>
  </conditionalFormatting>
  <conditionalFormatting sqref="Z672:Z685">
    <cfRule type="colorScale" priority="3526">
      <colorScale>
        <cfvo type="num" val="0"/>
        <cfvo type="max" val="0"/>
        <color rgb="FFFF0000"/>
        <color rgb="FFFFEF9C"/>
      </colorScale>
    </cfRule>
  </conditionalFormatting>
  <conditionalFormatting sqref="Z672:Z685">
    <cfRule type="colorScale" priority="3525">
      <colorScale>
        <cfvo type="num" val="0"/>
        <cfvo type="max" val="0"/>
        <color rgb="FFFF0000"/>
        <color rgb="FFFFEF9C"/>
      </colorScale>
    </cfRule>
  </conditionalFormatting>
  <conditionalFormatting sqref="Z672:Z685">
    <cfRule type="colorScale" priority="3524">
      <colorScale>
        <cfvo type="num" val="0"/>
        <cfvo type="max" val="0"/>
        <color rgb="FFFF0000"/>
        <color rgb="FFFFEF9C"/>
      </colorScale>
    </cfRule>
  </conditionalFormatting>
  <conditionalFormatting sqref="Z672:Z685">
    <cfRule type="colorScale" priority="3523">
      <colorScale>
        <cfvo type="num" val="0"/>
        <cfvo type="max" val="0"/>
        <color rgb="FFFF0000"/>
        <color rgb="FFFFEF9C"/>
      </colorScale>
    </cfRule>
  </conditionalFormatting>
  <conditionalFormatting sqref="Z672:Z685">
    <cfRule type="colorScale" priority="3522">
      <colorScale>
        <cfvo type="num" val="0"/>
        <cfvo type="max" val="0"/>
        <color rgb="FFFF0000"/>
        <color rgb="FFFFEF9C"/>
      </colorScale>
    </cfRule>
  </conditionalFormatting>
  <conditionalFormatting sqref="Z687:Z701">
    <cfRule type="colorScale" priority="3521">
      <colorScale>
        <cfvo type="num" val="0"/>
        <cfvo type="max" val="0"/>
        <color rgb="FFFF0000"/>
        <color rgb="FFFFEF9C"/>
      </colorScale>
    </cfRule>
  </conditionalFormatting>
  <conditionalFormatting sqref="Z687:Z701">
    <cfRule type="colorScale" priority="3520">
      <colorScale>
        <cfvo type="num" val="0"/>
        <cfvo type="max" val="0"/>
        <color rgb="FFFF0000"/>
        <color rgb="FFFFEF9C"/>
      </colorScale>
    </cfRule>
  </conditionalFormatting>
  <conditionalFormatting sqref="Z687:Z701">
    <cfRule type="colorScale" priority="3519">
      <colorScale>
        <cfvo type="num" val="0"/>
        <cfvo type="max" val="0"/>
        <color rgb="FFFF0000"/>
        <color rgb="FFFFEF9C"/>
      </colorScale>
    </cfRule>
  </conditionalFormatting>
  <conditionalFormatting sqref="Z687:Z701">
    <cfRule type="colorScale" priority="3518">
      <colorScale>
        <cfvo type="num" val="0"/>
        <cfvo type="max" val="0"/>
        <color rgb="FFFF0000"/>
        <color rgb="FFFFEF9C"/>
      </colorScale>
    </cfRule>
  </conditionalFormatting>
  <conditionalFormatting sqref="Z687:Z701">
    <cfRule type="colorScale" priority="3517">
      <colorScale>
        <cfvo type="num" val="0"/>
        <cfvo type="max" val="0"/>
        <color rgb="FFFF0000"/>
        <color rgb="FFFFEF9C"/>
      </colorScale>
    </cfRule>
  </conditionalFormatting>
  <conditionalFormatting sqref="Z687:Z701">
    <cfRule type="colorScale" priority="3516">
      <colorScale>
        <cfvo type="num" val="0"/>
        <cfvo type="max" val="0"/>
        <color rgb="FFFF0000"/>
        <color rgb="FFFFEF9C"/>
      </colorScale>
    </cfRule>
  </conditionalFormatting>
  <conditionalFormatting sqref="Z687:Z701">
    <cfRule type="colorScale" priority="3515">
      <colorScale>
        <cfvo type="num" val="0"/>
        <cfvo type="max" val="0"/>
        <color rgb="FFFF0000"/>
        <color rgb="FFFFEF9C"/>
      </colorScale>
    </cfRule>
  </conditionalFormatting>
  <conditionalFormatting sqref="Z687:Z701">
    <cfRule type="colorScale" priority="3514">
      <colorScale>
        <cfvo type="num" val="0"/>
        <cfvo type="max" val="0"/>
        <color rgb="FFFF0000"/>
        <color rgb="FFFFEF9C"/>
      </colorScale>
    </cfRule>
  </conditionalFormatting>
  <conditionalFormatting sqref="Z687:Z701">
    <cfRule type="colorScale" priority="3513">
      <colorScale>
        <cfvo type="num" val="0"/>
        <cfvo type="max" val="0"/>
        <color rgb="FFFF0000"/>
        <color rgb="FFFFEF9C"/>
      </colorScale>
    </cfRule>
  </conditionalFormatting>
  <conditionalFormatting sqref="Z687:Z701">
    <cfRule type="colorScale" priority="3512">
      <colorScale>
        <cfvo type="num" val="0"/>
        <cfvo type="max" val="0"/>
        <color rgb="FFFF0000"/>
        <color rgb="FFFFEF9C"/>
      </colorScale>
    </cfRule>
  </conditionalFormatting>
  <conditionalFormatting sqref="Z687:Z701">
    <cfRule type="colorScale" priority="3511">
      <colorScale>
        <cfvo type="num" val="0"/>
        <cfvo type="max" val="0"/>
        <color rgb="FFFF0000"/>
        <color rgb="FFFFEF9C"/>
      </colorScale>
    </cfRule>
  </conditionalFormatting>
  <conditionalFormatting sqref="Z687:Z701">
    <cfRule type="colorScale" priority="3510">
      <colorScale>
        <cfvo type="num" val="0"/>
        <cfvo type="max" val="0"/>
        <color rgb="FFFF0000"/>
        <color rgb="FFFFEF9C"/>
      </colorScale>
    </cfRule>
  </conditionalFormatting>
  <conditionalFormatting sqref="Z703">
    <cfRule type="colorScale" priority="3509">
      <colorScale>
        <cfvo type="num" val="0"/>
        <cfvo type="max" val="0"/>
        <color rgb="FFFF0000"/>
        <color rgb="FFFFEF9C"/>
      </colorScale>
    </cfRule>
  </conditionalFormatting>
  <conditionalFormatting sqref="Z703">
    <cfRule type="colorScale" priority="3508">
      <colorScale>
        <cfvo type="num" val="0"/>
        <cfvo type="max" val="0"/>
        <color rgb="FFFF0000"/>
        <color rgb="FFFFEF9C"/>
      </colorScale>
    </cfRule>
  </conditionalFormatting>
  <conditionalFormatting sqref="Z703">
    <cfRule type="colorScale" priority="3507">
      <colorScale>
        <cfvo type="num" val="0"/>
        <cfvo type="max" val="0"/>
        <color rgb="FFFF0000"/>
        <color rgb="FFFFEF9C"/>
      </colorScale>
    </cfRule>
  </conditionalFormatting>
  <conditionalFormatting sqref="Z703">
    <cfRule type="colorScale" priority="3506">
      <colorScale>
        <cfvo type="num" val="0"/>
        <cfvo type="max" val="0"/>
        <color rgb="FFFF0000"/>
        <color rgb="FFFFEF9C"/>
      </colorScale>
    </cfRule>
  </conditionalFormatting>
  <conditionalFormatting sqref="Z703">
    <cfRule type="colorScale" priority="3505">
      <colorScale>
        <cfvo type="num" val="0"/>
        <cfvo type="max" val="0"/>
        <color rgb="FFFF0000"/>
        <color rgb="FFFFEF9C"/>
      </colorScale>
    </cfRule>
  </conditionalFormatting>
  <conditionalFormatting sqref="Z703">
    <cfRule type="colorScale" priority="3504">
      <colorScale>
        <cfvo type="num" val="0"/>
        <cfvo type="max" val="0"/>
        <color rgb="FFFF0000"/>
        <color rgb="FFFFEF9C"/>
      </colorScale>
    </cfRule>
  </conditionalFormatting>
  <conditionalFormatting sqref="Z703">
    <cfRule type="colorScale" priority="3503">
      <colorScale>
        <cfvo type="num" val="0"/>
        <cfvo type="max" val="0"/>
        <color rgb="FFFF0000"/>
        <color rgb="FFFFEF9C"/>
      </colorScale>
    </cfRule>
  </conditionalFormatting>
  <conditionalFormatting sqref="Z703">
    <cfRule type="colorScale" priority="3502">
      <colorScale>
        <cfvo type="num" val="0"/>
        <cfvo type="max" val="0"/>
        <color rgb="FFFF0000"/>
        <color rgb="FFFFEF9C"/>
      </colorScale>
    </cfRule>
  </conditionalFormatting>
  <conditionalFormatting sqref="Z703">
    <cfRule type="colorScale" priority="3501">
      <colorScale>
        <cfvo type="num" val="0"/>
        <cfvo type="max" val="0"/>
        <color rgb="FFFF0000"/>
        <color rgb="FFFFEF9C"/>
      </colorScale>
    </cfRule>
  </conditionalFormatting>
  <conditionalFormatting sqref="Z703">
    <cfRule type="colorScale" priority="3500">
      <colorScale>
        <cfvo type="num" val="0"/>
        <cfvo type="max" val="0"/>
        <color rgb="FFFF0000"/>
        <color rgb="FFFFEF9C"/>
      </colorScale>
    </cfRule>
  </conditionalFormatting>
  <conditionalFormatting sqref="Z703">
    <cfRule type="colorScale" priority="3499">
      <colorScale>
        <cfvo type="num" val="0"/>
        <cfvo type="max" val="0"/>
        <color rgb="FFFF0000"/>
        <color rgb="FFFFEF9C"/>
      </colorScale>
    </cfRule>
  </conditionalFormatting>
  <conditionalFormatting sqref="Z703">
    <cfRule type="colorScale" priority="3498">
      <colorScale>
        <cfvo type="num" val="0"/>
        <cfvo type="max" val="0"/>
        <color rgb="FFFF0000"/>
        <color rgb="FFFFEF9C"/>
      </colorScale>
    </cfRule>
  </conditionalFormatting>
  <conditionalFormatting sqref="Z703">
    <cfRule type="colorScale" priority="3497">
      <colorScale>
        <cfvo type="num" val="0"/>
        <cfvo type="max" val="0"/>
        <color rgb="FFFF0000"/>
        <color rgb="FFFFEF9C"/>
      </colorScale>
    </cfRule>
  </conditionalFormatting>
  <conditionalFormatting sqref="Z676">
    <cfRule type="colorScale" priority="3496">
      <colorScale>
        <cfvo type="num" val="0"/>
        <cfvo type="max" val="0"/>
        <color rgb="FFFF0000"/>
        <color rgb="FFFFEF9C"/>
      </colorScale>
    </cfRule>
  </conditionalFormatting>
  <conditionalFormatting sqref="Z691">
    <cfRule type="colorScale" priority="3495">
      <colorScale>
        <cfvo type="num" val="0"/>
        <cfvo type="max" val="0"/>
        <color rgb="FFFF0000"/>
        <color rgb="FFFFEF9C"/>
      </colorScale>
    </cfRule>
  </conditionalFormatting>
  <conditionalFormatting sqref="Z681">
    <cfRule type="colorScale" priority="3494">
      <colorScale>
        <cfvo type="num" val="0"/>
        <cfvo type="max" val="0"/>
        <color rgb="FFFF0000"/>
        <color rgb="FFFFEF9C"/>
      </colorScale>
    </cfRule>
  </conditionalFormatting>
  <conditionalFormatting sqref="Z697">
    <cfRule type="colorScale" priority="3493">
      <colorScale>
        <cfvo type="num" val="0"/>
        <cfvo type="max" val="0"/>
        <color rgb="FFFF0000"/>
        <color rgb="FFFFEF9C"/>
      </colorScale>
    </cfRule>
  </conditionalFormatting>
  <conditionalFormatting sqref="Z682">
    <cfRule type="colorScale" priority="3492">
      <colorScale>
        <cfvo type="num" val="0"/>
        <cfvo type="max" val="0"/>
        <color rgb="FFFF0000"/>
        <color rgb="FFFFEF9C"/>
      </colorScale>
    </cfRule>
  </conditionalFormatting>
  <conditionalFormatting sqref="Z698">
    <cfRule type="colorScale" priority="3491">
      <colorScale>
        <cfvo type="num" val="0"/>
        <cfvo type="max" val="0"/>
        <color rgb="FFFF0000"/>
        <color rgb="FFFFEF9C"/>
      </colorScale>
    </cfRule>
  </conditionalFormatting>
  <conditionalFormatting sqref="P670:Y676">
    <cfRule type="colorScale" priority="3490">
      <colorScale>
        <cfvo type="num" val="0"/>
        <cfvo type="max" val="0"/>
        <color rgb="FFFF0000"/>
        <color rgb="FFFFEF9C"/>
      </colorScale>
    </cfRule>
  </conditionalFormatting>
  <conditionalFormatting sqref="P678:Y691">
    <cfRule type="colorScale" priority="3489">
      <colorScale>
        <cfvo type="num" val="0"/>
        <cfvo type="max" val="0"/>
        <color rgb="FFFF0000"/>
        <color rgb="FFFFEF9C"/>
      </colorScale>
    </cfRule>
  </conditionalFormatting>
  <conditionalFormatting sqref="P693:Y703">
    <cfRule type="colorScale" priority="3488">
      <colorScale>
        <cfvo type="num" val="0"/>
        <cfvo type="max" val="0"/>
        <color rgb="FFFF0000"/>
        <color rgb="FFFFEF9C"/>
      </colorScale>
    </cfRule>
  </conditionalFormatting>
  <conditionalFormatting sqref="P670:Y676">
    <cfRule type="colorScale" priority="3487">
      <colorScale>
        <cfvo type="num" val="0"/>
        <cfvo type="max" val="0"/>
        <color rgb="FFFF0000"/>
        <color rgb="FFFFEF9C"/>
      </colorScale>
    </cfRule>
  </conditionalFormatting>
  <conditionalFormatting sqref="P670:Y676">
    <cfRule type="colorScale" priority="3486">
      <colorScale>
        <cfvo type="num" val="0"/>
        <cfvo type="max" val="0"/>
        <color rgb="FFFF0000"/>
        <color rgb="FFFFEF9C"/>
      </colorScale>
    </cfRule>
  </conditionalFormatting>
  <conditionalFormatting sqref="P670:Y676">
    <cfRule type="colorScale" priority="3485">
      <colorScale>
        <cfvo type="num" val="0"/>
        <cfvo type="max" val="0"/>
        <color rgb="FFFF0000"/>
        <color rgb="FFFFEF9C"/>
      </colorScale>
    </cfRule>
  </conditionalFormatting>
  <conditionalFormatting sqref="P670:Y676">
    <cfRule type="colorScale" priority="3484">
      <colorScale>
        <cfvo type="num" val="0"/>
        <cfvo type="max" val="0"/>
        <color rgb="FFFF0000"/>
        <color rgb="FFFFEF9C"/>
      </colorScale>
    </cfRule>
  </conditionalFormatting>
  <conditionalFormatting sqref="P670:Y676">
    <cfRule type="colorScale" priority="3483">
      <colorScale>
        <cfvo type="num" val="0"/>
        <cfvo type="max" val="0"/>
        <color rgb="FFFF0000"/>
        <color rgb="FFFFEF9C"/>
      </colorScale>
    </cfRule>
  </conditionalFormatting>
  <conditionalFormatting sqref="P670:Y676">
    <cfRule type="colorScale" priority="3482">
      <colorScale>
        <cfvo type="num" val="0"/>
        <cfvo type="max" val="0"/>
        <color rgb="FFFF0000"/>
        <color rgb="FFFFEF9C"/>
      </colorScale>
    </cfRule>
  </conditionalFormatting>
  <conditionalFormatting sqref="P670:Y676">
    <cfRule type="colorScale" priority="3481">
      <colorScale>
        <cfvo type="num" val="0"/>
        <cfvo type="max" val="0"/>
        <color rgb="FFFF0000"/>
        <color rgb="FFFFEF9C"/>
      </colorScale>
    </cfRule>
  </conditionalFormatting>
  <conditionalFormatting sqref="P670:Y676">
    <cfRule type="colorScale" priority="3480">
      <colorScale>
        <cfvo type="num" val="0"/>
        <cfvo type="max" val="0"/>
        <color rgb="FFFF0000"/>
        <color rgb="FFFFEF9C"/>
      </colorScale>
    </cfRule>
  </conditionalFormatting>
  <conditionalFormatting sqref="P678:Y691">
    <cfRule type="colorScale" priority="3479">
      <colorScale>
        <cfvo type="num" val="0"/>
        <cfvo type="max" val="0"/>
        <color rgb="FFFF0000"/>
        <color rgb="FFFFEF9C"/>
      </colorScale>
    </cfRule>
  </conditionalFormatting>
  <conditionalFormatting sqref="P678:Y691">
    <cfRule type="colorScale" priority="3478">
      <colorScale>
        <cfvo type="num" val="0"/>
        <cfvo type="max" val="0"/>
        <color rgb="FFFF0000"/>
        <color rgb="FFFFEF9C"/>
      </colorScale>
    </cfRule>
  </conditionalFormatting>
  <conditionalFormatting sqref="P678:Y691">
    <cfRule type="colorScale" priority="3477">
      <colorScale>
        <cfvo type="num" val="0"/>
        <cfvo type="max" val="0"/>
        <color rgb="FFFF0000"/>
        <color rgb="FFFFEF9C"/>
      </colorScale>
    </cfRule>
  </conditionalFormatting>
  <conditionalFormatting sqref="P678:Y691">
    <cfRule type="colorScale" priority="3476">
      <colorScale>
        <cfvo type="num" val="0"/>
        <cfvo type="max" val="0"/>
        <color rgb="FFFF0000"/>
        <color rgb="FFFFEF9C"/>
      </colorScale>
    </cfRule>
  </conditionalFormatting>
  <conditionalFormatting sqref="P678:Y691">
    <cfRule type="colorScale" priority="3475">
      <colorScale>
        <cfvo type="num" val="0"/>
        <cfvo type="max" val="0"/>
        <color rgb="FFFF0000"/>
        <color rgb="FFFFEF9C"/>
      </colorScale>
    </cfRule>
  </conditionalFormatting>
  <conditionalFormatting sqref="P678:Y691">
    <cfRule type="colorScale" priority="3474">
      <colorScale>
        <cfvo type="num" val="0"/>
        <cfvo type="max" val="0"/>
        <color rgb="FFFF0000"/>
        <color rgb="FFFFEF9C"/>
      </colorScale>
    </cfRule>
  </conditionalFormatting>
  <conditionalFormatting sqref="P678:Y691">
    <cfRule type="colorScale" priority="3473">
      <colorScale>
        <cfvo type="num" val="0"/>
        <cfvo type="max" val="0"/>
        <color rgb="FFFF0000"/>
        <color rgb="FFFFEF9C"/>
      </colorScale>
    </cfRule>
  </conditionalFormatting>
  <conditionalFormatting sqref="P678:Y691">
    <cfRule type="colorScale" priority="3472">
      <colorScale>
        <cfvo type="num" val="0"/>
        <cfvo type="max" val="0"/>
        <color rgb="FFFF0000"/>
        <color rgb="FFFFEF9C"/>
      </colorScale>
    </cfRule>
  </conditionalFormatting>
  <conditionalFormatting sqref="P678:Y691">
    <cfRule type="colorScale" priority="3471">
      <colorScale>
        <cfvo type="num" val="0"/>
        <cfvo type="max" val="0"/>
        <color rgb="FFFF0000"/>
        <color rgb="FFFFEF9C"/>
      </colorScale>
    </cfRule>
  </conditionalFormatting>
  <conditionalFormatting sqref="P693:Y703">
    <cfRule type="colorScale" priority="3470">
      <colorScale>
        <cfvo type="num" val="0"/>
        <cfvo type="max" val="0"/>
        <color rgb="FFFF0000"/>
        <color rgb="FFFFEF9C"/>
      </colorScale>
    </cfRule>
  </conditionalFormatting>
  <conditionalFormatting sqref="P693:Y703">
    <cfRule type="colorScale" priority="3469">
      <colorScale>
        <cfvo type="num" val="0"/>
        <cfvo type="max" val="0"/>
        <color rgb="FFFF0000"/>
        <color rgb="FFFFEF9C"/>
      </colorScale>
    </cfRule>
  </conditionalFormatting>
  <conditionalFormatting sqref="P693:Y703">
    <cfRule type="colorScale" priority="3468">
      <colorScale>
        <cfvo type="num" val="0"/>
        <cfvo type="max" val="0"/>
        <color rgb="FFFF0000"/>
        <color rgb="FFFFEF9C"/>
      </colorScale>
    </cfRule>
  </conditionalFormatting>
  <conditionalFormatting sqref="P693:Y703">
    <cfRule type="colorScale" priority="3467">
      <colorScale>
        <cfvo type="num" val="0"/>
        <cfvo type="max" val="0"/>
        <color rgb="FFFF0000"/>
        <color rgb="FFFFEF9C"/>
      </colorScale>
    </cfRule>
  </conditionalFormatting>
  <conditionalFormatting sqref="P693:Y703">
    <cfRule type="colorScale" priority="3466">
      <colorScale>
        <cfvo type="num" val="0"/>
        <cfvo type="max" val="0"/>
        <color rgb="FFFF0000"/>
        <color rgb="FFFFEF9C"/>
      </colorScale>
    </cfRule>
  </conditionalFormatting>
  <conditionalFormatting sqref="P693:Y703">
    <cfRule type="colorScale" priority="3465">
      <colorScale>
        <cfvo type="num" val="0"/>
        <cfvo type="max" val="0"/>
        <color rgb="FFFF0000"/>
        <color rgb="FFFFEF9C"/>
      </colorScale>
    </cfRule>
  </conditionalFormatting>
  <conditionalFormatting sqref="P693:Y703">
    <cfRule type="colorScale" priority="3464">
      <colorScale>
        <cfvo type="num" val="0"/>
        <cfvo type="max" val="0"/>
        <color rgb="FFFF0000"/>
        <color rgb="FFFFEF9C"/>
      </colorScale>
    </cfRule>
  </conditionalFormatting>
  <conditionalFormatting sqref="P693:Y703">
    <cfRule type="colorScale" priority="3463">
      <colorScale>
        <cfvo type="num" val="0"/>
        <cfvo type="max" val="0"/>
        <color rgb="FFFF0000"/>
        <color rgb="FFFFEF9C"/>
      </colorScale>
    </cfRule>
  </conditionalFormatting>
  <conditionalFormatting sqref="P693:Y703">
    <cfRule type="colorScale" priority="3462">
      <colorScale>
        <cfvo type="num" val="0"/>
        <cfvo type="max" val="0"/>
        <color rgb="FFFF0000"/>
        <color rgb="FFFFEF9C"/>
      </colorScale>
    </cfRule>
  </conditionalFormatting>
  <conditionalFormatting sqref="P693:Y703">
    <cfRule type="colorScale" priority="3461">
      <colorScale>
        <cfvo type="num" val="0"/>
        <cfvo type="max" val="0"/>
        <color rgb="FFFF0000"/>
        <color rgb="FFFFEF9C"/>
      </colorScale>
    </cfRule>
  </conditionalFormatting>
  <conditionalFormatting sqref="P682:Y682">
    <cfRule type="colorScale" priority="3460">
      <colorScale>
        <cfvo type="num" val="0"/>
        <cfvo type="max" val="0"/>
        <color rgb="FFFF0000"/>
        <color rgb="FFFFEF9C"/>
      </colorScale>
    </cfRule>
  </conditionalFormatting>
  <conditionalFormatting sqref="P698:Y698">
    <cfRule type="colorScale" priority="3459">
      <colorScale>
        <cfvo type="num" val="0"/>
        <cfvo type="max" val="0"/>
        <color rgb="FFFF0000"/>
        <color rgb="FFFFEF9C"/>
      </colorScale>
    </cfRule>
  </conditionalFormatting>
  <conditionalFormatting sqref="P672:Y672">
    <cfRule type="colorScale" priority="3458">
      <colorScale>
        <cfvo type="num" val="0"/>
        <cfvo type="max" val="0"/>
        <color rgb="FFFF0000"/>
        <color rgb="FFFFEF9C"/>
      </colorScale>
    </cfRule>
  </conditionalFormatting>
  <conditionalFormatting sqref="P687:Y687">
    <cfRule type="colorScale" priority="3457">
      <colorScale>
        <cfvo type="num" val="0"/>
        <cfvo type="max" val="0"/>
        <color rgb="FFFF0000"/>
        <color rgb="FFFFEF9C"/>
      </colorScale>
    </cfRule>
  </conditionalFormatting>
  <conditionalFormatting sqref="P703:Y703">
    <cfRule type="colorScale" priority="3456">
      <colorScale>
        <cfvo type="num" val="0"/>
        <cfvo type="max" val="0"/>
        <color rgb="FFFF0000"/>
        <color rgb="FFFFEF9C"/>
      </colorScale>
    </cfRule>
  </conditionalFormatting>
  <conditionalFormatting sqref="P673:Y673">
    <cfRule type="colorScale" priority="3455">
      <colorScale>
        <cfvo type="num" val="0"/>
        <cfvo type="max" val="0"/>
        <color rgb="FFFF0000"/>
        <color rgb="FFFFEF9C"/>
      </colorScale>
    </cfRule>
  </conditionalFormatting>
  <conditionalFormatting sqref="P688:Y688">
    <cfRule type="colorScale" priority="3454">
      <colorScale>
        <cfvo type="num" val="0"/>
        <cfvo type="max" val="0"/>
        <color rgb="FFFF0000"/>
        <color rgb="FFFFEF9C"/>
      </colorScale>
    </cfRule>
  </conditionalFormatting>
  <conditionalFormatting sqref="Z670:Z676">
    <cfRule type="colorScale" priority="3453">
      <colorScale>
        <cfvo type="num" val="0"/>
        <cfvo type="max" val="0"/>
        <color rgb="FFFF0000"/>
        <color rgb="FFFFEF9C"/>
      </colorScale>
    </cfRule>
  </conditionalFormatting>
  <conditionalFormatting sqref="Z678:Z691">
    <cfRule type="colorScale" priority="3452">
      <colorScale>
        <cfvo type="num" val="0"/>
        <cfvo type="max" val="0"/>
        <color rgb="FFFF0000"/>
        <color rgb="FFFFEF9C"/>
      </colorScale>
    </cfRule>
  </conditionalFormatting>
  <conditionalFormatting sqref="Z693:Z703">
    <cfRule type="colorScale" priority="3451">
      <colorScale>
        <cfvo type="num" val="0"/>
        <cfvo type="max" val="0"/>
        <color rgb="FFFF0000"/>
        <color rgb="FFFFEF9C"/>
      </colorScale>
    </cfRule>
  </conditionalFormatting>
  <conditionalFormatting sqref="Z670:Z676">
    <cfRule type="colorScale" priority="3450">
      <colorScale>
        <cfvo type="num" val="0"/>
        <cfvo type="max" val="0"/>
        <color rgb="FFFF0000"/>
        <color rgb="FFFFEF9C"/>
      </colorScale>
    </cfRule>
  </conditionalFormatting>
  <conditionalFormatting sqref="Z670:Z676">
    <cfRule type="colorScale" priority="3449">
      <colorScale>
        <cfvo type="num" val="0"/>
        <cfvo type="max" val="0"/>
        <color rgb="FFFF0000"/>
        <color rgb="FFFFEF9C"/>
      </colorScale>
    </cfRule>
  </conditionalFormatting>
  <conditionalFormatting sqref="Z670:Z676">
    <cfRule type="colorScale" priority="3448">
      <colorScale>
        <cfvo type="num" val="0"/>
        <cfvo type="max" val="0"/>
        <color rgb="FFFF0000"/>
        <color rgb="FFFFEF9C"/>
      </colorScale>
    </cfRule>
  </conditionalFormatting>
  <conditionalFormatting sqref="Z670:Z676">
    <cfRule type="colorScale" priority="3447">
      <colorScale>
        <cfvo type="num" val="0"/>
        <cfvo type="max" val="0"/>
        <color rgb="FFFF0000"/>
        <color rgb="FFFFEF9C"/>
      </colorScale>
    </cfRule>
  </conditionalFormatting>
  <conditionalFormatting sqref="Z670:Z676">
    <cfRule type="colorScale" priority="3446">
      <colorScale>
        <cfvo type="num" val="0"/>
        <cfvo type="max" val="0"/>
        <color rgb="FFFF0000"/>
        <color rgb="FFFFEF9C"/>
      </colorScale>
    </cfRule>
  </conditionalFormatting>
  <conditionalFormatting sqref="Z670:Z676">
    <cfRule type="colorScale" priority="3445">
      <colorScale>
        <cfvo type="num" val="0"/>
        <cfvo type="max" val="0"/>
        <color rgb="FFFF0000"/>
        <color rgb="FFFFEF9C"/>
      </colorScale>
    </cfRule>
  </conditionalFormatting>
  <conditionalFormatting sqref="Z670:Z676">
    <cfRule type="colorScale" priority="3444">
      <colorScale>
        <cfvo type="num" val="0"/>
        <cfvo type="max" val="0"/>
        <color rgb="FFFF0000"/>
        <color rgb="FFFFEF9C"/>
      </colorScale>
    </cfRule>
  </conditionalFormatting>
  <conditionalFormatting sqref="Z670:Z676">
    <cfRule type="colorScale" priority="3443">
      <colorScale>
        <cfvo type="num" val="0"/>
        <cfvo type="max" val="0"/>
        <color rgb="FFFF0000"/>
        <color rgb="FFFFEF9C"/>
      </colorScale>
    </cfRule>
  </conditionalFormatting>
  <conditionalFormatting sqref="Z678:Z691">
    <cfRule type="colorScale" priority="3442">
      <colorScale>
        <cfvo type="num" val="0"/>
        <cfvo type="max" val="0"/>
        <color rgb="FFFF0000"/>
        <color rgb="FFFFEF9C"/>
      </colorScale>
    </cfRule>
  </conditionalFormatting>
  <conditionalFormatting sqref="Z678:Z691">
    <cfRule type="colorScale" priority="3441">
      <colorScale>
        <cfvo type="num" val="0"/>
        <cfvo type="max" val="0"/>
        <color rgb="FFFF0000"/>
        <color rgb="FFFFEF9C"/>
      </colorScale>
    </cfRule>
  </conditionalFormatting>
  <conditionalFormatting sqref="Z678:Z691">
    <cfRule type="colorScale" priority="3440">
      <colorScale>
        <cfvo type="num" val="0"/>
        <cfvo type="max" val="0"/>
        <color rgb="FFFF0000"/>
        <color rgb="FFFFEF9C"/>
      </colorScale>
    </cfRule>
  </conditionalFormatting>
  <conditionalFormatting sqref="Z678:Z691">
    <cfRule type="colorScale" priority="3439">
      <colorScale>
        <cfvo type="num" val="0"/>
        <cfvo type="max" val="0"/>
        <color rgb="FFFF0000"/>
        <color rgb="FFFFEF9C"/>
      </colorScale>
    </cfRule>
  </conditionalFormatting>
  <conditionalFormatting sqref="Z678:Z691">
    <cfRule type="colorScale" priority="3438">
      <colorScale>
        <cfvo type="num" val="0"/>
        <cfvo type="max" val="0"/>
        <color rgb="FFFF0000"/>
        <color rgb="FFFFEF9C"/>
      </colorScale>
    </cfRule>
  </conditionalFormatting>
  <conditionalFormatting sqref="Z678:Z691">
    <cfRule type="colorScale" priority="3437">
      <colorScale>
        <cfvo type="num" val="0"/>
        <cfvo type="max" val="0"/>
        <color rgb="FFFF0000"/>
        <color rgb="FFFFEF9C"/>
      </colorScale>
    </cfRule>
  </conditionalFormatting>
  <conditionalFormatting sqref="Z678:Z691">
    <cfRule type="colorScale" priority="3436">
      <colorScale>
        <cfvo type="num" val="0"/>
        <cfvo type="max" val="0"/>
        <color rgb="FFFF0000"/>
        <color rgb="FFFFEF9C"/>
      </colorScale>
    </cfRule>
  </conditionalFormatting>
  <conditionalFormatting sqref="Z678:Z691">
    <cfRule type="colorScale" priority="3435">
      <colorScale>
        <cfvo type="num" val="0"/>
        <cfvo type="max" val="0"/>
        <color rgb="FFFF0000"/>
        <color rgb="FFFFEF9C"/>
      </colorScale>
    </cfRule>
  </conditionalFormatting>
  <conditionalFormatting sqref="Z678:Z691">
    <cfRule type="colorScale" priority="3434">
      <colorScale>
        <cfvo type="num" val="0"/>
        <cfvo type="max" val="0"/>
        <color rgb="FFFF0000"/>
        <color rgb="FFFFEF9C"/>
      </colorScale>
    </cfRule>
  </conditionalFormatting>
  <conditionalFormatting sqref="Z693:Z703">
    <cfRule type="colorScale" priority="3433">
      <colorScale>
        <cfvo type="num" val="0"/>
        <cfvo type="max" val="0"/>
        <color rgb="FFFF0000"/>
        <color rgb="FFFFEF9C"/>
      </colorScale>
    </cfRule>
  </conditionalFormatting>
  <conditionalFormatting sqref="Z693:Z703">
    <cfRule type="colorScale" priority="3432">
      <colorScale>
        <cfvo type="num" val="0"/>
        <cfvo type="max" val="0"/>
        <color rgb="FFFF0000"/>
        <color rgb="FFFFEF9C"/>
      </colorScale>
    </cfRule>
  </conditionalFormatting>
  <conditionalFormatting sqref="Z693:Z703">
    <cfRule type="colorScale" priority="3431">
      <colorScale>
        <cfvo type="num" val="0"/>
        <cfvo type="max" val="0"/>
        <color rgb="FFFF0000"/>
        <color rgb="FFFFEF9C"/>
      </colorScale>
    </cfRule>
  </conditionalFormatting>
  <conditionalFormatting sqref="Z693:Z703">
    <cfRule type="colorScale" priority="3430">
      <colorScale>
        <cfvo type="num" val="0"/>
        <cfvo type="max" val="0"/>
        <color rgb="FFFF0000"/>
        <color rgb="FFFFEF9C"/>
      </colorScale>
    </cfRule>
  </conditionalFormatting>
  <conditionalFormatting sqref="Z693:Z703">
    <cfRule type="colorScale" priority="3429">
      <colorScale>
        <cfvo type="num" val="0"/>
        <cfvo type="max" val="0"/>
        <color rgb="FFFF0000"/>
        <color rgb="FFFFEF9C"/>
      </colorScale>
    </cfRule>
  </conditionalFormatting>
  <conditionalFormatting sqref="Z693:Z703">
    <cfRule type="colorScale" priority="3428">
      <colorScale>
        <cfvo type="num" val="0"/>
        <cfvo type="max" val="0"/>
        <color rgb="FFFF0000"/>
        <color rgb="FFFFEF9C"/>
      </colorScale>
    </cfRule>
  </conditionalFormatting>
  <conditionalFormatting sqref="Z693:Z703">
    <cfRule type="colorScale" priority="3427">
      <colorScale>
        <cfvo type="num" val="0"/>
        <cfvo type="max" val="0"/>
        <color rgb="FFFF0000"/>
        <color rgb="FFFFEF9C"/>
      </colorScale>
    </cfRule>
  </conditionalFormatting>
  <conditionalFormatting sqref="Z693:Z703">
    <cfRule type="colorScale" priority="3426">
      <colorScale>
        <cfvo type="num" val="0"/>
        <cfvo type="max" val="0"/>
        <color rgb="FFFF0000"/>
        <color rgb="FFFFEF9C"/>
      </colorScale>
    </cfRule>
  </conditionalFormatting>
  <conditionalFormatting sqref="Z693:Z703">
    <cfRule type="colorScale" priority="3425">
      <colorScale>
        <cfvo type="num" val="0"/>
        <cfvo type="max" val="0"/>
        <color rgb="FFFF0000"/>
        <color rgb="FFFFEF9C"/>
      </colorScale>
    </cfRule>
  </conditionalFormatting>
  <conditionalFormatting sqref="Z693:Z703">
    <cfRule type="colorScale" priority="3424">
      <colorScale>
        <cfvo type="num" val="0"/>
        <cfvo type="max" val="0"/>
        <color rgb="FFFF0000"/>
        <color rgb="FFFFEF9C"/>
      </colorScale>
    </cfRule>
  </conditionalFormatting>
  <conditionalFormatting sqref="Z682">
    <cfRule type="colorScale" priority="3423">
      <colorScale>
        <cfvo type="num" val="0"/>
        <cfvo type="max" val="0"/>
        <color rgb="FFFF0000"/>
        <color rgb="FFFFEF9C"/>
      </colorScale>
    </cfRule>
  </conditionalFormatting>
  <conditionalFormatting sqref="Z698">
    <cfRule type="colorScale" priority="3422">
      <colorScale>
        <cfvo type="num" val="0"/>
        <cfvo type="max" val="0"/>
        <color rgb="FFFF0000"/>
        <color rgb="FFFFEF9C"/>
      </colorScale>
    </cfRule>
  </conditionalFormatting>
  <conditionalFormatting sqref="Z672">
    <cfRule type="colorScale" priority="3421">
      <colorScale>
        <cfvo type="num" val="0"/>
        <cfvo type="max" val="0"/>
        <color rgb="FFFF0000"/>
        <color rgb="FFFFEF9C"/>
      </colorScale>
    </cfRule>
  </conditionalFormatting>
  <conditionalFormatting sqref="Z687">
    <cfRule type="colorScale" priority="3420">
      <colorScale>
        <cfvo type="num" val="0"/>
        <cfvo type="max" val="0"/>
        <color rgb="FFFF0000"/>
        <color rgb="FFFFEF9C"/>
      </colorScale>
    </cfRule>
  </conditionalFormatting>
  <conditionalFormatting sqref="Z703">
    <cfRule type="colorScale" priority="3419">
      <colorScale>
        <cfvo type="num" val="0"/>
        <cfvo type="max" val="0"/>
        <color rgb="FFFF0000"/>
        <color rgb="FFFFEF9C"/>
      </colorScale>
    </cfRule>
  </conditionalFormatting>
  <conditionalFormatting sqref="Z673">
    <cfRule type="colorScale" priority="3418">
      <colorScale>
        <cfvo type="num" val="0"/>
        <cfvo type="max" val="0"/>
        <color rgb="FFFF0000"/>
        <color rgb="FFFFEF9C"/>
      </colorScale>
    </cfRule>
  </conditionalFormatting>
  <conditionalFormatting sqref="Z688">
    <cfRule type="colorScale" priority="3417">
      <colorScale>
        <cfvo type="num" val="0"/>
        <cfvo type="max" val="0"/>
        <color rgb="FFFF0000"/>
        <color rgb="FFFFEF9C"/>
      </colorScale>
    </cfRule>
  </conditionalFormatting>
  <conditionalFormatting sqref="P670:Y682">
    <cfRule type="colorScale" priority="3416">
      <colorScale>
        <cfvo type="num" val="0"/>
        <cfvo type="max" val="0"/>
        <color rgb="FFFF0000"/>
        <color rgb="FFFFEF9C"/>
      </colorScale>
    </cfRule>
  </conditionalFormatting>
  <conditionalFormatting sqref="P684:Y698">
    <cfRule type="colorScale" priority="3415">
      <colorScale>
        <cfvo type="num" val="0"/>
        <cfvo type="max" val="0"/>
        <color rgb="FFFF0000"/>
        <color rgb="FFFFEF9C"/>
      </colorScale>
    </cfRule>
  </conditionalFormatting>
  <conditionalFormatting sqref="P700:Y703">
    <cfRule type="colorScale" priority="3414">
      <colorScale>
        <cfvo type="num" val="0"/>
        <cfvo type="max" val="0"/>
        <color rgb="FFFF0000"/>
        <color rgb="FFFFEF9C"/>
      </colorScale>
    </cfRule>
  </conditionalFormatting>
  <conditionalFormatting sqref="P670:Y682">
    <cfRule type="colorScale" priority="3413">
      <colorScale>
        <cfvo type="num" val="0"/>
        <cfvo type="max" val="0"/>
        <color rgb="FFFF0000"/>
        <color rgb="FFFFEF9C"/>
      </colorScale>
    </cfRule>
  </conditionalFormatting>
  <conditionalFormatting sqref="P670:Y682">
    <cfRule type="colorScale" priority="3412">
      <colorScale>
        <cfvo type="num" val="0"/>
        <cfvo type="max" val="0"/>
        <color rgb="FFFF0000"/>
        <color rgb="FFFFEF9C"/>
      </colorScale>
    </cfRule>
  </conditionalFormatting>
  <conditionalFormatting sqref="P670:Y682">
    <cfRule type="colorScale" priority="3411">
      <colorScale>
        <cfvo type="num" val="0"/>
        <cfvo type="max" val="0"/>
        <color rgb="FFFF0000"/>
        <color rgb="FFFFEF9C"/>
      </colorScale>
    </cfRule>
  </conditionalFormatting>
  <conditionalFormatting sqref="P670:Y682">
    <cfRule type="colorScale" priority="3410">
      <colorScale>
        <cfvo type="num" val="0"/>
        <cfvo type="max" val="0"/>
        <color rgb="FFFF0000"/>
        <color rgb="FFFFEF9C"/>
      </colorScale>
    </cfRule>
  </conditionalFormatting>
  <conditionalFormatting sqref="P670:Y682">
    <cfRule type="colorScale" priority="3409">
      <colorScale>
        <cfvo type="num" val="0"/>
        <cfvo type="max" val="0"/>
        <color rgb="FFFF0000"/>
        <color rgb="FFFFEF9C"/>
      </colorScale>
    </cfRule>
  </conditionalFormatting>
  <conditionalFormatting sqref="P670:Y682">
    <cfRule type="colorScale" priority="3408">
      <colorScale>
        <cfvo type="num" val="0"/>
        <cfvo type="max" val="0"/>
        <color rgb="FFFF0000"/>
        <color rgb="FFFFEF9C"/>
      </colorScale>
    </cfRule>
  </conditionalFormatting>
  <conditionalFormatting sqref="P684:Y698">
    <cfRule type="colorScale" priority="3407">
      <colorScale>
        <cfvo type="num" val="0"/>
        <cfvo type="max" val="0"/>
        <color rgb="FFFF0000"/>
        <color rgb="FFFFEF9C"/>
      </colorScale>
    </cfRule>
  </conditionalFormatting>
  <conditionalFormatting sqref="P684:Y698">
    <cfRule type="colorScale" priority="3406">
      <colorScale>
        <cfvo type="num" val="0"/>
        <cfvo type="max" val="0"/>
        <color rgb="FFFF0000"/>
        <color rgb="FFFFEF9C"/>
      </colorScale>
    </cfRule>
  </conditionalFormatting>
  <conditionalFormatting sqref="P684:Y698">
    <cfRule type="colorScale" priority="3405">
      <colorScale>
        <cfvo type="num" val="0"/>
        <cfvo type="max" val="0"/>
        <color rgb="FFFF0000"/>
        <color rgb="FFFFEF9C"/>
      </colorScale>
    </cfRule>
  </conditionalFormatting>
  <conditionalFormatting sqref="P684:Y698">
    <cfRule type="colorScale" priority="3404">
      <colorScale>
        <cfvo type="num" val="0"/>
        <cfvo type="max" val="0"/>
        <color rgb="FFFF0000"/>
        <color rgb="FFFFEF9C"/>
      </colorScale>
    </cfRule>
  </conditionalFormatting>
  <conditionalFormatting sqref="P684:Y698">
    <cfRule type="colorScale" priority="3403">
      <colorScale>
        <cfvo type="num" val="0"/>
        <cfvo type="max" val="0"/>
        <color rgb="FFFF0000"/>
        <color rgb="FFFFEF9C"/>
      </colorScale>
    </cfRule>
  </conditionalFormatting>
  <conditionalFormatting sqref="P684:Y698">
    <cfRule type="colorScale" priority="3402">
      <colorScale>
        <cfvo type="num" val="0"/>
        <cfvo type="max" val="0"/>
        <color rgb="FFFF0000"/>
        <color rgb="FFFFEF9C"/>
      </colorScale>
    </cfRule>
  </conditionalFormatting>
  <conditionalFormatting sqref="P684:Y698">
    <cfRule type="colorScale" priority="3401">
      <colorScale>
        <cfvo type="num" val="0"/>
        <cfvo type="max" val="0"/>
        <color rgb="FFFF0000"/>
        <color rgb="FFFFEF9C"/>
      </colorScale>
    </cfRule>
  </conditionalFormatting>
  <conditionalFormatting sqref="P700:Y703">
    <cfRule type="colorScale" priority="3400">
      <colorScale>
        <cfvo type="num" val="0"/>
        <cfvo type="max" val="0"/>
        <color rgb="FFFF0000"/>
        <color rgb="FFFFEF9C"/>
      </colorScale>
    </cfRule>
  </conditionalFormatting>
  <conditionalFormatting sqref="P700:Y703">
    <cfRule type="colorScale" priority="3399">
      <colorScale>
        <cfvo type="num" val="0"/>
        <cfvo type="max" val="0"/>
        <color rgb="FFFF0000"/>
        <color rgb="FFFFEF9C"/>
      </colorScale>
    </cfRule>
  </conditionalFormatting>
  <conditionalFormatting sqref="P700:Y703">
    <cfRule type="colorScale" priority="3398">
      <colorScale>
        <cfvo type="num" val="0"/>
        <cfvo type="max" val="0"/>
        <color rgb="FFFF0000"/>
        <color rgb="FFFFEF9C"/>
      </colorScale>
    </cfRule>
  </conditionalFormatting>
  <conditionalFormatting sqref="P700:Y703">
    <cfRule type="colorScale" priority="3397">
      <colorScale>
        <cfvo type="num" val="0"/>
        <cfvo type="max" val="0"/>
        <color rgb="FFFF0000"/>
        <color rgb="FFFFEF9C"/>
      </colorScale>
    </cfRule>
  </conditionalFormatting>
  <conditionalFormatting sqref="P700:Y703">
    <cfRule type="colorScale" priority="3396">
      <colorScale>
        <cfvo type="num" val="0"/>
        <cfvo type="max" val="0"/>
        <color rgb="FFFF0000"/>
        <color rgb="FFFFEF9C"/>
      </colorScale>
    </cfRule>
  </conditionalFormatting>
  <conditionalFormatting sqref="P700:Y703">
    <cfRule type="colorScale" priority="3395">
      <colorScale>
        <cfvo type="num" val="0"/>
        <cfvo type="max" val="0"/>
        <color rgb="FFFF0000"/>
        <color rgb="FFFFEF9C"/>
      </colorScale>
    </cfRule>
  </conditionalFormatting>
  <conditionalFormatting sqref="P700:Y703">
    <cfRule type="colorScale" priority="3394">
      <colorScale>
        <cfvo type="num" val="0"/>
        <cfvo type="max" val="0"/>
        <color rgb="FFFF0000"/>
        <color rgb="FFFFEF9C"/>
      </colorScale>
    </cfRule>
  </conditionalFormatting>
  <conditionalFormatting sqref="P700:Y703">
    <cfRule type="colorScale" priority="3393">
      <colorScale>
        <cfvo type="num" val="0"/>
        <cfvo type="max" val="0"/>
        <color rgb="FFFF0000"/>
        <color rgb="FFFFEF9C"/>
      </colorScale>
    </cfRule>
  </conditionalFormatting>
  <conditionalFormatting sqref="P673:Y673">
    <cfRule type="colorScale" priority="3392">
      <colorScale>
        <cfvo type="num" val="0"/>
        <cfvo type="max" val="0"/>
        <color rgb="FFFF0000"/>
        <color rgb="FFFFEF9C"/>
      </colorScale>
    </cfRule>
  </conditionalFormatting>
  <conditionalFormatting sqref="P688:Y688">
    <cfRule type="colorScale" priority="3391">
      <colorScale>
        <cfvo type="num" val="0"/>
        <cfvo type="max" val="0"/>
        <color rgb="FFFF0000"/>
        <color rgb="FFFFEF9C"/>
      </colorScale>
    </cfRule>
  </conditionalFormatting>
  <conditionalFormatting sqref="P678:Y678">
    <cfRule type="colorScale" priority="3390">
      <colorScale>
        <cfvo type="num" val="0"/>
        <cfvo type="max" val="0"/>
        <color rgb="FFFF0000"/>
        <color rgb="FFFFEF9C"/>
      </colorScale>
    </cfRule>
  </conditionalFormatting>
  <conditionalFormatting sqref="P693:Y693">
    <cfRule type="colorScale" priority="3389">
      <colorScale>
        <cfvo type="num" val="0"/>
        <cfvo type="max" val="0"/>
        <color rgb="FFFF0000"/>
        <color rgb="FFFFEF9C"/>
      </colorScale>
    </cfRule>
  </conditionalFormatting>
  <conditionalFormatting sqref="P679:Y679">
    <cfRule type="colorScale" priority="3388">
      <colorScale>
        <cfvo type="num" val="0"/>
        <cfvo type="max" val="0"/>
        <color rgb="FFFF0000"/>
        <color rgb="FFFFEF9C"/>
      </colorScale>
    </cfRule>
  </conditionalFormatting>
  <conditionalFormatting sqref="P694:Y695">
    <cfRule type="colorScale" priority="3387">
      <colorScale>
        <cfvo type="num" val="0"/>
        <cfvo type="max" val="0"/>
        <color rgb="FFFF0000"/>
        <color rgb="FFFFEF9C"/>
      </colorScale>
    </cfRule>
  </conditionalFormatting>
  <conditionalFormatting sqref="Z670:Z682">
    <cfRule type="colorScale" priority="3386">
      <colorScale>
        <cfvo type="num" val="0"/>
        <cfvo type="max" val="0"/>
        <color rgb="FFFF0000"/>
        <color rgb="FFFFEF9C"/>
      </colorScale>
    </cfRule>
  </conditionalFormatting>
  <conditionalFormatting sqref="Z684:Z698">
    <cfRule type="colorScale" priority="3385">
      <colorScale>
        <cfvo type="num" val="0"/>
        <cfvo type="max" val="0"/>
        <color rgb="FFFF0000"/>
        <color rgb="FFFFEF9C"/>
      </colorScale>
    </cfRule>
  </conditionalFormatting>
  <conditionalFormatting sqref="Z700:Z703">
    <cfRule type="colorScale" priority="3384">
      <colorScale>
        <cfvo type="num" val="0"/>
        <cfvo type="max" val="0"/>
        <color rgb="FFFF0000"/>
        <color rgb="FFFFEF9C"/>
      </colorScale>
    </cfRule>
  </conditionalFormatting>
  <conditionalFormatting sqref="Z670:Z682">
    <cfRule type="colorScale" priority="3383">
      <colorScale>
        <cfvo type="num" val="0"/>
        <cfvo type="max" val="0"/>
        <color rgb="FFFF0000"/>
        <color rgb="FFFFEF9C"/>
      </colorScale>
    </cfRule>
  </conditionalFormatting>
  <conditionalFormatting sqref="Z670:Z682">
    <cfRule type="colorScale" priority="3382">
      <colorScale>
        <cfvo type="num" val="0"/>
        <cfvo type="max" val="0"/>
        <color rgb="FFFF0000"/>
        <color rgb="FFFFEF9C"/>
      </colorScale>
    </cfRule>
  </conditionalFormatting>
  <conditionalFormatting sqref="Z670:Z682">
    <cfRule type="colorScale" priority="3381">
      <colorScale>
        <cfvo type="num" val="0"/>
        <cfvo type="max" val="0"/>
        <color rgb="FFFF0000"/>
        <color rgb="FFFFEF9C"/>
      </colorScale>
    </cfRule>
  </conditionalFormatting>
  <conditionalFormatting sqref="Z670:Z682">
    <cfRule type="colorScale" priority="3380">
      <colorScale>
        <cfvo type="num" val="0"/>
        <cfvo type="max" val="0"/>
        <color rgb="FFFF0000"/>
        <color rgb="FFFFEF9C"/>
      </colorScale>
    </cfRule>
  </conditionalFormatting>
  <conditionalFormatting sqref="Z670:Z682">
    <cfRule type="colorScale" priority="3379">
      <colorScale>
        <cfvo type="num" val="0"/>
        <cfvo type="max" val="0"/>
        <color rgb="FFFF0000"/>
        <color rgb="FFFFEF9C"/>
      </colorScale>
    </cfRule>
  </conditionalFormatting>
  <conditionalFormatting sqref="Z670:Z682">
    <cfRule type="colorScale" priority="3378">
      <colorScale>
        <cfvo type="num" val="0"/>
        <cfvo type="max" val="0"/>
        <color rgb="FFFF0000"/>
        <color rgb="FFFFEF9C"/>
      </colorScale>
    </cfRule>
  </conditionalFormatting>
  <conditionalFormatting sqref="Z684:Z698">
    <cfRule type="colorScale" priority="3377">
      <colorScale>
        <cfvo type="num" val="0"/>
        <cfvo type="max" val="0"/>
        <color rgb="FFFF0000"/>
        <color rgb="FFFFEF9C"/>
      </colorScale>
    </cfRule>
  </conditionalFormatting>
  <conditionalFormatting sqref="Z684:Z698">
    <cfRule type="colorScale" priority="3376">
      <colorScale>
        <cfvo type="num" val="0"/>
        <cfvo type="max" val="0"/>
        <color rgb="FFFF0000"/>
        <color rgb="FFFFEF9C"/>
      </colorScale>
    </cfRule>
  </conditionalFormatting>
  <conditionalFormatting sqref="Z684:Z698">
    <cfRule type="colorScale" priority="3375">
      <colorScale>
        <cfvo type="num" val="0"/>
        <cfvo type="max" val="0"/>
        <color rgb="FFFF0000"/>
        <color rgb="FFFFEF9C"/>
      </colorScale>
    </cfRule>
  </conditionalFormatting>
  <conditionalFormatting sqref="Z684:Z698">
    <cfRule type="colorScale" priority="3374">
      <colorScale>
        <cfvo type="num" val="0"/>
        <cfvo type="max" val="0"/>
        <color rgb="FFFF0000"/>
        <color rgb="FFFFEF9C"/>
      </colorScale>
    </cfRule>
  </conditionalFormatting>
  <conditionalFormatting sqref="Z684:Z698">
    <cfRule type="colorScale" priority="3373">
      <colorScale>
        <cfvo type="num" val="0"/>
        <cfvo type="max" val="0"/>
        <color rgb="FFFF0000"/>
        <color rgb="FFFFEF9C"/>
      </colorScale>
    </cfRule>
  </conditionalFormatting>
  <conditionalFormatting sqref="Z684:Z698">
    <cfRule type="colorScale" priority="3372">
      <colorScale>
        <cfvo type="num" val="0"/>
        <cfvo type="max" val="0"/>
        <color rgb="FFFF0000"/>
        <color rgb="FFFFEF9C"/>
      </colorScale>
    </cfRule>
  </conditionalFormatting>
  <conditionalFormatting sqref="Z684:Z698">
    <cfRule type="colorScale" priority="3371">
      <colorScale>
        <cfvo type="num" val="0"/>
        <cfvo type="max" val="0"/>
        <color rgb="FFFF0000"/>
        <color rgb="FFFFEF9C"/>
      </colorScale>
    </cfRule>
  </conditionalFormatting>
  <conditionalFormatting sqref="Z700:Z703">
    <cfRule type="colorScale" priority="3370">
      <colorScale>
        <cfvo type="num" val="0"/>
        <cfvo type="max" val="0"/>
        <color rgb="FFFF0000"/>
        <color rgb="FFFFEF9C"/>
      </colorScale>
    </cfRule>
  </conditionalFormatting>
  <conditionalFormatting sqref="Z700:Z703">
    <cfRule type="colorScale" priority="3369">
      <colorScale>
        <cfvo type="num" val="0"/>
        <cfvo type="max" val="0"/>
        <color rgb="FFFF0000"/>
        <color rgb="FFFFEF9C"/>
      </colorScale>
    </cfRule>
  </conditionalFormatting>
  <conditionalFormatting sqref="Z700:Z703">
    <cfRule type="colorScale" priority="3368">
      <colorScale>
        <cfvo type="num" val="0"/>
        <cfvo type="max" val="0"/>
        <color rgb="FFFF0000"/>
        <color rgb="FFFFEF9C"/>
      </colorScale>
    </cfRule>
  </conditionalFormatting>
  <conditionalFormatting sqref="Z700:Z703">
    <cfRule type="colorScale" priority="3367">
      <colorScale>
        <cfvo type="num" val="0"/>
        <cfvo type="max" val="0"/>
        <color rgb="FFFF0000"/>
        <color rgb="FFFFEF9C"/>
      </colorScale>
    </cfRule>
  </conditionalFormatting>
  <conditionalFormatting sqref="Z700:Z703">
    <cfRule type="colorScale" priority="3366">
      <colorScale>
        <cfvo type="num" val="0"/>
        <cfvo type="max" val="0"/>
        <color rgb="FFFF0000"/>
        <color rgb="FFFFEF9C"/>
      </colorScale>
    </cfRule>
  </conditionalFormatting>
  <conditionalFormatting sqref="Z700:Z703">
    <cfRule type="colorScale" priority="3365">
      <colorScale>
        <cfvo type="num" val="0"/>
        <cfvo type="max" val="0"/>
        <color rgb="FFFF0000"/>
        <color rgb="FFFFEF9C"/>
      </colorScale>
    </cfRule>
  </conditionalFormatting>
  <conditionalFormatting sqref="Z700:Z703">
    <cfRule type="colorScale" priority="3364">
      <colorScale>
        <cfvo type="num" val="0"/>
        <cfvo type="max" val="0"/>
        <color rgb="FFFF0000"/>
        <color rgb="FFFFEF9C"/>
      </colorScale>
    </cfRule>
  </conditionalFormatting>
  <conditionalFormatting sqref="Z700:Z703">
    <cfRule type="colorScale" priority="3363">
      <colorScale>
        <cfvo type="num" val="0"/>
        <cfvo type="max" val="0"/>
        <color rgb="FFFF0000"/>
        <color rgb="FFFFEF9C"/>
      </colorScale>
    </cfRule>
  </conditionalFormatting>
  <conditionalFormatting sqref="Z673">
    <cfRule type="colorScale" priority="3362">
      <colorScale>
        <cfvo type="num" val="0"/>
        <cfvo type="max" val="0"/>
        <color rgb="FFFF0000"/>
        <color rgb="FFFFEF9C"/>
      </colorScale>
    </cfRule>
  </conditionalFormatting>
  <conditionalFormatting sqref="Z688">
    <cfRule type="colorScale" priority="3361">
      <colorScale>
        <cfvo type="num" val="0"/>
        <cfvo type="max" val="0"/>
        <color rgb="FFFF0000"/>
        <color rgb="FFFFEF9C"/>
      </colorScale>
    </cfRule>
  </conditionalFormatting>
  <conditionalFormatting sqref="Z678">
    <cfRule type="colorScale" priority="3360">
      <colorScale>
        <cfvo type="num" val="0"/>
        <cfvo type="max" val="0"/>
        <color rgb="FFFF0000"/>
        <color rgb="FFFFEF9C"/>
      </colorScale>
    </cfRule>
  </conditionalFormatting>
  <conditionalFormatting sqref="Z693">
    <cfRule type="colorScale" priority="3359">
      <colorScale>
        <cfvo type="num" val="0"/>
        <cfvo type="max" val="0"/>
        <color rgb="FFFF0000"/>
        <color rgb="FFFFEF9C"/>
      </colorScale>
    </cfRule>
  </conditionalFormatting>
  <conditionalFormatting sqref="Z679">
    <cfRule type="colorScale" priority="3358">
      <colorScale>
        <cfvo type="num" val="0"/>
        <cfvo type="max" val="0"/>
        <color rgb="FFFF0000"/>
        <color rgb="FFFFEF9C"/>
      </colorScale>
    </cfRule>
  </conditionalFormatting>
  <conditionalFormatting sqref="Z694:Z695">
    <cfRule type="colorScale" priority="3357">
      <colorScale>
        <cfvo type="num" val="0"/>
        <cfvo type="max" val="0"/>
        <color rgb="FFFF0000"/>
        <color rgb="FFFFEF9C"/>
      </colorScale>
    </cfRule>
  </conditionalFormatting>
  <conditionalFormatting sqref="P670:Y673">
    <cfRule type="colorScale" priority="3356">
      <colorScale>
        <cfvo type="num" val="0"/>
        <cfvo type="max" val="0"/>
        <color rgb="FFFF0000"/>
        <color rgb="FFFFEF9C"/>
      </colorScale>
    </cfRule>
  </conditionalFormatting>
  <conditionalFormatting sqref="P675:Y688">
    <cfRule type="colorScale" priority="3355">
      <colorScale>
        <cfvo type="num" val="0"/>
        <cfvo type="max" val="0"/>
        <color rgb="FFFF0000"/>
        <color rgb="FFFFEF9C"/>
      </colorScale>
    </cfRule>
  </conditionalFormatting>
  <conditionalFormatting sqref="P690:Y703">
    <cfRule type="colorScale" priority="3354">
      <colorScale>
        <cfvo type="num" val="0"/>
        <cfvo type="max" val="0"/>
        <color rgb="FFFF0000"/>
        <color rgb="FFFFEF9C"/>
      </colorScale>
    </cfRule>
  </conditionalFormatting>
  <conditionalFormatting sqref="P670:Y673">
    <cfRule type="colorScale" priority="3353">
      <colorScale>
        <cfvo type="num" val="0"/>
        <cfvo type="max" val="0"/>
        <color rgb="FFFF0000"/>
        <color rgb="FFFFEF9C"/>
      </colorScale>
    </cfRule>
  </conditionalFormatting>
  <conditionalFormatting sqref="P670:Y673">
    <cfRule type="colorScale" priority="3352">
      <colorScale>
        <cfvo type="num" val="0"/>
        <cfvo type="max" val="0"/>
        <color rgb="FFFF0000"/>
        <color rgb="FFFFEF9C"/>
      </colorScale>
    </cfRule>
  </conditionalFormatting>
  <conditionalFormatting sqref="P670:Y673">
    <cfRule type="colorScale" priority="3351">
      <colorScale>
        <cfvo type="num" val="0"/>
        <cfvo type="max" val="0"/>
        <color rgb="FFFF0000"/>
        <color rgb="FFFFEF9C"/>
      </colorScale>
    </cfRule>
  </conditionalFormatting>
  <conditionalFormatting sqref="P675:Y688">
    <cfRule type="colorScale" priority="3350">
      <colorScale>
        <cfvo type="num" val="0"/>
        <cfvo type="max" val="0"/>
        <color rgb="FFFF0000"/>
        <color rgb="FFFFEF9C"/>
      </colorScale>
    </cfRule>
  </conditionalFormatting>
  <conditionalFormatting sqref="P675:Y688">
    <cfRule type="colorScale" priority="3349">
      <colorScale>
        <cfvo type="num" val="0"/>
        <cfvo type="max" val="0"/>
        <color rgb="FFFF0000"/>
        <color rgb="FFFFEF9C"/>
      </colorScale>
    </cfRule>
  </conditionalFormatting>
  <conditionalFormatting sqref="P675:Y688">
    <cfRule type="colorScale" priority="3348">
      <colorScale>
        <cfvo type="num" val="0"/>
        <cfvo type="max" val="0"/>
        <color rgb="FFFF0000"/>
        <color rgb="FFFFEF9C"/>
      </colorScale>
    </cfRule>
  </conditionalFormatting>
  <conditionalFormatting sqref="P675:Y688">
    <cfRule type="colorScale" priority="3347">
      <colorScale>
        <cfvo type="num" val="0"/>
        <cfvo type="max" val="0"/>
        <color rgb="FFFF0000"/>
        <color rgb="FFFFEF9C"/>
      </colorScale>
    </cfRule>
  </conditionalFormatting>
  <conditionalFormatting sqref="P690:Y703">
    <cfRule type="colorScale" priority="3346">
      <colorScale>
        <cfvo type="num" val="0"/>
        <cfvo type="max" val="0"/>
        <color rgb="FFFF0000"/>
        <color rgb="FFFFEF9C"/>
      </colorScale>
    </cfRule>
  </conditionalFormatting>
  <conditionalFormatting sqref="P690:Y703">
    <cfRule type="colorScale" priority="3345">
      <colorScale>
        <cfvo type="num" val="0"/>
        <cfvo type="max" val="0"/>
        <color rgb="FFFF0000"/>
        <color rgb="FFFFEF9C"/>
      </colorScale>
    </cfRule>
  </conditionalFormatting>
  <conditionalFormatting sqref="P690:Y703">
    <cfRule type="colorScale" priority="3344">
      <colorScale>
        <cfvo type="num" val="0"/>
        <cfvo type="max" val="0"/>
        <color rgb="FFFF0000"/>
        <color rgb="FFFFEF9C"/>
      </colorScale>
    </cfRule>
  </conditionalFormatting>
  <conditionalFormatting sqref="P690:Y703">
    <cfRule type="colorScale" priority="3343">
      <colorScale>
        <cfvo type="num" val="0"/>
        <cfvo type="max" val="0"/>
        <color rgb="FFFF0000"/>
        <color rgb="FFFFEF9C"/>
      </colorScale>
    </cfRule>
  </conditionalFormatting>
  <conditionalFormatting sqref="P690:Y703">
    <cfRule type="colorScale" priority="3342">
      <colorScale>
        <cfvo type="num" val="0"/>
        <cfvo type="max" val="0"/>
        <color rgb="FFFF0000"/>
        <color rgb="FFFFEF9C"/>
      </colorScale>
    </cfRule>
  </conditionalFormatting>
  <conditionalFormatting sqref="P679:Y679">
    <cfRule type="colorScale" priority="3341">
      <colorScale>
        <cfvo type="num" val="0"/>
        <cfvo type="max" val="0"/>
        <color rgb="FFFF0000"/>
        <color rgb="FFFFEF9C"/>
      </colorScale>
    </cfRule>
  </conditionalFormatting>
  <conditionalFormatting sqref="P694:Y695">
    <cfRule type="colorScale" priority="3340">
      <colorScale>
        <cfvo type="num" val="0"/>
        <cfvo type="max" val="0"/>
        <color rgb="FFFF0000"/>
        <color rgb="FFFFEF9C"/>
      </colorScale>
    </cfRule>
  </conditionalFormatting>
  <conditionalFormatting sqref="P684:Y684">
    <cfRule type="colorScale" priority="3339">
      <colorScale>
        <cfvo type="num" val="0"/>
        <cfvo type="max" val="0"/>
        <color rgb="FFFF0000"/>
        <color rgb="FFFFEF9C"/>
      </colorScale>
    </cfRule>
  </conditionalFormatting>
  <conditionalFormatting sqref="P700:Y700">
    <cfRule type="colorScale" priority="3338">
      <colorScale>
        <cfvo type="num" val="0"/>
        <cfvo type="max" val="0"/>
        <color rgb="FFFF0000"/>
        <color rgb="FFFFEF9C"/>
      </colorScale>
    </cfRule>
  </conditionalFormatting>
  <conditionalFormatting sqref="P670:Y670">
    <cfRule type="colorScale" priority="3337">
      <colorScale>
        <cfvo type="num" val="0"/>
        <cfvo type="max" val="0"/>
        <color rgb="FFFF0000"/>
        <color rgb="FFFFEF9C"/>
      </colorScale>
    </cfRule>
  </conditionalFormatting>
  <conditionalFormatting sqref="P685:Y685">
    <cfRule type="colorScale" priority="3336">
      <colorScale>
        <cfvo type="num" val="0"/>
        <cfvo type="max" val="0"/>
        <color rgb="FFFF0000"/>
        <color rgb="FFFFEF9C"/>
      </colorScale>
    </cfRule>
  </conditionalFormatting>
  <conditionalFormatting sqref="P701:Y701">
    <cfRule type="colorScale" priority="3335">
      <colorScale>
        <cfvo type="num" val="0"/>
        <cfvo type="max" val="0"/>
        <color rgb="FFFF0000"/>
        <color rgb="FFFFEF9C"/>
      </colorScale>
    </cfRule>
  </conditionalFormatting>
  <conditionalFormatting sqref="Z670:Z673">
    <cfRule type="colorScale" priority="3334">
      <colorScale>
        <cfvo type="num" val="0"/>
        <cfvo type="max" val="0"/>
        <color rgb="FFFF0000"/>
        <color rgb="FFFFEF9C"/>
      </colorScale>
    </cfRule>
  </conditionalFormatting>
  <conditionalFormatting sqref="Z675:Z688">
    <cfRule type="colorScale" priority="3333">
      <colorScale>
        <cfvo type="num" val="0"/>
        <cfvo type="max" val="0"/>
        <color rgb="FFFF0000"/>
        <color rgb="FFFFEF9C"/>
      </colorScale>
    </cfRule>
  </conditionalFormatting>
  <conditionalFormatting sqref="Z690:Z703">
    <cfRule type="colorScale" priority="3332">
      <colorScale>
        <cfvo type="num" val="0"/>
        <cfvo type="max" val="0"/>
        <color rgb="FFFF0000"/>
        <color rgb="FFFFEF9C"/>
      </colorScale>
    </cfRule>
  </conditionalFormatting>
  <conditionalFormatting sqref="Z670:Z673">
    <cfRule type="colorScale" priority="3331">
      <colorScale>
        <cfvo type="num" val="0"/>
        <cfvo type="max" val="0"/>
        <color rgb="FFFF0000"/>
        <color rgb="FFFFEF9C"/>
      </colorScale>
    </cfRule>
  </conditionalFormatting>
  <conditionalFormatting sqref="Z670:Z673">
    <cfRule type="colorScale" priority="3330">
      <colorScale>
        <cfvo type="num" val="0"/>
        <cfvo type="max" val="0"/>
        <color rgb="FFFF0000"/>
        <color rgb="FFFFEF9C"/>
      </colorScale>
    </cfRule>
  </conditionalFormatting>
  <conditionalFormatting sqref="Z670:Z673">
    <cfRule type="colorScale" priority="3329">
      <colorScale>
        <cfvo type="num" val="0"/>
        <cfvo type="max" val="0"/>
        <color rgb="FFFF0000"/>
        <color rgb="FFFFEF9C"/>
      </colorScale>
    </cfRule>
  </conditionalFormatting>
  <conditionalFormatting sqref="Z675:Z688">
    <cfRule type="colorScale" priority="3328">
      <colorScale>
        <cfvo type="num" val="0"/>
        <cfvo type="max" val="0"/>
        <color rgb="FFFF0000"/>
        <color rgb="FFFFEF9C"/>
      </colorScale>
    </cfRule>
  </conditionalFormatting>
  <conditionalFormatting sqref="Z675:Z688">
    <cfRule type="colorScale" priority="3327">
      <colorScale>
        <cfvo type="num" val="0"/>
        <cfvo type="max" val="0"/>
        <color rgb="FFFF0000"/>
        <color rgb="FFFFEF9C"/>
      </colorScale>
    </cfRule>
  </conditionalFormatting>
  <conditionalFormatting sqref="Z675:Z688">
    <cfRule type="colorScale" priority="3326">
      <colorScale>
        <cfvo type="num" val="0"/>
        <cfvo type="max" val="0"/>
        <color rgb="FFFF0000"/>
        <color rgb="FFFFEF9C"/>
      </colorScale>
    </cfRule>
  </conditionalFormatting>
  <conditionalFormatting sqref="Z675:Z688">
    <cfRule type="colorScale" priority="3325">
      <colorScale>
        <cfvo type="num" val="0"/>
        <cfvo type="max" val="0"/>
        <color rgb="FFFF0000"/>
        <color rgb="FFFFEF9C"/>
      </colorScale>
    </cfRule>
  </conditionalFormatting>
  <conditionalFormatting sqref="Z690:Z703">
    <cfRule type="colorScale" priority="3324">
      <colorScale>
        <cfvo type="num" val="0"/>
        <cfvo type="max" val="0"/>
        <color rgb="FFFF0000"/>
        <color rgb="FFFFEF9C"/>
      </colorScale>
    </cfRule>
  </conditionalFormatting>
  <conditionalFormatting sqref="Z690:Z703">
    <cfRule type="colorScale" priority="3323">
      <colorScale>
        <cfvo type="num" val="0"/>
        <cfvo type="max" val="0"/>
        <color rgb="FFFF0000"/>
        <color rgb="FFFFEF9C"/>
      </colorScale>
    </cfRule>
  </conditionalFormatting>
  <conditionalFormatting sqref="Z690:Z703">
    <cfRule type="colorScale" priority="3322">
      <colorScale>
        <cfvo type="num" val="0"/>
        <cfvo type="max" val="0"/>
        <color rgb="FFFF0000"/>
        <color rgb="FFFFEF9C"/>
      </colorScale>
    </cfRule>
  </conditionalFormatting>
  <conditionalFormatting sqref="Z690:Z703">
    <cfRule type="colorScale" priority="3321">
      <colorScale>
        <cfvo type="num" val="0"/>
        <cfvo type="max" val="0"/>
        <color rgb="FFFF0000"/>
        <color rgb="FFFFEF9C"/>
      </colorScale>
    </cfRule>
  </conditionalFormatting>
  <conditionalFormatting sqref="Z690:Z703">
    <cfRule type="colorScale" priority="3320">
      <colorScale>
        <cfvo type="num" val="0"/>
        <cfvo type="max" val="0"/>
        <color rgb="FFFF0000"/>
        <color rgb="FFFFEF9C"/>
      </colorScale>
    </cfRule>
  </conditionalFormatting>
  <conditionalFormatting sqref="Z679">
    <cfRule type="colorScale" priority="3319">
      <colorScale>
        <cfvo type="num" val="0"/>
        <cfvo type="max" val="0"/>
        <color rgb="FFFF0000"/>
        <color rgb="FFFFEF9C"/>
      </colorScale>
    </cfRule>
  </conditionalFormatting>
  <conditionalFormatting sqref="Z694:Z695">
    <cfRule type="colorScale" priority="3318">
      <colorScale>
        <cfvo type="num" val="0"/>
        <cfvo type="max" val="0"/>
        <color rgb="FFFF0000"/>
        <color rgb="FFFFEF9C"/>
      </colorScale>
    </cfRule>
  </conditionalFormatting>
  <conditionalFormatting sqref="Z684">
    <cfRule type="colorScale" priority="3317">
      <colorScale>
        <cfvo type="num" val="0"/>
        <cfvo type="max" val="0"/>
        <color rgb="FFFF0000"/>
        <color rgb="FFFFEF9C"/>
      </colorScale>
    </cfRule>
  </conditionalFormatting>
  <conditionalFormatting sqref="Z700">
    <cfRule type="colorScale" priority="3316">
      <colorScale>
        <cfvo type="num" val="0"/>
        <cfvo type="max" val="0"/>
        <color rgb="FFFF0000"/>
        <color rgb="FFFFEF9C"/>
      </colorScale>
    </cfRule>
  </conditionalFormatting>
  <conditionalFormatting sqref="Z670">
    <cfRule type="colorScale" priority="3315">
      <colorScale>
        <cfvo type="num" val="0"/>
        <cfvo type="max" val="0"/>
        <color rgb="FFFF0000"/>
        <color rgb="FFFFEF9C"/>
      </colorScale>
    </cfRule>
  </conditionalFormatting>
  <conditionalFormatting sqref="Z685">
    <cfRule type="colorScale" priority="3314">
      <colorScale>
        <cfvo type="num" val="0"/>
        <cfvo type="max" val="0"/>
        <color rgb="FFFF0000"/>
        <color rgb="FFFFEF9C"/>
      </colorScale>
    </cfRule>
  </conditionalFormatting>
  <conditionalFormatting sqref="Z701">
    <cfRule type="colorScale" priority="3313">
      <colorScale>
        <cfvo type="num" val="0"/>
        <cfvo type="max" val="0"/>
        <color rgb="FFFF0000"/>
        <color rgb="FFFFEF9C"/>
      </colorScale>
    </cfRule>
  </conditionalFormatting>
  <conditionalFormatting sqref="P670:Y679">
    <cfRule type="colorScale" priority="3312">
      <colorScale>
        <cfvo type="num" val="0"/>
        <cfvo type="max" val="0"/>
        <color rgb="FFFF0000"/>
        <color rgb="FFFFEF9C"/>
      </colorScale>
    </cfRule>
  </conditionalFormatting>
  <conditionalFormatting sqref="P681:Y695">
    <cfRule type="colorScale" priority="3311">
      <colorScale>
        <cfvo type="num" val="0"/>
        <cfvo type="max" val="0"/>
        <color rgb="FFFF0000"/>
        <color rgb="FFFFEF9C"/>
      </colorScale>
    </cfRule>
  </conditionalFormatting>
  <conditionalFormatting sqref="P697:Y703">
    <cfRule type="colorScale" priority="3310">
      <colorScale>
        <cfvo type="num" val="0"/>
        <cfvo type="max" val="0"/>
        <color rgb="FFFF0000"/>
        <color rgb="FFFFEF9C"/>
      </colorScale>
    </cfRule>
  </conditionalFormatting>
  <conditionalFormatting sqref="P670:Y679">
    <cfRule type="colorScale" priority="3309">
      <colorScale>
        <cfvo type="num" val="0"/>
        <cfvo type="max" val="0"/>
        <color rgb="FFFF0000"/>
        <color rgb="FFFFEF9C"/>
      </colorScale>
    </cfRule>
  </conditionalFormatting>
  <conditionalFormatting sqref="P681:Y695">
    <cfRule type="colorScale" priority="3308">
      <colorScale>
        <cfvo type="num" val="0"/>
        <cfvo type="max" val="0"/>
        <color rgb="FFFF0000"/>
        <color rgb="FFFFEF9C"/>
      </colorScale>
    </cfRule>
  </conditionalFormatting>
  <conditionalFormatting sqref="P681:Y695">
    <cfRule type="colorScale" priority="3307">
      <colorScale>
        <cfvo type="num" val="0"/>
        <cfvo type="max" val="0"/>
        <color rgb="FFFF0000"/>
        <color rgb="FFFFEF9C"/>
      </colorScale>
    </cfRule>
  </conditionalFormatting>
  <conditionalFormatting sqref="P697:Y703">
    <cfRule type="colorScale" priority="3306">
      <colorScale>
        <cfvo type="num" val="0"/>
        <cfvo type="max" val="0"/>
        <color rgb="FFFF0000"/>
        <color rgb="FFFFEF9C"/>
      </colorScale>
    </cfRule>
  </conditionalFormatting>
  <conditionalFormatting sqref="P697:Y703">
    <cfRule type="colorScale" priority="3305">
      <colorScale>
        <cfvo type="num" val="0"/>
        <cfvo type="max" val="0"/>
        <color rgb="FFFF0000"/>
        <color rgb="FFFFEF9C"/>
      </colorScale>
    </cfRule>
  </conditionalFormatting>
  <conditionalFormatting sqref="P697:Y703">
    <cfRule type="colorScale" priority="3304">
      <colorScale>
        <cfvo type="num" val="0"/>
        <cfvo type="max" val="0"/>
        <color rgb="FFFF0000"/>
        <color rgb="FFFFEF9C"/>
      </colorScale>
    </cfRule>
  </conditionalFormatting>
  <conditionalFormatting sqref="P670:Y670">
    <cfRule type="colorScale" priority="3303">
      <colorScale>
        <cfvo type="num" val="0"/>
        <cfvo type="max" val="0"/>
        <color rgb="FFFF0000"/>
        <color rgb="FFFFEF9C"/>
      </colorScale>
    </cfRule>
  </conditionalFormatting>
  <conditionalFormatting sqref="P685:Y685">
    <cfRule type="colorScale" priority="3302">
      <colorScale>
        <cfvo type="num" val="0"/>
        <cfvo type="max" val="0"/>
        <color rgb="FFFF0000"/>
        <color rgb="FFFFEF9C"/>
      </colorScale>
    </cfRule>
  </conditionalFormatting>
  <conditionalFormatting sqref="P701:Y701">
    <cfRule type="colorScale" priority="3301">
      <colorScale>
        <cfvo type="num" val="0"/>
        <cfvo type="max" val="0"/>
        <color rgb="FFFF0000"/>
        <color rgb="FFFFEF9C"/>
      </colorScale>
    </cfRule>
  </conditionalFormatting>
  <conditionalFormatting sqref="P675:Y675">
    <cfRule type="colorScale" priority="3300">
      <colorScale>
        <cfvo type="num" val="0"/>
        <cfvo type="max" val="0"/>
        <color rgb="FFFF0000"/>
        <color rgb="FFFFEF9C"/>
      </colorScale>
    </cfRule>
  </conditionalFormatting>
  <conditionalFormatting sqref="P690:Y690">
    <cfRule type="colorScale" priority="3299">
      <colorScale>
        <cfvo type="num" val="0"/>
        <cfvo type="max" val="0"/>
        <color rgb="FFFF0000"/>
        <color rgb="FFFFEF9C"/>
      </colorScale>
    </cfRule>
  </conditionalFormatting>
  <conditionalFormatting sqref="P676:Y676">
    <cfRule type="colorScale" priority="3298">
      <colorScale>
        <cfvo type="num" val="0"/>
        <cfvo type="max" val="0"/>
        <color rgb="FFFF0000"/>
        <color rgb="FFFFEF9C"/>
      </colorScale>
    </cfRule>
  </conditionalFormatting>
  <conditionalFormatting sqref="P691:Y691">
    <cfRule type="colorScale" priority="3297">
      <colorScale>
        <cfvo type="num" val="0"/>
        <cfvo type="max" val="0"/>
        <color rgb="FFFF0000"/>
        <color rgb="FFFFEF9C"/>
      </colorScale>
    </cfRule>
  </conditionalFormatting>
  <conditionalFormatting sqref="Z670:Z679">
    <cfRule type="colorScale" priority="3296">
      <colorScale>
        <cfvo type="num" val="0"/>
        <cfvo type="max" val="0"/>
        <color rgb="FFFF0000"/>
        <color rgb="FFFFEF9C"/>
      </colorScale>
    </cfRule>
  </conditionalFormatting>
  <conditionalFormatting sqref="Z681:Z695">
    <cfRule type="colorScale" priority="3295">
      <colorScale>
        <cfvo type="num" val="0"/>
        <cfvo type="max" val="0"/>
        <color rgb="FFFF0000"/>
        <color rgb="FFFFEF9C"/>
      </colorScale>
    </cfRule>
  </conditionalFormatting>
  <conditionalFormatting sqref="Z697:Z703">
    <cfRule type="colorScale" priority="3294">
      <colorScale>
        <cfvo type="num" val="0"/>
        <cfvo type="max" val="0"/>
        <color rgb="FFFF0000"/>
        <color rgb="FFFFEF9C"/>
      </colorScale>
    </cfRule>
  </conditionalFormatting>
  <conditionalFormatting sqref="Z670:Z679">
    <cfRule type="colorScale" priority="3293">
      <colorScale>
        <cfvo type="num" val="0"/>
        <cfvo type="max" val="0"/>
        <color rgb="FFFF0000"/>
        <color rgb="FFFFEF9C"/>
      </colorScale>
    </cfRule>
  </conditionalFormatting>
  <conditionalFormatting sqref="Z681:Z695">
    <cfRule type="colorScale" priority="3292">
      <colorScale>
        <cfvo type="num" val="0"/>
        <cfvo type="max" val="0"/>
        <color rgb="FFFF0000"/>
        <color rgb="FFFFEF9C"/>
      </colorScale>
    </cfRule>
  </conditionalFormatting>
  <conditionalFormatting sqref="Z681:Z695">
    <cfRule type="colorScale" priority="3291">
      <colorScale>
        <cfvo type="num" val="0"/>
        <cfvo type="max" val="0"/>
        <color rgb="FFFF0000"/>
        <color rgb="FFFFEF9C"/>
      </colorScale>
    </cfRule>
  </conditionalFormatting>
  <conditionalFormatting sqref="Z697:Z703">
    <cfRule type="colorScale" priority="3290">
      <colorScale>
        <cfvo type="num" val="0"/>
        <cfvo type="max" val="0"/>
        <color rgb="FFFF0000"/>
        <color rgb="FFFFEF9C"/>
      </colorScale>
    </cfRule>
  </conditionalFormatting>
  <conditionalFormatting sqref="Z697:Z703">
    <cfRule type="colorScale" priority="3289">
      <colorScale>
        <cfvo type="num" val="0"/>
        <cfvo type="max" val="0"/>
        <color rgb="FFFF0000"/>
        <color rgb="FFFFEF9C"/>
      </colorScale>
    </cfRule>
  </conditionalFormatting>
  <conditionalFormatting sqref="Z697:Z703">
    <cfRule type="colorScale" priority="3288">
      <colorScale>
        <cfvo type="num" val="0"/>
        <cfvo type="max" val="0"/>
        <color rgb="FFFF0000"/>
        <color rgb="FFFFEF9C"/>
      </colorScale>
    </cfRule>
  </conditionalFormatting>
  <conditionalFormatting sqref="Z670">
    <cfRule type="colorScale" priority="3287">
      <colorScale>
        <cfvo type="num" val="0"/>
        <cfvo type="max" val="0"/>
        <color rgb="FFFF0000"/>
        <color rgb="FFFFEF9C"/>
      </colorScale>
    </cfRule>
  </conditionalFormatting>
  <conditionalFormatting sqref="Z685">
    <cfRule type="colorScale" priority="3286">
      <colorScale>
        <cfvo type="num" val="0"/>
        <cfvo type="max" val="0"/>
        <color rgb="FFFF0000"/>
        <color rgb="FFFFEF9C"/>
      </colorScale>
    </cfRule>
  </conditionalFormatting>
  <conditionalFormatting sqref="Z701">
    <cfRule type="colorScale" priority="3285">
      <colorScale>
        <cfvo type="num" val="0"/>
        <cfvo type="max" val="0"/>
        <color rgb="FFFF0000"/>
        <color rgb="FFFFEF9C"/>
      </colorScale>
    </cfRule>
  </conditionalFormatting>
  <conditionalFormatting sqref="Z675">
    <cfRule type="colorScale" priority="3284">
      <colorScale>
        <cfvo type="num" val="0"/>
        <cfvo type="max" val="0"/>
        <color rgb="FFFF0000"/>
        <color rgb="FFFFEF9C"/>
      </colorScale>
    </cfRule>
  </conditionalFormatting>
  <conditionalFormatting sqref="Z690">
    <cfRule type="colorScale" priority="3283">
      <colorScale>
        <cfvo type="num" val="0"/>
        <cfvo type="max" val="0"/>
        <color rgb="FFFF0000"/>
        <color rgb="FFFFEF9C"/>
      </colorScale>
    </cfRule>
  </conditionalFormatting>
  <conditionalFormatting sqref="Z676">
    <cfRule type="colorScale" priority="3282">
      <colorScale>
        <cfvo type="num" val="0"/>
        <cfvo type="max" val="0"/>
        <color rgb="FFFF0000"/>
        <color rgb="FFFFEF9C"/>
      </colorScale>
    </cfRule>
  </conditionalFormatting>
  <conditionalFormatting sqref="Z691">
    <cfRule type="colorScale" priority="3281">
      <colorScale>
        <cfvo type="num" val="0"/>
        <cfvo type="max" val="0"/>
        <color rgb="FFFF0000"/>
        <color rgb="FFFFEF9C"/>
      </colorScale>
    </cfRule>
  </conditionalFormatting>
  <conditionalFormatting sqref="P670:Y670">
    <cfRule type="colorScale" priority="3280">
      <colorScale>
        <cfvo type="num" val="0"/>
        <cfvo type="max" val="0"/>
        <color rgb="FFFF0000"/>
        <color rgb="FFFFEF9C"/>
      </colorScale>
    </cfRule>
  </conditionalFormatting>
  <conditionalFormatting sqref="P672:Y685">
    <cfRule type="colorScale" priority="3279">
      <colorScale>
        <cfvo type="num" val="0"/>
        <cfvo type="max" val="0"/>
        <color rgb="FFFF0000"/>
        <color rgb="FFFFEF9C"/>
      </colorScale>
    </cfRule>
  </conditionalFormatting>
  <conditionalFormatting sqref="P687:Y701">
    <cfRule type="colorScale" priority="3278">
      <colorScale>
        <cfvo type="num" val="0"/>
        <cfvo type="max" val="0"/>
        <color rgb="FFFF0000"/>
        <color rgb="FFFFEF9C"/>
      </colorScale>
    </cfRule>
  </conditionalFormatting>
  <conditionalFormatting sqref="P703:Y703">
    <cfRule type="colorScale" priority="3277">
      <colorScale>
        <cfvo type="num" val="0"/>
        <cfvo type="max" val="0"/>
        <color rgb="FFFF0000"/>
        <color rgb="FFFFEF9C"/>
      </colorScale>
    </cfRule>
  </conditionalFormatting>
  <conditionalFormatting sqref="P703:Y703">
    <cfRule type="colorScale" priority="3276">
      <colorScale>
        <cfvo type="num" val="0"/>
        <cfvo type="max" val="0"/>
        <color rgb="FFFF0000"/>
        <color rgb="FFFFEF9C"/>
      </colorScale>
    </cfRule>
  </conditionalFormatting>
  <conditionalFormatting sqref="P676:Y676">
    <cfRule type="colorScale" priority="3275">
      <colorScale>
        <cfvo type="num" val="0"/>
        <cfvo type="max" val="0"/>
        <color rgb="FFFF0000"/>
        <color rgb="FFFFEF9C"/>
      </colorScale>
    </cfRule>
  </conditionalFormatting>
  <conditionalFormatting sqref="P691:Y691">
    <cfRule type="colorScale" priority="3274">
      <colorScale>
        <cfvo type="num" val="0"/>
        <cfvo type="max" val="0"/>
        <color rgb="FFFF0000"/>
        <color rgb="FFFFEF9C"/>
      </colorScale>
    </cfRule>
  </conditionalFormatting>
  <conditionalFormatting sqref="P681:Y681">
    <cfRule type="colorScale" priority="3273">
      <colorScale>
        <cfvo type="num" val="0"/>
        <cfvo type="max" val="0"/>
        <color rgb="FFFF0000"/>
        <color rgb="FFFFEF9C"/>
      </colorScale>
    </cfRule>
  </conditionalFormatting>
  <conditionalFormatting sqref="P697:Y697">
    <cfRule type="colorScale" priority="3272">
      <colorScale>
        <cfvo type="num" val="0"/>
        <cfvo type="max" val="0"/>
        <color rgb="FFFF0000"/>
        <color rgb="FFFFEF9C"/>
      </colorScale>
    </cfRule>
  </conditionalFormatting>
  <conditionalFormatting sqref="P682:Y682">
    <cfRule type="colorScale" priority="3271">
      <colorScale>
        <cfvo type="num" val="0"/>
        <cfvo type="max" val="0"/>
        <color rgb="FFFF0000"/>
        <color rgb="FFFFEF9C"/>
      </colorScale>
    </cfRule>
  </conditionalFormatting>
  <conditionalFormatting sqref="P698:Y698">
    <cfRule type="colorScale" priority="3270">
      <colorScale>
        <cfvo type="num" val="0"/>
        <cfvo type="max" val="0"/>
        <color rgb="FFFF0000"/>
        <color rgb="FFFFEF9C"/>
      </colorScale>
    </cfRule>
  </conditionalFormatting>
  <conditionalFormatting sqref="Z670">
    <cfRule type="colorScale" priority="3269">
      <colorScale>
        <cfvo type="num" val="0"/>
        <cfvo type="max" val="0"/>
        <color rgb="FFFF0000"/>
        <color rgb="FFFFEF9C"/>
      </colorScale>
    </cfRule>
  </conditionalFormatting>
  <conditionalFormatting sqref="Z672:Z685">
    <cfRule type="colorScale" priority="3268">
      <colorScale>
        <cfvo type="num" val="0"/>
        <cfvo type="max" val="0"/>
        <color rgb="FFFF0000"/>
        <color rgb="FFFFEF9C"/>
      </colorScale>
    </cfRule>
  </conditionalFormatting>
  <conditionalFormatting sqref="Z687:Z701">
    <cfRule type="colorScale" priority="3267">
      <colorScale>
        <cfvo type="num" val="0"/>
        <cfvo type="max" val="0"/>
        <color rgb="FFFF0000"/>
        <color rgb="FFFFEF9C"/>
      </colorScale>
    </cfRule>
  </conditionalFormatting>
  <conditionalFormatting sqref="Z703">
    <cfRule type="colorScale" priority="3266">
      <colorScale>
        <cfvo type="num" val="0"/>
        <cfvo type="max" val="0"/>
        <color rgb="FFFF0000"/>
        <color rgb="FFFFEF9C"/>
      </colorScale>
    </cfRule>
  </conditionalFormatting>
  <conditionalFormatting sqref="Z703">
    <cfRule type="colorScale" priority="3265">
      <colorScale>
        <cfvo type="num" val="0"/>
        <cfvo type="max" val="0"/>
        <color rgb="FFFF0000"/>
        <color rgb="FFFFEF9C"/>
      </colorScale>
    </cfRule>
  </conditionalFormatting>
  <conditionalFormatting sqref="Z676">
    <cfRule type="colorScale" priority="3264">
      <colorScale>
        <cfvo type="num" val="0"/>
        <cfvo type="max" val="0"/>
        <color rgb="FFFF0000"/>
        <color rgb="FFFFEF9C"/>
      </colorScale>
    </cfRule>
  </conditionalFormatting>
  <conditionalFormatting sqref="Z691">
    <cfRule type="colorScale" priority="3263">
      <colorScale>
        <cfvo type="num" val="0"/>
        <cfvo type="max" val="0"/>
        <color rgb="FFFF0000"/>
        <color rgb="FFFFEF9C"/>
      </colorScale>
    </cfRule>
  </conditionalFormatting>
  <conditionalFormatting sqref="Z681">
    <cfRule type="colorScale" priority="3262">
      <colorScale>
        <cfvo type="num" val="0"/>
        <cfvo type="max" val="0"/>
        <color rgb="FFFF0000"/>
        <color rgb="FFFFEF9C"/>
      </colorScale>
    </cfRule>
  </conditionalFormatting>
  <conditionalFormatting sqref="Z697">
    <cfRule type="colorScale" priority="3261">
      <colorScale>
        <cfvo type="num" val="0"/>
        <cfvo type="max" val="0"/>
        <color rgb="FFFF0000"/>
        <color rgb="FFFFEF9C"/>
      </colorScale>
    </cfRule>
  </conditionalFormatting>
  <conditionalFormatting sqref="Z682">
    <cfRule type="colorScale" priority="3260">
      <colorScale>
        <cfvo type="num" val="0"/>
        <cfvo type="max" val="0"/>
        <color rgb="FFFF0000"/>
        <color rgb="FFFFEF9C"/>
      </colorScale>
    </cfRule>
  </conditionalFormatting>
  <conditionalFormatting sqref="Z698">
    <cfRule type="colorScale" priority="3259">
      <colorScale>
        <cfvo type="num" val="0"/>
        <cfvo type="max" val="0"/>
        <color rgb="FFFF0000"/>
        <color rgb="FFFFEF9C"/>
      </colorScale>
    </cfRule>
  </conditionalFormatting>
  <conditionalFormatting sqref="P670:Y676">
    <cfRule type="colorScale" priority="3258">
      <colorScale>
        <cfvo type="num" val="0"/>
        <cfvo type="max" val="0"/>
        <color rgb="FFFF0000"/>
        <color rgb="FFFFEF9C"/>
      </colorScale>
    </cfRule>
  </conditionalFormatting>
  <conditionalFormatting sqref="P678:Y691">
    <cfRule type="colorScale" priority="3257">
      <colorScale>
        <cfvo type="num" val="0"/>
        <cfvo type="max" val="0"/>
        <color rgb="FFFF0000"/>
        <color rgb="FFFFEF9C"/>
      </colorScale>
    </cfRule>
  </conditionalFormatting>
  <conditionalFormatting sqref="P693:Y703">
    <cfRule type="colorScale" priority="3256">
      <colorScale>
        <cfvo type="num" val="0"/>
        <cfvo type="max" val="0"/>
        <color rgb="FFFF0000"/>
        <color rgb="FFFFEF9C"/>
      </colorScale>
    </cfRule>
  </conditionalFormatting>
  <conditionalFormatting sqref="P682:Y682">
    <cfRule type="colorScale" priority="3255">
      <colorScale>
        <cfvo type="num" val="0"/>
        <cfvo type="max" val="0"/>
        <color rgb="FFFF0000"/>
        <color rgb="FFFFEF9C"/>
      </colorScale>
    </cfRule>
  </conditionalFormatting>
  <conditionalFormatting sqref="P698:Y698">
    <cfRule type="colorScale" priority="3254">
      <colorScale>
        <cfvo type="num" val="0"/>
        <cfvo type="max" val="0"/>
        <color rgb="FFFF0000"/>
        <color rgb="FFFFEF9C"/>
      </colorScale>
    </cfRule>
  </conditionalFormatting>
  <conditionalFormatting sqref="P672:Y672">
    <cfRule type="colorScale" priority="3253">
      <colorScale>
        <cfvo type="num" val="0"/>
        <cfvo type="max" val="0"/>
        <color rgb="FFFF0000"/>
        <color rgb="FFFFEF9C"/>
      </colorScale>
    </cfRule>
  </conditionalFormatting>
  <conditionalFormatting sqref="P687:Y687">
    <cfRule type="colorScale" priority="3252">
      <colorScale>
        <cfvo type="num" val="0"/>
        <cfvo type="max" val="0"/>
        <color rgb="FFFF0000"/>
        <color rgb="FFFFEF9C"/>
      </colorScale>
    </cfRule>
  </conditionalFormatting>
  <conditionalFormatting sqref="P703:Y703">
    <cfRule type="colorScale" priority="3251">
      <colorScale>
        <cfvo type="num" val="0"/>
        <cfvo type="max" val="0"/>
        <color rgb="FFFF0000"/>
        <color rgb="FFFFEF9C"/>
      </colorScale>
    </cfRule>
  </conditionalFormatting>
  <conditionalFormatting sqref="P673:Y673">
    <cfRule type="colorScale" priority="3250">
      <colorScale>
        <cfvo type="num" val="0"/>
        <cfvo type="max" val="0"/>
        <color rgb="FFFF0000"/>
        <color rgb="FFFFEF9C"/>
      </colorScale>
    </cfRule>
  </conditionalFormatting>
  <conditionalFormatting sqref="P688:Y688">
    <cfRule type="colorScale" priority="3249">
      <colorScale>
        <cfvo type="num" val="0"/>
        <cfvo type="max" val="0"/>
        <color rgb="FFFF0000"/>
        <color rgb="FFFFEF9C"/>
      </colorScale>
    </cfRule>
  </conditionalFormatting>
  <conditionalFormatting sqref="Z670:Z676">
    <cfRule type="colorScale" priority="3248">
      <colorScale>
        <cfvo type="num" val="0"/>
        <cfvo type="max" val="0"/>
        <color rgb="FFFF0000"/>
        <color rgb="FFFFEF9C"/>
      </colorScale>
    </cfRule>
  </conditionalFormatting>
  <conditionalFormatting sqref="Z678:Z691">
    <cfRule type="colorScale" priority="3247">
      <colorScale>
        <cfvo type="num" val="0"/>
        <cfvo type="max" val="0"/>
        <color rgb="FFFF0000"/>
        <color rgb="FFFFEF9C"/>
      </colorScale>
    </cfRule>
  </conditionalFormatting>
  <conditionalFormatting sqref="Z693:Z703">
    <cfRule type="colorScale" priority="3246">
      <colorScale>
        <cfvo type="num" val="0"/>
        <cfvo type="max" val="0"/>
        <color rgb="FFFF0000"/>
        <color rgb="FFFFEF9C"/>
      </colorScale>
    </cfRule>
  </conditionalFormatting>
  <conditionalFormatting sqref="Z682">
    <cfRule type="colorScale" priority="3245">
      <colorScale>
        <cfvo type="num" val="0"/>
        <cfvo type="max" val="0"/>
        <color rgb="FFFF0000"/>
        <color rgb="FFFFEF9C"/>
      </colorScale>
    </cfRule>
  </conditionalFormatting>
  <conditionalFormatting sqref="Z698">
    <cfRule type="colorScale" priority="3244">
      <colorScale>
        <cfvo type="num" val="0"/>
        <cfvo type="max" val="0"/>
        <color rgb="FFFF0000"/>
        <color rgb="FFFFEF9C"/>
      </colorScale>
    </cfRule>
  </conditionalFormatting>
  <conditionalFormatting sqref="Z672">
    <cfRule type="colorScale" priority="3243">
      <colorScale>
        <cfvo type="num" val="0"/>
        <cfvo type="max" val="0"/>
        <color rgb="FFFF0000"/>
        <color rgb="FFFFEF9C"/>
      </colorScale>
    </cfRule>
  </conditionalFormatting>
  <conditionalFormatting sqref="Z687">
    <cfRule type="colorScale" priority="3242">
      <colorScale>
        <cfvo type="num" val="0"/>
        <cfvo type="max" val="0"/>
        <color rgb="FFFF0000"/>
        <color rgb="FFFFEF9C"/>
      </colorScale>
    </cfRule>
  </conditionalFormatting>
  <conditionalFormatting sqref="Z703">
    <cfRule type="colorScale" priority="3241">
      <colorScale>
        <cfvo type="num" val="0"/>
        <cfvo type="max" val="0"/>
        <color rgb="FFFF0000"/>
        <color rgb="FFFFEF9C"/>
      </colorScale>
    </cfRule>
  </conditionalFormatting>
  <conditionalFormatting sqref="Z673">
    <cfRule type="colorScale" priority="3240">
      <colorScale>
        <cfvo type="num" val="0"/>
        <cfvo type="max" val="0"/>
        <color rgb="FFFF0000"/>
        <color rgb="FFFFEF9C"/>
      </colorScale>
    </cfRule>
  </conditionalFormatting>
  <conditionalFormatting sqref="Z688">
    <cfRule type="colorScale" priority="3239">
      <colorScale>
        <cfvo type="num" val="0"/>
        <cfvo type="max" val="0"/>
        <color rgb="FFFF0000"/>
        <color rgb="FFFFEF9C"/>
      </colorScale>
    </cfRule>
  </conditionalFormatting>
  <conditionalFormatting sqref="P670:Y682">
    <cfRule type="colorScale" priority="3238">
      <colorScale>
        <cfvo type="num" val="0"/>
        <cfvo type="max" val="0"/>
        <color rgb="FFFF0000"/>
        <color rgb="FFFFEF9C"/>
      </colorScale>
    </cfRule>
  </conditionalFormatting>
  <conditionalFormatting sqref="P684:Y698">
    <cfRule type="colorScale" priority="3237">
      <colorScale>
        <cfvo type="num" val="0"/>
        <cfvo type="max" val="0"/>
        <color rgb="FFFF0000"/>
        <color rgb="FFFFEF9C"/>
      </colorScale>
    </cfRule>
  </conditionalFormatting>
  <conditionalFormatting sqref="P700:Y703">
    <cfRule type="colorScale" priority="3236">
      <colorScale>
        <cfvo type="num" val="0"/>
        <cfvo type="max" val="0"/>
        <color rgb="FFFF0000"/>
        <color rgb="FFFFEF9C"/>
      </colorScale>
    </cfRule>
  </conditionalFormatting>
  <conditionalFormatting sqref="P673:Y673">
    <cfRule type="colorScale" priority="3235">
      <colorScale>
        <cfvo type="num" val="0"/>
        <cfvo type="max" val="0"/>
        <color rgb="FFFF0000"/>
        <color rgb="FFFFEF9C"/>
      </colorScale>
    </cfRule>
  </conditionalFormatting>
  <conditionalFormatting sqref="P688:Y688">
    <cfRule type="colorScale" priority="3234">
      <colorScale>
        <cfvo type="num" val="0"/>
        <cfvo type="max" val="0"/>
        <color rgb="FFFF0000"/>
        <color rgb="FFFFEF9C"/>
      </colorScale>
    </cfRule>
  </conditionalFormatting>
  <conditionalFormatting sqref="P678:Y678">
    <cfRule type="colorScale" priority="3233">
      <colorScale>
        <cfvo type="num" val="0"/>
        <cfvo type="max" val="0"/>
        <color rgb="FFFF0000"/>
        <color rgb="FFFFEF9C"/>
      </colorScale>
    </cfRule>
  </conditionalFormatting>
  <conditionalFormatting sqref="P693:Y693">
    <cfRule type="colorScale" priority="3232">
      <colorScale>
        <cfvo type="num" val="0"/>
        <cfvo type="max" val="0"/>
        <color rgb="FFFF0000"/>
        <color rgb="FFFFEF9C"/>
      </colorScale>
    </cfRule>
  </conditionalFormatting>
  <conditionalFormatting sqref="P679:Y679">
    <cfRule type="colorScale" priority="3231">
      <colorScale>
        <cfvo type="num" val="0"/>
        <cfvo type="max" val="0"/>
        <color rgb="FFFF0000"/>
        <color rgb="FFFFEF9C"/>
      </colorScale>
    </cfRule>
  </conditionalFormatting>
  <conditionalFormatting sqref="P694:Y695">
    <cfRule type="colorScale" priority="3230">
      <colorScale>
        <cfvo type="num" val="0"/>
        <cfvo type="max" val="0"/>
        <color rgb="FFFF0000"/>
        <color rgb="FFFFEF9C"/>
      </colorScale>
    </cfRule>
  </conditionalFormatting>
  <conditionalFormatting sqref="Z670:Z682">
    <cfRule type="colorScale" priority="3229">
      <colorScale>
        <cfvo type="num" val="0"/>
        <cfvo type="max" val="0"/>
        <color rgb="FFFF0000"/>
        <color rgb="FFFFEF9C"/>
      </colorScale>
    </cfRule>
  </conditionalFormatting>
  <conditionalFormatting sqref="Z684:Z698">
    <cfRule type="colorScale" priority="3228">
      <colorScale>
        <cfvo type="num" val="0"/>
        <cfvo type="max" val="0"/>
        <color rgb="FFFF0000"/>
        <color rgb="FFFFEF9C"/>
      </colorScale>
    </cfRule>
  </conditionalFormatting>
  <conditionalFormatting sqref="Z700:Z703">
    <cfRule type="colorScale" priority="3227">
      <colorScale>
        <cfvo type="num" val="0"/>
        <cfvo type="max" val="0"/>
        <color rgb="FFFF0000"/>
        <color rgb="FFFFEF9C"/>
      </colorScale>
    </cfRule>
  </conditionalFormatting>
  <conditionalFormatting sqref="Z673">
    <cfRule type="colorScale" priority="3226">
      <colorScale>
        <cfvo type="num" val="0"/>
        <cfvo type="max" val="0"/>
        <color rgb="FFFF0000"/>
        <color rgb="FFFFEF9C"/>
      </colorScale>
    </cfRule>
  </conditionalFormatting>
  <conditionalFormatting sqref="Z688">
    <cfRule type="colorScale" priority="3225">
      <colorScale>
        <cfvo type="num" val="0"/>
        <cfvo type="max" val="0"/>
        <color rgb="FFFF0000"/>
        <color rgb="FFFFEF9C"/>
      </colorScale>
    </cfRule>
  </conditionalFormatting>
  <conditionalFormatting sqref="Z678">
    <cfRule type="colorScale" priority="3224">
      <colorScale>
        <cfvo type="num" val="0"/>
        <cfvo type="max" val="0"/>
        <color rgb="FFFF0000"/>
        <color rgb="FFFFEF9C"/>
      </colorScale>
    </cfRule>
  </conditionalFormatting>
  <conditionalFormatting sqref="Z693">
    <cfRule type="colorScale" priority="3223">
      <colorScale>
        <cfvo type="num" val="0"/>
        <cfvo type="max" val="0"/>
        <color rgb="FFFF0000"/>
        <color rgb="FFFFEF9C"/>
      </colorScale>
    </cfRule>
  </conditionalFormatting>
  <conditionalFormatting sqref="Z679">
    <cfRule type="colorScale" priority="3222">
      <colorScale>
        <cfvo type="num" val="0"/>
        <cfvo type="max" val="0"/>
        <color rgb="FFFF0000"/>
        <color rgb="FFFFEF9C"/>
      </colorScale>
    </cfRule>
  </conditionalFormatting>
  <conditionalFormatting sqref="Z694:Z695">
    <cfRule type="colorScale" priority="3221">
      <colorScale>
        <cfvo type="num" val="0"/>
        <cfvo type="max" val="0"/>
        <color rgb="FFFF0000"/>
        <color rgb="FFFFEF9C"/>
      </colorScale>
    </cfRule>
  </conditionalFormatting>
  <conditionalFormatting sqref="P670:Y673">
    <cfRule type="colorScale" priority="3220">
      <colorScale>
        <cfvo type="num" val="0"/>
        <cfvo type="max" val="0"/>
        <color rgb="FFFF0000"/>
        <color rgb="FFFFEF9C"/>
      </colorScale>
    </cfRule>
  </conditionalFormatting>
  <conditionalFormatting sqref="P675:Y688">
    <cfRule type="colorScale" priority="3219">
      <colorScale>
        <cfvo type="num" val="0"/>
        <cfvo type="max" val="0"/>
        <color rgb="FFFF0000"/>
        <color rgb="FFFFEF9C"/>
      </colorScale>
    </cfRule>
  </conditionalFormatting>
  <conditionalFormatting sqref="P690:Y703">
    <cfRule type="colorScale" priority="3218">
      <colorScale>
        <cfvo type="num" val="0"/>
        <cfvo type="max" val="0"/>
        <color rgb="FFFF0000"/>
        <color rgb="FFFFEF9C"/>
      </colorScale>
    </cfRule>
  </conditionalFormatting>
  <conditionalFormatting sqref="P679:Y679">
    <cfRule type="colorScale" priority="3217">
      <colorScale>
        <cfvo type="num" val="0"/>
        <cfvo type="max" val="0"/>
        <color rgb="FFFF0000"/>
        <color rgb="FFFFEF9C"/>
      </colorScale>
    </cfRule>
  </conditionalFormatting>
  <conditionalFormatting sqref="P694:Y695">
    <cfRule type="colorScale" priority="3216">
      <colorScale>
        <cfvo type="num" val="0"/>
        <cfvo type="max" val="0"/>
        <color rgb="FFFF0000"/>
        <color rgb="FFFFEF9C"/>
      </colorScale>
    </cfRule>
  </conditionalFormatting>
  <conditionalFormatting sqref="P684:Y684">
    <cfRule type="colorScale" priority="3215">
      <colorScale>
        <cfvo type="num" val="0"/>
        <cfvo type="max" val="0"/>
        <color rgb="FFFF0000"/>
        <color rgb="FFFFEF9C"/>
      </colorScale>
    </cfRule>
  </conditionalFormatting>
  <conditionalFormatting sqref="P700:Y700">
    <cfRule type="colorScale" priority="3214">
      <colorScale>
        <cfvo type="num" val="0"/>
        <cfvo type="max" val="0"/>
        <color rgb="FFFF0000"/>
        <color rgb="FFFFEF9C"/>
      </colorScale>
    </cfRule>
  </conditionalFormatting>
  <conditionalFormatting sqref="P670:Y670">
    <cfRule type="colorScale" priority="3213">
      <colorScale>
        <cfvo type="num" val="0"/>
        <cfvo type="max" val="0"/>
        <color rgb="FFFF0000"/>
        <color rgb="FFFFEF9C"/>
      </colorScale>
    </cfRule>
  </conditionalFormatting>
  <conditionalFormatting sqref="P685:Y685">
    <cfRule type="colorScale" priority="3212">
      <colorScale>
        <cfvo type="num" val="0"/>
        <cfvo type="max" val="0"/>
        <color rgb="FFFF0000"/>
        <color rgb="FFFFEF9C"/>
      </colorScale>
    </cfRule>
  </conditionalFormatting>
  <conditionalFormatting sqref="P701:Y701">
    <cfRule type="colorScale" priority="3211">
      <colorScale>
        <cfvo type="num" val="0"/>
        <cfvo type="max" val="0"/>
        <color rgb="FFFF0000"/>
        <color rgb="FFFFEF9C"/>
      </colorScale>
    </cfRule>
  </conditionalFormatting>
  <conditionalFormatting sqref="Z670:Z673">
    <cfRule type="colorScale" priority="3210">
      <colorScale>
        <cfvo type="num" val="0"/>
        <cfvo type="max" val="0"/>
        <color rgb="FFFF0000"/>
        <color rgb="FFFFEF9C"/>
      </colorScale>
    </cfRule>
  </conditionalFormatting>
  <conditionalFormatting sqref="Z675:Z688">
    <cfRule type="colorScale" priority="3209">
      <colorScale>
        <cfvo type="num" val="0"/>
        <cfvo type="max" val="0"/>
        <color rgb="FFFF0000"/>
        <color rgb="FFFFEF9C"/>
      </colorScale>
    </cfRule>
  </conditionalFormatting>
  <conditionalFormatting sqref="Z690:Z703">
    <cfRule type="colorScale" priority="3208">
      <colorScale>
        <cfvo type="num" val="0"/>
        <cfvo type="max" val="0"/>
        <color rgb="FFFF0000"/>
        <color rgb="FFFFEF9C"/>
      </colorScale>
    </cfRule>
  </conditionalFormatting>
  <conditionalFormatting sqref="Z679">
    <cfRule type="colorScale" priority="3207">
      <colorScale>
        <cfvo type="num" val="0"/>
        <cfvo type="max" val="0"/>
        <color rgb="FFFF0000"/>
        <color rgb="FFFFEF9C"/>
      </colorScale>
    </cfRule>
  </conditionalFormatting>
  <conditionalFormatting sqref="Z694:Z695">
    <cfRule type="colorScale" priority="3206">
      <colorScale>
        <cfvo type="num" val="0"/>
        <cfvo type="max" val="0"/>
        <color rgb="FFFF0000"/>
        <color rgb="FFFFEF9C"/>
      </colorScale>
    </cfRule>
  </conditionalFormatting>
  <conditionalFormatting sqref="Z684">
    <cfRule type="colorScale" priority="3205">
      <colorScale>
        <cfvo type="num" val="0"/>
        <cfvo type="max" val="0"/>
        <color rgb="FFFF0000"/>
        <color rgb="FFFFEF9C"/>
      </colorScale>
    </cfRule>
  </conditionalFormatting>
  <conditionalFormatting sqref="Z700">
    <cfRule type="colorScale" priority="3204">
      <colorScale>
        <cfvo type="num" val="0"/>
        <cfvo type="max" val="0"/>
        <color rgb="FFFF0000"/>
        <color rgb="FFFFEF9C"/>
      </colorScale>
    </cfRule>
  </conditionalFormatting>
  <conditionalFormatting sqref="Z670">
    <cfRule type="colorScale" priority="3203">
      <colorScale>
        <cfvo type="num" val="0"/>
        <cfvo type="max" val="0"/>
        <color rgb="FFFF0000"/>
        <color rgb="FFFFEF9C"/>
      </colorScale>
    </cfRule>
  </conditionalFormatting>
  <conditionalFormatting sqref="Z685">
    <cfRule type="colorScale" priority="3202">
      <colorScale>
        <cfvo type="num" val="0"/>
        <cfvo type="max" val="0"/>
        <color rgb="FFFF0000"/>
        <color rgb="FFFFEF9C"/>
      </colorScale>
    </cfRule>
  </conditionalFormatting>
  <conditionalFormatting sqref="Z701">
    <cfRule type="colorScale" priority="3201">
      <colorScale>
        <cfvo type="num" val="0"/>
        <cfvo type="max" val="0"/>
        <color rgb="FFFF0000"/>
        <color rgb="FFFFEF9C"/>
      </colorScale>
    </cfRule>
  </conditionalFormatting>
  <conditionalFormatting sqref="P670:Y703">
    <cfRule type="colorScale" priority="3200">
      <colorScale>
        <cfvo type="num" val="0"/>
        <cfvo type="max" val="0"/>
        <color rgb="FFFF0000"/>
        <color rgb="FFFFEF9C"/>
      </colorScale>
    </cfRule>
  </conditionalFormatting>
  <conditionalFormatting sqref="Z670:Z703">
    <cfRule type="colorScale" priority="3199">
      <colorScale>
        <cfvo type="num" val="0"/>
        <cfvo type="max" val="0"/>
        <color rgb="FFFF0000"/>
        <color rgb="FFFFEF9C"/>
      </colorScale>
    </cfRule>
  </conditionalFormatting>
  <conditionalFormatting sqref="P670:Y676">
    <cfRule type="colorScale" priority="3198">
      <colorScale>
        <cfvo type="num" val="0"/>
        <cfvo type="max" val="0"/>
        <color rgb="FFFF0000"/>
        <color rgb="FFFFEF9C"/>
      </colorScale>
    </cfRule>
  </conditionalFormatting>
  <conditionalFormatting sqref="P678:Y692">
    <cfRule type="colorScale" priority="3197">
      <colorScale>
        <cfvo type="num" val="0"/>
        <cfvo type="max" val="0"/>
        <color rgb="FFFF0000"/>
        <color rgb="FFFFEF9C"/>
      </colorScale>
    </cfRule>
  </conditionalFormatting>
  <conditionalFormatting sqref="P682:Y682">
    <cfRule type="colorScale" priority="3196">
      <colorScale>
        <cfvo type="num" val="0"/>
        <cfvo type="max" val="0"/>
        <color rgb="FFFF0000"/>
        <color rgb="FFFFEF9C"/>
      </colorScale>
    </cfRule>
  </conditionalFormatting>
  <conditionalFormatting sqref="P698:Y698">
    <cfRule type="colorScale" priority="3195">
      <colorScale>
        <cfvo type="num" val="0"/>
        <cfvo type="max" val="0"/>
        <color rgb="FFFF0000"/>
        <color rgb="FFFFEF9C"/>
      </colorScale>
    </cfRule>
  </conditionalFormatting>
  <conditionalFormatting sqref="P687:Y688">
    <cfRule type="colorScale" priority="3194">
      <colorScale>
        <cfvo type="num" val="0"/>
        <cfvo type="max" val="0"/>
        <color rgb="FFFF0000"/>
        <color rgb="FFFFEF9C"/>
      </colorScale>
    </cfRule>
  </conditionalFormatting>
  <conditionalFormatting sqref="P703:Y703">
    <cfRule type="colorScale" priority="3193">
      <colorScale>
        <cfvo type="num" val="0"/>
        <cfvo type="max" val="0"/>
        <color rgb="FFFF0000"/>
        <color rgb="FFFFEF9C"/>
      </colorScale>
    </cfRule>
  </conditionalFormatting>
  <conditionalFormatting sqref="P688:Y689">
    <cfRule type="colorScale" priority="3192">
      <colorScale>
        <cfvo type="num" val="0"/>
        <cfvo type="max" val="0"/>
        <color rgb="FFFF0000"/>
        <color rgb="FFFFEF9C"/>
      </colorScale>
    </cfRule>
  </conditionalFormatting>
  <conditionalFormatting sqref="Z670:Z676">
    <cfRule type="colorScale" priority="3191">
      <colorScale>
        <cfvo type="num" val="0"/>
        <cfvo type="max" val="0"/>
        <color rgb="FFFF0000"/>
        <color rgb="FFFFEF9C"/>
      </colorScale>
    </cfRule>
  </conditionalFormatting>
  <conditionalFormatting sqref="Z678:Z692">
    <cfRule type="colorScale" priority="3190">
      <colorScale>
        <cfvo type="num" val="0"/>
        <cfvo type="max" val="0"/>
        <color rgb="FFFF0000"/>
        <color rgb="FFFFEF9C"/>
      </colorScale>
    </cfRule>
  </conditionalFormatting>
  <conditionalFormatting sqref="Z682">
    <cfRule type="colorScale" priority="3189">
      <colorScale>
        <cfvo type="num" val="0"/>
        <cfvo type="max" val="0"/>
        <color rgb="FFFF0000"/>
        <color rgb="FFFFEF9C"/>
      </colorScale>
    </cfRule>
  </conditionalFormatting>
  <conditionalFormatting sqref="Z698">
    <cfRule type="colorScale" priority="3188">
      <colorScale>
        <cfvo type="num" val="0"/>
        <cfvo type="max" val="0"/>
        <color rgb="FFFF0000"/>
        <color rgb="FFFFEF9C"/>
      </colorScale>
    </cfRule>
  </conditionalFormatting>
  <conditionalFormatting sqref="Z687:Z688">
    <cfRule type="colorScale" priority="3187">
      <colorScale>
        <cfvo type="num" val="0"/>
        <cfvo type="max" val="0"/>
        <color rgb="FFFF0000"/>
        <color rgb="FFFFEF9C"/>
      </colorScale>
    </cfRule>
  </conditionalFormatting>
  <conditionalFormatting sqref="Z703">
    <cfRule type="colorScale" priority="3186">
      <colorScale>
        <cfvo type="num" val="0"/>
        <cfvo type="max" val="0"/>
        <color rgb="FFFF0000"/>
        <color rgb="FFFFEF9C"/>
      </colorScale>
    </cfRule>
  </conditionalFormatting>
  <conditionalFormatting sqref="Z688:Z689">
    <cfRule type="colorScale" priority="3185">
      <colorScale>
        <cfvo type="num" val="0"/>
        <cfvo type="max" val="0"/>
        <color rgb="FFFF0000"/>
        <color rgb="FFFFEF9C"/>
      </colorScale>
    </cfRule>
  </conditionalFormatting>
  <conditionalFormatting sqref="P670:Y676">
    <cfRule type="colorScale" priority="3184">
      <colorScale>
        <cfvo type="num" val="0"/>
        <cfvo type="max" val="0"/>
        <color rgb="FFFF0000"/>
        <color rgb="FFFFEF9C"/>
      </colorScale>
    </cfRule>
  </conditionalFormatting>
  <conditionalFormatting sqref="P678:Y692">
    <cfRule type="colorScale" priority="3183">
      <colorScale>
        <cfvo type="num" val="0"/>
        <cfvo type="max" val="0"/>
        <color rgb="FFFF0000"/>
        <color rgb="FFFFEF9C"/>
      </colorScale>
    </cfRule>
  </conditionalFormatting>
  <conditionalFormatting sqref="P682:Y682">
    <cfRule type="colorScale" priority="3182">
      <colorScale>
        <cfvo type="num" val="0"/>
        <cfvo type="max" val="0"/>
        <color rgb="FFFF0000"/>
        <color rgb="FFFFEF9C"/>
      </colorScale>
    </cfRule>
  </conditionalFormatting>
  <conditionalFormatting sqref="P698:Y698">
    <cfRule type="colorScale" priority="3181">
      <colorScale>
        <cfvo type="num" val="0"/>
        <cfvo type="max" val="0"/>
        <color rgb="FFFF0000"/>
        <color rgb="FFFFEF9C"/>
      </colorScale>
    </cfRule>
  </conditionalFormatting>
  <conditionalFormatting sqref="P687:Y688">
    <cfRule type="colorScale" priority="3180">
      <colorScale>
        <cfvo type="num" val="0"/>
        <cfvo type="max" val="0"/>
        <color rgb="FFFF0000"/>
        <color rgb="FFFFEF9C"/>
      </colorScale>
    </cfRule>
  </conditionalFormatting>
  <conditionalFormatting sqref="P703:Y703">
    <cfRule type="colorScale" priority="3179">
      <colorScale>
        <cfvo type="num" val="0"/>
        <cfvo type="max" val="0"/>
        <color rgb="FFFF0000"/>
        <color rgb="FFFFEF9C"/>
      </colorScale>
    </cfRule>
  </conditionalFormatting>
  <conditionalFormatting sqref="P688:Y689">
    <cfRule type="colorScale" priority="3178">
      <colorScale>
        <cfvo type="num" val="0"/>
        <cfvo type="max" val="0"/>
        <color rgb="FFFF0000"/>
        <color rgb="FFFFEF9C"/>
      </colorScale>
    </cfRule>
  </conditionalFormatting>
  <conditionalFormatting sqref="Z670:Z676">
    <cfRule type="colorScale" priority="3177">
      <colorScale>
        <cfvo type="num" val="0"/>
        <cfvo type="max" val="0"/>
        <color rgb="FFFF0000"/>
        <color rgb="FFFFEF9C"/>
      </colorScale>
    </cfRule>
  </conditionalFormatting>
  <conditionalFormatting sqref="Z678:Z692">
    <cfRule type="colorScale" priority="3176">
      <colorScale>
        <cfvo type="num" val="0"/>
        <cfvo type="max" val="0"/>
        <color rgb="FFFF0000"/>
        <color rgb="FFFFEF9C"/>
      </colorScale>
    </cfRule>
  </conditionalFormatting>
  <conditionalFormatting sqref="Z682">
    <cfRule type="colorScale" priority="3175">
      <colorScale>
        <cfvo type="num" val="0"/>
        <cfvo type="max" val="0"/>
        <color rgb="FFFF0000"/>
        <color rgb="FFFFEF9C"/>
      </colorScale>
    </cfRule>
  </conditionalFormatting>
  <conditionalFormatting sqref="Z698">
    <cfRule type="colorScale" priority="3174">
      <colorScale>
        <cfvo type="num" val="0"/>
        <cfvo type="max" val="0"/>
        <color rgb="FFFF0000"/>
        <color rgb="FFFFEF9C"/>
      </colorScale>
    </cfRule>
  </conditionalFormatting>
  <conditionalFormatting sqref="Z687:Z688">
    <cfRule type="colorScale" priority="3173">
      <colorScale>
        <cfvo type="num" val="0"/>
        <cfvo type="max" val="0"/>
        <color rgb="FFFF0000"/>
        <color rgb="FFFFEF9C"/>
      </colorScale>
    </cfRule>
  </conditionalFormatting>
  <conditionalFormatting sqref="Z703">
    <cfRule type="colorScale" priority="3172">
      <colorScale>
        <cfvo type="num" val="0"/>
        <cfvo type="max" val="0"/>
        <color rgb="FFFF0000"/>
        <color rgb="FFFFEF9C"/>
      </colorScale>
    </cfRule>
  </conditionalFormatting>
  <conditionalFormatting sqref="Z688:Z689">
    <cfRule type="colorScale" priority="3171">
      <colorScale>
        <cfvo type="num" val="0"/>
        <cfvo type="max" val="0"/>
        <color rgb="FFFF0000"/>
        <color rgb="FFFFEF9C"/>
      </colorScale>
    </cfRule>
  </conditionalFormatting>
  <conditionalFormatting sqref="P707:Y713">
    <cfRule type="colorScale" priority="3170">
      <colorScale>
        <cfvo type="num" val="0"/>
        <cfvo type="max" val="0"/>
        <color rgb="FFFF0000"/>
        <color rgb="FFFFEF9C"/>
      </colorScale>
    </cfRule>
  </conditionalFormatting>
  <conditionalFormatting sqref="P715:Y728">
    <cfRule type="colorScale" priority="3169">
      <colorScale>
        <cfvo type="num" val="0"/>
        <cfvo type="max" val="0"/>
        <color rgb="FFFF0000"/>
        <color rgb="FFFFEF9C"/>
      </colorScale>
    </cfRule>
  </conditionalFormatting>
  <conditionalFormatting sqref="P730:Y740">
    <cfRule type="colorScale" priority="3168">
      <colorScale>
        <cfvo type="num" val="0"/>
        <cfvo type="max" val="0"/>
        <color rgb="FFFF0000"/>
        <color rgb="FFFFEF9C"/>
      </colorScale>
    </cfRule>
  </conditionalFormatting>
  <conditionalFormatting sqref="P707:Y713">
    <cfRule type="colorScale" priority="3167">
      <colorScale>
        <cfvo type="num" val="0"/>
        <cfvo type="max" val="0"/>
        <color rgb="FFFF0000"/>
        <color rgb="FFFFEF9C"/>
      </colorScale>
    </cfRule>
  </conditionalFormatting>
  <conditionalFormatting sqref="P707:Y713">
    <cfRule type="colorScale" priority="3166">
      <colorScale>
        <cfvo type="num" val="0"/>
        <cfvo type="max" val="0"/>
        <color rgb="FFFF0000"/>
        <color rgb="FFFFEF9C"/>
      </colorScale>
    </cfRule>
  </conditionalFormatting>
  <conditionalFormatting sqref="P707:Y713">
    <cfRule type="colorScale" priority="3165">
      <colorScale>
        <cfvo type="num" val="0"/>
        <cfvo type="max" val="0"/>
        <color rgb="FFFF0000"/>
        <color rgb="FFFFEF9C"/>
      </colorScale>
    </cfRule>
  </conditionalFormatting>
  <conditionalFormatting sqref="P707:Y713">
    <cfRule type="colorScale" priority="3164">
      <colorScale>
        <cfvo type="num" val="0"/>
        <cfvo type="max" val="0"/>
        <color rgb="FFFF0000"/>
        <color rgb="FFFFEF9C"/>
      </colorScale>
    </cfRule>
  </conditionalFormatting>
  <conditionalFormatting sqref="P707:Y713">
    <cfRule type="colorScale" priority="3163">
      <colorScale>
        <cfvo type="num" val="0"/>
        <cfvo type="max" val="0"/>
        <color rgb="FFFF0000"/>
        <color rgb="FFFFEF9C"/>
      </colorScale>
    </cfRule>
  </conditionalFormatting>
  <conditionalFormatting sqref="P707:Y713">
    <cfRule type="colorScale" priority="3162">
      <colorScale>
        <cfvo type="num" val="0"/>
        <cfvo type="max" val="0"/>
        <color rgb="FFFF0000"/>
        <color rgb="FFFFEF9C"/>
      </colorScale>
    </cfRule>
  </conditionalFormatting>
  <conditionalFormatting sqref="P707:Y713">
    <cfRule type="colorScale" priority="3161">
      <colorScale>
        <cfvo type="num" val="0"/>
        <cfvo type="max" val="0"/>
        <color rgb="FFFF0000"/>
        <color rgb="FFFFEF9C"/>
      </colorScale>
    </cfRule>
  </conditionalFormatting>
  <conditionalFormatting sqref="P707:Y713">
    <cfRule type="colorScale" priority="3160">
      <colorScale>
        <cfvo type="num" val="0"/>
        <cfvo type="max" val="0"/>
        <color rgb="FFFF0000"/>
        <color rgb="FFFFEF9C"/>
      </colorScale>
    </cfRule>
  </conditionalFormatting>
  <conditionalFormatting sqref="P707:Y713">
    <cfRule type="colorScale" priority="3159">
      <colorScale>
        <cfvo type="num" val="0"/>
        <cfvo type="max" val="0"/>
        <color rgb="FFFF0000"/>
        <color rgb="FFFFEF9C"/>
      </colorScale>
    </cfRule>
  </conditionalFormatting>
  <conditionalFormatting sqref="P707:Y713">
    <cfRule type="colorScale" priority="3158">
      <colorScale>
        <cfvo type="num" val="0"/>
        <cfvo type="max" val="0"/>
        <color rgb="FFFF0000"/>
        <color rgb="FFFFEF9C"/>
      </colorScale>
    </cfRule>
  </conditionalFormatting>
  <conditionalFormatting sqref="P707:Y713">
    <cfRule type="colorScale" priority="3157">
      <colorScale>
        <cfvo type="num" val="0"/>
        <cfvo type="max" val="0"/>
        <color rgb="FFFF0000"/>
        <color rgb="FFFFEF9C"/>
      </colorScale>
    </cfRule>
  </conditionalFormatting>
  <conditionalFormatting sqref="P707:Y713">
    <cfRule type="colorScale" priority="3156">
      <colorScale>
        <cfvo type="num" val="0"/>
        <cfvo type="max" val="0"/>
        <color rgb="FFFF0000"/>
        <color rgb="FFFFEF9C"/>
      </colorScale>
    </cfRule>
  </conditionalFormatting>
  <conditionalFormatting sqref="P707:Y713">
    <cfRule type="colorScale" priority="3155">
      <colorScale>
        <cfvo type="num" val="0"/>
        <cfvo type="max" val="0"/>
        <color rgb="FFFF0000"/>
        <color rgb="FFFFEF9C"/>
      </colorScale>
    </cfRule>
  </conditionalFormatting>
  <conditionalFormatting sqref="P707:Y713">
    <cfRule type="colorScale" priority="3154">
      <colorScale>
        <cfvo type="num" val="0"/>
        <cfvo type="max" val="0"/>
        <color rgb="FFFF0000"/>
        <color rgb="FFFFEF9C"/>
      </colorScale>
    </cfRule>
  </conditionalFormatting>
  <conditionalFormatting sqref="P707:Y713">
    <cfRule type="colorScale" priority="3153">
      <colorScale>
        <cfvo type="num" val="0"/>
        <cfvo type="max" val="0"/>
        <color rgb="FFFF0000"/>
        <color rgb="FFFFEF9C"/>
      </colorScale>
    </cfRule>
  </conditionalFormatting>
  <conditionalFormatting sqref="P707:Y713">
    <cfRule type="colorScale" priority="3152">
      <colorScale>
        <cfvo type="num" val="0"/>
        <cfvo type="max" val="0"/>
        <color rgb="FFFF0000"/>
        <color rgb="FFFFEF9C"/>
      </colorScale>
    </cfRule>
  </conditionalFormatting>
  <conditionalFormatting sqref="P707:Y713">
    <cfRule type="colorScale" priority="3151">
      <colorScale>
        <cfvo type="num" val="0"/>
        <cfvo type="max" val="0"/>
        <color rgb="FFFF0000"/>
        <color rgb="FFFFEF9C"/>
      </colorScale>
    </cfRule>
  </conditionalFormatting>
  <conditionalFormatting sqref="P707:Y713">
    <cfRule type="colorScale" priority="3150">
      <colorScale>
        <cfvo type="num" val="0"/>
        <cfvo type="max" val="0"/>
        <color rgb="FFFF0000"/>
        <color rgb="FFFFEF9C"/>
      </colorScale>
    </cfRule>
  </conditionalFormatting>
  <conditionalFormatting sqref="P707:Y713">
    <cfRule type="colorScale" priority="3149">
      <colorScale>
        <cfvo type="num" val="0"/>
        <cfvo type="max" val="0"/>
        <color rgb="FFFF0000"/>
        <color rgb="FFFFEF9C"/>
      </colorScale>
    </cfRule>
  </conditionalFormatting>
  <conditionalFormatting sqref="P707:Y713">
    <cfRule type="colorScale" priority="3148">
      <colorScale>
        <cfvo type="num" val="0"/>
        <cfvo type="max" val="0"/>
        <color rgb="FFFF0000"/>
        <color rgb="FFFFEF9C"/>
      </colorScale>
    </cfRule>
  </conditionalFormatting>
  <conditionalFormatting sqref="P715:Y728">
    <cfRule type="colorScale" priority="3147">
      <colorScale>
        <cfvo type="num" val="0"/>
        <cfvo type="max" val="0"/>
        <color rgb="FFFF0000"/>
        <color rgb="FFFFEF9C"/>
      </colorScale>
    </cfRule>
  </conditionalFormatting>
  <conditionalFormatting sqref="P715:Y728">
    <cfRule type="colorScale" priority="3146">
      <colorScale>
        <cfvo type="num" val="0"/>
        <cfvo type="max" val="0"/>
        <color rgb="FFFF0000"/>
        <color rgb="FFFFEF9C"/>
      </colorScale>
    </cfRule>
  </conditionalFormatting>
  <conditionalFormatting sqref="P715:Y728">
    <cfRule type="colorScale" priority="3145">
      <colorScale>
        <cfvo type="num" val="0"/>
        <cfvo type="max" val="0"/>
        <color rgb="FFFF0000"/>
        <color rgb="FFFFEF9C"/>
      </colorScale>
    </cfRule>
  </conditionalFormatting>
  <conditionalFormatting sqref="P715:Y728">
    <cfRule type="colorScale" priority="3144">
      <colorScale>
        <cfvo type="num" val="0"/>
        <cfvo type="max" val="0"/>
        <color rgb="FFFF0000"/>
        <color rgb="FFFFEF9C"/>
      </colorScale>
    </cfRule>
  </conditionalFormatting>
  <conditionalFormatting sqref="P715:Y728">
    <cfRule type="colorScale" priority="3143">
      <colorScale>
        <cfvo type="num" val="0"/>
        <cfvo type="max" val="0"/>
        <color rgb="FFFF0000"/>
        <color rgb="FFFFEF9C"/>
      </colorScale>
    </cfRule>
  </conditionalFormatting>
  <conditionalFormatting sqref="P715:Y728">
    <cfRule type="colorScale" priority="3142">
      <colorScale>
        <cfvo type="num" val="0"/>
        <cfvo type="max" val="0"/>
        <color rgb="FFFF0000"/>
        <color rgb="FFFFEF9C"/>
      </colorScale>
    </cfRule>
  </conditionalFormatting>
  <conditionalFormatting sqref="P715:Y728">
    <cfRule type="colorScale" priority="3141">
      <colorScale>
        <cfvo type="num" val="0"/>
        <cfvo type="max" val="0"/>
        <color rgb="FFFF0000"/>
        <color rgb="FFFFEF9C"/>
      </colorScale>
    </cfRule>
  </conditionalFormatting>
  <conditionalFormatting sqref="P715:Y728">
    <cfRule type="colorScale" priority="3140">
      <colorScale>
        <cfvo type="num" val="0"/>
        <cfvo type="max" val="0"/>
        <color rgb="FFFF0000"/>
        <color rgb="FFFFEF9C"/>
      </colorScale>
    </cfRule>
  </conditionalFormatting>
  <conditionalFormatting sqref="P715:Y728">
    <cfRule type="colorScale" priority="3139">
      <colorScale>
        <cfvo type="num" val="0"/>
        <cfvo type="max" val="0"/>
        <color rgb="FFFF0000"/>
        <color rgb="FFFFEF9C"/>
      </colorScale>
    </cfRule>
  </conditionalFormatting>
  <conditionalFormatting sqref="P715:Y728">
    <cfRule type="colorScale" priority="3138">
      <colorScale>
        <cfvo type="num" val="0"/>
        <cfvo type="max" val="0"/>
        <color rgb="FFFF0000"/>
        <color rgb="FFFFEF9C"/>
      </colorScale>
    </cfRule>
  </conditionalFormatting>
  <conditionalFormatting sqref="P715:Y728">
    <cfRule type="colorScale" priority="3137">
      <colorScale>
        <cfvo type="num" val="0"/>
        <cfvo type="max" val="0"/>
        <color rgb="FFFF0000"/>
        <color rgb="FFFFEF9C"/>
      </colorScale>
    </cfRule>
  </conditionalFormatting>
  <conditionalFormatting sqref="P715:Y728">
    <cfRule type="colorScale" priority="3136">
      <colorScale>
        <cfvo type="num" val="0"/>
        <cfvo type="max" val="0"/>
        <color rgb="FFFF0000"/>
        <color rgb="FFFFEF9C"/>
      </colorScale>
    </cfRule>
  </conditionalFormatting>
  <conditionalFormatting sqref="P715:Y728">
    <cfRule type="colorScale" priority="3135">
      <colorScale>
        <cfvo type="num" val="0"/>
        <cfvo type="max" val="0"/>
        <color rgb="FFFF0000"/>
        <color rgb="FFFFEF9C"/>
      </colorScale>
    </cfRule>
  </conditionalFormatting>
  <conditionalFormatting sqref="P715:Y728">
    <cfRule type="colorScale" priority="3134">
      <colorScale>
        <cfvo type="num" val="0"/>
        <cfvo type="max" val="0"/>
        <color rgb="FFFF0000"/>
        <color rgb="FFFFEF9C"/>
      </colorScale>
    </cfRule>
  </conditionalFormatting>
  <conditionalFormatting sqref="P715:Y728">
    <cfRule type="colorScale" priority="3133">
      <colorScale>
        <cfvo type="num" val="0"/>
        <cfvo type="max" val="0"/>
        <color rgb="FFFF0000"/>
        <color rgb="FFFFEF9C"/>
      </colorScale>
    </cfRule>
  </conditionalFormatting>
  <conditionalFormatting sqref="P715:Y728">
    <cfRule type="colorScale" priority="3132">
      <colorScale>
        <cfvo type="num" val="0"/>
        <cfvo type="max" val="0"/>
        <color rgb="FFFF0000"/>
        <color rgb="FFFFEF9C"/>
      </colorScale>
    </cfRule>
  </conditionalFormatting>
  <conditionalFormatting sqref="P715:Y728">
    <cfRule type="colorScale" priority="3131">
      <colorScale>
        <cfvo type="num" val="0"/>
        <cfvo type="max" val="0"/>
        <color rgb="FFFF0000"/>
        <color rgb="FFFFEF9C"/>
      </colorScale>
    </cfRule>
  </conditionalFormatting>
  <conditionalFormatting sqref="P715:Y728">
    <cfRule type="colorScale" priority="3130">
      <colorScale>
        <cfvo type="num" val="0"/>
        <cfvo type="max" val="0"/>
        <color rgb="FFFF0000"/>
        <color rgb="FFFFEF9C"/>
      </colorScale>
    </cfRule>
  </conditionalFormatting>
  <conditionalFormatting sqref="P715:Y728">
    <cfRule type="colorScale" priority="3129">
      <colorScale>
        <cfvo type="num" val="0"/>
        <cfvo type="max" val="0"/>
        <color rgb="FFFF0000"/>
        <color rgb="FFFFEF9C"/>
      </colorScale>
    </cfRule>
  </conditionalFormatting>
  <conditionalFormatting sqref="P715:Y728">
    <cfRule type="colorScale" priority="3128">
      <colorScale>
        <cfvo type="num" val="0"/>
        <cfvo type="max" val="0"/>
        <color rgb="FFFF0000"/>
        <color rgb="FFFFEF9C"/>
      </colorScale>
    </cfRule>
  </conditionalFormatting>
  <conditionalFormatting sqref="P715:Y728">
    <cfRule type="colorScale" priority="3127">
      <colorScale>
        <cfvo type="num" val="0"/>
        <cfvo type="max" val="0"/>
        <color rgb="FFFF0000"/>
        <color rgb="FFFFEF9C"/>
      </colorScale>
    </cfRule>
  </conditionalFormatting>
  <conditionalFormatting sqref="P730:Y740">
    <cfRule type="colorScale" priority="3126">
      <colorScale>
        <cfvo type="num" val="0"/>
        <cfvo type="max" val="0"/>
        <color rgb="FFFF0000"/>
        <color rgb="FFFFEF9C"/>
      </colorScale>
    </cfRule>
  </conditionalFormatting>
  <conditionalFormatting sqref="P730:Y740">
    <cfRule type="colorScale" priority="3125">
      <colorScale>
        <cfvo type="num" val="0"/>
        <cfvo type="max" val="0"/>
        <color rgb="FFFF0000"/>
        <color rgb="FFFFEF9C"/>
      </colorScale>
    </cfRule>
  </conditionalFormatting>
  <conditionalFormatting sqref="P730:Y740">
    <cfRule type="colorScale" priority="3124">
      <colorScale>
        <cfvo type="num" val="0"/>
        <cfvo type="max" val="0"/>
        <color rgb="FFFF0000"/>
        <color rgb="FFFFEF9C"/>
      </colorScale>
    </cfRule>
  </conditionalFormatting>
  <conditionalFormatting sqref="P730:Y740">
    <cfRule type="colorScale" priority="3123">
      <colorScale>
        <cfvo type="num" val="0"/>
        <cfvo type="max" val="0"/>
        <color rgb="FFFF0000"/>
        <color rgb="FFFFEF9C"/>
      </colorScale>
    </cfRule>
  </conditionalFormatting>
  <conditionalFormatting sqref="P730:Y740">
    <cfRule type="colorScale" priority="3122">
      <colorScale>
        <cfvo type="num" val="0"/>
        <cfvo type="max" val="0"/>
        <color rgb="FFFF0000"/>
        <color rgb="FFFFEF9C"/>
      </colorScale>
    </cfRule>
  </conditionalFormatting>
  <conditionalFormatting sqref="P730:Y740">
    <cfRule type="colorScale" priority="3121">
      <colorScale>
        <cfvo type="num" val="0"/>
        <cfvo type="max" val="0"/>
        <color rgb="FFFF0000"/>
        <color rgb="FFFFEF9C"/>
      </colorScale>
    </cfRule>
  </conditionalFormatting>
  <conditionalFormatting sqref="P730:Y740">
    <cfRule type="colorScale" priority="3120">
      <colorScale>
        <cfvo type="num" val="0"/>
        <cfvo type="max" val="0"/>
        <color rgb="FFFF0000"/>
        <color rgb="FFFFEF9C"/>
      </colorScale>
    </cfRule>
  </conditionalFormatting>
  <conditionalFormatting sqref="P730:Y740">
    <cfRule type="colorScale" priority="3119">
      <colorScale>
        <cfvo type="num" val="0"/>
        <cfvo type="max" val="0"/>
        <color rgb="FFFF0000"/>
        <color rgb="FFFFEF9C"/>
      </colorScale>
    </cfRule>
  </conditionalFormatting>
  <conditionalFormatting sqref="P730:Y740">
    <cfRule type="colorScale" priority="3118">
      <colorScale>
        <cfvo type="num" val="0"/>
        <cfvo type="max" val="0"/>
        <color rgb="FFFF0000"/>
        <color rgb="FFFFEF9C"/>
      </colorScale>
    </cfRule>
  </conditionalFormatting>
  <conditionalFormatting sqref="P730:Y740">
    <cfRule type="colorScale" priority="3117">
      <colorScale>
        <cfvo type="num" val="0"/>
        <cfvo type="max" val="0"/>
        <color rgb="FFFF0000"/>
        <color rgb="FFFFEF9C"/>
      </colorScale>
    </cfRule>
  </conditionalFormatting>
  <conditionalFormatting sqref="P730:Y740">
    <cfRule type="colorScale" priority="3116">
      <colorScale>
        <cfvo type="num" val="0"/>
        <cfvo type="max" val="0"/>
        <color rgb="FFFF0000"/>
        <color rgb="FFFFEF9C"/>
      </colorScale>
    </cfRule>
  </conditionalFormatting>
  <conditionalFormatting sqref="P730:Y740">
    <cfRule type="colorScale" priority="3115">
      <colorScale>
        <cfvo type="num" val="0"/>
        <cfvo type="max" val="0"/>
        <color rgb="FFFF0000"/>
        <color rgb="FFFFEF9C"/>
      </colorScale>
    </cfRule>
  </conditionalFormatting>
  <conditionalFormatting sqref="P730:Y740">
    <cfRule type="colorScale" priority="3114">
      <colorScale>
        <cfvo type="num" val="0"/>
        <cfvo type="max" val="0"/>
        <color rgb="FFFF0000"/>
        <color rgb="FFFFEF9C"/>
      </colorScale>
    </cfRule>
  </conditionalFormatting>
  <conditionalFormatting sqref="P730:Y740">
    <cfRule type="colorScale" priority="3113">
      <colorScale>
        <cfvo type="num" val="0"/>
        <cfvo type="max" val="0"/>
        <color rgb="FFFF0000"/>
        <color rgb="FFFFEF9C"/>
      </colorScale>
    </cfRule>
  </conditionalFormatting>
  <conditionalFormatting sqref="P730:Y740">
    <cfRule type="colorScale" priority="3112">
      <colorScale>
        <cfvo type="num" val="0"/>
        <cfvo type="max" val="0"/>
        <color rgb="FFFF0000"/>
        <color rgb="FFFFEF9C"/>
      </colorScale>
    </cfRule>
  </conditionalFormatting>
  <conditionalFormatting sqref="P730:Y740">
    <cfRule type="colorScale" priority="3111">
      <colorScale>
        <cfvo type="num" val="0"/>
        <cfvo type="max" val="0"/>
        <color rgb="FFFF0000"/>
        <color rgb="FFFFEF9C"/>
      </colorScale>
    </cfRule>
  </conditionalFormatting>
  <conditionalFormatting sqref="P730:Y740">
    <cfRule type="colorScale" priority="3110">
      <colorScale>
        <cfvo type="num" val="0"/>
        <cfvo type="max" val="0"/>
        <color rgb="FFFF0000"/>
        <color rgb="FFFFEF9C"/>
      </colorScale>
    </cfRule>
  </conditionalFormatting>
  <conditionalFormatting sqref="P730:Y740">
    <cfRule type="colorScale" priority="3109">
      <colorScale>
        <cfvo type="num" val="0"/>
        <cfvo type="max" val="0"/>
        <color rgb="FFFF0000"/>
        <color rgb="FFFFEF9C"/>
      </colorScale>
    </cfRule>
  </conditionalFormatting>
  <conditionalFormatting sqref="P730:Y740">
    <cfRule type="colorScale" priority="3108">
      <colorScale>
        <cfvo type="num" val="0"/>
        <cfvo type="max" val="0"/>
        <color rgb="FFFF0000"/>
        <color rgb="FFFFEF9C"/>
      </colorScale>
    </cfRule>
  </conditionalFormatting>
  <conditionalFormatting sqref="P730:Y740">
    <cfRule type="colorScale" priority="3107">
      <colorScale>
        <cfvo type="num" val="0"/>
        <cfvo type="max" val="0"/>
        <color rgb="FFFF0000"/>
        <color rgb="FFFFEF9C"/>
      </colorScale>
    </cfRule>
  </conditionalFormatting>
  <conditionalFormatting sqref="P730:Y740">
    <cfRule type="colorScale" priority="3106">
      <colorScale>
        <cfvo type="num" val="0"/>
        <cfvo type="max" val="0"/>
        <color rgb="FFFF0000"/>
        <color rgb="FFFFEF9C"/>
      </colorScale>
    </cfRule>
  </conditionalFormatting>
  <conditionalFormatting sqref="P730:Y740">
    <cfRule type="colorScale" priority="3105">
      <colorScale>
        <cfvo type="num" val="0"/>
        <cfvo type="max" val="0"/>
        <color rgb="FFFF0000"/>
        <color rgb="FFFFEF9C"/>
      </colorScale>
    </cfRule>
  </conditionalFormatting>
  <conditionalFormatting sqref="P719:Y719">
    <cfRule type="colorScale" priority="3104">
      <colorScale>
        <cfvo type="num" val="0"/>
        <cfvo type="max" val="0"/>
        <color rgb="FFFF0000"/>
        <color rgb="FFFFEF9C"/>
      </colorScale>
    </cfRule>
  </conditionalFormatting>
  <conditionalFormatting sqref="P735:Y735">
    <cfRule type="colorScale" priority="3103">
      <colorScale>
        <cfvo type="num" val="0"/>
        <cfvo type="max" val="0"/>
        <color rgb="FFFF0000"/>
        <color rgb="FFFFEF9C"/>
      </colorScale>
    </cfRule>
  </conditionalFormatting>
  <conditionalFormatting sqref="P709:Y709">
    <cfRule type="colorScale" priority="3102">
      <colorScale>
        <cfvo type="num" val="0"/>
        <cfvo type="max" val="0"/>
        <color rgb="FFFF0000"/>
        <color rgb="FFFFEF9C"/>
      </colorScale>
    </cfRule>
  </conditionalFormatting>
  <conditionalFormatting sqref="P724:Y724">
    <cfRule type="colorScale" priority="3101">
      <colorScale>
        <cfvo type="num" val="0"/>
        <cfvo type="max" val="0"/>
        <color rgb="FFFF0000"/>
        <color rgb="FFFFEF9C"/>
      </colorScale>
    </cfRule>
  </conditionalFormatting>
  <conditionalFormatting sqref="P740:Y740">
    <cfRule type="colorScale" priority="3100">
      <colorScale>
        <cfvo type="num" val="0"/>
        <cfvo type="max" val="0"/>
        <color rgb="FFFF0000"/>
        <color rgb="FFFFEF9C"/>
      </colorScale>
    </cfRule>
  </conditionalFormatting>
  <conditionalFormatting sqref="P710:Y710">
    <cfRule type="colorScale" priority="3099">
      <colorScale>
        <cfvo type="num" val="0"/>
        <cfvo type="max" val="0"/>
        <color rgb="FFFF0000"/>
        <color rgb="FFFFEF9C"/>
      </colorScale>
    </cfRule>
  </conditionalFormatting>
  <conditionalFormatting sqref="P725:Y725">
    <cfRule type="colorScale" priority="3098">
      <colorScale>
        <cfvo type="num" val="0"/>
        <cfvo type="max" val="0"/>
        <color rgb="FFFF0000"/>
        <color rgb="FFFFEF9C"/>
      </colorScale>
    </cfRule>
  </conditionalFormatting>
  <conditionalFormatting sqref="Z707:Z713">
    <cfRule type="colorScale" priority="3097">
      <colorScale>
        <cfvo type="num" val="0"/>
        <cfvo type="max" val="0"/>
        <color rgb="FFFF0000"/>
        <color rgb="FFFFEF9C"/>
      </colorScale>
    </cfRule>
  </conditionalFormatting>
  <conditionalFormatting sqref="Z715:Z728">
    <cfRule type="colorScale" priority="3096">
      <colorScale>
        <cfvo type="num" val="0"/>
        <cfvo type="max" val="0"/>
        <color rgb="FFFF0000"/>
        <color rgb="FFFFEF9C"/>
      </colorScale>
    </cfRule>
  </conditionalFormatting>
  <conditionalFormatting sqref="Z730:Z740">
    <cfRule type="colorScale" priority="3095">
      <colorScale>
        <cfvo type="num" val="0"/>
        <cfvo type="max" val="0"/>
        <color rgb="FFFF0000"/>
        <color rgb="FFFFEF9C"/>
      </colorScale>
    </cfRule>
  </conditionalFormatting>
  <conditionalFormatting sqref="Z707:Z713">
    <cfRule type="colorScale" priority="3094">
      <colorScale>
        <cfvo type="num" val="0"/>
        <cfvo type="max" val="0"/>
        <color rgb="FFFF0000"/>
        <color rgb="FFFFEF9C"/>
      </colorScale>
    </cfRule>
  </conditionalFormatting>
  <conditionalFormatting sqref="Z707:Z713">
    <cfRule type="colorScale" priority="3093">
      <colorScale>
        <cfvo type="num" val="0"/>
        <cfvo type="max" val="0"/>
        <color rgb="FFFF0000"/>
        <color rgb="FFFFEF9C"/>
      </colorScale>
    </cfRule>
  </conditionalFormatting>
  <conditionalFormatting sqref="Z707:Z713">
    <cfRule type="colorScale" priority="3092">
      <colorScale>
        <cfvo type="num" val="0"/>
        <cfvo type="max" val="0"/>
        <color rgb="FFFF0000"/>
        <color rgb="FFFFEF9C"/>
      </colorScale>
    </cfRule>
  </conditionalFormatting>
  <conditionalFormatting sqref="Z707:Z713">
    <cfRule type="colorScale" priority="3091">
      <colorScale>
        <cfvo type="num" val="0"/>
        <cfvo type="max" val="0"/>
        <color rgb="FFFF0000"/>
        <color rgb="FFFFEF9C"/>
      </colorScale>
    </cfRule>
  </conditionalFormatting>
  <conditionalFormatting sqref="Z707:Z713">
    <cfRule type="colorScale" priority="3090">
      <colorScale>
        <cfvo type="num" val="0"/>
        <cfvo type="max" val="0"/>
        <color rgb="FFFF0000"/>
        <color rgb="FFFFEF9C"/>
      </colorScale>
    </cfRule>
  </conditionalFormatting>
  <conditionalFormatting sqref="Z707:Z713">
    <cfRule type="colorScale" priority="3089">
      <colorScale>
        <cfvo type="num" val="0"/>
        <cfvo type="max" val="0"/>
        <color rgb="FFFF0000"/>
        <color rgb="FFFFEF9C"/>
      </colorScale>
    </cfRule>
  </conditionalFormatting>
  <conditionalFormatting sqref="Z707:Z713">
    <cfRule type="colorScale" priority="3088">
      <colorScale>
        <cfvo type="num" val="0"/>
        <cfvo type="max" val="0"/>
        <color rgb="FFFF0000"/>
        <color rgb="FFFFEF9C"/>
      </colorScale>
    </cfRule>
  </conditionalFormatting>
  <conditionalFormatting sqref="Z707:Z713">
    <cfRule type="colorScale" priority="3087">
      <colorScale>
        <cfvo type="num" val="0"/>
        <cfvo type="max" val="0"/>
        <color rgb="FFFF0000"/>
        <color rgb="FFFFEF9C"/>
      </colorScale>
    </cfRule>
  </conditionalFormatting>
  <conditionalFormatting sqref="Z707:Z713">
    <cfRule type="colorScale" priority="3086">
      <colorScale>
        <cfvo type="num" val="0"/>
        <cfvo type="max" val="0"/>
        <color rgb="FFFF0000"/>
        <color rgb="FFFFEF9C"/>
      </colorScale>
    </cfRule>
  </conditionalFormatting>
  <conditionalFormatting sqref="Z707:Z713">
    <cfRule type="colorScale" priority="3085">
      <colorScale>
        <cfvo type="num" val="0"/>
        <cfvo type="max" val="0"/>
        <color rgb="FFFF0000"/>
        <color rgb="FFFFEF9C"/>
      </colorScale>
    </cfRule>
  </conditionalFormatting>
  <conditionalFormatting sqref="Z707:Z713">
    <cfRule type="colorScale" priority="3084">
      <colorScale>
        <cfvo type="num" val="0"/>
        <cfvo type="max" val="0"/>
        <color rgb="FFFF0000"/>
        <color rgb="FFFFEF9C"/>
      </colorScale>
    </cfRule>
  </conditionalFormatting>
  <conditionalFormatting sqref="Z707:Z713">
    <cfRule type="colorScale" priority="3083">
      <colorScale>
        <cfvo type="num" val="0"/>
        <cfvo type="max" val="0"/>
        <color rgb="FFFF0000"/>
        <color rgb="FFFFEF9C"/>
      </colorScale>
    </cfRule>
  </conditionalFormatting>
  <conditionalFormatting sqref="Z707:Z713">
    <cfRule type="colorScale" priority="3082">
      <colorScale>
        <cfvo type="num" val="0"/>
        <cfvo type="max" val="0"/>
        <color rgb="FFFF0000"/>
        <color rgb="FFFFEF9C"/>
      </colorScale>
    </cfRule>
  </conditionalFormatting>
  <conditionalFormatting sqref="Z707:Z713">
    <cfRule type="colorScale" priority="3081">
      <colorScale>
        <cfvo type="num" val="0"/>
        <cfvo type="max" val="0"/>
        <color rgb="FFFF0000"/>
        <color rgb="FFFFEF9C"/>
      </colorScale>
    </cfRule>
  </conditionalFormatting>
  <conditionalFormatting sqref="Z707:Z713">
    <cfRule type="colorScale" priority="3080">
      <colorScale>
        <cfvo type="num" val="0"/>
        <cfvo type="max" val="0"/>
        <color rgb="FFFF0000"/>
        <color rgb="FFFFEF9C"/>
      </colorScale>
    </cfRule>
  </conditionalFormatting>
  <conditionalFormatting sqref="Z707:Z713">
    <cfRule type="colorScale" priority="3079">
      <colorScale>
        <cfvo type="num" val="0"/>
        <cfvo type="max" val="0"/>
        <color rgb="FFFF0000"/>
        <color rgb="FFFFEF9C"/>
      </colorScale>
    </cfRule>
  </conditionalFormatting>
  <conditionalFormatting sqref="Z707:Z713">
    <cfRule type="colorScale" priority="3078">
      <colorScale>
        <cfvo type="num" val="0"/>
        <cfvo type="max" val="0"/>
        <color rgb="FFFF0000"/>
        <color rgb="FFFFEF9C"/>
      </colorScale>
    </cfRule>
  </conditionalFormatting>
  <conditionalFormatting sqref="Z707:Z713">
    <cfRule type="colorScale" priority="3077">
      <colorScale>
        <cfvo type="num" val="0"/>
        <cfvo type="max" val="0"/>
        <color rgb="FFFF0000"/>
        <color rgb="FFFFEF9C"/>
      </colorScale>
    </cfRule>
  </conditionalFormatting>
  <conditionalFormatting sqref="Z707:Z713">
    <cfRule type="colorScale" priority="3076">
      <colorScale>
        <cfvo type="num" val="0"/>
        <cfvo type="max" val="0"/>
        <color rgb="FFFF0000"/>
        <color rgb="FFFFEF9C"/>
      </colorScale>
    </cfRule>
  </conditionalFormatting>
  <conditionalFormatting sqref="Z707:Z713">
    <cfRule type="colorScale" priority="3075">
      <colorScale>
        <cfvo type="num" val="0"/>
        <cfvo type="max" val="0"/>
        <color rgb="FFFF0000"/>
        <color rgb="FFFFEF9C"/>
      </colorScale>
    </cfRule>
  </conditionalFormatting>
  <conditionalFormatting sqref="Z715:Z728">
    <cfRule type="colorScale" priority="3074">
      <colorScale>
        <cfvo type="num" val="0"/>
        <cfvo type="max" val="0"/>
        <color rgb="FFFF0000"/>
        <color rgb="FFFFEF9C"/>
      </colorScale>
    </cfRule>
  </conditionalFormatting>
  <conditionalFormatting sqref="Z715:Z728">
    <cfRule type="colorScale" priority="3073">
      <colorScale>
        <cfvo type="num" val="0"/>
        <cfvo type="max" val="0"/>
        <color rgb="FFFF0000"/>
        <color rgb="FFFFEF9C"/>
      </colorScale>
    </cfRule>
  </conditionalFormatting>
  <conditionalFormatting sqref="Z715:Z728">
    <cfRule type="colorScale" priority="3072">
      <colorScale>
        <cfvo type="num" val="0"/>
        <cfvo type="max" val="0"/>
        <color rgb="FFFF0000"/>
        <color rgb="FFFFEF9C"/>
      </colorScale>
    </cfRule>
  </conditionalFormatting>
  <conditionalFormatting sqref="Z715:Z728">
    <cfRule type="colorScale" priority="3071">
      <colorScale>
        <cfvo type="num" val="0"/>
        <cfvo type="max" val="0"/>
        <color rgb="FFFF0000"/>
        <color rgb="FFFFEF9C"/>
      </colorScale>
    </cfRule>
  </conditionalFormatting>
  <conditionalFormatting sqref="Z715:Z728">
    <cfRule type="colorScale" priority="3070">
      <colorScale>
        <cfvo type="num" val="0"/>
        <cfvo type="max" val="0"/>
        <color rgb="FFFF0000"/>
        <color rgb="FFFFEF9C"/>
      </colorScale>
    </cfRule>
  </conditionalFormatting>
  <conditionalFormatting sqref="Z715:Z728">
    <cfRule type="colorScale" priority="3069">
      <colorScale>
        <cfvo type="num" val="0"/>
        <cfvo type="max" val="0"/>
        <color rgb="FFFF0000"/>
        <color rgb="FFFFEF9C"/>
      </colorScale>
    </cfRule>
  </conditionalFormatting>
  <conditionalFormatting sqref="Z715:Z728">
    <cfRule type="colorScale" priority="3068">
      <colorScale>
        <cfvo type="num" val="0"/>
        <cfvo type="max" val="0"/>
        <color rgb="FFFF0000"/>
        <color rgb="FFFFEF9C"/>
      </colorScale>
    </cfRule>
  </conditionalFormatting>
  <conditionalFormatting sqref="Z715:Z728">
    <cfRule type="colorScale" priority="3067">
      <colorScale>
        <cfvo type="num" val="0"/>
        <cfvo type="max" val="0"/>
        <color rgb="FFFF0000"/>
        <color rgb="FFFFEF9C"/>
      </colorScale>
    </cfRule>
  </conditionalFormatting>
  <conditionalFormatting sqref="Z715:Z728">
    <cfRule type="colorScale" priority="3066">
      <colorScale>
        <cfvo type="num" val="0"/>
        <cfvo type="max" val="0"/>
        <color rgb="FFFF0000"/>
        <color rgb="FFFFEF9C"/>
      </colorScale>
    </cfRule>
  </conditionalFormatting>
  <conditionalFormatting sqref="Z715:Z728">
    <cfRule type="colorScale" priority="3065">
      <colorScale>
        <cfvo type="num" val="0"/>
        <cfvo type="max" val="0"/>
        <color rgb="FFFF0000"/>
        <color rgb="FFFFEF9C"/>
      </colorScale>
    </cfRule>
  </conditionalFormatting>
  <conditionalFormatting sqref="Z715:Z728">
    <cfRule type="colorScale" priority="3064">
      <colorScale>
        <cfvo type="num" val="0"/>
        <cfvo type="max" val="0"/>
        <color rgb="FFFF0000"/>
        <color rgb="FFFFEF9C"/>
      </colorScale>
    </cfRule>
  </conditionalFormatting>
  <conditionalFormatting sqref="Z715:Z728">
    <cfRule type="colorScale" priority="3063">
      <colorScale>
        <cfvo type="num" val="0"/>
        <cfvo type="max" val="0"/>
        <color rgb="FFFF0000"/>
        <color rgb="FFFFEF9C"/>
      </colorScale>
    </cfRule>
  </conditionalFormatting>
  <conditionalFormatting sqref="Z715:Z728">
    <cfRule type="colorScale" priority="3062">
      <colorScale>
        <cfvo type="num" val="0"/>
        <cfvo type="max" val="0"/>
        <color rgb="FFFF0000"/>
        <color rgb="FFFFEF9C"/>
      </colorScale>
    </cfRule>
  </conditionalFormatting>
  <conditionalFormatting sqref="Z715:Z728">
    <cfRule type="colorScale" priority="3061">
      <colorScale>
        <cfvo type="num" val="0"/>
        <cfvo type="max" val="0"/>
        <color rgb="FFFF0000"/>
        <color rgb="FFFFEF9C"/>
      </colorScale>
    </cfRule>
  </conditionalFormatting>
  <conditionalFormatting sqref="Z715:Z728">
    <cfRule type="colorScale" priority="3060">
      <colorScale>
        <cfvo type="num" val="0"/>
        <cfvo type="max" val="0"/>
        <color rgb="FFFF0000"/>
        <color rgb="FFFFEF9C"/>
      </colorScale>
    </cfRule>
  </conditionalFormatting>
  <conditionalFormatting sqref="Z715:Z728">
    <cfRule type="colorScale" priority="3059">
      <colorScale>
        <cfvo type="num" val="0"/>
        <cfvo type="max" val="0"/>
        <color rgb="FFFF0000"/>
        <color rgb="FFFFEF9C"/>
      </colorScale>
    </cfRule>
  </conditionalFormatting>
  <conditionalFormatting sqref="Z715:Z728">
    <cfRule type="colorScale" priority="3058">
      <colorScale>
        <cfvo type="num" val="0"/>
        <cfvo type="max" val="0"/>
        <color rgb="FFFF0000"/>
        <color rgb="FFFFEF9C"/>
      </colorScale>
    </cfRule>
  </conditionalFormatting>
  <conditionalFormatting sqref="Z715:Z728">
    <cfRule type="colorScale" priority="3057">
      <colorScale>
        <cfvo type="num" val="0"/>
        <cfvo type="max" val="0"/>
        <color rgb="FFFF0000"/>
        <color rgb="FFFFEF9C"/>
      </colorScale>
    </cfRule>
  </conditionalFormatting>
  <conditionalFormatting sqref="Z715:Z728">
    <cfRule type="colorScale" priority="3056">
      <colorScale>
        <cfvo type="num" val="0"/>
        <cfvo type="max" val="0"/>
        <color rgb="FFFF0000"/>
        <color rgb="FFFFEF9C"/>
      </colorScale>
    </cfRule>
  </conditionalFormatting>
  <conditionalFormatting sqref="Z715:Z728">
    <cfRule type="colorScale" priority="3055">
      <colorScale>
        <cfvo type="num" val="0"/>
        <cfvo type="max" val="0"/>
        <color rgb="FFFF0000"/>
        <color rgb="FFFFEF9C"/>
      </colorScale>
    </cfRule>
  </conditionalFormatting>
  <conditionalFormatting sqref="Z715:Z728">
    <cfRule type="colorScale" priority="3054">
      <colorScale>
        <cfvo type="num" val="0"/>
        <cfvo type="max" val="0"/>
        <color rgb="FFFF0000"/>
        <color rgb="FFFFEF9C"/>
      </colorScale>
    </cfRule>
  </conditionalFormatting>
  <conditionalFormatting sqref="Z730:Z740">
    <cfRule type="colorScale" priority="3053">
      <colorScale>
        <cfvo type="num" val="0"/>
        <cfvo type="max" val="0"/>
        <color rgb="FFFF0000"/>
        <color rgb="FFFFEF9C"/>
      </colorScale>
    </cfRule>
  </conditionalFormatting>
  <conditionalFormatting sqref="Z730:Z740">
    <cfRule type="colorScale" priority="3052">
      <colorScale>
        <cfvo type="num" val="0"/>
        <cfvo type="max" val="0"/>
        <color rgb="FFFF0000"/>
        <color rgb="FFFFEF9C"/>
      </colorScale>
    </cfRule>
  </conditionalFormatting>
  <conditionalFormatting sqref="Z730:Z740">
    <cfRule type="colorScale" priority="3051">
      <colorScale>
        <cfvo type="num" val="0"/>
        <cfvo type="max" val="0"/>
        <color rgb="FFFF0000"/>
        <color rgb="FFFFEF9C"/>
      </colorScale>
    </cfRule>
  </conditionalFormatting>
  <conditionalFormatting sqref="Z730:Z740">
    <cfRule type="colorScale" priority="3050">
      <colorScale>
        <cfvo type="num" val="0"/>
        <cfvo type="max" val="0"/>
        <color rgb="FFFF0000"/>
        <color rgb="FFFFEF9C"/>
      </colorScale>
    </cfRule>
  </conditionalFormatting>
  <conditionalFormatting sqref="Z730:Z740">
    <cfRule type="colorScale" priority="3049">
      <colorScale>
        <cfvo type="num" val="0"/>
        <cfvo type="max" val="0"/>
        <color rgb="FFFF0000"/>
        <color rgb="FFFFEF9C"/>
      </colorScale>
    </cfRule>
  </conditionalFormatting>
  <conditionalFormatting sqref="Z730:Z740">
    <cfRule type="colorScale" priority="3048">
      <colorScale>
        <cfvo type="num" val="0"/>
        <cfvo type="max" val="0"/>
        <color rgb="FFFF0000"/>
        <color rgb="FFFFEF9C"/>
      </colorScale>
    </cfRule>
  </conditionalFormatting>
  <conditionalFormatting sqref="Z730:Z740">
    <cfRule type="colorScale" priority="3047">
      <colorScale>
        <cfvo type="num" val="0"/>
        <cfvo type="max" val="0"/>
        <color rgb="FFFF0000"/>
        <color rgb="FFFFEF9C"/>
      </colorScale>
    </cfRule>
  </conditionalFormatting>
  <conditionalFormatting sqref="Z730:Z740">
    <cfRule type="colorScale" priority="3046">
      <colorScale>
        <cfvo type="num" val="0"/>
        <cfvo type="max" val="0"/>
        <color rgb="FFFF0000"/>
        <color rgb="FFFFEF9C"/>
      </colorScale>
    </cfRule>
  </conditionalFormatting>
  <conditionalFormatting sqref="Z730:Z740">
    <cfRule type="colorScale" priority="3045">
      <colorScale>
        <cfvo type="num" val="0"/>
        <cfvo type="max" val="0"/>
        <color rgb="FFFF0000"/>
        <color rgb="FFFFEF9C"/>
      </colorScale>
    </cfRule>
  </conditionalFormatting>
  <conditionalFormatting sqref="Z730:Z740">
    <cfRule type="colorScale" priority="3044">
      <colorScale>
        <cfvo type="num" val="0"/>
        <cfvo type="max" val="0"/>
        <color rgb="FFFF0000"/>
        <color rgb="FFFFEF9C"/>
      </colorScale>
    </cfRule>
  </conditionalFormatting>
  <conditionalFormatting sqref="Z730:Z740">
    <cfRule type="colorScale" priority="3043">
      <colorScale>
        <cfvo type="num" val="0"/>
        <cfvo type="max" val="0"/>
        <color rgb="FFFF0000"/>
        <color rgb="FFFFEF9C"/>
      </colorScale>
    </cfRule>
  </conditionalFormatting>
  <conditionalFormatting sqref="Z730:Z740">
    <cfRule type="colorScale" priority="3042">
      <colorScale>
        <cfvo type="num" val="0"/>
        <cfvo type="max" val="0"/>
        <color rgb="FFFF0000"/>
        <color rgb="FFFFEF9C"/>
      </colorScale>
    </cfRule>
  </conditionalFormatting>
  <conditionalFormatting sqref="Z730:Z740">
    <cfRule type="colorScale" priority="3041">
      <colorScale>
        <cfvo type="num" val="0"/>
        <cfvo type="max" val="0"/>
        <color rgb="FFFF0000"/>
        <color rgb="FFFFEF9C"/>
      </colorScale>
    </cfRule>
  </conditionalFormatting>
  <conditionalFormatting sqref="Z730:Z740">
    <cfRule type="colorScale" priority="3040">
      <colorScale>
        <cfvo type="num" val="0"/>
        <cfvo type="max" val="0"/>
        <color rgb="FFFF0000"/>
        <color rgb="FFFFEF9C"/>
      </colorScale>
    </cfRule>
  </conditionalFormatting>
  <conditionalFormatting sqref="Z730:Z740">
    <cfRule type="colorScale" priority="3039">
      <colorScale>
        <cfvo type="num" val="0"/>
        <cfvo type="max" val="0"/>
        <color rgb="FFFF0000"/>
        <color rgb="FFFFEF9C"/>
      </colorScale>
    </cfRule>
  </conditionalFormatting>
  <conditionalFormatting sqref="Z730:Z740">
    <cfRule type="colorScale" priority="3038">
      <colorScale>
        <cfvo type="num" val="0"/>
        <cfvo type="max" val="0"/>
        <color rgb="FFFF0000"/>
        <color rgb="FFFFEF9C"/>
      </colorScale>
    </cfRule>
  </conditionalFormatting>
  <conditionalFormatting sqref="Z730:Z740">
    <cfRule type="colorScale" priority="3037">
      <colorScale>
        <cfvo type="num" val="0"/>
        <cfvo type="max" val="0"/>
        <color rgb="FFFF0000"/>
        <color rgb="FFFFEF9C"/>
      </colorScale>
    </cfRule>
  </conditionalFormatting>
  <conditionalFormatting sqref="Z730:Z740">
    <cfRule type="colorScale" priority="3036">
      <colorScale>
        <cfvo type="num" val="0"/>
        <cfvo type="max" val="0"/>
        <color rgb="FFFF0000"/>
        <color rgb="FFFFEF9C"/>
      </colorScale>
    </cfRule>
  </conditionalFormatting>
  <conditionalFormatting sqref="Z730:Z740">
    <cfRule type="colorScale" priority="3035">
      <colorScale>
        <cfvo type="num" val="0"/>
        <cfvo type="max" val="0"/>
        <color rgb="FFFF0000"/>
        <color rgb="FFFFEF9C"/>
      </colorScale>
    </cfRule>
  </conditionalFormatting>
  <conditionalFormatting sqref="Z730:Z740">
    <cfRule type="colorScale" priority="3034">
      <colorScale>
        <cfvo type="num" val="0"/>
        <cfvo type="max" val="0"/>
        <color rgb="FFFF0000"/>
        <color rgb="FFFFEF9C"/>
      </colorScale>
    </cfRule>
  </conditionalFormatting>
  <conditionalFormatting sqref="Z730:Z740">
    <cfRule type="colorScale" priority="3033">
      <colorScale>
        <cfvo type="num" val="0"/>
        <cfvo type="max" val="0"/>
        <color rgb="FFFF0000"/>
        <color rgb="FFFFEF9C"/>
      </colorScale>
    </cfRule>
  </conditionalFormatting>
  <conditionalFormatting sqref="Z730:Z740">
    <cfRule type="colorScale" priority="3032">
      <colorScale>
        <cfvo type="num" val="0"/>
        <cfvo type="max" val="0"/>
        <color rgb="FFFF0000"/>
        <color rgb="FFFFEF9C"/>
      </colorScale>
    </cfRule>
  </conditionalFormatting>
  <conditionalFormatting sqref="Z719">
    <cfRule type="colorScale" priority="3031">
      <colorScale>
        <cfvo type="num" val="0"/>
        <cfvo type="max" val="0"/>
        <color rgb="FFFF0000"/>
        <color rgb="FFFFEF9C"/>
      </colorScale>
    </cfRule>
  </conditionalFormatting>
  <conditionalFormatting sqref="Z735">
    <cfRule type="colorScale" priority="3030">
      <colorScale>
        <cfvo type="num" val="0"/>
        <cfvo type="max" val="0"/>
        <color rgb="FFFF0000"/>
        <color rgb="FFFFEF9C"/>
      </colorScale>
    </cfRule>
  </conditionalFormatting>
  <conditionalFormatting sqref="Z709">
    <cfRule type="colorScale" priority="3029">
      <colorScale>
        <cfvo type="num" val="0"/>
        <cfvo type="max" val="0"/>
        <color rgb="FFFF0000"/>
        <color rgb="FFFFEF9C"/>
      </colorScale>
    </cfRule>
  </conditionalFormatting>
  <conditionalFormatting sqref="Z724">
    <cfRule type="colorScale" priority="3028">
      <colorScale>
        <cfvo type="num" val="0"/>
        <cfvo type="max" val="0"/>
        <color rgb="FFFF0000"/>
        <color rgb="FFFFEF9C"/>
      </colorScale>
    </cfRule>
  </conditionalFormatting>
  <conditionalFormatting sqref="Z740">
    <cfRule type="colorScale" priority="3027">
      <colorScale>
        <cfvo type="num" val="0"/>
        <cfvo type="max" val="0"/>
        <color rgb="FFFF0000"/>
        <color rgb="FFFFEF9C"/>
      </colorScale>
    </cfRule>
  </conditionalFormatting>
  <conditionalFormatting sqref="Z710">
    <cfRule type="colorScale" priority="3026">
      <colorScale>
        <cfvo type="num" val="0"/>
        <cfvo type="max" val="0"/>
        <color rgb="FFFF0000"/>
        <color rgb="FFFFEF9C"/>
      </colorScale>
    </cfRule>
  </conditionalFormatting>
  <conditionalFormatting sqref="Z725">
    <cfRule type="colorScale" priority="3025">
      <colorScale>
        <cfvo type="num" val="0"/>
        <cfvo type="max" val="0"/>
        <color rgb="FFFF0000"/>
        <color rgb="FFFFEF9C"/>
      </colorScale>
    </cfRule>
  </conditionalFormatting>
  <conditionalFormatting sqref="P707:Y719">
    <cfRule type="colorScale" priority="3024">
      <colorScale>
        <cfvo type="num" val="0"/>
        <cfvo type="max" val="0"/>
        <color rgb="FFFF0000"/>
        <color rgb="FFFFEF9C"/>
      </colorScale>
    </cfRule>
  </conditionalFormatting>
  <conditionalFormatting sqref="P721:Y735">
    <cfRule type="colorScale" priority="3023">
      <colorScale>
        <cfvo type="num" val="0"/>
        <cfvo type="max" val="0"/>
        <color rgb="FFFF0000"/>
        <color rgb="FFFFEF9C"/>
      </colorScale>
    </cfRule>
  </conditionalFormatting>
  <conditionalFormatting sqref="P737:Y740">
    <cfRule type="colorScale" priority="3022">
      <colorScale>
        <cfvo type="num" val="0"/>
        <cfvo type="max" val="0"/>
        <color rgb="FFFF0000"/>
        <color rgb="FFFFEF9C"/>
      </colorScale>
    </cfRule>
  </conditionalFormatting>
  <conditionalFormatting sqref="P707:Y719">
    <cfRule type="colorScale" priority="3021">
      <colorScale>
        <cfvo type="num" val="0"/>
        <cfvo type="max" val="0"/>
        <color rgb="FFFF0000"/>
        <color rgb="FFFFEF9C"/>
      </colorScale>
    </cfRule>
  </conditionalFormatting>
  <conditionalFormatting sqref="P707:Y719">
    <cfRule type="colorScale" priority="3020">
      <colorScale>
        <cfvo type="num" val="0"/>
        <cfvo type="max" val="0"/>
        <color rgb="FFFF0000"/>
        <color rgb="FFFFEF9C"/>
      </colorScale>
    </cfRule>
  </conditionalFormatting>
  <conditionalFormatting sqref="P707:Y719">
    <cfRule type="colorScale" priority="3019">
      <colorScale>
        <cfvo type="num" val="0"/>
        <cfvo type="max" val="0"/>
        <color rgb="FFFF0000"/>
        <color rgb="FFFFEF9C"/>
      </colorScale>
    </cfRule>
  </conditionalFormatting>
  <conditionalFormatting sqref="P707:Y719">
    <cfRule type="colorScale" priority="3018">
      <colorScale>
        <cfvo type="num" val="0"/>
        <cfvo type="max" val="0"/>
        <color rgb="FFFF0000"/>
        <color rgb="FFFFEF9C"/>
      </colorScale>
    </cfRule>
  </conditionalFormatting>
  <conditionalFormatting sqref="P707:Y719">
    <cfRule type="colorScale" priority="3017">
      <colorScale>
        <cfvo type="num" val="0"/>
        <cfvo type="max" val="0"/>
        <color rgb="FFFF0000"/>
        <color rgb="FFFFEF9C"/>
      </colorScale>
    </cfRule>
  </conditionalFormatting>
  <conditionalFormatting sqref="P707:Y719">
    <cfRule type="colorScale" priority="3016">
      <colorScale>
        <cfvo type="num" val="0"/>
        <cfvo type="max" val="0"/>
        <color rgb="FFFF0000"/>
        <color rgb="FFFFEF9C"/>
      </colorScale>
    </cfRule>
  </conditionalFormatting>
  <conditionalFormatting sqref="P707:Y719">
    <cfRule type="colorScale" priority="3015">
      <colorScale>
        <cfvo type="num" val="0"/>
        <cfvo type="max" val="0"/>
        <color rgb="FFFF0000"/>
        <color rgb="FFFFEF9C"/>
      </colorScale>
    </cfRule>
  </conditionalFormatting>
  <conditionalFormatting sqref="P707:Y719">
    <cfRule type="colorScale" priority="3014">
      <colorScale>
        <cfvo type="num" val="0"/>
        <cfvo type="max" val="0"/>
        <color rgb="FFFF0000"/>
        <color rgb="FFFFEF9C"/>
      </colorScale>
    </cfRule>
  </conditionalFormatting>
  <conditionalFormatting sqref="P707:Y719">
    <cfRule type="colorScale" priority="3013">
      <colorScale>
        <cfvo type="num" val="0"/>
        <cfvo type="max" val="0"/>
        <color rgb="FFFF0000"/>
        <color rgb="FFFFEF9C"/>
      </colorScale>
    </cfRule>
  </conditionalFormatting>
  <conditionalFormatting sqref="P707:Y719">
    <cfRule type="colorScale" priority="3012">
      <colorScale>
        <cfvo type="num" val="0"/>
        <cfvo type="max" val="0"/>
        <color rgb="FFFF0000"/>
        <color rgb="FFFFEF9C"/>
      </colorScale>
    </cfRule>
  </conditionalFormatting>
  <conditionalFormatting sqref="P707:Y719">
    <cfRule type="colorScale" priority="3011">
      <colorScale>
        <cfvo type="num" val="0"/>
        <cfvo type="max" val="0"/>
        <color rgb="FFFF0000"/>
        <color rgb="FFFFEF9C"/>
      </colorScale>
    </cfRule>
  </conditionalFormatting>
  <conditionalFormatting sqref="P707:Y719">
    <cfRule type="colorScale" priority="3010">
      <colorScale>
        <cfvo type="num" val="0"/>
        <cfvo type="max" val="0"/>
        <color rgb="FFFF0000"/>
        <color rgb="FFFFEF9C"/>
      </colorScale>
    </cfRule>
  </conditionalFormatting>
  <conditionalFormatting sqref="P707:Y719">
    <cfRule type="colorScale" priority="3009">
      <colorScale>
        <cfvo type="num" val="0"/>
        <cfvo type="max" val="0"/>
        <color rgb="FFFF0000"/>
        <color rgb="FFFFEF9C"/>
      </colorScale>
    </cfRule>
  </conditionalFormatting>
  <conditionalFormatting sqref="P707:Y719">
    <cfRule type="colorScale" priority="3008">
      <colorScale>
        <cfvo type="num" val="0"/>
        <cfvo type="max" val="0"/>
        <color rgb="FFFF0000"/>
        <color rgb="FFFFEF9C"/>
      </colorScale>
    </cfRule>
  </conditionalFormatting>
  <conditionalFormatting sqref="P707:Y719">
    <cfRule type="colorScale" priority="3007">
      <colorScale>
        <cfvo type="num" val="0"/>
        <cfvo type="max" val="0"/>
        <color rgb="FFFF0000"/>
        <color rgb="FFFFEF9C"/>
      </colorScale>
    </cfRule>
  </conditionalFormatting>
  <conditionalFormatting sqref="P707:Y719">
    <cfRule type="colorScale" priority="3006">
      <colorScale>
        <cfvo type="num" val="0"/>
        <cfvo type="max" val="0"/>
        <color rgb="FFFF0000"/>
        <color rgb="FFFFEF9C"/>
      </colorScale>
    </cfRule>
  </conditionalFormatting>
  <conditionalFormatting sqref="P707:Y719">
    <cfRule type="colorScale" priority="3005">
      <colorScale>
        <cfvo type="num" val="0"/>
        <cfvo type="max" val="0"/>
        <color rgb="FFFF0000"/>
        <color rgb="FFFFEF9C"/>
      </colorScale>
    </cfRule>
  </conditionalFormatting>
  <conditionalFormatting sqref="P707:Y719">
    <cfRule type="colorScale" priority="3004">
      <colorScale>
        <cfvo type="num" val="0"/>
        <cfvo type="max" val="0"/>
        <color rgb="FFFF0000"/>
        <color rgb="FFFFEF9C"/>
      </colorScale>
    </cfRule>
  </conditionalFormatting>
  <conditionalFormatting sqref="P721:Y735">
    <cfRule type="colorScale" priority="3003">
      <colorScale>
        <cfvo type="num" val="0"/>
        <cfvo type="max" val="0"/>
        <color rgb="FFFF0000"/>
        <color rgb="FFFFEF9C"/>
      </colorScale>
    </cfRule>
  </conditionalFormatting>
  <conditionalFormatting sqref="P721:Y735">
    <cfRule type="colorScale" priority="3002">
      <colorScale>
        <cfvo type="num" val="0"/>
        <cfvo type="max" val="0"/>
        <color rgb="FFFF0000"/>
        <color rgb="FFFFEF9C"/>
      </colorScale>
    </cfRule>
  </conditionalFormatting>
  <conditionalFormatting sqref="P721:Y735">
    <cfRule type="colorScale" priority="3001">
      <colorScale>
        <cfvo type="num" val="0"/>
        <cfvo type="max" val="0"/>
        <color rgb="FFFF0000"/>
        <color rgb="FFFFEF9C"/>
      </colorScale>
    </cfRule>
  </conditionalFormatting>
  <conditionalFormatting sqref="P721:Y735">
    <cfRule type="colorScale" priority="3000">
      <colorScale>
        <cfvo type="num" val="0"/>
        <cfvo type="max" val="0"/>
        <color rgb="FFFF0000"/>
        <color rgb="FFFFEF9C"/>
      </colorScale>
    </cfRule>
  </conditionalFormatting>
  <conditionalFormatting sqref="P721:Y735">
    <cfRule type="colorScale" priority="2999">
      <colorScale>
        <cfvo type="num" val="0"/>
        <cfvo type="max" val="0"/>
        <color rgb="FFFF0000"/>
        <color rgb="FFFFEF9C"/>
      </colorScale>
    </cfRule>
  </conditionalFormatting>
  <conditionalFormatting sqref="P721:Y735">
    <cfRule type="colorScale" priority="2998">
      <colorScale>
        <cfvo type="num" val="0"/>
        <cfvo type="max" val="0"/>
        <color rgb="FFFF0000"/>
        <color rgb="FFFFEF9C"/>
      </colorScale>
    </cfRule>
  </conditionalFormatting>
  <conditionalFormatting sqref="P721:Y735">
    <cfRule type="colorScale" priority="2997">
      <colorScale>
        <cfvo type="num" val="0"/>
        <cfvo type="max" val="0"/>
        <color rgb="FFFF0000"/>
        <color rgb="FFFFEF9C"/>
      </colorScale>
    </cfRule>
  </conditionalFormatting>
  <conditionalFormatting sqref="P721:Y735">
    <cfRule type="colorScale" priority="2996">
      <colorScale>
        <cfvo type="num" val="0"/>
        <cfvo type="max" val="0"/>
        <color rgb="FFFF0000"/>
        <color rgb="FFFFEF9C"/>
      </colorScale>
    </cfRule>
  </conditionalFormatting>
  <conditionalFormatting sqref="P721:Y735">
    <cfRule type="colorScale" priority="2995">
      <colorScale>
        <cfvo type="num" val="0"/>
        <cfvo type="max" val="0"/>
        <color rgb="FFFF0000"/>
        <color rgb="FFFFEF9C"/>
      </colorScale>
    </cfRule>
  </conditionalFormatting>
  <conditionalFormatting sqref="P721:Y735">
    <cfRule type="colorScale" priority="2994">
      <colorScale>
        <cfvo type="num" val="0"/>
        <cfvo type="max" val="0"/>
        <color rgb="FFFF0000"/>
        <color rgb="FFFFEF9C"/>
      </colorScale>
    </cfRule>
  </conditionalFormatting>
  <conditionalFormatting sqref="P721:Y735">
    <cfRule type="colorScale" priority="2993">
      <colorScale>
        <cfvo type="num" val="0"/>
        <cfvo type="max" val="0"/>
        <color rgb="FFFF0000"/>
        <color rgb="FFFFEF9C"/>
      </colorScale>
    </cfRule>
  </conditionalFormatting>
  <conditionalFormatting sqref="P721:Y735">
    <cfRule type="colorScale" priority="2992">
      <colorScale>
        <cfvo type="num" val="0"/>
        <cfvo type="max" val="0"/>
        <color rgb="FFFF0000"/>
        <color rgb="FFFFEF9C"/>
      </colorScale>
    </cfRule>
  </conditionalFormatting>
  <conditionalFormatting sqref="P721:Y735">
    <cfRule type="colorScale" priority="2991">
      <colorScale>
        <cfvo type="num" val="0"/>
        <cfvo type="max" val="0"/>
        <color rgb="FFFF0000"/>
        <color rgb="FFFFEF9C"/>
      </colorScale>
    </cfRule>
  </conditionalFormatting>
  <conditionalFormatting sqref="P721:Y735">
    <cfRule type="colorScale" priority="2990">
      <colorScale>
        <cfvo type="num" val="0"/>
        <cfvo type="max" val="0"/>
        <color rgb="FFFF0000"/>
        <color rgb="FFFFEF9C"/>
      </colorScale>
    </cfRule>
  </conditionalFormatting>
  <conditionalFormatting sqref="P721:Y735">
    <cfRule type="colorScale" priority="2989">
      <colorScale>
        <cfvo type="num" val="0"/>
        <cfvo type="max" val="0"/>
        <color rgb="FFFF0000"/>
        <color rgb="FFFFEF9C"/>
      </colorScale>
    </cfRule>
  </conditionalFormatting>
  <conditionalFormatting sqref="P721:Y735">
    <cfRule type="colorScale" priority="2988">
      <colorScale>
        <cfvo type="num" val="0"/>
        <cfvo type="max" val="0"/>
        <color rgb="FFFF0000"/>
        <color rgb="FFFFEF9C"/>
      </colorScale>
    </cfRule>
  </conditionalFormatting>
  <conditionalFormatting sqref="P721:Y735">
    <cfRule type="colorScale" priority="2987">
      <colorScale>
        <cfvo type="num" val="0"/>
        <cfvo type="max" val="0"/>
        <color rgb="FFFF0000"/>
        <color rgb="FFFFEF9C"/>
      </colorScale>
    </cfRule>
  </conditionalFormatting>
  <conditionalFormatting sqref="P721:Y735">
    <cfRule type="colorScale" priority="2986">
      <colorScale>
        <cfvo type="num" val="0"/>
        <cfvo type="max" val="0"/>
        <color rgb="FFFF0000"/>
        <color rgb="FFFFEF9C"/>
      </colorScale>
    </cfRule>
  </conditionalFormatting>
  <conditionalFormatting sqref="P721:Y735">
    <cfRule type="colorScale" priority="2985">
      <colorScale>
        <cfvo type="num" val="0"/>
        <cfvo type="max" val="0"/>
        <color rgb="FFFF0000"/>
        <color rgb="FFFFEF9C"/>
      </colorScale>
    </cfRule>
  </conditionalFormatting>
  <conditionalFormatting sqref="P737:Y740">
    <cfRule type="colorScale" priority="2984">
      <colorScale>
        <cfvo type="num" val="0"/>
        <cfvo type="max" val="0"/>
        <color rgb="FFFF0000"/>
        <color rgb="FFFFEF9C"/>
      </colorScale>
    </cfRule>
  </conditionalFormatting>
  <conditionalFormatting sqref="P737:Y740">
    <cfRule type="colorScale" priority="2983">
      <colorScale>
        <cfvo type="num" val="0"/>
        <cfvo type="max" val="0"/>
        <color rgb="FFFF0000"/>
        <color rgb="FFFFEF9C"/>
      </colorScale>
    </cfRule>
  </conditionalFormatting>
  <conditionalFormatting sqref="P737:Y740">
    <cfRule type="colorScale" priority="2982">
      <colorScale>
        <cfvo type="num" val="0"/>
        <cfvo type="max" val="0"/>
        <color rgb="FFFF0000"/>
        <color rgb="FFFFEF9C"/>
      </colorScale>
    </cfRule>
  </conditionalFormatting>
  <conditionalFormatting sqref="P737:Y740">
    <cfRule type="colorScale" priority="2981">
      <colorScale>
        <cfvo type="num" val="0"/>
        <cfvo type="max" val="0"/>
        <color rgb="FFFF0000"/>
        <color rgb="FFFFEF9C"/>
      </colorScale>
    </cfRule>
  </conditionalFormatting>
  <conditionalFormatting sqref="P737:Y740">
    <cfRule type="colorScale" priority="2980">
      <colorScale>
        <cfvo type="num" val="0"/>
        <cfvo type="max" val="0"/>
        <color rgb="FFFF0000"/>
        <color rgb="FFFFEF9C"/>
      </colorScale>
    </cfRule>
  </conditionalFormatting>
  <conditionalFormatting sqref="P737:Y740">
    <cfRule type="colorScale" priority="2979">
      <colorScale>
        <cfvo type="num" val="0"/>
        <cfvo type="max" val="0"/>
        <color rgb="FFFF0000"/>
        <color rgb="FFFFEF9C"/>
      </colorScale>
    </cfRule>
  </conditionalFormatting>
  <conditionalFormatting sqref="P737:Y740">
    <cfRule type="colorScale" priority="2978">
      <colorScale>
        <cfvo type="num" val="0"/>
        <cfvo type="max" val="0"/>
        <color rgb="FFFF0000"/>
        <color rgb="FFFFEF9C"/>
      </colorScale>
    </cfRule>
  </conditionalFormatting>
  <conditionalFormatting sqref="P737:Y740">
    <cfRule type="colorScale" priority="2977">
      <colorScale>
        <cfvo type="num" val="0"/>
        <cfvo type="max" val="0"/>
        <color rgb="FFFF0000"/>
        <color rgb="FFFFEF9C"/>
      </colorScale>
    </cfRule>
  </conditionalFormatting>
  <conditionalFormatting sqref="P737:Y740">
    <cfRule type="colorScale" priority="2976">
      <colorScale>
        <cfvo type="num" val="0"/>
        <cfvo type="max" val="0"/>
        <color rgb="FFFF0000"/>
        <color rgb="FFFFEF9C"/>
      </colorScale>
    </cfRule>
  </conditionalFormatting>
  <conditionalFormatting sqref="P737:Y740">
    <cfRule type="colorScale" priority="2975">
      <colorScale>
        <cfvo type="num" val="0"/>
        <cfvo type="max" val="0"/>
        <color rgb="FFFF0000"/>
        <color rgb="FFFFEF9C"/>
      </colorScale>
    </cfRule>
  </conditionalFormatting>
  <conditionalFormatting sqref="P737:Y740">
    <cfRule type="colorScale" priority="2974">
      <colorScale>
        <cfvo type="num" val="0"/>
        <cfvo type="max" val="0"/>
        <color rgb="FFFF0000"/>
        <color rgb="FFFFEF9C"/>
      </colorScale>
    </cfRule>
  </conditionalFormatting>
  <conditionalFormatting sqref="P737:Y740">
    <cfRule type="colorScale" priority="2973">
      <colorScale>
        <cfvo type="num" val="0"/>
        <cfvo type="max" val="0"/>
        <color rgb="FFFF0000"/>
        <color rgb="FFFFEF9C"/>
      </colorScale>
    </cfRule>
  </conditionalFormatting>
  <conditionalFormatting sqref="P737:Y740">
    <cfRule type="colorScale" priority="2972">
      <colorScale>
        <cfvo type="num" val="0"/>
        <cfvo type="max" val="0"/>
        <color rgb="FFFF0000"/>
        <color rgb="FFFFEF9C"/>
      </colorScale>
    </cfRule>
  </conditionalFormatting>
  <conditionalFormatting sqref="P737:Y740">
    <cfRule type="colorScale" priority="2971">
      <colorScale>
        <cfvo type="num" val="0"/>
        <cfvo type="max" val="0"/>
        <color rgb="FFFF0000"/>
        <color rgb="FFFFEF9C"/>
      </colorScale>
    </cfRule>
  </conditionalFormatting>
  <conditionalFormatting sqref="P737:Y740">
    <cfRule type="colorScale" priority="2970">
      <colorScale>
        <cfvo type="num" val="0"/>
        <cfvo type="max" val="0"/>
        <color rgb="FFFF0000"/>
        <color rgb="FFFFEF9C"/>
      </colorScale>
    </cfRule>
  </conditionalFormatting>
  <conditionalFormatting sqref="P737:Y740">
    <cfRule type="colorScale" priority="2969">
      <colorScale>
        <cfvo type="num" val="0"/>
        <cfvo type="max" val="0"/>
        <color rgb="FFFF0000"/>
        <color rgb="FFFFEF9C"/>
      </colorScale>
    </cfRule>
  </conditionalFormatting>
  <conditionalFormatting sqref="P737:Y740">
    <cfRule type="colorScale" priority="2968">
      <colorScale>
        <cfvo type="num" val="0"/>
        <cfvo type="max" val="0"/>
        <color rgb="FFFF0000"/>
        <color rgb="FFFFEF9C"/>
      </colorScale>
    </cfRule>
  </conditionalFormatting>
  <conditionalFormatting sqref="P737:Y740">
    <cfRule type="colorScale" priority="2967">
      <colorScale>
        <cfvo type="num" val="0"/>
        <cfvo type="max" val="0"/>
        <color rgb="FFFF0000"/>
        <color rgb="FFFFEF9C"/>
      </colorScale>
    </cfRule>
  </conditionalFormatting>
  <conditionalFormatting sqref="P737:Y740">
    <cfRule type="colorScale" priority="2966">
      <colorScale>
        <cfvo type="num" val="0"/>
        <cfvo type="max" val="0"/>
        <color rgb="FFFF0000"/>
        <color rgb="FFFFEF9C"/>
      </colorScale>
    </cfRule>
  </conditionalFormatting>
  <conditionalFormatting sqref="P737:Y740">
    <cfRule type="colorScale" priority="2965">
      <colorScale>
        <cfvo type="num" val="0"/>
        <cfvo type="max" val="0"/>
        <color rgb="FFFF0000"/>
        <color rgb="FFFFEF9C"/>
      </colorScale>
    </cfRule>
  </conditionalFormatting>
  <conditionalFormatting sqref="P710:Y710">
    <cfRule type="colorScale" priority="2964">
      <colorScale>
        <cfvo type="num" val="0"/>
        <cfvo type="max" val="0"/>
        <color rgb="FFFF0000"/>
        <color rgb="FFFFEF9C"/>
      </colorScale>
    </cfRule>
  </conditionalFormatting>
  <conditionalFormatting sqref="P725:Y725">
    <cfRule type="colorScale" priority="2963">
      <colorScale>
        <cfvo type="num" val="0"/>
        <cfvo type="max" val="0"/>
        <color rgb="FFFF0000"/>
        <color rgb="FFFFEF9C"/>
      </colorScale>
    </cfRule>
  </conditionalFormatting>
  <conditionalFormatting sqref="P715:Y715">
    <cfRule type="colorScale" priority="2962">
      <colorScale>
        <cfvo type="num" val="0"/>
        <cfvo type="max" val="0"/>
        <color rgb="FFFF0000"/>
        <color rgb="FFFFEF9C"/>
      </colorScale>
    </cfRule>
  </conditionalFormatting>
  <conditionalFormatting sqref="P730:Y730">
    <cfRule type="colorScale" priority="2961">
      <colorScale>
        <cfvo type="num" val="0"/>
        <cfvo type="max" val="0"/>
        <color rgb="FFFF0000"/>
        <color rgb="FFFFEF9C"/>
      </colorScale>
    </cfRule>
  </conditionalFormatting>
  <conditionalFormatting sqref="P716:Y716">
    <cfRule type="colorScale" priority="2960">
      <colorScale>
        <cfvo type="num" val="0"/>
        <cfvo type="max" val="0"/>
        <color rgb="FFFF0000"/>
        <color rgb="FFFFEF9C"/>
      </colorScale>
    </cfRule>
  </conditionalFormatting>
  <conditionalFormatting sqref="P731:Y732">
    <cfRule type="colorScale" priority="2959">
      <colorScale>
        <cfvo type="num" val="0"/>
        <cfvo type="max" val="0"/>
        <color rgb="FFFF0000"/>
        <color rgb="FFFFEF9C"/>
      </colorScale>
    </cfRule>
  </conditionalFormatting>
  <conditionalFormatting sqref="Z707:Z719">
    <cfRule type="colorScale" priority="2958">
      <colorScale>
        <cfvo type="num" val="0"/>
        <cfvo type="max" val="0"/>
        <color rgb="FFFF0000"/>
        <color rgb="FFFFEF9C"/>
      </colorScale>
    </cfRule>
  </conditionalFormatting>
  <conditionalFormatting sqref="Z721:Z735">
    <cfRule type="colorScale" priority="2957">
      <colorScale>
        <cfvo type="num" val="0"/>
        <cfvo type="max" val="0"/>
        <color rgb="FFFF0000"/>
        <color rgb="FFFFEF9C"/>
      </colorScale>
    </cfRule>
  </conditionalFormatting>
  <conditionalFormatting sqref="Z737:Z740">
    <cfRule type="colorScale" priority="2956">
      <colorScale>
        <cfvo type="num" val="0"/>
        <cfvo type="max" val="0"/>
        <color rgb="FFFF0000"/>
        <color rgb="FFFFEF9C"/>
      </colorScale>
    </cfRule>
  </conditionalFormatting>
  <conditionalFormatting sqref="Z707:Z719">
    <cfRule type="colorScale" priority="2955">
      <colorScale>
        <cfvo type="num" val="0"/>
        <cfvo type="max" val="0"/>
        <color rgb="FFFF0000"/>
        <color rgb="FFFFEF9C"/>
      </colorScale>
    </cfRule>
  </conditionalFormatting>
  <conditionalFormatting sqref="Z707:Z719">
    <cfRule type="colorScale" priority="2954">
      <colorScale>
        <cfvo type="num" val="0"/>
        <cfvo type="max" val="0"/>
        <color rgb="FFFF0000"/>
        <color rgb="FFFFEF9C"/>
      </colorScale>
    </cfRule>
  </conditionalFormatting>
  <conditionalFormatting sqref="Z707:Z719">
    <cfRule type="colorScale" priority="2953">
      <colorScale>
        <cfvo type="num" val="0"/>
        <cfvo type="max" val="0"/>
        <color rgb="FFFF0000"/>
        <color rgb="FFFFEF9C"/>
      </colorScale>
    </cfRule>
  </conditionalFormatting>
  <conditionalFormatting sqref="Z707:Z719">
    <cfRule type="colorScale" priority="2952">
      <colorScale>
        <cfvo type="num" val="0"/>
        <cfvo type="max" val="0"/>
        <color rgb="FFFF0000"/>
        <color rgb="FFFFEF9C"/>
      </colorScale>
    </cfRule>
  </conditionalFormatting>
  <conditionalFormatting sqref="Z707:Z719">
    <cfRule type="colorScale" priority="2951">
      <colorScale>
        <cfvo type="num" val="0"/>
        <cfvo type="max" val="0"/>
        <color rgb="FFFF0000"/>
        <color rgb="FFFFEF9C"/>
      </colorScale>
    </cfRule>
  </conditionalFormatting>
  <conditionalFormatting sqref="Z707:Z719">
    <cfRule type="colorScale" priority="2950">
      <colorScale>
        <cfvo type="num" val="0"/>
        <cfvo type="max" val="0"/>
        <color rgb="FFFF0000"/>
        <color rgb="FFFFEF9C"/>
      </colorScale>
    </cfRule>
  </conditionalFormatting>
  <conditionalFormatting sqref="Z707:Z719">
    <cfRule type="colorScale" priority="2949">
      <colorScale>
        <cfvo type="num" val="0"/>
        <cfvo type="max" val="0"/>
        <color rgb="FFFF0000"/>
        <color rgb="FFFFEF9C"/>
      </colorScale>
    </cfRule>
  </conditionalFormatting>
  <conditionalFormatting sqref="Z707:Z719">
    <cfRule type="colorScale" priority="2948">
      <colorScale>
        <cfvo type="num" val="0"/>
        <cfvo type="max" val="0"/>
        <color rgb="FFFF0000"/>
        <color rgb="FFFFEF9C"/>
      </colorScale>
    </cfRule>
  </conditionalFormatting>
  <conditionalFormatting sqref="Z707:Z719">
    <cfRule type="colorScale" priority="2947">
      <colorScale>
        <cfvo type="num" val="0"/>
        <cfvo type="max" val="0"/>
        <color rgb="FFFF0000"/>
        <color rgb="FFFFEF9C"/>
      </colorScale>
    </cfRule>
  </conditionalFormatting>
  <conditionalFormatting sqref="Z707:Z719">
    <cfRule type="colorScale" priority="2946">
      <colorScale>
        <cfvo type="num" val="0"/>
        <cfvo type="max" val="0"/>
        <color rgb="FFFF0000"/>
        <color rgb="FFFFEF9C"/>
      </colorScale>
    </cfRule>
  </conditionalFormatting>
  <conditionalFormatting sqref="Z707:Z719">
    <cfRule type="colorScale" priority="2945">
      <colorScale>
        <cfvo type="num" val="0"/>
        <cfvo type="max" val="0"/>
        <color rgb="FFFF0000"/>
        <color rgb="FFFFEF9C"/>
      </colorScale>
    </cfRule>
  </conditionalFormatting>
  <conditionalFormatting sqref="Z707:Z719">
    <cfRule type="colorScale" priority="2944">
      <colorScale>
        <cfvo type="num" val="0"/>
        <cfvo type="max" val="0"/>
        <color rgb="FFFF0000"/>
        <color rgb="FFFFEF9C"/>
      </colorScale>
    </cfRule>
  </conditionalFormatting>
  <conditionalFormatting sqref="Z707:Z719">
    <cfRule type="colorScale" priority="2943">
      <colorScale>
        <cfvo type="num" val="0"/>
        <cfvo type="max" val="0"/>
        <color rgb="FFFF0000"/>
        <color rgb="FFFFEF9C"/>
      </colorScale>
    </cfRule>
  </conditionalFormatting>
  <conditionalFormatting sqref="Z707:Z719">
    <cfRule type="colorScale" priority="2942">
      <colorScale>
        <cfvo type="num" val="0"/>
        <cfvo type="max" val="0"/>
        <color rgb="FFFF0000"/>
        <color rgb="FFFFEF9C"/>
      </colorScale>
    </cfRule>
  </conditionalFormatting>
  <conditionalFormatting sqref="Z707:Z719">
    <cfRule type="colorScale" priority="2941">
      <colorScale>
        <cfvo type="num" val="0"/>
        <cfvo type="max" val="0"/>
        <color rgb="FFFF0000"/>
        <color rgb="FFFFEF9C"/>
      </colorScale>
    </cfRule>
  </conditionalFormatting>
  <conditionalFormatting sqref="Z707:Z719">
    <cfRule type="colorScale" priority="2940">
      <colorScale>
        <cfvo type="num" val="0"/>
        <cfvo type="max" val="0"/>
        <color rgb="FFFF0000"/>
        <color rgb="FFFFEF9C"/>
      </colorScale>
    </cfRule>
  </conditionalFormatting>
  <conditionalFormatting sqref="Z707:Z719">
    <cfRule type="colorScale" priority="2939">
      <colorScale>
        <cfvo type="num" val="0"/>
        <cfvo type="max" val="0"/>
        <color rgb="FFFF0000"/>
        <color rgb="FFFFEF9C"/>
      </colorScale>
    </cfRule>
  </conditionalFormatting>
  <conditionalFormatting sqref="Z707:Z719">
    <cfRule type="colorScale" priority="2938">
      <colorScale>
        <cfvo type="num" val="0"/>
        <cfvo type="max" val="0"/>
        <color rgb="FFFF0000"/>
        <color rgb="FFFFEF9C"/>
      </colorScale>
    </cfRule>
  </conditionalFormatting>
  <conditionalFormatting sqref="Z721:Z735">
    <cfRule type="colorScale" priority="2937">
      <colorScale>
        <cfvo type="num" val="0"/>
        <cfvo type="max" val="0"/>
        <color rgb="FFFF0000"/>
        <color rgb="FFFFEF9C"/>
      </colorScale>
    </cfRule>
  </conditionalFormatting>
  <conditionalFormatting sqref="Z721:Z735">
    <cfRule type="colorScale" priority="2936">
      <colorScale>
        <cfvo type="num" val="0"/>
        <cfvo type="max" val="0"/>
        <color rgb="FFFF0000"/>
        <color rgb="FFFFEF9C"/>
      </colorScale>
    </cfRule>
  </conditionalFormatting>
  <conditionalFormatting sqref="Z721:Z735">
    <cfRule type="colorScale" priority="2935">
      <colorScale>
        <cfvo type="num" val="0"/>
        <cfvo type="max" val="0"/>
        <color rgb="FFFF0000"/>
        <color rgb="FFFFEF9C"/>
      </colorScale>
    </cfRule>
  </conditionalFormatting>
  <conditionalFormatting sqref="Z721:Z735">
    <cfRule type="colorScale" priority="2934">
      <colorScale>
        <cfvo type="num" val="0"/>
        <cfvo type="max" val="0"/>
        <color rgb="FFFF0000"/>
        <color rgb="FFFFEF9C"/>
      </colorScale>
    </cfRule>
  </conditionalFormatting>
  <conditionalFormatting sqref="Z721:Z735">
    <cfRule type="colorScale" priority="2933">
      <colorScale>
        <cfvo type="num" val="0"/>
        <cfvo type="max" val="0"/>
        <color rgb="FFFF0000"/>
        <color rgb="FFFFEF9C"/>
      </colorScale>
    </cfRule>
  </conditionalFormatting>
  <conditionalFormatting sqref="Z721:Z735">
    <cfRule type="colorScale" priority="2932">
      <colorScale>
        <cfvo type="num" val="0"/>
        <cfvo type="max" val="0"/>
        <color rgb="FFFF0000"/>
        <color rgb="FFFFEF9C"/>
      </colorScale>
    </cfRule>
  </conditionalFormatting>
  <conditionalFormatting sqref="Z721:Z735">
    <cfRule type="colorScale" priority="2931">
      <colorScale>
        <cfvo type="num" val="0"/>
        <cfvo type="max" val="0"/>
        <color rgb="FFFF0000"/>
        <color rgb="FFFFEF9C"/>
      </colorScale>
    </cfRule>
  </conditionalFormatting>
  <conditionalFormatting sqref="Z721:Z735">
    <cfRule type="colorScale" priority="2930">
      <colorScale>
        <cfvo type="num" val="0"/>
        <cfvo type="max" val="0"/>
        <color rgb="FFFF0000"/>
        <color rgb="FFFFEF9C"/>
      </colorScale>
    </cfRule>
  </conditionalFormatting>
  <conditionalFormatting sqref="Z721:Z735">
    <cfRule type="colorScale" priority="2929">
      <colorScale>
        <cfvo type="num" val="0"/>
        <cfvo type="max" val="0"/>
        <color rgb="FFFF0000"/>
        <color rgb="FFFFEF9C"/>
      </colorScale>
    </cfRule>
  </conditionalFormatting>
  <conditionalFormatting sqref="Z721:Z735">
    <cfRule type="colorScale" priority="2928">
      <colorScale>
        <cfvo type="num" val="0"/>
        <cfvo type="max" val="0"/>
        <color rgb="FFFF0000"/>
        <color rgb="FFFFEF9C"/>
      </colorScale>
    </cfRule>
  </conditionalFormatting>
  <conditionalFormatting sqref="Z721:Z735">
    <cfRule type="colorScale" priority="2927">
      <colorScale>
        <cfvo type="num" val="0"/>
        <cfvo type="max" val="0"/>
        <color rgb="FFFF0000"/>
        <color rgb="FFFFEF9C"/>
      </colorScale>
    </cfRule>
  </conditionalFormatting>
  <conditionalFormatting sqref="Z721:Z735">
    <cfRule type="colorScale" priority="2926">
      <colorScale>
        <cfvo type="num" val="0"/>
        <cfvo type="max" val="0"/>
        <color rgb="FFFF0000"/>
        <color rgb="FFFFEF9C"/>
      </colorScale>
    </cfRule>
  </conditionalFormatting>
  <conditionalFormatting sqref="Z721:Z735">
    <cfRule type="colorScale" priority="2925">
      <colorScale>
        <cfvo type="num" val="0"/>
        <cfvo type="max" val="0"/>
        <color rgb="FFFF0000"/>
        <color rgb="FFFFEF9C"/>
      </colorScale>
    </cfRule>
  </conditionalFormatting>
  <conditionalFormatting sqref="Z721:Z735">
    <cfRule type="colorScale" priority="2924">
      <colorScale>
        <cfvo type="num" val="0"/>
        <cfvo type="max" val="0"/>
        <color rgb="FFFF0000"/>
        <color rgb="FFFFEF9C"/>
      </colorScale>
    </cfRule>
  </conditionalFormatting>
  <conditionalFormatting sqref="Z721:Z735">
    <cfRule type="colorScale" priority="2923">
      <colorScale>
        <cfvo type="num" val="0"/>
        <cfvo type="max" val="0"/>
        <color rgb="FFFF0000"/>
        <color rgb="FFFFEF9C"/>
      </colorScale>
    </cfRule>
  </conditionalFormatting>
  <conditionalFormatting sqref="Z721:Z735">
    <cfRule type="colorScale" priority="2922">
      <colorScale>
        <cfvo type="num" val="0"/>
        <cfvo type="max" val="0"/>
        <color rgb="FFFF0000"/>
        <color rgb="FFFFEF9C"/>
      </colorScale>
    </cfRule>
  </conditionalFormatting>
  <conditionalFormatting sqref="Z721:Z735">
    <cfRule type="colorScale" priority="2921">
      <colorScale>
        <cfvo type="num" val="0"/>
        <cfvo type="max" val="0"/>
        <color rgb="FFFF0000"/>
        <color rgb="FFFFEF9C"/>
      </colorScale>
    </cfRule>
  </conditionalFormatting>
  <conditionalFormatting sqref="Z721:Z735">
    <cfRule type="colorScale" priority="2920">
      <colorScale>
        <cfvo type="num" val="0"/>
        <cfvo type="max" val="0"/>
        <color rgb="FFFF0000"/>
        <color rgb="FFFFEF9C"/>
      </colorScale>
    </cfRule>
  </conditionalFormatting>
  <conditionalFormatting sqref="Z721:Z735">
    <cfRule type="colorScale" priority="2919">
      <colorScale>
        <cfvo type="num" val="0"/>
        <cfvo type="max" val="0"/>
        <color rgb="FFFF0000"/>
        <color rgb="FFFFEF9C"/>
      </colorScale>
    </cfRule>
  </conditionalFormatting>
  <conditionalFormatting sqref="Z737:Z740">
    <cfRule type="colorScale" priority="2918">
      <colorScale>
        <cfvo type="num" val="0"/>
        <cfvo type="max" val="0"/>
        <color rgb="FFFF0000"/>
        <color rgb="FFFFEF9C"/>
      </colorScale>
    </cfRule>
  </conditionalFormatting>
  <conditionalFormatting sqref="Z737:Z740">
    <cfRule type="colorScale" priority="2917">
      <colorScale>
        <cfvo type="num" val="0"/>
        <cfvo type="max" val="0"/>
        <color rgb="FFFF0000"/>
        <color rgb="FFFFEF9C"/>
      </colorScale>
    </cfRule>
  </conditionalFormatting>
  <conditionalFormatting sqref="Z737:Z740">
    <cfRule type="colorScale" priority="2916">
      <colorScale>
        <cfvo type="num" val="0"/>
        <cfvo type="max" val="0"/>
        <color rgb="FFFF0000"/>
        <color rgb="FFFFEF9C"/>
      </colorScale>
    </cfRule>
  </conditionalFormatting>
  <conditionalFormatting sqref="Z737:Z740">
    <cfRule type="colorScale" priority="2915">
      <colorScale>
        <cfvo type="num" val="0"/>
        <cfvo type="max" val="0"/>
        <color rgb="FFFF0000"/>
        <color rgb="FFFFEF9C"/>
      </colorScale>
    </cfRule>
  </conditionalFormatting>
  <conditionalFormatting sqref="Z737:Z740">
    <cfRule type="colorScale" priority="2914">
      <colorScale>
        <cfvo type="num" val="0"/>
        <cfvo type="max" val="0"/>
        <color rgb="FFFF0000"/>
        <color rgb="FFFFEF9C"/>
      </colorScale>
    </cfRule>
  </conditionalFormatting>
  <conditionalFormatting sqref="Z737:Z740">
    <cfRule type="colorScale" priority="2913">
      <colorScale>
        <cfvo type="num" val="0"/>
        <cfvo type="max" val="0"/>
        <color rgb="FFFF0000"/>
        <color rgb="FFFFEF9C"/>
      </colorScale>
    </cfRule>
  </conditionalFormatting>
  <conditionalFormatting sqref="Z737:Z740">
    <cfRule type="colorScale" priority="2912">
      <colorScale>
        <cfvo type="num" val="0"/>
        <cfvo type="max" val="0"/>
        <color rgb="FFFF0000"/>
        <color rgb="FFFFEF9C"/>
      </colorScale>
    </cfRule>
  </conditionalFormatting>
  <conditionalFormatting sqref="Z737:Z740">
    <cfRule type="colorScale" priority="2911">
      <colorScale>
        <cfvo type="num" val="0"/>
        <cfvo type="max" val="0"/>
        <color rgb="FFFF0000"/>
        <color rgb="FFFFEF9C"/>
      </colorScale>
    </cfRule>
  </conditionalFormatting>
  <conditionalFormatting sqref="Z737:Z740">
    <cfRule type="colorScale" priority="2910">
      <colorScale>
        <cfvo type="num" val="0"/>
        <cfvo type="max" val="0"/>
        <color rgb="FFFF0000"/>
        <color rgb="FFFFEF9C"/>
      </colorScale>
    </cfRule>
  </conditionalFormatting>
  <conditionalFormatting sqref="Z737:Z740">
    <cfRule type="colorScale" priority="2909">
      <colorScale>
        <cfvo type="num" val="0"/>
        <cfvo type="max" val="0"/>
        <color rgb="FFFF0000"/>
        <color rgb="FFFFEF9C"/>
      </colorScale>
    </cfRule>
  </conditionalFormatting>
  <conditionalFormatting sqref="Z737:Z740">
    <cfRule type="colorScale" priority="2908">
      <colorScale>
        <cfvo type="num" val="0"/>
        <cfvo type="max" val="0"/>
        <color rgb="FFFF0000"/>
        <color rgb="FFFFEF9C"/>
      </colorScale>
    </cfRule>
  </conditionalFormatting>
  <conditionalFormatting sqref="Z737:Z740">
    <cfRule type="colorScale" priority="2907">
      <colorScale>
        <cfvo type="num" val="0"/>
        <cfvo type="max" val="0"/>
        <color rgb="FFFF0000"/>
        <color rgb="FFFFEF9C"/>
      </colorScale>
    </cfRule>
  </conditionalFormatting>
  <conditionalFormatting sqref="Z737:Z740">
    <cfRule type="colorScale" priority="2906">
      <colorScale>
        <cfvo type="num" val="0"/>
        <cfvo type="max" val="0"/>
        <color rgb="FFFF0000"/>
        <color rgb="FFFFEF9C"/>
      </colorScale>
    </cfRule>
  </conditionalFormatting>
  <conditionalFormatting sqref="Z737:Z740">
    <cfRule type="colorScale" priority="2905">
      <colorScale>
        <cfvo type="num" val="0"/>
        <cfvo type="max" val="0"/>
        <color rgb="FFFF0000"/>
        <color rgb="FFFFEF9C"/>
      </colorScale>
    </cfRule>
  </conditionalFormatting>
  <conditionalFormatting sqref="Z737:Z740">
    <cfRule type="colorScale" priority="2904">
      <colorScale>
        <cfvo type="num" val="0"/>
        <cfvo type="max" val="0"/>
        <color rgb="FFFF0000"/>
        <color rgb="FFFFEF9C"/>
      </colorScale>
    </cfRule>
  </conditionalFormatting>
  <conditionalFormatting sqref="Z737:Z740">
    <cfRule type="colorScale" priority="2903">
      <colorScale>
        <cfvo type="num" val="0"/>
        <cfvo type="max" val="0"/>
        <color rgb="FFFF0000"/>
        <color rgb="FFFFEF9C"/>
      </colorScale>
    </cfRule>
  </conditionalFormatting>
  <conditionalFormatting sqref="Z737:Z740">
    <cfRule type="colorScale" priority="2902">
      <colorScale>
        <cfvo type="num" val="0"/>
        <cfvo type="max" val="0"/>
        <color rgb="FFFF0000"/>
        <color rgb="FFFFEF9C"/>
      </colorScale>
    </cfRule>
  </conditionalFormatting>
  <conditionalFormatting sqref="Z737:Z740">
    <cfRule type="colorScale" priority="2901">
      <colorScale>
        <cfvo type="num" val="0"/>
        <cfvo type="max" val="0"/>
        <color rgb="FFFF0000"/>
        <color rgb="FFFFEF9C"/>
      </colorScale>
    </cfRule>
  </conditionalFormatting>
  <conditionalFormatting sqref="Z737:Z740">
    <cfRule type="colorScale" priority="2900">
      <colorScale>
        <cfvo type="num" val="0"/>
        <cfvo type="max" val="0"/>
        <color rgb="FFFF0000"/>
        <color rgb="FFFFEF9C"/>
      </colorScale>
    </cfRule>
  </conditionalFormatting>
  <conditionalFormatting sqref="Z737:Z740">
    <cfRule type="colorScale" priority="2899">
      <colorScale>
        <cfvo type="num" val="0"/>
        <cfvo type="max" val="0"/>
        <color rgb="FFFF0000"/>
        <color rgb="FFFFEF9C"/>
      </colorScale>
    </cfRule>
  </conditionalFormatting>
  <conditionalFormatting sqref="Z710">
    <cfRule type="colorScale" priority="2898">
      <colorScale>
        <cfvo type="num" val="0"/>
        <cfvo type="max" val="0"/>
        <color rgb="FFFF0000"/>
        <color rgb="FFFFEF9C"/>
      </colorScale>
    </cfRule>
  </conditionalFormatting>
  <conditionalFormatting sqref="Z725">
    <cfRule type="colorScale" priority="2897">
      <colorScale>
        <cfvo type="num" val="0"/>
        <cfvo type="max" val="0"/>
        <color rgb="FFFF0000"/>
        <color rgb="FFFFEF9C"/>
      </colorScale>
    </cfRule>
  </conditionalFormatting>
  <conditionalFormatting sqref="Z715">
    <cfRule type="colorScale" priority="2896">
      <colorScale>
        <cfvo type="num" val="0"/>
        <cfvo type="max" val="0"/>
        <color rgb="FFFF0000"/>
        <color rgb="FFFFEF9C"/>
      </colorScale>
    </cfRule>
  </conditionalFormatting>
  <conditionalFormatting sqref="Z730">
    <cfRule type="colorScale" priority="2895">
      <colorScale>
        <cfvo type="num" val="0"/>
        <cfvo type="max" val="0"/>
        <color rgb="FFFF0000"/>
        <color rgb="FFFFEF9C"/>
      </colorScale>
    </cfRule>
  </conditionalFormatting>
  <conditionalFormatting sqref="Z716">
    <cfRule type="colorScale" priority="2894">
      <colorScale>
        <cfvo type="num" val="0"/>
        <cfvo type="max" val="0"/>
        <color rgb="FFFF0000"/>
        <color rgb="FFFFEF9C"/>
      </colorScale>
    </cfRule>
  </conditionalFormatting>
  <conditionalFormatting sqref="Z731:Z732">
    <cfRule type="colorScale" priority="2893">
      <colorScale>
        <cfvo type="num" val="0"/>
        <cfvo type="max" val="0"/>
        <color rgb="FFFF0000"/>
        <color rgb="FFFFEF9C"/>
      </colorScale>
    </cfRule>
  </conditionalFormatting>
  <conditionalFormatting sqref="P707:Y710">
    <cfRule type="colorScale" priority="2892">
      <colorScale>
        <cfvo type="num" val="0"/>
        <cfvo type="max" val="0"/>
        <color rgb="FFFF0000"/>
        <color rgb="FFFFEF9C"/>
      </colorScale>
    </cfRule>
  </conditionalFormatting>
  <conditionalFormatting sqref="P712:Y725">
    <cfRule type="colorScale" priority="2891">
      <colorScale>
        <cfvo type="num" val="0"/>
        <cfvo type="max" val="0"/>
        <color rgb="FFFF0000"/>
        <color rgb="FFFFEF9C"/>
      </colorScale>
    </cfRule>
  </conditionalFormatting>
  <conditionalFormatting sqref="P727:Y740">
    <cfRule type="colorScale" priority="2890">
      <colorScale>
        <cfvo type="num" val="0"/>
        <cfvo type="max" val="0"/>
        <color rgb="FFFF0000"/>
        <color rgb="FFFFEF9C"/>
      </colorScale>
    </cfRule>
  </conditionalFormatting>
  <conditionalFormatting sqref="P707:Y710">
    <cfRule type="colorScale" priority="2889">
      <colorScale>
        <cfvo type="num" val="0"/>
        <cfvo type="max" val="0"/>
        <color rgb="FFFF0000"/>
        <color rgb="FFFFEF9C"/>
      </colorScale>
    </cfRule>
  </conditionalFormatting>
  <conditionalFormatting sqref="P707:Y710">
    <cfRule type="colorScale" priority="2888">
      <colorScale>
        <cfvo type="num" val="0"/>
        <cfvo type="max" val="0"/>
        <color rgb="FFFF0000"/>
        <color rgb="FFFFEF9C"/>
      </colorScale>
    </cfRule>
  </conditionalFormatting>
  <conditionalFormatting sqref="P707:Y710">
    <cfRule type="colorScale" priority="2887">
      <colorScale>
        <cfvo type="num" val="0"/>
        <cfvo type="max" val="0"/>
        <color rgb="FFFF0000"/>
        <color rgb="FFFFEF9C"/>
      </colorScale>
    </cfRule>
  </conditionalFormatting>
  <conditionalFormatting sqref="P707:Y710">
    <cfRule type="colorScale" priority="2886">
      <colorScale>
        <cfvo type="num" val="0"/>
        <cfvo type="max" val="0"/>
        <color rgb="FFFF0000"/>
        <color rgb="FFFFEF9C"/>
      </colorScale>
    </cfRule>
  </conditionalFormatting>
  <conditionalFormatting sqref="P707:Y710">
    <cfRule type="colorScale" priority="2885">
      <colorScale>
        <cfvo type="num" val="0"/>
        <cfvo type="max" val="0"/>
        <color rgb="FFFF0000"/>
        <color rgb="FFFFEF9C"/>
      </colorScale>
    </cfRule>
  </conditionalFormatting>
  <conditionalFormatting sqref="P707:Y710">
    <cfRule type="colorScale" priority="2884">
      <colorScale>
        <cfvo type="num" val="0"/>
        <cfvo type="max" val="0"/>
        <color rgb="FFFF0000"/>
        <color rgb="FFFFEF9C"/>
      </colorScale>
    </cfRule>
  </conditionalFormatting>
  <conditionalFormatting sqref="P707:Y710">
    <cfRule type="colorScale" priority="2883">
      <colorScale>
        <cfvo type="num" val="0"/>
        <cfvo type="max" val="0"/>
        <color rgb="FFFF0000"/>
        <color rgb="FFFFEF9C"/>
      </colorScale>
    </cfRule>
  </conditionalFormatting>
  <conditionalFormatting sqref="P707:Y710">
    <cfRule type="colorScale" priority="2882">
      <colorScale>
        <cfvo type="num" val="0"/>
        <cfvo type="max" val="0"/>
        <color rgb="FFFF0000"/>
        <color rgb="FFFFEF9C"/>
      </colorScale>
    </cfRule>
  </conditionalFormatting>
  <conditionalFormatting sqref="P707:Y710">
    <cfRule type="colorScale" priority="2881">
      <colorScale>
        <cfvo type="num" val="0"/>
        <cfvo type="max" val="0"/>
        <color rgb="FFFF0000"/>
        <color rgb="FFFFEF9C"/>
      </colorScale>
    </cfRule>
  </conditionalFormatting>
  <conditionalFormatting sqref="P707:Y710">
    <cfRule type="colorScale" priority="2880">
      <colorScale>
        <cfvo type="num" val="0"/>
        <cfvo type="max" val="0"/>
        <color rgb="FFFF0000"/>
        <color rgb="FFFFEF9C"/>
      </colorScale>
    </cfRule>
  </conditionalFormatting>
  <conditionalFormatting sqref="P707:Y710">
    <cfRule type="colorScale" priority="2879">
      <colorScale>
        <cfvo type="num" val="0"/>
        <cfvo type="max" val="0"/>
        <color rgb="FFFF0000"/>
        <color rgb="FFFFEF9C"/>
      </colorScale>
    </cfRule>
  </conditionalFormatting>
  <conditionalFormatting sqref="P707:Y710">
    <cfRule type="colorScale" priority="2878">
      <colorScale>
        <cfvo type="num" val="0"/>
        <cfvo type="max" val="0"/>
        <color rgb="FFFF0000"/>
        <color rgb="FFFFEF9C"/>
      </colorScale>
    </cfRule>
  </conditionalFormatting>
  <conditionalFormatting sqref="P707:Y710">
    <cfRule type="colorScale" priority="2877">
      <colorScale>
        <cfvo type="num" val="0"/>
        <cfvo type="max" val="0"/>
        <color rgb="FFFF0000"/>
        <color rgb="FFFFEF9C"/>
      </colorScale>
    </cfRule>
  </conditionalFormatting>
  <conditionalFormatting sqref="P707:Y710">
    <cfRule type="colorScale" priority="2876">
      <colorScale>
        <cfvo type="num" val="0"/>
        <cfvo type="max" val="0"/>
        <color rgb="FFFF0000"/>
        <color rgb="FFFFEF9C"/>
      </colorScale>
    </cfRule>
  </conditionalFormatting>
  <conditionalFormatting sqref="P707:Y710">
    <cfRule type="colorScale" priority="2875">
      <colorScale>
        <cfvo type="num" val="0"/>
        <cfvo type="max" val="0"/>
        <color rgb="FFFF0000"/>
        <color rgb="FFFFEF9C"/>
      </colorScale>
    </cfRule>
  </conditionalFormatting>
  <conditionalFormatting sqref="P712:Y725">
    <cfRule type="colorScale" priority="2874">
      <colorScale>
        <cfvo type="num" val="0"/>
        <cfvo type="max" val="0"/>
        <color rgb="FFFF0000"/>
        <color rgb="FFFFEF9C"/>
      </colorScale>
    </cfRule>
  </conditionalFormatting>
  <conditionalFormatting sqref="P712:Y725">
    <cfRule type="colorScale" priority="2873">
      <colorScale>
        <cfvo type="num" val="0"/>
        <cfvo type="max" val="0"/>
        <color rgb="FFFF0000"/>
        <color rgb="FFFFEF9C"/>
      </colorScale>
    </cfRule>
  </conditionalFormatting>
  <conditionalFormatting sqref="P712:Y725">
    <cfRule type="colorScale" priority="2872">
      <colorScale>
        <cfvo type="num" val="0"/>
        <cfvo type="max" val="0"/>
        <color rgb="FFFF0000"/>
        <color rgb="FFFFEF9C"/>
      </colorScale>
    </cfRule>
  </conditionalFormatting>
  <conditionalFormatting sqref="P712:Y725">
    <cfRule type="colorScale" priority="2871">
      <colorScale>
        <cfvo type="num" val="0"/>
        <cfvo type="max" val="0"/>
        <color rgb="FFFF0000"/>
        <color rgb="FFFFEF9C"/>
      </colorScale>
    </cfRule>
  </conditionalFormatting>
  <conditionalFormatting sqref="P712:Y725">
    <cfRule type="colorScale" priority="2870">
      <colorScale>
        <cfvo type="num" val="0"/>
        <cfvo type="max" val="0"/>
        <color rgb="FFFF0000"/>
        <color rgb="FFFFEF9C"/>
      </colorScale>
    </cfRule>
  </conditionalFormatting>
  <conditionalFormatting sqref="P712:Y725">
    <cfRule type="colorScale" priority="2869">
      <colorScale>
        <cfvo type="num" val="0"/>
        <cfvo type="max" val="0"/>
        <color rgb="FFFF0000"/>
        <color rgb="FFFFEF9C"/>
      </colorScale>
    </cfRule>
  </conditionalFormatting>
  <conditionalFormatting sqref="P712:Y725">
    <cfRule type="colorScale" priority="2868">
      <colorScale>
        <cfvo type="num" val="0"/>
        <cfvo type="max" val="0"/>
        <color rgb="FFFF0000"/>
        <color rgb="FFFFEF9C"/>
      </colorScale>
    </cfRule>
  </conditionalFormatting>
  <conditionalFormatting sqref="P712:Y725">
    <cfRule type="colorScale" priority="2867">
      <colorScale>
        <cfvo type="num" val="0"/>
        <cfvo type="max" val="0"/>
        <color rgb="FFFF0000"/>
        <color rgb="FFFFEF9C"/>
      </colorScale>
    </cfRule>
  </conditionalFormatting>
  <conditionalFormatting sqref="P712:Y725">
    <cfRule type="colorScale" priority="2866">
      <colorScale>
        <cfvo type="num" val="0"/>
        <cfvo type="max" val="0"/>
        <color rgb="FFFF0000"/>
        <color rgb="FFFFEF9C"/>
      </colorScale>
    </cfRule>
  </conditionalFormatting>
  <conditionalFormatting sqref="P712:Y725">
    <cfRule type="colorScale" priority="2865">
      <colorScale>
        <cfvo type="num" val="0"/>
        <cfvo type="max" val="0"/>
        <color rgb="FFFF0000"/>
        <color rgb="FFFFEF9C"/>
      </colorScale>
    </cfRule>
  </conditionalFormatting>
  <conditionalFormatting sqref="P712:Y725">
    <cfRule type="colorScale" priority="2864">
      <colorScale>
        <cfvo type="num" val="0"/>
        <cfvo type="max" val="0"/>
        <color rgb="FFFF0000"/>
        <color rgb="FFFFEF9C"/>
      </colorScale>
    </cfRule>
  </conditionalFormatting>
  <conditionalFormatting sqref="P712:Y725">
    <cfRule type="colorScale" priority="2863">
      <colorScale>
        <cfvo type="num" val="0"/>
        <cfvo type="max" val="0"/>
        <color rgb="FFFF0000"/>
        <color rgb="FFFFEF9C"/>
      </colorScale>
    </cfRule>
  </conditionalFormatting>
  <conditionalFormatting sqref="P712:Y725">
    <cfRule type="colorScale" priority="2862">
      <colorScale>
        <cfvo type="num" val="0"/>
        <cfvo type="max" val="0"/>
        <color rgb="FFFF0000"/>
        <color rgb="FFFFEF9C"/>
      </colorScale>
    </cfRule>
  </conditionalFormatting>
  <conditionalFormatting sqref="P712:Y725">
    <cfRule type="colorScale" priority="2861">
      <colorScale>
        <cfvo type="num" val="0"/>
        <cfvo type="max" val="0"/>
        <color rgb="FFFF0000"/>
        <color rgb="FFFFEF9C"/>
      </colorScale>
    </cfRule>
  </conditionalFormatting>
  <conditionalFormatting sqref="P712:Y725">
    <cfRule type="colorScale" priority="2860">
      <colorScale>
        <cfvo type="num" val="0"/>
        <cfvo type="max" val="0"/>
        <color rgb="FFFF0000"/>
        <color rgb="FFFFEF9C"/>
      </colorScale>
    </cfRule>
  </conditionalFormatting>
  <conditionalFormatting sqref="P712:Y725">
    <cfRule type="colorScale" priority="2859">
      <colorScale>
        <cfvo type="num" val="0"/>
        <cfvo type="max" val="0"/>
        <color rgb="FFFF0000"/>
        <color rgb="FFFFEF9C"/>
      </colorScale>
    </cfRule>
  </conditionalFormatting>
  <conditionalFormatting sqref="P727:Y740">
    <cfRule type="colorScale" priority="2858">
      <colorScale>
        <cfvo type="num" val="0"/>
        <cfvo type="max" val="0"/>
        <color rgb="FFFF0000"/>
        <color rgb="FFFFEF9C"/>
      </colorScale>
    </cfRule>
  </conditionalFormatting>
  <conditionalFormatting sqref="P727:Y740">
    <cfRule type="colorScale" priority="2857">
      <colorScale>
        <cfvo type="num" val="0"/>
        <cfvo type="max" val="0"/>
        <color rgb="FFFF0000"/>
        <color rgb="FFFFEF9C"/>
      </colorScale>
    </cfRule>
  </conditionalFormatting>
  <conditionalFormatting sqref="P727:Y740">
    <cfRule type="colorScale" priority="2856">
      <colorScale>
        <cfvo type="num" val="0"/>
        <cfvo type="max" val="0"/>
        <color rgb="FFFF0000"/>
        <color rgb="FFFFEF9C"/>
      </colorScale>
    </cfRule>
  </conditionalFormatting>
  <conditionalFormatting sqref="P727:Y740">
    <cfRule type="colorScale" priority="2855">
      <colorScale>
        <cfvo type="num" val="0"/>
        <cfvo type="max" val="0"/>
        <color rgb="FFFF0000"/>
        <color rgb="FFFFEF9C"/>
      </colorScale>
    </cfRule>
  </conditionalFormatting>
  <conditionalFormatting sqref="P727:Y740">
    <cfRule type="colorScale" priority="2854">
      <colorScale>
        <cfvo type="num" val="0"/>
        <cfvo type="max" val="0"/>
        <color rgb="FFFF0000"/>
        <color rgb="FFFFEF9C"/>
      </colorScale>
    </cfRule>
  </conditionalFormatting>
  <conditionalFormatting sqref="P727:Y740">
    <cfRule type="colorScale" priority="2853">
      <colorScale>
        <cfvo type="num" val="0"/>
        <cfvo type="max" val="0"/>
        <color rgb="FFFF0000"/>
        <color rgb="FFFFEF9C"/>
      </colorScale>
    </cfRule>
  </conditionalFormatting>
  <conditionalFormatting sqref="P727:Y740">
    <cfRule type="colorScale" priority="2852">
      <colorScale>
        <cfvo type="num" val="0"/>
        <cfvo type="max" val="0"/>
        <color rgb="FFFF0000"/>
        <color rgb="FFFFEF9C"/>
      </colorScale>
    </cfRule>
  </conditionalFormatting>
  <conditionalFormatting sqref="P727:Y740">
    <cfRule type="colorScale" priority="2851">
      <colorScale>
        <cfvo type="num" val="0"/>
        <cfvo type="max" val="0"/>
        <color rgb="FFFF0000"/>
        <color rgb="FFFFEF9C"/>
      </colorScale>
    </cfRule>
  </conditionalFormatting>
  <conditionalFormatting sqref="P727:Y740">
    <cfRule type="colorScale" priority="2850">
      <colorScale>
        <cfvo type="num" val="0"/>
        <cfvo type="max" val="0"/>
        <color rgb="FFFF0000"/>
        <color rgb="FFFFEF9C"/>
      </colorScale>
    </cfRule>
  </conditionalFormatting>
  <conditionalFormatting sqref="P727:Y740">
    <cfRule type="colorScale" priority="2849">
      <colorScale>
        <cfvo type="num" val="0"/>
        <cfvo type="max" val="0"/>
        <color rgb="FFFF0000"/>
        <color rgb="FFFFEF9C"/>
      </colorScale>
    </cfRule>
  </conditionalFormatting>
  <conditionalFormatting sqref="P727:Y740">
    <cfRule type="colorScale" priority="2848">
      <colorScale>
        <cfvo type="num" val="0"/>
        <cfvo type="max" val="0"/>
        <color rgb="FFFF0000"/>
        <color rgb="FFFFEF9C"/>
      </colorScale>
    </cfRule>
  </conditionalFormatting>
  <conditionalFormatting sqref="P727:Y740">
    <cfRule type="colorScale" priority="2847">
      <colorScale>
        <cfvo type="num" val="0"/>
        <cfvo type="max" val="0"/>
        <color rgb="FFFF0000"/>
        <color rgb="FFFFEF9C"/>
      </colorScale>
    </cfRule>
  </conditionalFormatting>
  <conditionalFormatting sqref="P727:Y740">
    <cfRule type="colorScale" priority="2846">
      <colorScale>
        <cfvo type="num" val="0"/>
        <cfvo type="max" val="0"/>
        <color rgb="FFFF0000"/>
        <color rgb="FFFFEF9C"/>
      </colorScale>
    </cfRule>
  </conditionalFormatting>
  <conditionalFormatting sqref="P727:Y740">
    <cfRule type="colorScale" priority="2845">
      <colorScale>
        <cfvo type="num" val="0"/>
        <cfvo type="max" val="0"/>
        <color rgb="FFFF0000"/>
        <color rgb="FFFFEF9C"/>
      </colorScale>
    </cfRule>
  </conditionalFormatting>
  <conditionalFormatting sqref="P727:Y740">
    <cfRule type="colorScale" priority="2844">
      <colorScale>
        <cfvo type="num" val="0"/>
        <cfvo type="max" val="0"/>
        <color rgb="FFFF0000"/>
        <color rgb="FFFFEF9C"/>
      </colorScale>
    </cfRule>
  </conditionalFormatting>
  <conditionalFormatting sqref="P727:Y740">
    <cfRule type="colorScale" priority="2843">
      <colorScale>
        <cfvo type="num" val="0"/>
        <cfvo type="max" val="0"/>
        <color rgb="FFFF0000"/>
        <color rgb="FFFFEF9C"/>
      </colorScale>
    </cfRule>
  </conditionalFormatting>
  <conditionalFormatting sqref="P727:Y740">
    <cfRule type="colorScale" priority="2842">
      <colorScale>
        <cfvo type="num" val="0"/>
        <cfvo type="max" val="0"/>
        <color rgb="FFFF0000"/>
        <color rgb="FFFFEF9C"/>
      </colorScale>
    </cfRule>
  </conditionalFormatting>
  <conditionalFormatting sqref="P716:Y716">
    <cfRule type="colorScale" priority="2841">
      <colorScale>
        <cfvo type="num" val="0"/>
        <cfvo type="max" val="0"/>
        <color rgb="FFFF0000"/>
        <color rgb="FFFFEF9C"/>
      </colorScale>
    </cfRule>
  </conditionalFormatting>
  <conditionalFormatting sqref="P731:Y732">
    <cfRule type="colorScale" priority="2840">
      <colorScale>
        <cfvo type="num" val="0"/>
        <cfvo type="max" val="0"/>
        <color rgb="FFFF0000"/>
        <color rgb="FFFFEF9C"/>
      </colorScale>
    </cfRule>
  </conditionalFormatting>
  <conditionalFormatting sqref="P721:Y721">
    <cfRule type="colorScale" priority="2839">
      <colorScale>
        <cfvo type="num" val="0"/>
        <cfvo type="max" val="0"/>
        <color rgb="FFFF0000"/>
        <color rgb="FFFFEF9C"/>
      </colorScale>
    </cfRule>
  </conditionalFormatting>
  <conditionalFormatting sqref="P737:Y737">
    <cfRule type="colorScale" priority="2838">
      <colorScale>
        <cfvo type="num" val="0"/>
        <cfvo type="max" val="0"/>
        <color rgb="FFFF0000"/>
        <color rgb="FFFFEF9C"/>
      </colorScale>
    </cfRule>
  </conditionalFormatting>
  <conditionalFormatting sqref="P707:Y707">
    <cfRule type="colorScale" priority="2837">
      <colorScale>
        <cfvo type="num" val="0"/>
        <cfvo type="max" val="0"/>
        <color rgb="FFFF0000"/>
        <color rgb="FFFFEF9C"/>
      </colorScale>
    </cfRule>
  </conditionalFormatting>
  <conditionalFormatting sqref="P722:Y722">
    <cfRule type="colorScale" priority="2836">
      <colorScale>
        <cfvo type="num" val="0"/>
        <cfvo type="max" val="0"/>
        <color rgb="FFFF0000"/>
        <color rgb="FFFFEF9C"/>
      </colorScale>
    </cfRule>
  </conditionalFormatting>
  <conditionalFormatting sqref="P738:Y738">
    <cfRule type="colorScale" priority="2835">
      <colorScale>
        <cfvo type="num" val="0"/>
        <cfvo type="max" val="0"/>
        <color rgb="FFFF0000"/>
        <color rgb="FFFFEF9C"/>
      </colorScale>
    </cfRule>
  </conditionalFormatting>
  <conditionalFormatting sqref="Z707:Z710">
    <cfRule type="colorScale" priority="2834">
      <colorScale>
        <cfvo type="num" val="0"/>
        <cfvo type="max" val="0"/>
        <color rgb="FFFF0000"/>
        <color rgb="FFFFEF9C"/>
      </colorScale>
    </cfRule>
  </conditionalFormatting>
  <conditionalFormatting sqref="Z712:Z725">
    <cfRule type="colorScale" priority="2833">
      <colorScale>
        <cfvo type="num" val="0"/>
        <cfvo type="max" val="0"/>
        <color rgb="FFFF0000"/>
        <color rgb="FFFFEF9C"/>
      </colorScale>
    </cfRule>
  </conditionalFormatting>
  <conditionalFormatting sqref="Z727:Z740">
    <cfRule type="colorScale" priority="2832">
      <colorScale>
        <cfvo type="num" val="0"/>
        <cfvo type="max" val="0"/>
        <color rgb="FFFF0000"/>
        <color rgb="FFFFEF9C"/>
      </colorScale>
    </cfRule>
  </conditionalFormatting>
  <conditionalFormatting sqref="Z707:Z710">
    <cfRule type="colorScale" priority="2831">
      <colorScale>
        <cfvo type="num" val="0"/>
        <cfvo type="max" val="0"/>
        <color rgb="FFFF0000"/>
        <color rgb="FFFFEF9C"/>
      </colorScale>
    </cfRule>
  </conditionalFormatting>
  <conditionalFormatting sqref="Z707:Z710">
    <cfRule type="colorScale" priority="2830">
      <colorScale>
        <cfvo type="num" val="0"/>
        <cfvo type="max" val="0"/>
        <color rgb="FFFF0000"/>
        <color rgb="FFFFEF9C"/>
      </colorScale>
    </cfRule>
  </conditionalFormatting>
  <conditionalFormatting sqref="Z707:Z710">
    <cfRule type="colorScale" priority="2829">
      <colorScale>
        <cfvo type="num" val="0"/>
        <cfvo type="max" val="0"/>
        <color rgb="FFFF0000"/>
        <color rgb="FFFFEF9C"/>
      </colorScale>
    </cfRule>
  </conditionalFormatting>
  <conditionalFormatting sqref="Z707:Z710">
    <cfRule type="colorScale" priority="2828">
      <colorScale>
        <cfvo type="num" val="0"/>
        <cfvo type="max" val="0"/>
        <color rgb="FFFF0000"/>
        <color rgb="FFFFEF9C"/>
      </colorScale>
    </cfRule>
  </conditionalFormatting>
  <conditionalFormatting sqref="Z707:Z710">
    <cfRule type="colorScale" priority="2827">
      <colorScale>
        <cfvo type="num" val="0"/>
        <cfvo type="max" val="0"/>
        <color rgb="FFFF0000"/>
        <color rgb="FFFFEF9C"/>
      </colorScale>
    </cfRule>
  </conditionalFormatting>
  <conditionalFormatting sqref="Z707:Z710">
    <cfRule type="colorScale" priority="2826">
      <colorScale>
        <cfvo type="num" val="0"/>
        <cfvo type="max" val="0"/>
        <color rgb="FFFF0000"/>
        <color rgb="FFFFEF9C"/>
      </colorScale>
    </cfRule>
  </conditionalFormatting>
  <conditionalFormatting sqref="Z707:Z710">
    <cfRule type="colorScale" priority="2825">
      <colorScale>
        <cfvo type="num" val="0"/>
        <cfvo type="max" val="0"/>
        <color rgb="FFFF0000"/>
        <color rgb="FFFFEF9C"/>
      </colorScale>
    </cfRule>
  </conditionalFormatting>
  <conditionalFormatting sqref="Z707:Z710">
    <cfRule type="colorScale" priority="2824">
      <colorScale>
        <cfvo type="num" val="0"/>
        <cfvo type="max" val="0"/>
        <color rgb="FFFF0000"/>
        <color rgb="FFFFEF9C"/>
      </colorScale>
    </cfRule>
  </conditionalFormatting>
  <conditionalFormatting sqref="Z707:Z710">
    <cfRule type="colorScale" priority="2823">
      <colorScale>
        <cfvo type="num" val="0"/>
        <cfvo type="max" val="0"/>
        <color rgb="FFFF0000"/>
        <color rgb="FFFFEF9C"/>
      </colorScale>
    </cfRule>
  </conditionalFormatting>
  <conditionalFormatting sqref="Z707:Z710">
    <cfRule type="colorScale" priority="2822">
      <colorScale>
        <cfvo type="num" val="0"/>
        <cfvo type="max" val="0"/>
        <color rgb="FFFF0000"/>
        <color rgb="FFFFEF9C"/>
      </colorScale>
    </cfRule>
  </conditionalFormatting>
  <conditionalFormatting sqref="Z707:Z710">
    <cfRule type="colorScale" priority="2821">
      <colorScale>
        <cfvo type="num" val="0"/>
        <cfvo type="max" val="0"/>
        <color rgb="FFFF0000"/>
        <color rgb="FFFFEF9C"/>
      </colorScale>
    </cfRule>
  </conditionalFormatting>
  <conditionalFormatting sqref="Z707:Z710">
    <cfRule type="colorScale" priority="2820">
      <colorScale>
        <cfvo type="num" val="0"/>
        <cfvo type="max" val="0"/>
        <color rgb="FFFF0000"/>
        <color rgb="FFFFEF9C"/>
      </colorScale>
    </cfRule>
  </conditionalFormatting>
  <conditionalFormatting sqref="Z707:Z710">
    <cfRule type="colorScale" priority="2819">
      <colorScale>
        <cfvo type="num" val="0"/>
        <cfvo type="max" val="0"/>
        <color rgb="FFFF0000"/>
        <color rgb="FFFFEF9C"/>
      </colorScale>
    </cfRule>
  </conditionalFormatting>
  <conditionalFormatting sqref="Z707:Z710">
    <cfRule type="colorScale" priority="2818">
      <colorScale>
        <cfvo type="num" val="0"/>
        <cfvo type="max" val="0"/>
        <color rgb="FFFF0000"/>
        <color rgb="FFFFEF9C"/>
      </colorScale>
    </cfRule>
  </conditionalFormatting>
  <conditionalFormatting sqref="Z707:Z710">
    <cfRule type="colorScale" priority="2817">
      <colorScale>
        <cfvo type="num" val="0"/>
        <cfvo type="max" val="0"/>
        <color rgb="FFFF0000"/>
        <color rgb="FFFFEF9C"/>
      </colorScale>
    </cfRule>
  </conditionalFormatting>
  <conditionalFormatting sqref="Z712:Z725">
    <cfRule type="colorScale" priority="2816">
      <colorScale>
        <cfvo type="num" val="0"/>
        <cfvo type="max" val="0"/>
        <color rgb="FFFF0000"/>
        <color rgb="FFFFEF9C"/>
      </colorScale>
    </cfRule>
  </conditionalFormatting>
  <conditionalFormatting sqref="Z712:Z725">
    <cfRule type="colorScale" priority="2815">
      <colorScale>
        <cfvo type="num" val="0"/>
        <cfvo type="max" val="0"/>
        <color rgb="FFFF0000"/>
        <color rgb="FFFFEF9C"/>
      </colorScale>
    </cfRule>
  </conditionalFormatting>
  <conditionalFormatting sqref="Z712:Z725">
    <cfRule type="colorScale" priority="2814">
      <colorScale>
        <cfvo type="num" val="0"/>
        <cfvo type="max" val="0"/>
        <color rgb="FFFF0000"/>
        <color rgb="FFFFEF9C"/>
      </colorScale>
    </cfRule>
  </conditionalFormatting>
  <conditionalFormatting sqref="Z712:Z725">
    <cfRule type="colorScale" priority="2813">
      <colorScale>
        <cfvo type="num" val="0"/>
        <cfvo type="max" val="0"/>
        <color rgb="FFFF0000"/>
        <color rgb="FFFFEF9C"/>
      </colorScale>
    </cfRule>
  </conditionalFormatting>
  <conditionalFormatting sqref="Z712:Z725">
    <cfRule type="colorScale" priority="2812">
      <colorScale>
        <cfvo type="num" val="0"/>
        <cfvo type="max" val="0"/>
        <color rgb="FFFF0000"/>
        <color rgb="FFFFEF9C"/>
      </colorScale>
    </cfRule>
  </conditionalFormatting>
  <conditionalFormatting sqref="Z712:Z725">
    <cfRule type="colorScale" priority="2811">
      <colorScale>
        <cfvo type="num" val="0"/>
        <cfvo type="max" val="0"/>
        <color rgb="FFFF0000"/>
        <color rgb="FFFFEF9C"/>
      </colorScale>
    </cfRule>
  </conditionalFormatting>
  <conditionalFormatting sqref="Z712:Z725">
    <cfRule type="colorScale" priority="2810">
      <colorScale>
        <cfvo type="num" val="0"/>
        <cfvo type="max" val="0"/>
        <color rgb="FFFF0000"/>
        <color rgb="FFFFEF9C"/>
      </colorScale>
    </cfRule>
  </conditionalFormatting>
  <conditionalFormatting sqref="Z712:Z725">
    <cfRule type="colorScale" priority="2809">
      <colorScale>
        <cfvo type="num" val="0"/>
        <cfvo type="max" val="0"/>
        <color rgb="FFFF0000"/>
        <color rgb="FFFFEF9C"/>
      </colorScale>
    </cfRule>
  </conditionalFormatting>
  <conditionalFormatting sqref="Z712:Z725">
    <cfRule type="colorScale" priority="2808">
      <colorScale>
        <cfvo type="num" val="0"/>
        <cfvo type="max" val="0"/>
        <color rgb="FFFF0000"/>
        <color rgb="FFFFEF9C"/>
      </colorScale>
    </cfRule>
  </conditionalFormatting>
  <conditionalFormatting sqref="Z712:Z725">
    <cfRule type="colorScale" priority="2807">
      <colorScale>
        <cfvo type="num" val="0"/>
        <cfvo type="max" val="0"/>
        <color rgb="FFFF0000"/>
        <color rgb="FFFFEF9C"/>
      </colorScale>
    </cfRule>
  </conditionalFormatting>
  <conditionalFormatting sqref="Z712:Z725">
    <cfRule type="colorScale" priority="2806">
      <colorScale>
        <cfvo type="num" val="0"/>
        <cfvo type="max" val="0"/>
        <color rgb="FFFF0000"/>
        <color rgb="FFFFEF9C"/>
      </colorScale>
    </cfRule>
  </conditionalFormatting>
  <conditionalFormatting sqref="Z712:Z725">
    <cfRule type="colorScale" priority="2805">
      <colorScale>
        <cfvo type="num" val="0"/>
        <cfvo type="max" val="0"/>
        <color rgb="FFFF0000"/>
        <color rgb="FFFFEF9C"/>
      </colorScale>
    </cfRule>
  </conditionalFormatting>
  <conditionalFormatting sqref="Z712:Z725">
    <cfRule type="colorScale" priority="2804">
      <colorScale>
        <cfvo type="num" val="0"/>
        <cfvo type="max" val="0"/>
        <color rgb="FFFF0000"/>
        <color rgb="FFFFEF9C"/>
      </colorScale>
    </cfRule>
  </conditionalFormatting>
  <conditionalFormatting sqref="Z712:Z725">
    <cfRule type="colorScale" priority="2803">
      <colorScale>
        <cfvo type="num" val="0"/>
        <cfvo type="max" val="0"/>
        <color rgb="FFFF0000"/>
        <color rgb="FFFFEF9C"/>
      </colorScale>
    </cfRule>
  </conditionalFormatting>
  <conditionalFormatting sqref="Z712:Z725">
    <cfRule type="colorScale" priority="2802">
      <colorScale>
        <cfvo type="num" val="0"/>
        <cfvo type="max" val="0"/>
        <color rgb="FFFF0000"/>
        <color rgb="FFFFEF9C"/>
      </colorScale>
    </cfRule>
  </conditionalFormatting>
  <conditionalFormatting sqref="Z712:Z725">
    <cfRule type="colorScale" priority="2801">
      <colorScale>
        <cfvo type="num" val="0"/>
        <cfvo type="max" val="0"/>
        <color rgb="FFFF0000"/>
        <color rgb="FFFFEF9C"/>
      </colorScale>
    </cfRule>
  </conditionalFormatting>
  <conditionalFormatting sqref="Z727:Z740">
    <cfRule type="colorScale" priority="2800">
      <colorScale>
        <cfvo type="num" val="0"/>
        <cfvo type="max" val="0"/>
        <color rgb="FFFF0000"/>
        <color rgb="FFFFEF9C"/>
      </colorScale>
    </cfRule>
  </conditionalFormatting>
  <conditionalFormatting sqref="Z727:Z740">
    <cfRule type="colorScale" priority="2799">
      <colorScale>
        <cfvo type="num" val="0"/>
        <cfvo type="max" val="0"/>
        <color rgb="FFFF0000"/>
        <color rgb="FFFFEF9C"/>
      </colorScale>
    </cfRule>
  </conditionalFormatting>
  <conditionalFormatting sqref="Z727:Z740">
    <cfRule type="colorScale" priority="2798">
      <colorScale>
        <cfvo type="num" val="0"/>
        <cfvo type="max" val="0"/>
        <color rgb="FFFF0000"/>
        <color rgb="FFFFEF9C"/>
      </colorScale>
    </cfRule>
  </conditionalFormatting>
  <conditionalFormatting sqref="Z727:Z740">
    <cfRule type="colorScale" priority="2797">
      <colorScale>
        <cfvo type="num" val="0"/>
        <cfvo type="max" val="0"/>
        <color rgb="FFFF0000"/>
        <color rgb="FFFFEF9C"/>
      </colorScale>
    </cfRule>
  </conditionalFormatting>
  <conditionalFormatting sqref="Z727:Z740">
    <cfRule type="colorScale" priority="2796">
      <colorScale>
        <cfvo type="num" val="0"/>
        <cfvo type="max" val="0"/>
        <color rgb="FFFF0000"/>
        <color rgb="FFFFEF9C"/>
      </colorScale>
    </cfRule>
  </conditionalFormatting>
  <conditionalFormatting sqref="Z727:Z740">
    <cfRule type="colorScale" priority="2795">
      <colorScale>
        <cfvo type="num" val="0"/>
        <cfvo type="max" val="0"/>
        <color rgb="FFFF0000"/>
        <color rgb="FFFFEF9C"/>
      </colorScale>
    </cfRule>
  </conditionalFormatting>
  <conditionalFormatting sqref="Z727:Z740">
    <cfRule type="colorScale" priority="2794">
      <colorScale>
        <cfvo type="num" val="0"/>
        <cfvo type="max" val="0"/>
        <color rgb="FFFF0000"/>
        <color rgb="FFFFEF9C"/>
      </colorScale>
    </cfRule>
  </conditionalFormatting>
  <conditionalFormatting sqref="Z727:Z740">
    <cfRule type="colorScale" priority="2793">
      <colorScale>
        <cfvo type="num" val="0"/>
        <cfvo type="max" val="0"/>
        <color rgb="FFFF0000"/>
        <color rgb="FFFFEF9C"/>
      </colorScale>
    </cfRule>
  </conditionalFormatting>
  <conditionalFormatting sqref="Z727:Z740">
    <cfRule type="colorScale" priority="2792">
      <colorScale>
        <cfvo type="num" val="0"/>
        <cfvo type="max" val="0"/>
        <color rgb="FFFF0000"/>
        <color rgb="FFFFEF9C"/>
      </colorScale>
    </cfRule>
  </conditionalFormatting>
  <conditionalFormatting sqref="Z727:Z740">
    <cfRule type="colorScale" priority="2791">
      <colorScale>
        <cfvo type="num" val="0"/>
        <cfvo type="max" val="0"/>
        <color rgb="FFFF0000"/>
        <color rgb="FFFFEF9C"/>
      </colorScale>
    </cfRule>
  </conditionalFormatting>
  <conditionalFormatting sqref="Z727:Z740">
    <cfRule type="colorScale" priority="2790">
      <colorScale>
        <cfvo type="num" val="0"/>
        <cfvo type="max" val="0"/>
        <color rgb="FFFF0000"/>
        <color rgb="FFFFEF9C"/>
      </colorScale>
    </cfRule>
  </conditionalFormatting>
  <conditionalFormatting sqref="Z727:Z740">
    <cfRule type="colorScale" priority="2789">
      <colorScale>
        <cfvo type="num" val="0"/>
        <cfvo type="max" val="0"/>
        <color rgb="FFFF0000"/>
        <color rgb="FFFFEF9C"/>
      </colorScale>
    </cfRule>
  </conditionalFormatting>
  <conditionalFormatting sqref="Z727:Z740">
    <cfRule type="colorScale" priority="2788">
      <colorScale>
        <cfvo type="num" val="0"/>
        <cfvo type="max" val="0"/>
        <color rgb="FFFF0000"/>
        <color rgb="FFFFEF9C"/>
      </colorScale>
    </cfRule>
  </conditionalFormatting>
  <conditionalFormatting sqref="Z727:Z740">
    <cfRule type="colorScale" priority="2787">
      <colorScale>
        <cfvo type="num" val="0"/>
        <cfvo type="max" val="0"/>
        <color rgb="FFFF0000"/>
        <color rgb="FFFFEF9C"/>
      </colorScale>
    </cfRule>
  </conditionalFormatting>
  <conditionalFormatting sqref="Z727:Z740">
    <cfRule type="colorScale" priority="2786">
      <colorScale>
        <cfvo type="num" val="0"/>
        <cfvo type="max" val="0"/>
        <color rgb="FFFF0000"/>
        <color rgb="FFFFEF9C"/>
      </colorScale>
    </cfRule>
  </conditionalFormatting>
  <conditionalFormatting sqref="Z727:Z740">
    <cfRule type="colorScale" priority="2785">
      <colorScale>
        <cfvo type="num" val="0"/>
        <cfvo type="max" val="0"/>
        <color rgb="FFFF0000"/>
        <color rgb="FFFFEF9C"/>
      </colorScale>
    </cfRule>
  </conditionalFormatting>
  <conditionalFormatting sqref="Z727:Z740">
    <cfRule type="colorScale" priority="2784">
      <colorScale>
        <cfvo type="num" val="0"/>
        <cfvo type="max" val="0"/>
        <color rgb="FFFF0000"/>
        <color rgb="FFFFEF9C"/>
      </colorScale>
    </cfRule>
  </conditionalFormatting>
  <conditionalFormatting sqref="Z716">
    <cfRule type="colorScale" priority="2783">
      <colorScale>
        <cfvo type="num" val="0"/>
        <cfvo type="max" val="0"/>
        <color rgb="FFFF0000"/>
        <color rgb="FFFFEF9C"/>
      </colorScale>
    </cfRule>
  </conditionalFormatting>
  <conditionalFormatting sqref="Z731:Z732">
    <cfRule type="colorScale" priority="2782">
      <colorScale>
        <cfvo type="num" val="0"/>
        <cfvo type="max" val="0"/>
        <color rgb="FFFF0000"/>
        <color rgb="FFFFEF9C"/>
      </colorScale>
    </cfRule>
  </conditionalFormatting>
  <conditionalFormatting sqref="Z721">
    <cfRule type="colorScale" priority="2781">
      <colorScale>
        <cfvo type="num" val="0"/>
        <cfvo type="max" val="0"/>
        <color rgb="FFFF0000"/>
        <color rgb="FFFFEF9C"/>
      </colorScale>
    </cfRule>
  </conditionalFormatting>
  <conditionalFormatting sqref="Z737">
    <cfRule type="colorScale" priority="2780">
      <colorScale>
        <cfvo type="num" val="0"/>
        <cfvo type="max" val="0"/>
        <color rgb="FFFF0000"/>
        <color rgb="FFFFEF9C"/>
      </colorScale>
    </cfRule>
  </conditionalFormatting>
  <conditionalFormatting sqref="Z707">
    <cfRule type="colorScale" priority="2779">
      <colorScale>
        <cfvo type="num" val="0"/>
        <cfvo type="max" val="0"/>
        <color rgb="FFFF0000"/>
        <color rgb="FFFFEF9C"/>
      </colorScale>
    </cfRule>
  </conditionalFormatting>
  <conditionalFormatting sqref="Z722">
    <cfRule type="colorScale" priority="2778">
      <colorScale>
        <cfvo type="num" val="0"/>
        <cfvo type="max" val="0"/>
        <color rgb="FFFF0000"/>
        <color rgb="FFFFEF9C"/>
      </colorScale>
    </cfRule>
  </conditionalFormatting>
  <conditionalFormatting sqref="Z738">
    <cfRule type="colorScale" priority="2777">
      <colorScale>
        <cfvo type="num" val="0"/>
        <cfvo type="max" val="0"/>
        <color rgb="FFFF0000"/>
        <color rgb="FFFFEF9C"/>
      </colorScale>
    </cfRule>
  </conditionalFormatting>
  <conditionalFormatting sqref="P707:Y716">
    <cfRule type="colorScale" priority="2776">
      <colorScale>
        <cfvo type="num" val="0"/>
        <cfvo type="max" val="0"/>
        <color rgb="FFFF0000"/>
        <color rgb="FFFFEF9C"/>
      </colorScale>
    </cfRule>
  </conditionalFormatting>
  <conditionalFormatting sqref="P718:Y732">
    <cfRule type="colorScale" priority="2775">
      <colorScale>
        <cfvo type="num" val="0"/>
        <cfvo type="max" val="0"/>
        <color rgb="FFFF0000"/>
        <color rgb="FFFFEF9C"/>
      </colorScale>
    </cfRule>
  </conditionalFormatting>
  <conditionalFormatting sqref="P734:Y740">
    <cfRule type="colorScale" priority="2774">
      <colorScale>
        <cfvo type="num" val="0"/>
        <cfvo type="max" val="0"/>
        <color rgb="FFFF0000"/>
        <color rgb="FFFFEF9C"/>
      </colorScale>
    </cfRule>
  </conditionalFormatting>
  <conditionalFormatting sqref="P707:Y716">
    <cfRule type="colorScale" priority="2773">
      <colorScale>
        <cfvo type="num" val="0"/>
        <cfvo type="max" val="0"/>
        <color rgb="FFFF0000"/>
        <color rgb="FFFFEF9C"/>
      </colorScale>
    </cfRule>
  </conditionalFormatting>
  <conditionalFormatting sqref="P707:Y716">
    <cfRule type="colorScale" priority="2772">
      <colorScale>
        <cfvo type="num" val="0"/>
        <cfvo type="max" val="0"/>
        <color rgb="FFFF0000"/>
        <color rgb="FFFFEF9C"/>
      </colorScale>
    </cfRule>
  </conditionalFormatting>
  <conditionalFormatting sqref="P707:Y716">
    <cfRule type="colorScale" priority="2771">
      <colorScale>
        <cfvo type="num" val="0"/>
        <cfvo type="max" val="0"/>
        <color rgb="FFFF0000"/>
        <color rgb="FFFFEF9C"/>
      </colorScale>
    </cfRule>
  </conditionalFormatting>
  <conditionalFormatting sqref="P707:Y716">
    <cfRule type="colorScale" priority="2770">
      <colorScale>
        <cfvo type="num" val="0"/>
        <cfvo type="max" val="0"/>
        <color rgb="FFFF0000"/>
        <color rgb="FFFFEF9C"/>
      </colorScale>
    </cfRule>
  </conditionalFormatting>
  <conditionalFormatting sqref="P707:Y716">
    <cfRule type="colorScale" priority="2769">
      <colorScale>
        <cfvo type="num" val="0"/>
        <cfvo type="max" val="0"/>
        <color rgb="FFFF0000"/>
        <color rgb="FFFFEF9C"/>
      </colorScale>
    </cfRule>
  </conditionalFormatting>
  <conditionalFormatting sqref="P707:Y716">
    <cfRule type="colorScale" priority="2768">
      <colorScale>
        <cfvo type="num" val="0"/>
        <cfvo type="max" val="0"/>
        <color rgb="FFFF0000"/>
        <color rgb="FFFFEF9C"/>
      </colorScale>
    </cfRule>
  </conditionalFormatting>
  <conditionalFormatting sqref="P707:Y716">
    <cfRule type="colorScale" priority="2767">
      <colorScale>
        <cfvo type="num" val="0"/>
        <cfvo type="max" val="0"/>
        <color rgb="FFFF0000"/>
        <color rgb="FFFFEF9C"/>
      </colorScale>
    </cfRule>
  </conditionalFormatting>
  <conditionalFormatting sqref="P707:Y716">
    <cfRule type="colorScale" priority="2766">
      <colorScale>
        <cfvo type="num" val="0"/>
        <cfvo type="max" val="0"/>
        <color rgb="FFFF0000"/>
        <color rgb="FFFFEF9C"/>
      </colorScale>
    </cfRule>
  </conditionalFormatting>
  <conditionalFormatting sqref="P707:Y716">
    <cfRule type="colorScale" priority="2765">
      <colorScale>
        <cfvo type="num" val="0"/>
        <cfvo type="max" val="0"/>
        <color rgb="FFFF0000"/>
        <color rgb="FFFFEF9C"/>
      </colorScale>
    </cfRule>
  </conditionalFormatting>
  <conditionalFormatting sqref="P707:Y716">
    <cfRule type="colorScale" priority="2764">
      <colorScale>
        <cfvo type="num" val="0"/>
        <cfvo type="max" val="0"/>
        <color rgb="FFFF0000"/>
        <color rgb="FFFFEF9C"/>
      </colorScale>
    </cfRule>
  </conditionalFormatting>
  <conditionalFormatting sqref="P707:Y716">
    <cfRule type="colorScale" priority="2763">
      <colorScale>
        <cfvo type="num" val="0"/>
        <cfvo type="max" val="0"/>
        <color rgb="FFFF0000"/>
        <color rgb="FFFFEF9C"/>
      </colorScale>
    </cfRule>
  </conditionalFormatting>
  <conditionalFormatting sqref="P707:Y716">
    <cfRule type="colorScale" priority="2762">
      <colorScale>
        <cfvo type="num" val="0"/>
        <cfvo type="max" val="0"/>
        <color rgb="FFFF0000"/>
        <color rgb="FFFFEF9C"/>
      </colorScale>
    </cfRule>
  </conditionalFormatting>
  <conditionalFormatting sqref="P707:Y716">
    <cfRule type="colorScale" priority="2761">
      <colorScale>
        <cfvo type="num" val="0"/>
        <cfvo type="max" val="0"/>
        <color rgb="FFFF0000"/>
        <color rgb="FFFFEF9C"/>
      </colorScale>
    </cfRule>
  </conditionalFormatting>
  <conditionalFormatting sqref="P718:Y732">
    <cfRule type="colorScale" priority="2760">
      <colorScale>
        <cfvo type="num" val="0"/>
        <cfvo type="max" val="0"/>
        <color rgb="FFFF0000"/>
        <color rgb="FFFFEF9C"/>
      </colorScale>
    </cfRule>
  </conditionalFormatting>
  <conditionalFormatting sqref="P718:Y732">
    <cfRule type="colorScale" priority="2759">
      <colorScale>
        <cfvo type="num" val="0"/>
        <cfvo type="max" val="0"/>
        <color rgb="FFFF0000"/>
        <color rgb="FFFFEF9C"/>
      </colorScale>
    </cfRule>
  </conditionalFormatting>
  <conditionalFormatting sqref="P718:Y732">
    <cfRule type="colorScale" priority="2758">
      <colorScale>
        <cfvo type="num" val="0"/>
        <cfvo type="max" val="0"/>
        <color rgb="FFFF0000"/>
        <color rgb="FFFFEF9C"/>
      </colorScale>
    </cfRule>
  </conditionalFormatting>
  <conditionalFormatting sqref="P718:Y732">
    <cfRule type="colorScale" priority="2757">
      <colorScale>
        <cfvo type="num" val="0"/>
        <cfvo type="max" val="0"/>
        <color rgb="FFFF0000"/>
        <color rgb="FFFFEF9C"/>
      </colorScale>
    </cfRule>
  </conditionalFormatting>
  <conditionalFormatting sqref="P718:Y732">
    <cfRule type="colorScale" priority="2756">
      <colorScale>
        <cfvo type="num" val="0"/>
        <cfvo type="max" val="0"/>
        <color rgb="FFFF0000"/>
        <color rgb="FFFFEF9C"/>
      </colorScale>
    </cfRule>
  </conditionalFormatting>
  <conditionalFormatting sqref="P718:Y732">
    <cfRule type="colorScale" priority="2755">
      <colorScale>
        <cfvo type="num" val="0"/>
        <cfvo type="max" val="0"/>
        <color rgb="FFFF0000"/>
        <color rgb="FFFFEF9C"/>
      </colorScale>
    </cfRule>
  </conditionalFormatting>
  <conditionalFormatting sqref="P718:Y732">
    <cfRule type="colorScale" priority="2754">
      <colorScale>
        <cfvo type="num" val="0"/>
        <cfvo type="max" val="0"/>
        <color rgb="FFFF0000"/>
        <color rgb="FFFFEF9C"/>
      </colorScale>
    </cfRule>
  </conditionalFormatting>
  <conditionalFormatting sqref="P718:Y732">
    <cfRule type="colorScale" priority="2753">
      <colorScale>
        <cfvo type="num" val="0"/>
        <cfvo type="max" val="0"/>
        <color rgb="FFFF0000"/>
        <color rgb="FFFFEF9C"/>
      </colorScale>
    </cfRule>
  </conditionalFormatting>
  <conditionalFormatting sqref="P718:Y732">
    <cfRule type="colorScale" priority="2752">
      <colorScale>
        <cfvo type="num" val="0"/>
        <cfvo type="max" val="0"/>
        <color rgb="FFFF0000"/>
        <color rgb="FFFFEF9C"/>
      </colorScale>
    </cfRule>
  </conditionalFormatting>
  <conditionalFormatting sqref="P718:Y732">
    <cfRule type="colorScale" priority="2751">
      <colorScale>
        <cfvo type="num" val="0"/>
        <cfvo type="max" val="0"/>
        <color rgb="FFFF0000"/>
        <color rgb="FFFFEF9C"/>
      </colorScale>
    </cfRule>
  </conditionalFormatting>
  <conditionalFormatting sqref="P718:Y732">
    <cfRule type="colorScale" priority="2750">
      <colorScale>
        <cfvo type="num" val="0"/>
        <cfvo type="max" val="0"/>
        <color rgb="FFFF0000"/>
        <color rgb="FFFFEF9C"/>
      </colorScale>
    </cfRule>
  </conditionalFormatting>
  <conditionalFormatting sqref="P718:Y732">
    <cfRule type="colorScale" priority="2749">
      <colorScale>
        <cfvo type="num" val="0"/>
        <cfvo type="max" val="0"/>
        <color rgb="FFFF0000"/>
        <color rgb="FFFFEF9C"/>
      </colorScale>
    </cfRule>
  </conditionalFormatting>
  <conditionalFormatting sqref="P718:Y732">
    <cfRule type="colorScale" priority="2748">
      <colorScale>
        <cfvo type="num" val="0"/>
        <cfvo type="max" val="0"/>
        <color rgb="FFFF0000"/>
        <color rgb="FFFFEF9C"/>
      </colorScale>
    </cfRule>
  </conditionalFormatting>
  <conditionalFormatting sqref="P718:Y732">
    <cfRule type="colorScale" priority="2747">
      <colorScale>
        <cfvo type="num" val="0"/>
        <cfvo type="max" val="0"/>
        <color rgb="FFFF0000"/>
        <color rgb="FFFFEF9C"/>
      </colorScale>
    </cfRule>
  </conditionalFormatting>
  <conditionalFormatting sqref="P734:Y740">
    <cfRule type="colorScale" priority="2746">
      <colorScale>
        <cfvo type="num" val="0"/>
        <cfvo type="max" val="0"/>
        <color rgb="FFFF0000"/>
        <color rgb="FFFFEF9C"/>
      </colorScale>
    </cfRule>
  </conditionalFormatting>
  <conditionalFormatting sqref="P734:Y740">
    <cfRule type="colorScale" priority="2745">
      <colorScale>
        <cfvo type="num" val="0"/>
        <cfvo type="max" val="0"/>
        <color rgb="FFFF0000"/>
        <color rgb="FFFFEF9C"/>
      </colorScale>
    </cfRule>
  </conditionalFormatting>
  <conditionalFormatting sqref="P734:Y740">
    <cfRule type="colorScale" priority="2744">
      <colorScale>
        <cfvo type="num" val="0"/>
        <cfvo type="max" val="0"/>
        <color rgb="FFFF0000"/>
        <color rgb="FFFFEF9C"/>
      </colorScale>
    </cfRule>
  </conditionalFormatting>
  <conditionalFormatting sqref="P734:Y740">
    <cfRule type="colorScale" priority="2743">
      <colorScale>
        <cfvo type="num" val="0"/>
        <cfvo type="max" val="0"/>
        <color rgb="FFFF0000"/>
        <color rgb="FFFFEF9C"/>
      </colorScale>
    </cfRule>
  </conditionalFormatting>
  <conditionalFormatting sqref="P734:Y740">
    <cfRule type="colorScale" priority="2742">
      <colorScale>
        <cfvo type="num" val="0"/>
        <cfvo type="max" val="0"/>
        <color rgb="FFFF0000"/>
        <color rgb="FFFFEF9C"/>
      </colorScale>
    </cfRule>
  </conditionalFormatting>
  <conditionalFormatting sqref="P734:Y740">
    <cfRule type="colorScale" priority="2741">
      <colorScale>
        <cfvo type="num" val="0"/>
        <cfvo type="max" val="0"/>
        <color rgb="FFFF0000"/>
        <color rgb="FFFFEF9C"/>
      </colorScale>
    </cfRule>
  </conditionalFormatting>
  <conditionalFormatting sqref="P734:Y740">
    <cfRule type="colorScale" priority="2740">
      <colorScale>
        <cfvo type="num" val="0"/>
        <cfvo type="max" val="0"/>
        <color rgb="FFFF0000"/>
        <color rgb="FFFFEF9C"/>
      </colorScale>
    </cfRule>
  </conditionalFormatting>
  <conditionalFormatting sqref="P734:Y740">
    <cfRule type="colorScale" priority="2739">
      <colorScale>
        <cfvo type="num" val="0"/>
        <cfvo type="max" val="0"/>
        <color rgb="FFFF0000"/>
        <color rgb="FFFFEF9C"/>
      </colorScale>
    </cfRule>
  </conditionalFormatting>
  <conditionalFormatting sqref="P734:Y740">
    <cfRule type="colorScale" priority="2738">
      <colorScale>
        <cfvo type="num" val="0"/>
        <cfvo type="max" val="0"/>
        <color rgb="FFFF0000"/>
        <color rgb="FFFFEF9C"/>
      </colorScale>
    </cfRule>
  </conditionalFormatting>
  <conditionalFormatting sqref="P734:Y740">
    <cfRule type="colorScale" priority="2737">
      <colorScale>
        <cfvo type="num" val="0"/>
        <cfvo type="max" val="0"/>
        <color rgb="FFFF0000"/>
        <color rgb="FFFFEF9C"/>
      </colorScale>
    </cfRule>
  </conditionalFormatting>
  <conditionalFormatting sqref="P734:Y740">
    <cfRule type="colorScale" priority="2736">
      <colorScale>
        <cfvo type="num" val="0"/>
        <cfvo type="max" val="0"/>
        <color rgb="FFFF0000"/>
        <color rgb="FFFFEF9C"/>
      </colorScale>
    </cfRule>
  </conditionalFormatting>
  <conditionalFormatting sqref="P734:Y740">
    <cfRule type="colorScale" priority="2735">
      <colorScale>
        <cfvo type="num" val="0"/>
        <cfvo type="max" val="0"/>
        <color rgb="FFFF0000"/>
        <color rgb="FFFFEF9C"/>
      </colorScale>
    </cfRule>
  </conditionalFormatting>
  <conditionalFormatting sqref="P734:Y740">
    <cfRule type="colorScale" priority="2734">
      <colorScale>
        <cfvo type="num" val="0"/>
        <cfvo type="max" val="0"/>
        <color rgb="FFFF0000"/>
        <color rgb="FFFFEF9C"/>
      </colorScale>
    </cfRule>
  </conditionalFormatting>
  <conditionalFormatting sqref="P734:Y740">
    <cfRule type="colorScale" priority="2733">
      <colorScale>
        <cfvo type="num" val="0"/>
        <cfvo type="max" val="0"/>
        <color rgb="FFFF0000"/>
        <color rgb="FFFFEF9C"/>
      </colorScale>
    </cfRule>
  </conditionalFormatting>
  <conditionalFormatting sqref="P734:Y740">
    <cfRule type="colorScale" priority="2732">
      <colorScale>
        <cfvo type="num" val="0"/>
        <cfvo type="max" val="0"/>
        <color rgb="FFFF0000"/>
        <color rgb="FFFFEF9C"/>
      </colorScale>
    </cfRule>
  </conditionalFormatting>
  <conditionalFormatting sqref="P707:Y707">
    <cfRule type="colorScale" priority="2731">
      <colorScale>
        <cfvo type="num" val="0"/>
        <cfvo type="max" val="0"/>
        <color rgb="FFFF0000"/>
        <color rgb="FFFFEF9C"/>
      </colorScale>
    </cfRule>
  </conditionalFormatting>
  <conditionalFormatting sqref="P722:Y722">
    <cfRule type="colorScale" priority="2730">
      <colorScale>
        <cfvo type="num" val="0"/>
        <cfvo type="max" val="0"/>
        <color rgb="FFFF0000"/>
        <color rgb="FFFFEF9C"/>
      </colorScale>
    </cfRule>
  </conditionalFormatting>
  <conditionalFormatting sqref="P738:Y738">
    <cfRule type="colorScale" priority="2729">
      <colorScale>
        <cfvo type="num" val="0"/>
        <cfvo type="max" val="0"/>
        <color rgb="FFFF0000"/>
        <color rgb="FFFFEF9C"/>
      </colorScale>
    </cfRule>
  </conditionalFormatting>
  <conditionalFormatting sqref="P712:Y712">
    <cfRule type="colorScale" priority="2728">
      <colorScale>
        <cfvo type="num" val="0"/>
        <cfvo type="max" val="0"/>
        <color rgb="FFFF0000"/>
        <color rgb="FFFFEF9C"/>
      </colorScale>
    </cfRule>
  </conditionalFormatting>
  <conditionalFormatting sqref="P727:Y727">
    <cfRule type="colorScale" priority="2727">
      <colorScale>
        <cfvo type="num" val="0"/>
        <cfvo type="max" val="0"/>
        <color rgb="FFFF0000"/>
        <color rgb="FFFFEF9C"/>
      </colorScale>
    </cfRule>
  </conditionalFormatting>
  <conditionalFormatting sqref="P713:Y713">
    <cfRule type="colorScale" priority="2726">
      <colorScale>
        <cfvo type="num" val="0"/>
        <cfvo type="max" val="0"/>
        <color rgb="FFFF0000"/>
        <color rgb="FFFFEF9C"/>
      </colorScale>
    </cfRule>
  </conditionalFormatting>
  <conditionalFormatting sqref="P728:Y728">
    <cfRule type="colorScale" priority="2725">
      <colorScale>
        <cfvo type="num" val="0"/>
        <cfvo type="max" val="0"/>
        <color rgb="FFFF0000"/>
        <color rgb="FFFFEF9C"/>
      </colorScale>
    </cfRule>
  </conditionalFormatting>
  <conditionalFormatting sqref="Z707:Z716">
    <cfRule type="colorScale" priority="2724">
      <colorScale>
        <cfvo type="num" val="0"/>
        <cfvo type="max" val="0"/>
        <color rgb="FFFF0000"/>
        <color rgb="FFFFEF9C"/>
      </colorScale>
    </cfRule>
  </conditionalFormatting>
  <conditionalFormatting sqref="Z718:Z732">
    <cfRule type="colorScale" priority="2723">
      <colorScale>
        <cfvo type="num" val="0"/>
        <cfvo type="max" val="0"/>
        <color rgb="FFFF0000"/>
        <color rgb="FFFFEF9C"/>
      </colorScale>
    </cfRule>
  </conditionalFormatting>
  <conditionalFormatting sqref="Z734:Z740">
    <cfRule type="colorScale" priority="2722">
      <colorScale>
        <cfvo type="num" val="0"/>
        <cfvo type="max" val="0"/>
        <color rgb="FFFF0000"/>
        <color rgb="FFFFEF9C"/>
      </colorScale>
    </cfRule>
  </conditionalFormatting>
  <conditionalFormatting sqref="Z707:Z716">
    <cfRule type="colorScale" priority="2721">
      <colorScale>
        <cfvo type="num" val="0"/>
        <cfvo type="max" val="0"/>
        <color rgb="FFFF0000"/>
        <color rgb="FFFFEF9C"/>
      </colorScale>
    </cfRule>
  </conditionalFormatting>
  <conditionalFormatting sqref="Z707:Z716">
    <cfRule type="colorScale" priority="2720">
      <colorScale>
        <cfvo type="num" val="0"/>
        <cfvo type="max" val="0"/>
        <color rgb="FFFF0000"/>
        <color rgb="FFFFEF9C"/>
      </colorScale>
    </cfRule>
  </conditionalFormatting>
  <conditionalFormatting sqref="Z707:Z716">
    <cfRule type="colorScale" priority="2719">
      <colorScale>
        <cfvo type="num" val="0"/>
        <cfvo type="max" val="0"/>
        <color rgb="FFFF0000"/>
        <color rgb="FFFFEF9C"/>
      </colorScale>
    </cfRule>
  </conditionalFormatting>
  <conditionalFormatting sqref="Z707:Z716">
    <cfRule type="colorScale" priority="2718">
      <colorScale>
        <cfvo type="num" val="0"/>
        <cfvo type="max" val="0"/>
        <color rgb="FFFF0000"/>
        <color rgb="FFFFEF9C"/>
      </colorScale>
    </cfRule>
  </conditionalFormatting>
  <conditionalFormatting sqref="Z707:Z716">
    <cfRule type="colorScale" priority="2717">
      <colorScale>
        <cfvo type="num" val="0"/>
        <cfvo type="max" val="0"/>
        <color rgb="FFFF0000"/>
        <color rgb="FFFFEF9C"/>
      </colorScale>
    </cfRule>
  </conditionalFormatting>
  <conditionalFormatting sqref="Z707:Z716">
    <cfRule type="colorScale" priority="2716">
      <colorScale>
        <cfvo type="num" val="0"/>
        <cfvo type="max" val="0"/>
        <color rgb="FFFF0000"/>
        <color rgb="FFFFEF9C"/>
      </colorScale>
    </cfRule>
  </conditionalFormatting>
  <conditionalFormatting sqref="Z707:Z716">
    <cfRule type="colorScale" priority="2715">
      <colorScale>
        <cfvo type="num" val="0"/>
        <cfvo type="max" val="0"/>
        <color rgb="FFFF0000"/>
        <color rgb="FFFFEF9C"/>
      </colorScale>
    </cfRule>
  </conditionalFormatting>
  <conditionalFormatting sqref="Z707:Z716">
    <cfRule type="colorScale" priority="2714">
      <colorScale>
        <cfvo type="num" val="0"/>
        <cfvo type="max" val="0"/>
        <color rgb="FFFF0000"/>
        <color rgb="FFFFEF9C"/>
      </colorScale>
    </cfRule>
  </conditionalFormatting>
  <conditionalFormatting sqref="Z707:Z716">
    <cfRule type="colorScale" priority="2713">
      <colorScale>
        <cfvo type="num" val="0"/>
        <cfvo type="max" val="0"/>
        <color rgb="FFFF0000"/>
        <color rgb="FFFFEF9C"/>
      </colorScale>
    </cfRule>
  </conditionalFormatting>
  <conditionalFormatting sqref="Z707:Z716">
    <cfRule type="colorScale" priority="2712">
      <colorScale>
        <cfvo type="num" val="0"/>
        <cfvo type="max" val="0"/>
        <color rgb="FFFF0000"/>
        <color rgb="FFFFEF9C"/>
      </colorScale>
    </cfRule>
  </conditionalFormatting>
  <conditionalFormatting sqref="Z707:Z716">
    <cfRule type="colorScale" priority="2711">
      <colorScale>
        <cfvo type="num" val="0"/>
        <cfvo type="max" val="0"/>
        <color rgb="FFFF0000"/>
        <color rgb="FFFFEF9C"/>
      </colorScale>
    </cfRule>
  </conditionalFormatting>
  <conditionalFormatting sqref="Z707:Z716">
    <cfRule type="colorScale" priority="2710">
      <colorScale>
        <cfvo type="num" val="0"/>
        <cfvo type="max" val="0"/>
        <color rgb="FFFF0000"/>
        <color rgb="FFFFEF9C"/>
      </colorScale>
    </cfRule>
  </conditionalFormatting>
  <conditionalFormatting sqref="Z707:Z716">
    <cfRule type="colorScale" priority="2709">
      <colorScale>
        <cfvo type="num" val="0"/>
        <cfvo type="max" val="0"/>
        <color rgb="FFFF0000"/>
        <color rgb="FFFFEF9C"/>
      </colorScale>
    </cfRule>
  </conditionalFormatting>
  <conditionalFormatting sqref="Z718:Z732">
    <cfRule type="colorScale" priority="2708">
      <colorScale>
        <cfvo type="num" val="0"/>
        <cfvo type="max" val="0"/>
        <color rgb="FFFF0000"/>
        <color rgb="FFFFEF9C"/>
      </colorScale>
    </cfRule>
  </conditionalFormatting>
  <conditionalFormatting sqref="Z718:Z732">
    <cfRule type="colorScale" priority="2707">
      <colorScale>
        <cfvo type="num" val="0"/>
        <cfvo type="max" val="0"/>
        <color rgb="FFFF0000"/>
        <color rgb="FFFFEF9C"/>
      </colorScale>
    </cfRule>
  </conditionalFormatting>
  <conditionalFormatting sqref="Z718:Z732">
    <cfRule type="colorScale" priority="2706">
      <colorScale>
        <cfvo type="num" val="0"/>
        <cfvo type="max" val="0"/>
        <color rgb="FFFF0000"/>
        <color rgb="FFFFEF9C"/>
      </colorScale>
    </cfRule>
  </conditionalFormatting>
  <conditionalFormatting sqref="Z718:Z732">
    <cfRule type="colorScale" priority="2705">
      <colorScale>
        <cfvo type="num" val="0"/>
        <cfvo type="max" val="0"/>
        <color rgb="FFFF0000"/>
        <color rgb="FFFFEF9C"/>
      </colorScale>
    </cfRule>
  </conditionalFormatting>
  <conditionalFormatting sqref="Z718:Z732">
    <cfRule type="colorScale" priority="2704">
      <colorScale>
        <cfvo type="num" val="0"/>
        <cfvo type="max" val="0"/>
        <color rgb="FFFF0000"/>
        <color rgb="FFFFEF9C"/>
      </colorScale>
    </cfRule>
  </conditionalFormatting>
  <conditionalFormatting sqref="Z718:Z732">
    <cfRule type="colorScale" priority="2703">
      <colorScale>
        <cfvo type="num" val="0"/>
        <cfvo type="max" val="0"/>
        <color rgb="FFFF0000"/>
        <color rgb="FFFFEF9C"/>
      </colorScale>
    </cfRule>
  </conditionalFormatting>
  <conditionalFormatting sqref="Z718:Z732">
    <cfRule type="colorScale" priority="2702">
      <colorScale>
        <cfvo type="num" val="0"/>
        <cfvo type="max" val="0"/>
        <color rgb="FFFF0000"/>
        <color rgb="FFFFEF9C"/>
      </colorScale>
    </cfRule>
  </conditionalFormatting>
  <conditionalFormatting sqref="Z718:Z732">
    <cfRule type="colorScale" priority="2701">
      <colorScale>
        <cfvo type="num" val="0"/>
        <cfvo type="max" val="0"/>
        <color rgb="FFFF0000"/>
        <color rgb="FFFFEF9C"/>
      </colorScale>
    </cfRule>
  </conditionalFormatting>
  <conditionalFormatting sqref="Z718:Z732">
    <cfRule type="colorScale" priority="2700">
      <colorScale>
        <cfvo type="num" val="0"/>
        <cfvo type="max" val="0"/>
        <color rgb="FFFF0000"/>
        <color rgb="FFFFEF9C"/>
      </colorScale>
    </cfRule>
  </conditionalFormatting>
  <conditionalFormatting sqref="Z718:Z732">
    <cfRule type="colorScale" priority="2699">
      <colorScale>
        <cfvo type="num" val="0"/>
        <cfvo type="max" val="0"/>
        <color rgb="FFFF0000"/>
        <color rgb="FFFFEF9C"/>
      </colorScale>
    </cfRule>
  </conditionalFormatting>
  <conditionalFormatting sqref="Z718:Z732">
    <cfRule type="colorScale" priority="2698">
      <colorScale>
        <cfvo type="num" val="0"/>
        <cfvo type="max" val="0"/>
        <color rgb="FFFF0000"/>
        <color rgb="FFFFEF9C"/>
      </colorScale>
    </cfRule>
  </conditionalFormatting>
  <conditionalFormatting sqref="Z718:Z732">
    <cfRule type="colorScale" priority="2697">
      <colorScale>
        <cfvo type="num" val="0"/>
        <cfvo type="max" val="0"/>
        <color rgb="FFFF0000"/>
        <color rgb="FFFFEF9C"/>
      </colorScale>
    </cfRule>
  </conditionalFormatting>
  <conditionalFormatting sqref="Z718:Z732">
    <cfRule type="colorScale" priority="2696">
      <colorScale>
        <cfvo type="num" val="0"/>
        <cfvo type="max" val="0"/>
        <color rgb="FFFF0000"/>
        <color rgb="FFFFEF9C"/>
      </colorScale>
    </cfRule>
  </conditionalFormatting>
  <conditionalFormatting sqref="Z718:Z732">
    <cfRule type="colorScale" priority="2695">
      <colorScale>
        <cfvo type="num" val="0"/>
        <cfvo type="max" val="0"/>
        <color rgb="FFFF0000"/>
        <color rgb="FFFFEF9C"/>
      </colorScale>
    </cfRule>
  </conditionalFormatting>
  <conditionalFormatting sqref="Z734:Z740">
    <cfRule type="colorScale" priority="2694">
      <colorScale>
        <cfvo type="num" val="0"/>
        <cfvo type="max" val="0"/>
        <color rgb="FFFF0000"/>
        <color rgb="FFFFEF9C"/>
      </colorScale>
    </cfRule>
  </conditionalFormatting>
  <conditionalFormatting sqref="Z734:Z740">
    <cfRule type="colorScale" priority="2693">
      <colorScale>
        <cfvo type="num" val="0"/>
        <cfvo type="max" val="0"/>
        <color rgb="FFFF0000"/>
        <color rgb="FFFFEF9C"/>
      </colorScale>
    </cfRule>
  </conditionalFormatting>
  <conditionalFormatting sqref="Z734:Z740">
    <cfRule type="colorScale" priority="2692">
      <colorScale>
        <cfvo type="num" val="0"/>
        <cfvo type="max" val="0"/>
        <color rgb="FFFF0000"/>
        <color rgb="FFFFEF9C"/>
      </colorScale>
    </cfRule>
  </conditionalFormatting>
  <conditionalFormatting sqref="Z734:Z740">
    <cfRule type="colorScale" priority="2691">
      <colorScale>
        <cfvo type="num" val="0"/>
        <cfvo type="max" val="0"/>
        <color rgb="FFFF0000"/>
        <color rgb="FFFFEF9C"/>
      </colorScale>
    </cfRule>
  </conditionalFormatting>
  <conditionalFormatting sqref="Z734:Z740">
    <cfRule type="colorScale" priority="2690">
      <colorScale>
        <cfvo type="num" val="0"/>
        <cfvo type="max" val="0"/>
        <color rgb="FFFF0000"/>
        <color rgb="FFFFEF9C"/>
      </colorScale>
    </cfRule>
  </conditionalFormatting>
  <conditionalFormatting sqref="Z734:Z740">
    <cfRule type="colorScale" priority="2689">
      <colorScale>
        <cfvo type="num" val="0"/>
        <cfvo type="max" val="0"/>
        <color rgb="FFFF0000"/>
        <color rgb="FFFFEF9C"/>
      </colorScale>
    </cfRule>
  </conditionalFormatting>
  <conditionalFormatting sqref="Z734:Z740">
    <cfRule type="colorScale" priority="2688">
      <colorScale>
        <cfvo type="num" val="0"/>
        <cfvo type="max" val="0"/>
        <color rgb="FFFF0000"/>
        <color rgb="FFFFEF9C"/>
      </colorScale>
    </cfRule>
  </conditionalFormatting>
  <conditionalFormatting sqref="Z734:Z740">
    <cfRule type="colorScale" priority="2687">
      <colorScale>
        <cfvo type="num" val="0"/>
        <cfvo type="max" val="0"/>
        <color rgb="FFFF0000"/>
        <color rgb="FFFFEF9C"/>
      </colorScale>
    </cfRule>
  </conditionalFormatting>
  <conditionalFormatting sqref="Z734:Z740">
    <cfRule type="colorScale" priority="2686">
      <colorScale>
        <cfvo type="num" val="0"/>
        <cfvo type="max" val="0"/>
        <color rgb="FFFF0000"/>
        <color rgb="FFFFEF9C"/>
      </colorScale>
    </cfRule>
  </conditionalFormatting>
  <conditionalFormatting sqref="Z734:Z740">
    <cfRule type="colorScale" priority="2685">
      <colorScale>
        <cfvo type="num" val="0"/>
        <cfvo type="max" val="0"/>
        <color rgb="FFFF0000"/>
        <color rgb="FFFFEF9C"/>
      </colorScale>
    </cfRule>
  </conditionalFormatting>
  <conditionalFormatting sqref="Z734:Z740">
    <cfRule type="colorScale" priority="2684">
      <colorScale>
        <cfvo type="num" val="0"/>
        <cfvo type="max" val="0"/>
        <color rgb="FFFF0000"/>
        <color rgb="FFFFEF9C"/>
      </colorScale>
    </cfRule>
  </conditionalFormatting>
  <conditionalFormatting sqref="Z734:Z740">
    <cfRule type="colorScale" priority="2683">
      <colorScale>
        <cfvo type="num" val="0"/>
        <cfvo type="max" val="0"/>
        <color rgb="FFFF0000"/>
        <color rgb="FFFFEF9C"/>
      </colorScale>
    </cfRule>
  </conditionalFormatting>
  <conditionalFormatting sqref="Z734:Z740">
    <cfRule type="colorScale" priority="2682">
      <colorScale>
        <cfvo type="num" val="0"/>
        <cfvo type="max" val="0"/>
        <color rgb="FFFF0000"/>
        <color rgb="FFFFEF9C"/>
      </colorScale>
    </cfRule>
  </conditionalFormatting>
  <conditionalFormatting sqref="Z734:Z740">
    <cfRule type="colorScale" priority="2681">
      <colorScale>
        <cfvo type="num" val="0"/>
        <cfvo type="max" val="0"/>
        <color rgb="FFFF0000"/>
        <color rgb="FFFFEF9C"/>
      </colorScale>
    </cfRule>
  </conditionalFormatting>
  <conditionalFormatting sqref="Z734:Z740">
    <cfRule type="colorScale" priority="2680">
      <colorScale>
        <cfvo type="num" val="0"/>
        <cfvo type="max" val="0"/>
        <color rgb="FFFF0000"/>
        <color rgb="FFFFEF9C"/>
      </colorScale>
    </cfRule>
  </conditionalFormatting>
  <conditionalFormatting sqref="Z707">
    <cfRule type="colorScale" priority="2679">
      <colorScale>
        <cfvo type="num" val="0"/>
        <cfvo type="max" val="0"/>
        <color rgb="FFFF0000"/>
        <color rgb="FFFFEF9C"/>
      </colorScale>
    </cfRule>
  </conditionalFormatting>
  <conditionalFormatting sqref="Z722">
    <cfRule type="colorScale" priority="2678">
      <colorScale>
        <cfvo type="num" val="0"/>
        <cfvo type="max" val="0"/>
        <color rgb="FFFF0000"/>
        <color rgb="FFFFEF9C"/>
      </colorScale>
    </cfRule>
  </conditionalFormatting>
  <conditionalFormatting sqref="Z738">
    <cfRule type="colorScale" priority="2677">
      <colorScale>
        <cfvo type="num" val="0"/>
        <cfvo type="max" val="0"/>
        <color rgb="FFFF0000"/>
        <color rgb="FFFFEF9C"/>
      </colorScale>
    </cfRule>
  </conditionalFormatting>
  <conditionalFormatting sqref="Z712">
    <cfRule type="colorScale" priority="2676">
      <colorScale>
        <cfvo type="num" val="0"/>
        <cfvo type="max" val="0"/>
        <color rgb="FFFF0000"/>
        <color rgb="FFFFEF9C"/>
      </colorScale>
    </cfRule>
  </conditionalFormatting>
  <conditionalFormatting sqref="Z727">
    <cfRule type="colorScale" priority="2675">
      <colorScale>
        <cfvo type="num" val="0"/>
        <cfvo type="max" val="0"/>
        <color rgb="FFFF0000"/>
        <color rgb="FFFFEF9C"/>
      </colorScale>
    </cfRule>
  </conditionalFormatting>
  <conditionalFormatting sqref="Z713">
    <cfRule type="colorScale" priority="2674">
      <colorScale>
        <cfvo type="num" val="0"/>
        <cfvo type="max" val="0"/>
        <color rgb="FFFF0000"/>
        <color rgb="FFFFEF9C"/>
      </colorScale>
    </cfRule>
  </conditionalFormatting>
  <conditionalFormatting sqref="Z728">
    <cfRule type="colorScale" priority="2673">
      <colorScale>
        <cfvo type="num" val="0"/>
        <cfvo type="max" val="0"/>
        <color rgb="FFFF0000"/>
        <color rgb="FFFFEF9C"/>
      </colorScale>
    </cfRule>
  </conditionalFormatting>
  <conditionalFormatting sqref="P707:Y707">
    <cfRule type="colorScale" priority="2672">
      <colorScale>
        <cfvo type="num" val="0"/>
        <cfvo type="max" val="0"/>
        <color rgb="FFFF0000"/>
        <color rgb="FFFFEF9C"/>
      </colorScale>
    </cfRule>
  </conditionalFormatting>
  <conditionalFormatting sqref="P709:Y722">
    <cfRule type="colorScale" priority="2671">
      <colorScale>
        <cfvo type="num" val="0"/>
        <cfvo type="max" val="0"/>
        <color rgb="FFFF0000"/>
        <color rgb="FFFFEF9C"/>
      </colorScale>
    </cfRule>
  </conditionalFormatting>
  <conditionalFormatting sqref="P724:Y738">
    <cfRule type="colorScale" priority="2670">
      <colorScale>
        <cfvo type="num" val="0"/>
        <cfvo type="max" val="0"/>
        <color rgb="FFFF0000"/>
        <color rgb="FFFFEF9C"/>
      </colorScale>
    </cfRule>
  </conditionalFormatting>
  <conditionalFormatting sqref="P740:Y740">
    <cfRule type="colorScale" priority="2669">
      <colorScale>
        <cfvo type="num" val="0"/>
        <cfvo type="max" val="0"/>
        <color rgb="FFFF0000"/>
        <color rgb="FFFFEF9C"/>
      </colorScale>
    </cfRule>
  </conditionalFormatting>
  <conditionalFormatting sqref="P707:Y707">
    <cfRule type="colorScale" priority="2668">
      <colorScale>
        <cfvo type="num" val="0"/>
        <cfvo type="max" val="0"/>
        <color rgb="FFFF0000"/>
        <color rgb="FFFFEF9C"/>
      </colorScale>
    </cfRule>
  </conditionalFormatting>
  <conditionalFormatting sqref="P707:Y707">
    <cfRule type="colorScale" priority="2667">
      <colorScale>
        <cfvo type="num" val="0"/>
        <cfvo type="max" val="0"/>
        <color rgb="FFFF0000"/>
        <color rgb="FFFFEF9C"/>
      </colorScale>
    </cfRule>
  </conditionalFormatting>
  <conditionalFormatting sqref="P707:Y707">
    <cfRule type="colorScale" priority="2666">
      <colorScale>
        <cfvo type="num" val="0"/>
        <cfvo type="max" val="0"/>
        <color rgb="FFFF0000"/>
        <color rgb="FFFFEF9C"/>
      </colorScale>
    </cfRule>
  </conditionalFormatting>
  <conditionalFormatting sqref="P707:Y707">
    <cfRule type="colorScale" priority="2665">
      <colorScale>
        <cfvo type="num" val="0"/>
        <cfvo type="max" val="0"/>
        <color rgb="FFFF0000"/>
        <color rgb="FFFFEF9C"/>
      </colorScale>
    </cfRule>
  </conditionalFormatting>
  <conditionalFormatting sqref="P707:Y707">
    <cfRule type="colorScale" priority="2664">
      <colorScale>
        <cfvo type="num" val="0"/>
        <cfvo type="max" val="0"/>
        <color rgb="FFFF0000"/>
        <color rgb="FFFFEF9C"/>
      </colorScale>
    </cfRule>
  </conditionalFormatting>
  <conditionalFormatting sqref="P707:Y707">
    <cfRule type="colorScale" priority="2663">
      <colorScale>
        <cfvo type="num" val="0"/>
        <cfvo type="max" val="0"/>
        <color rgb="FFFF0000"/>
        <color rgb="FFFFEF9C"/>
      </colorScale>
    </cfRule>
  </conditionalFormatting>
  <conditionalFormatting sqref="P707:Y707">
    <cfRule type="colorScale" priority="2662">
      <colorScale>
        <cfvo type="num" val="0"/>
        <cfvo type="max" val="0"/>
        <color rgb="FFFF0000"/>
        <color rgb="FFFFEF9C"/>
      </colorScale>
    </cfRule>
  </conditionalFormatting>
  <conditionalFormatting sqref="P707:Y707">
    <cfRule type="colorScale" priority="2661">
      <colorScale>
        <cfvo type="num" val="0"/>
        <cfvo type="max" val="0"/>
        <color rgb="FFFF0000"/>
        <color rgb="FFFFEF9C"/>
      </colorScale>
    </cfRule>
  </conditionalFormatting>
  <conditionalFormatting sqref="P707:Y707">
    <cfRule type="colorScale" priority="2660">
      <colorScale>
        <cfvo type="num" val="0"/>
        <cfvo type="max" val="0"/>
        <color rgb="FFFF0000"/>
        <color rgb="FFFFEF9C"/>
      </colorScale>
    </cfRule>
  </conditionalFormatting>
  <conditionalFormatting sqref="P707:Y707">
    <cfRule type="colorScale" priority="2659">
      <colorScale>
        <cfvo type="num" val="0"/>
        <cfvo type="max" val="0"/>
        <color rgb="FFFF0000"/>
        <color rgb="FFFFEF9C"/>
      </colorScale>
    </cfRule>
  </conditionalFormatting>
  <conditionalFormatting sqref="P709:Y722">
    <cfRule type="colorScale" priority="2658">
      <colorScale>
        <cfvo type="num" val="0"/>
        <cfvo type="max" val="0"/>
        <color rgb="FFFF0000"/>
        <color rgb="FFFFEF9C"/>
      </colorScale>
    </cfRule>
  </conditionalFormatting>
  <conditionalFormatting sqref="P709:Y722">
    <cfRule type="colorScale" priority="2657">
      <colorScale>
        <cfvo type="num" val="0"/>
        <cfvo type="max" val="0"/>
        <color rgb="FFFF0000"/>
        <color rgb="FFFFEF9C"/>
      </colorScale>
    </cfRule>
  </conditionalFormatting>
  <conditionalFormatting sqref="P709:Y722">
    <cfRule type="colorScale" priority="2656">
      <colorScale>
        <cfvo type="num" val="0"/>
        <cfvo type="max" val="0"/>
        <color rgb="FFFF0000"/>
        <color rgb="FFFFEF9C"/>
      </colorScale>
    </cfRule>
  </conditionalFormatting>
  <conditionalFormatting sqref="P709:Y722">
    <cfRule type="colorScale" priority="2655">
      <colorScale>
        <cfvo type="num" val="0"/>
        <cfvo type="max" val="0"/>
        <color rgb="FFFF0000"/>
        <color rgb="FFFFEF9C"/>
      </colorScale>
    </cfRule>
  </conditionalFormatting>
  <conditionalFormatting sqref="P709:Y722">
    <cfRule type="colorScale" priority="2654">
      <colorScale>
        <cfvo type="num" val="0"/>
        <cfvo type="max" val="0"/>
        <color rgb="FFFF0000"/>
        <color rgb="FFFFEF9C"/>
      </colorScale>
    </cfRule>
  </conditionalFormatting>
  <conditionalFormatting sqref="P709:Y722">
    <cfRule type="colorScale" priority="2653">
      <colorScale>
        <cfvo type="num" val="0"/>
        <cfvo type="max" val="0"/>
        <color rgb="FFFF0000"/>
        <color rgb="FFFFEF9C"/>
      </colorScale>
    </cfRule>
  </conditionalFormatting>
  <conditionalFormatting sqref="P709:Y722">
    <cfRule type="colorScale" priority="2652">
      <colorScale>
        <cfvo type="num" val="0"/>
        <cfvo type="max" val="0"/>
        <color rgb="FFFF0000"/>
        <color rgb="FFFFEF9C"/>
      </colorScale>
    </cfRule>
  </conditionalFormatting>
  <conditionalFormatting sqref="P709:Y722">
    <cfRule type="colorScale" priority="2651">
      <colorScale>
        <cfvo type="num" val="0"/>
        <cfvo type="max" val="0"/>
        <color rgb="FFFF0000"/>
        <color rgb="FFFFEF9C"/>
      </colorScale>
    </cfRule>
  </conditionalFormatting>
  <conditionalFormatting sqref="P709:Y722">
    <cfRule type="colorScale" priority="2650">
      <colorScale>
        <cfvo type="num" val="0"/>
        <cfvo type="max" val="0"/>
        <color rgb="FFFF0000"/>
        <color rgb="FFFFEF9C"/>
      </colorScale>
    </cfRule>
  </conditionalFormatting>
  <conditionalFormatting sqref="P709:Y722">
    <cfRule type="colorScale" priority="2649">
      <colorScale>
        <cfvo type="num" val="0"/>
        <cfvo type="max" val="0"/>
        <color rgb="FFFF0000"/>
        <color rgb="FFFFEF9C"/>
      </colorScale>
    </cfRule>
  </conditionalFormatting>
  <conditionalFormatting sqref="P709:Y722">
    <cfRule type="colorScale" priority="2648">
      <colorScale>
        <cfvo type="num" val="0"/>
        <cfvo type="max" val="0"/>
        <color rgb="FFFF0000"/>
        <color rgb="FFFFEF9C"/>
      </colorScale>
    </cfRule>
  </conditionalFormatting>
  <conditionalFormatting sqref="P724:Y738">
    <cfRule type="colorScale" priority="2647">
      <colorScale>
        <cfvo type="num" val="0"/>
        <cfvo type="max" val="0"/>
        <color rgb="FFFF0000"/>
        <color rgb="FFFFEF9C"/>
      </colorScale>
    </cfRule>
  </conditionalFormatting>
  <conditionalFormatting sqref="P724:Y738">
    <cfRule type="colorScale" priority="2646">
      <colorScale>
        <cfvo type="num" val="0"/>
        <cfvo type="max" val="0"/>
        <color rgb="FFFF0000"/>
        <color rgb="FFFFEF9C"/>
      </colorScale>
    </cfRule>
  </conditionalFormatting>
  <conditionalFormatting sqref="P724:Y738">
    <cfRule type="colorScale" priority="2645">
      <colorScale>
        <cfvo type="num" val="0"/>
        <cfvo type="max" val="0"/>
        <color rgb="FFFF0000"/>
        <color rgb="FFFFEF9C"/>
      </colorScale>
    </cfRule>
  </conditionalFormatting>
  <conditionalFormatting sqref="P724:Y738">
    <cfRule type="colorScale" priority="2644">
      <colorScale>
        <cfvo type="num" val="0"/>
        <cfvo type="max" val="0"/>
        <color rgb="FFFF0000"/>
        <color rgb="FFFFEF9C"/>
      </colorScale>
    </cfRule>
  </conditionalFormatting>
  <conditionalFormatting sqref="P724:Y738">
    <cfRule type="colorScale" priority="2643">
      <colorScale>
        <cfvo type="num" val="0"/>
        <cfvo type="max" val="0"/>
        <color rgb="FFFF0000"/>
        <color rgb="FFFFEF9C"/>
      </colorScale>
    </cfRule>
  </conditionalFormatting>
  <conditionalFormatting sqref="P724:Y738">
    <cfRule type="colorScale" priority="2642">
      <colorScale>
        <cfvo type="num" val="0"/>
        <cfvo type="max" val="0"/>
        <color rgb="FFFF0000"/>
        <color rgb="FFFFEF9C"/>
      </colorScale>
    </cfRule>
  </conditionalFormatting>
  <conditionalFormatting sqref="P724:Y738">
    <cfRule type="colorScale" priority="2641">
      <colorScale>
        <cfvo type="num" val="0"/>
        <cfvo type="max" val="0"/>
        <color rgb="FFFF0000"/>
        <color rgb="FFFFEF9C"/>
      </colorScale>
    </cfRule>
  </conditionalFormatting>
  <conditionalFormatting sqref="P724:Y738">
    <cfRule type="colorScale" priority="2640">
      <colorScale>
        <cfvo type="num" val="0"/>
        <cfvo type="max" val="0"/>
        <color rgb="FFFF0000"/>
        <color rgb="FFFFEF9C"/>
      </colorScale>
    </cfRule>
  </conditionalFormatting>
  <conditionalFormatting sqref="P724:Y738">
    <cfRule type="colorScale" priority="2639">
      <colorScale>
        <cfvo type="num" val="0"/>
        <cfvo type="max" val="0"/>
        <color rgb="FFFF0000"/>
        <color rgb="FFFFEF9C"/>
      </colorScale>
    </cfRule>
  </conditionalFormatting>
  <conditionalFormatting sqref="P724:Y738">
    <cfRule type="colorScale" priority="2638">
      <colorScale>
        <cfvo type="num" val="0"/>
        <cfvo type="max" val="0"/>
        <color rgb="FFFF0000"/>
        <color rgb="FFFFEF9C"/>
      </colorScale>
    </cfRule>
  </conditionalFormatting>
  <conditionalFormatting sqref="P724:Y738">
    <cfRule type="colorScale" priority="2637">
      <colorScale>
        <cfvo type="num" val="0"/>
        <cfvo type="max" val="0"/>
        <color rgb="FFFF0000"/>
        <color rgb="FFFFEF9C"/>
      </colorScale>
    </cfRule>
  </conditionalFormatting>
  <conditionalFormatting sqref="P724:Y738">
    <cfRule type="colorScale" priority="2636">
      <colorScale>
        <cfvo type="num" val="0"/>
        <cfvo type="max" val="0"/>
        <color rgb="FFFF0000"/>
        <color rgb="FFFFEF9C"/>
      </colorScale>
    </cfRule>
  </conditionalFormatting>
  <conditionalFormatting sqref="P740:Y740">
    <cfRule type="colorScale" priority="2635">
      <colorScale>
        <cfvo type="num" val="0"/>
        <cfvo type="max" val="0"/>
        <color rgb="FFFF0000"/>
        <color rgb="FFFFEF9C"/>
      </colorScale>
    </cfRule>
  </conditionalFormatting>
  <conditionalFormatting sqref="P740:Y740">
    <cfRule type="colorScale" priority="2634">
      <colorScale>
        <cfvo type="num" val="0"/>
        <cfvo type="max" val="0"/>
        <color rgb="FFFF0000"/>
        <color rgb="FFFFEF9C"/>
      </colorScale>
    </cfRule>
  </conditionalFormatting>
  <conditionalFormatting sqref="P740:Y740">
    <cfRule type="colorScale" priority="2633">
      <colorScale>
        <cfvo type="num" val="0"/>
        <cfvo type="max" val="0"/>
        <color rgb="FFFF0000"/>
        <color rgb="FFFFEF9C"/>
      </colorScale>
    </cfRule>
  </conditionalFormatting>
  <conditionalFormatting sqref="P740:Y740">
    <cfRule type="colorScale" priority="2632">
      <colorScale>
        <cfvo type="num" val="0"/>
        <cfvo type="max" val="0"/>
        <color rgb="FFFF0000"/>
        <color rgb="FFFFEF9C"/>
      </colorScale>
    </cfRule>
  </conditionalFormatting>
  <conditionalFormatting sqref="P740:Y740">
    <cfRule type="colorScale" priority="2631">
      <colorScale>
        <cfvo type="num" val="0"/>
        <cfvo type="max" val="0"/>
        <color rgb="FFFF0000"/>
        <color rgb="FFFFEF9C"/>
      </colorScale>
    </cfRule>
  </conditionalFormatting>
  <conditionalFormatting sqref="P740:Y740">
    <cfRule type="colorScale" priority="2630">
      <colorScale>
        <cfvo type="num" val="0"/>
        <cfvo type="max" val="0"/>
        <color rgb="FFFF0000"/>
        <color rgb="FFFFEF9C"/>
      </colorScale>
    </cfRule>
  </conditionalFormatting>
  <conditionalFormatting sqref="P740:Y740">
    <cfRule type="colorScale" priority="2629">
      <colorScale>
        <cfvo type="num" val="0"/>
        <cfvo type="max" val="0"/>
        <color rgb="FFFF0000"/>
        <color rgb="FFFFEF9C"/>
      </colorScale>
    </cfRule>
  </conditionalFormatting>
  <conditionalFormatting sqref="P740:Y740">
    <cfRule type="colorScale" priority="2628">
      <colorScale>
        <cfvo type="num" val="0"/>
        <cfvo type="max" val="0"/>
        <color rgb="FFFF0000"/>
        <color rgb="FFFFEF9C"/>
      </colorScale>
    </cfRule>
  </conditionalFormatting>
  <conditionalFormatting sqref="P740:Y740">
    <cfRule type="colorScale" priority="2627">
      <colorScale>
        <cfvo type="num" val="0"/>
        <cfvo type="max" val="0"/>
        <color rgb="FFFF0000"/>
        <color rgb="FFFFEF9C"/>
      </colorScale>
    </cfRule>
  </conditionalFormatting>
  <conditionalFormatting sqref="P740:Y740">
    <cfRule type="colorScale" priority="2626">
      <colorScale>
        <cfvo type="num" val="0"/>
        <cfvo type="max" val="0"/>
        <color rgb="FFFF0000"/>
        <color rgb="FFFFEF9C"/>
      </colorScale>
    </cfRule>
  </conditionalFormatting>
  <conditionalFormatting sqref="P740:Y740">
    <cfRule type="colorScale" priority="2625">
      <colorScale>
        <cfvo type="num" val="0"/>
        <cfvo type="max" val="0"/>
        <color rgb="FFFF0000"/>
        <color rgb="FFFFEF9C"/>
      </colorScale>
    </cfRule>
  </conditionalFormatting>
  <conditionalFormatting sqref="P740:Y740">
    <cfRule type="colorScale" priority="2624">
      <colorScale>
        <cfvo type="num" val="0"/>
        <cfvo type="max" val="0"/>
        <color rgb="FFFF0000"/>
        <color rgb="FFFFEF9C"/>
      </colorScale>
    </cfRule>
  </conditionalFormatting>
  <conditionalFormatting sqref="P740:Y740">
    <cfRule type="colorScale" priority="2623">
      <colorScale>
        <cfvo type="num" val="0"/>
        <cfvo type="max" val="0"/>
        <color rgb="FFFF0000"/>
        <color rgb="FFFFEF9C"/>
      </colorScale>
    </cfRule>
  </conditionalFormatting>
  <conditionalFormatting sqref="P713:Y713">
    <cfRule type="colorScale" priority="2622">
      <colorScale>
        <cfvo type="num" val="0"/>
        <cfvo type="max" val="0"/>
        <color rgb="FFFF0000"/>
        <color rgb="FFFFEF9C"/>
      </colorScale>
    </cfRule>
  </conditionalFormatting>
  <conditionalFormatting sqref="P728:Y728">
    <cfRule type="colorScale" priority="2621">
      <colorScale>
        <cfvo type="num" val="0"/>
        <cfvo type="max" val="0"/>
        <color rgb="FFFF0000"/>
        <color rgb="FFFFEF9C"/>
      </colorScale>
    </cfRule>
  </conditionalFormatting>
  <conditionalFormatting sqref="P718:Y718">
    <cfRule type="colorScale" priority="2620">
      <colorScale>
        <cfvo type="num" val="0"/>
        <cfvo type="max" val="0"/>
        <color rgb="FFFF0000"/>
        <color rgb="FFFFEF9C"/>
      </colorScale>
    </cfRule>
  </conditionalFormatting>
  <conditionalFormatting sqref="P734:Y734">
    <cfRule type="colorScale" priority="2619">
      <colorScale>
        <cfvo type="num" val="0"/>
        <cfvo type="max" val="0"/>
        <color rgb="FFFF0000"/>
        <color rgb="FFFFEF9C"/>
      </colorScale>
    </cfRule>
  </conditionalFormatting>
  <conditionalFormatting sqref="P719:Y719">
    <cfRule type="colorScale" priority="2618">
      <colorScale>
        <cfvo type="num" val="0"/>
        <cfvo type="max" val="0"/>
        <color rgb="FFFF0000"/>
        <color rgb="FFFFEF9C"/>
      </colorScale>
    </cfRule>
  </conditionalFormatting>
  <conditionalFormatting sqref="P735:Y735">
    <cfRule type="colorScale" priority="2617">
      <colorScale>
        <cfvo type="num" val="0"/>
        <cfvo type="max" val="0"/>
        <color rgb="FFFF0000"/>
        <color rgb="FFFFEF9C"/>
      </colorScale>
    </cfRule>
  </conditionalFormatting>
  <conditionalFormatting sqref="Z707">
    <cfRule type="colorScale" priority="2616">
      <colorScale>
        <cfvo type="num" val="0"/>
        <cfvo type="max" val="0"/>
        <color rgb="FFFF0000"/>
        <color rgb="FFFFEF9C"/>
      </colorScale>
    </cfRule>
  </conditionalFormatting>
  <conditionalFormatting sqref="Z709:Z722">
    <cfRule type="colorScale" priority="2615">
      <colorScale>
        <cfvo type="num" val="0"/>
        <cfvo type="max" val="0"/>
        <color rgb="FFFF0000"/>
        <color rgb="FFFFEF9C"/>
      </colorScale>
    </cfRule>
  </conditionalFormatting>
  <conditionalFormatting sqref="Z724:Z738">
    <cfRule type="colorScale" priority="2614">
      <colorScale>
        <cfvo type="num" val="0"/>
        <cfvo type="max" val="0"/>
        <color rgb="FFFF0000"/>
        <color rgb="FFFFEF9C"/>
      </colorScale>
    </cfRule>
  </conditionalFormatting>
  <conditionalFormatting sqref="Z740">
    <cfRule type="colorScale" priority="2613">
      <colorScale>
        <cfvo type="num" val="0"/>
        <cfvo type="max" val="0"/>
        <color rgb="FFFF0000"/>
        <color rgb="FFFFEF9C"/>
      </colorScale>
    </cfRule>
  </conditionalFormatting>
  <conditionalFormatting sqref="Z707">
    <cfRule type="colorScale" priority="2612">
      <colorScale>
        <cfvo type="num" val="0"/>
        <cfvo type="max" val="0"/>
        <color rgb="FFFF0000"/>
        <color rgb="FFFFEF9C"/>
      </colorScale>
    </cfRule>
  </conditionalFormatting>
  <conditionalFormatting sqref="Z707">
    <cfRule type="colorScale" priority="2611">
      <colorScale>
        <cfvo type="num" val="0"/>
        <cfvo type="max" val="0"/>
        <color rgb="FFFF0000"/>
        <color rgb="FFFFEF9C"/>
      </colorScale>
    </cfRule>
  </conditionalFormatting>
  <conditionalFormatting sqref="Z707">
    <cfRule type="colorScale" priority="2610">
      <colorScale>
        <cfvo type="num" val="0"/>
        <cfvo type="max" val="0"/>
        <color rgb="FFFF0000"/>
        <color rgb="FFFFEF9C"/>
      </colorScale>
    </cfRule>
  </conditionalFormatting>
  <conditionalFormatting sqref="Z707">
    <cfRule type="colorScale" priority="2609">
      <colorScale>
        <cfvo type="num" val="0"/>
        <cfvo type="max" val="0"/>
        <color rgb="FFFF0000"/>
        <color rgb="FFFFEF9C"/>
      </colorScale>
    </cfRule>
  </conditionalFormatting>
  <conditionalFormatting sqref="Z707">
    <cfRule type="colorScale" priority="2608">
      <colorScale>
        <cfvo type="num" val="0"/>
        <cfvo type="max" val="0"/>
        <color rgb="FFFF0000"/>
        <color rgb="FFFFEF9C"/>
      </colorScale>
    </cfRule>
  </conditionalFormatting>
  <conditionalFormatting sqref="Z707">
    <cfRule type="colorScale" priority="2607">
      <colorScale>
        <cfvo type="num" val="0"/>
        <cfvo type="max" val="0"/>
        <color rgb="FFFF0000"/>
        <color rgb="FFFFEF9C"/>
      </colorScale>
    </cfRule>
  </conditionalFormatting>
  <conditionalFormatting sqref="Z707">
    <cfRule type="colorScale" priority="2606">
      <colorScale>
        <cfvo type="num" val="0"/>
        <cfvo type="max" val="0"/>
        <color rgb="FFFF0000"/>
        <color rgb="FFFFEF9C"/>
      </colorScale>
    </cfRule>
  </conditionalFormatting>
  <conditionalFormatting sqref="Z707">
    <cfRule type="colorScale" priority="2605">
      <colorScale>
        <cfvo type="num" val="0"/>
        <cfvo type="max" val="0"/>
        <color rgb="FFFF0000"/>
        <color rgb="FFFFEF9C"/>
      </colorScale>
    </cfRule>
  </conditionalFormatting>
  <conditionalFormatting sqref="Z707">
    <cfRule type="colorScale" priority="2604">
      <colorScale>
        <cfvo type="num" val="0"/>
        <cfvo type="max" val="0"/>
        <color rgb="FFFF0000"/>
        <color rgb="FFFFEF9C"/>
      </colorScale>
    </cfRule>
  </conditionalFormatting>
  <conditionalFormatting sqref="Z707">
    <cfRule type="colorScale" priority="2603">
      <colorScale>
        <cfvo type="num" val="0"/>
        <cfvo type="max" val="0"/>
        <color rgb="FFFF0000"/>
        <color rgb="FFFFEF9C"/>
      </colorScale>
    </cfRule>
  </conditionalFormatting>
  <conditionalFormatting sqref="Z709:Z722">
    <cfRule type="colorScale" priority="2602">
      <colorScale>
        <cfvo type="num" val="0"/>
        <cfvo type="max" val="0"/>
        <color rgb="FFFF0000"/>
        <color rgb="FFFFEF9C"/>
      </colorScale>
    </cfRule>
  </conditionalFormatting>
  <conditionalFormatting sqref="Z709:Z722">
    <cfRule type="colorScale" priority="2601">
      <colorScale>
        <cfvo type="num" val="0"/>
        <cfvo type="max" val="0"/>
        <color rgb="FFFF0000"/>
        <color rgb="FFFFEF9C"/>
      </colorScale>
    </cfRule>
  </conditionalFormatting>
  <conditionalFormatting sqref="Z709:Z722">
    <cfRule type="colorScale" priority="2600">
      <colorScale>
        <cfvo type="num" val="0"/>
        <cfvo type="max" val="0"/>
        <color rgb="FFFF0000"/>
        <color rgb="FFFFEF9C"/>
      </colorScale>
    </cfRule>
  </conditionalFormatting>
  <conditionalFormatting sqref="Z709:Z722">
    <cfRule type="colorScale" priority="2599">
      <colorScale>
        <cfvo type="num" val="0"/>
        <cfvo type="max" val="0"/>
        <color rgb="FFFF0000"/>
        <color rgb="FFFFEF9C"/>
      </colorScale>
    </cfRule>
  </conditionalFormatting>
  <conditionalFormatting sqref="Z709:Z722">
    <cfRule type="colorScale" priority="2598">
      <colorScale>
        <cfvo type="num" val="0"/>
        <cfvo type="max" val="0"/>
        <color rgb="FFFF0000"/>
        <color rgb="FFFFEF9C"/>
      </colorScale>
    </cfRule>
  </conditionalFormatting>
  <conditionalFormatting sqref="Z709:Z722">
    <cfRule type="colorScale" priority="2597">
      <colorScale>
        <cfvo type="num" val="0"/>
        <cfvo type="max" val="0"/>
        <color rgb="FFFF0000"/>
        <color rgb="FFFFEF9C"/>
      </colorScale>
    </cfRule>
  </conditionalFormatting>
  <conditionalFormatting sqref="Z709:Z722">
    <cfRule type="colorScale" priority="2596">
      <colorScale>
        <cfvo type="num" val="0"/>
        <cfvo type="max" val="0"/>
        <color rgb="FFFF0000"/>
        <color rgb="FFFFEF9C"/>
      </colorScale>
    </cfRule>
  </conditionalFormatting>
  <conditionalFormatting sqref="Z709:Z722">
    <cfRule type="colorScale" priority="2595">
      <colorScale>
        <cfvo type="num" val="0"/>
        <cfvo type="max" val="0"/>
        <color rgb="FFFF0000"/>
        <color rgb="FFFFEF9C"/>
      </colorScale>
    </cfRule>
  </conditionalFormatting>
  <conditionalFormatting sqref="Z709:Z722">
    <cfRule type="colorScale" priority="2594">
      <colorScale>
        <cfvo type="num" val="0"/>
        <cfvo type="max" val="0"/>
        <color rgb="FFFF0000"/>
        <color rgb="FFFFEF9C"/>
      </colorScale>
    </cfRule>
  </conditionalFormatting>
  <conditionalFormatting sqref="Z709:Z722">
    <cfRule type="colorScale" priority="2593">
      <colorScale>
        <cfvo type="num" val="0"/>
        <cfvo type="max" val="0"/>
        <color rgb="FFFF0000"/>
        <color rgb="FFFFEF9C"/>
      </colorScale>
    </cfRule>
  </conditionalFormatting>
  <conditionalFormatting sqref="Z709:Z722">
    <cfRule type="colorScale" priority="2592">
      <colorScale>
        <cfvo type="num" val="0"/>
        <cfvo type="max" val="0"/>
        <color rgb="FFFF0000"/>
        <color rgb="FFFFEF9C"/>
      </colorScale>
    </cfRule>
  </conditionalFormatting>
  <conditionalFormatting sqref="Z724:Z738">
    <cfRule type="colorScale" priority="2591">
      <colorScale>
        <cfvo type="num" val="0"/>
        <cfvo type="max" val="0"/>
        <color rgb="FFFF0000"/>
        <color rgb="FFFFEF9C"/>
      </colorScale>
    </cfRule>
  </conditionalFormatting>
  <conditionalFormatting sqref="Z724:Z738">
    <cfRule type="colorScale" priority="2590">
      <colorScale>
        <cfvo type="num" val="0"/>
        <cfvo type="max" val="0"/>
        <color rgb="FFFF0000"/>
        <color rgb="FFFFEF9C"/>
      </colorScale>
    </cfRule>
  </conditionalFormatting>
  <conditionalFormatting sqref="Z724:Z738">
    <cfRule type="colorScale" priority="2589">
      <colorScale>
        <cfvo type="num" val="0"/>
        <cfvo type="max" val="0"/>
        <color rgb="FFFF0000"/>
        <color rgb="FFFFEF9C"/>
      </colorScale>
    </cfRule>
  </conditionalFormatting>
  <conditionalFormatting sqref="Z724:Z738">
    <cfRule type="colorScale" priority="2588">
      <colorScale>
        <cfvo type="num" val="0"/>
        <cfvo type="max" val="0"/>
        <color rgb="FFFF0000"/>
        <color rgb="FFFFEF9C"/>
      </colorScale>
    </cfRule>
  </conditionalFormatting>
  <conditionalFormatting sqref="Z724:Z738">
    <cfRule type="colorScale" priority="2587">
      <colorScale>
        <cfvo type="num" val="0"/>
        <cfvo type="max" val="0"/>
        <color rgb="FFFF0000"/>
        <color rgb="FFFFEF9C"/>
      </colorScale>
    </cfRule>
  </conditionalFormatting>
  <conditionalFormatting sqref="Z724:Z738">
    <cfRule type="colorScale" priority="2586">
      <colorScale>
        <cfvo type="num" val="0"/>
        <cfvo type="max" val="0"/>
        <color rgb="FFFF0000"/>
        <color rgb="FFFFEF9C"/>
      </colorScale>
    </cfRule>
  </conditionalFormatting>
  <conditionalFormatting sqref="Z724:Z738">
    <cfRule type="colorScale" priority="2585">
      <colorScale>
        <cfvo type="num" val="0"/>
        <cfvo type="max" val="0"/>
        <color rgb="FFFF0000"/>
        <color rgb="FFFFEF9C"/>
      </colorScale>
    </cfRule>
  </conditionalFormatting>
  <conditionalFormatting sqref="Z724:Z738">
    <cfRule type="colorScale" priority="2584">
      <colorScale>
        <cfvo type="num" val="0"/>
        <cfvo type="max" val="0"/>
        <color rgb="FFFF0000"/>
        <color rgb="FFFFEF9C"/>
      </colorScale>
    </cfRule>
  </conditionalFormatting>
  <conditionalFormatting sqref="Z724:Z738">
    <cfRule type="colorScale" priority="2583">
      <colorScale>
        <cfvo type="num" val="0"/>
        <cfvo type="max" val="0"/>
        <color rgb="FFFF0000"/>
        <color rgb="FFFFEF9C"/>
      </colorScale>
    </cfRule>
  </conditionalFormatting>
  <conditionalFormatting sqref="Z724:Z738">
    <cfRule type="colorScale" priority="2582">
      <colorScale>
        <cfvo type="num" val="0"/>
        <cfvo type="max" val="0"/>
        <color rgb="FFFF0000"/>
        <color rgb="FFFFEF9C"/>
      </colorScale>
    </cfRule>
  </conditionalFormatting>
  <conditionalFormatting sqref="Z724:Z738">
    <cfRule type="colorScale" priority="2581">
      <colorScale>
        <cfvo type="num" val="0"/>
        <cfvo type="max" val="0"/>
        <color rgb="FFFF0000"/>
        <color rgb="FFFFEF9C"/>
      </colorScale>
    </cfRule>
  </conditionalFormatting>
  <conditionalFormatting sqref="Z724:Z738">
    <cfRule type="colorScale" priority="2580">
      <colorScale>
        <cfvo type="num" val="0"/>
        <cfvo type="max" val="0"/>
        <color rgb="FFFF0000"/>
        <color rgb="FFFFEF9C"/>
      </colorScale>
    </cfRule>
  </conditionalFormatting>
  <conditionalFormatting sqref="Z740">
    <cfRule type="colorScale" priority="2579">
      <colorScale>
        <cfvo type="num" val="0"/>
        <cfvo type="max" val="0"/>
        <color rgb="FFFF0000"/>
        <color rgb="FFFFEF9C"/>
      </colorScale>
    </cfRule>
  </conditionalFormatting>
  <conditionalFormatting sqref="Z740">
    <cfRule type="colorScale" priority="2578">
      <colorScale>
        <cfvo type="num" val="0"/>
        <cfvo type="max" val="0"/>
        <color rgb="FFFF0000"/>
        <color rgb="FFFFEF9C"/>
      </colorScale>
    </cfRule>
  </conditionalFormatting>
  <conditionalFormatting sqref="Z740">
    <cfRule type="colorScale" priority="2577">
      <colorScale>
        <cfvo type="num" val="0"/>
        <cfvo type="max" val="0"/>
        <color rgb="FFFF0000"/>
        <color rgb="FFFFEF9C"/>
      </colorScale>
    </cfRule>
  </conditionalFormatting>
  <conditionalFormatting sqref="Z740">
    <cfRule type="colorScale" priority="2576">
      <colorScale>
        <cfvo type="num" val="0"/>
        <cfvo type="max" val="0"/>
        <color rgb="FFFF0000"/>
        <color rgb="FFFFEF9C"/>
      </colorScale>
    </cfRule>
  </conditionalFormatting>
  <conditionalFormatting sqref="Z740">
    <cfRule type="colorScale" priority="2575">
      <colorScale>
        <cfvo type="num" val="0"/>
        <cfvo type="max" val="0"/>
        <color rgb="FFFF0000"/>
        <color rgb="FFFFEF9C"/>
      </colorScale>
    </cfRule>
  </conditionalFormatting>
  <conditionalFormatting sqref="Z740">
    <cfRule type="colorScale" priority="2574">
      <colorScale>
        <cfvo type="num" val="0"/>
        <cfvo type="max" val="0"/>
        <color rgb="FFFF0000"/>
        <color rgb="FFFFEF9C"/>
      </colorScale>
    </cfRule>
  </conditionalFormatting>
  <conditionalFormatting sqref="Z740">
    <cfRule type="colorScale" priority="2573">
      <colorScale>
        <cfvo type="num" val="0"/>
        <cfvo type="max" val="0"/>
        <color rgb="FFFF0000"/>
        <color rgb="FFFFEF9C"/>
      </colorScale>
    </cfRule>
  </conditionalFormatting>
  <conditionalFormatting sqref="Z740">
    <cfRule type="colorScale" priority="2572">
      <colorScale>
        <cfvo type="num" val="0"/>
        <cfvo type="max" val="0"/>
        <color rgb="FFFF0000"/>
        <color rgb="FFFFEF9C"/>
      </colorScale>
    </cfRule>
  </conditionalFormatting>
  <conditionalFormatting sqref="Z740">
    <cfRule type="colorScale" priority="2571">
      <colorScale>
        <cfvo type="num" val="0"/>
        <cfvo type="max" val="0"/>
        <color rgb="FFFF0000"/>
        <color rgb="FFFFEF9C"/>
      </colorScale>
    </cfRule>
  </conditionalFormatting>
  <conditionalFormatting sqref="Z740">
    <cfRule type="colorScale" priority="2570">
      <colorScale>
        <cfvo type="num" val="0"/>
        <cfvo type="max" val="0"/>
        <color rgb="FFFF0000"/>
        <color rgb="FFFFEF9C"/>
      </colorScale>
    </cfRule>
  </conditionalFormatting>
  <conditionalFormatting sqref="Z740">
    <cfRule type="colorScale" priority="2569">
      <colorScale>
        <cfvo type="num" val="0"/>
        <cfvo type="max" val="0"/>
        <color rgb="FFFF0000"/>
        <color rgb="FFFFEF9C"/>
      </colorScale>
    </cfRule>
  </conditionalFormatting>
  <conditionalFormatting sqref="Z740">
    <cfRule type="colorScale" priority="2568">
      <colorScale>
        <cfvo type="num" val="0"/>
        <cfvo type="max" val="0"/>
        <color rgb="FFFF0000"/>
        <color rgb="FFFFEF9C"/>
      </colorScale>
    </cfRule>
  </conditionalFormatting>
  <conditionalFormatting sqref="Z740">
    <cfRule type="colorScale" priority="2567">
      <colorScale>
        <cfvo type="num" val="0"/>
        <cfvo type="max" val="0"/>
        <color rgb="FFFF0000"/>
        <color rgb="FFFFEF9C"/>
      </colorScale>
    </cfRule>
  </conditionalFormatting>
  <conditionalFormatting sqref="Z713">
    <cfRule type="colorScale" priority="2566">
      <colorScale>
        <cfvo type="num" val="0"/>
        <cfvo type="max" val="0"/>
        <color rgb="FFFF0000"/>
        <color rgb="FFFFEF9C"/>
      </colorScale>
    </cfRule>
  </conditionalFormatting>
  <conditionalFormatting sqref="Z728">
    <cfRule type="colorScale" priority="2565">
      <colorScale>
        <cfvo type="num" val="0"/>
        <cfvo type="max" val="0"/>
        <color rgb="FFFF0000"/>
        <color rgb="FFFFEF9C"/>
      </colorScale>
    </cfRule>
  </conditionalFormatting>
  <conditionalFormatting sqref="Z718">
    <cfRule type="colorScale" priority="2564">
      <colorScale>
        <cfvo type="num" val="0"/>
        <cfvo type="max" val="0"/>
        <color rgb="FFFF0000"/>
        <color rgb="FFFFEF9C"/>
      </colorScale>
    </cfRule>
  </conditionalFormatting>
  <conditionalFormatting sqref="Z734">
    <cfRule type="colorScale" priority="2563">
      <colorScale>
        <cfvo type="num" val="0"/>
        <cfvo type="max" val="0"/>
        <color rgb="FFFF0000"/>
        <color rgb="FFFFEF9C"/>
      </colorScale>
    </cfRule>
  </conditionalFormatting>
  <conditionalFormatting sqref="Z719">
    <cfRule type="colorScale" priority="2562">
      <colorScale>
        <cfvo type="num" val="0"/>
        <cfvo type="max" val="0"/>
        <color rgb="FFFF0000"/>
        <color rgb="FFFFEF9C"/>
      </colorScale>
    </cfRule>
  </conditionalFormatting>
  <conditionalFormatting sqref="Z735">
    <cfRule type="colorScale" priority="2561">
      <colorScale>
        <cfvo type="num" val="0"/>
        <cfvo type="max" val="0"/>
        <color rgb="FFFF0000"/>
        <color rgb="FFFFEF9C"/>
      </colorScale>
    </cfRule>
  </conditionalFormatting>
  <conditionalFormatting sqref="P707:Y713">
    <cfRule type="colorScale" priority="2560">
      <colorScale>
        <cfvo type="num" val="0"/>
        <cfvo type="max" val="0"/>
        <color rgb="FFFF0000"/>
        <color rgb="FFFFEF9C"/>
      </colorScale>
    </cfRule>
  </conditionalFormatting>
  <conditionalFormatting sqref="P715:Y728">
    <cfRule type="colorScale" priority="2559">
      <colorScale>
        <cfvo type="num" val="0"/>
        <cfvo type="max" val="0"/>
        <color rgb="FFFF0000"/>
        <color rgb="FFFFEF9C"/>
      </colorScale>
    </cfRule>
  </conditionalFormatting>
  <conditionalFormatting sqref="P730:Y740">
    <cfRule type="colorScale" priority="2558">
      <colorScale>
        <cfvo type="num" val="0"/>
        <cfvo type="max" val="0"/>
        <color rgb="FFFF0000"/>
        <color rgb="FFFFEF9C"/>
      </colorScale>
    </cfRule>
  </conditionalFormatting>
  <conditionalFormatting sqref="P707:Y713">
    <cfRule type="colorScale" priority="2557">
      <colorScale>
        <cfvo type="num" val="0"/>
        <cfvo type="max" val="0"/>
        <color rgb="FFFF0000"/>
        <color rgb="FFFFEF9C"/>
      </colorScale>
    </cfRule>
  </conditionalFormatting>
  <conditionalFormatting sqref="P707:Y713">
    <cfRule type="colorScale" priority="2556">
      <colorScale>
        <cfvo type="num" val="0"/>
        <cfvo type="max" val="0"/>
        <color rgb="FFFF0000"/>
        <color rgb="FFFFEF9C"/>
      </colorScale>
    </cfRule>
  </conditionalFormatting>
  <conditionalFormatting sqref="P707:Y713">
    <cfRule type="colorScale" priority="2555">
      <colorScale>
        <cfvo type="num" val="0"/>
        <cfvo type="max" val="0"/>
        <color rgb="FFFF0000"/>
        <color rgb="FFFFEF9C"/>
      </colorScale>
    </cfRule>
  </conditionalFormatting>
  <conditionalFormatting sqref="P707:Y713">
    <cfRule type="colorScale" priority="2554">
      <colorScale>
        <cfvo type="num" val="0"/>
        <cfvo type="max" val="0"/>
        <color rgb="FFFF0000"/>
        <color rgb="FFFFEF9C"/>
      </colorScale>
    </cfRule>
  </conditionalFormatting>
  <conditionalFormatting sqref="P707:Y713">
    <cfRule type="colorScale" priority="2553">
      <colorScale>
        <cfvo type="num" val="0"/>
        <cfvo type="max" val="0"/>
        <color rgb="FFFF0000"/>
        <color rgb="FFFFEF9C"/>
      </colorScale>
    </cfRule>
  </conditionalFormatting>
  <conditionalFormatting sqref="P707:Y713">
    <cfRule type="colorScale" priority="2552">
      <colorScale>
        <cfvo type="num" val="0"/>
        <cfvo type="max" val="0"/>
        <color rgb="FFFF0000"/>
        <color rgb="FFFFEF9C"/>
      </colorScale>
    </cfRule>
  </conditionalFormatting>
  <conditionalFormatting sqref="P707:Y713">
    <cfRule type="colorScale" priority="2551">
      <colorScale>
        <cfvo type="num" val="0"/>
        <cfvo type="max" val="0"/>
        <color rgb="FFFF0000"/>
        <color rgb="FFFFEF9C"/>
      </colorScale>
    </cfRule>
  </conditionalFormatting>
  <conditionalFormatting sqref="P707:Y713">
    <cfRule type="colorScale" priority="2550">
      <colorScale>
        <cfvo type="num" val="0"/>
        <cfvo type="max" val="0"/>
        <color rgb="FFFF0000"/>
        <color rgb="FFFFEF9C"/>
      </colorScale>
    </cfRule>
  </conditionalFormatting>
  <conditionalFormatting sqref="P715:Y728">
    <cfRule type="colorScale" priority="2549">
      <colorScale>
        <cfvo type="num" val="0"/>
        <cfvo type="max" val="0"/>
        <color rgb="FFFF0000"/>
        <color rgb="FFFFEF9C"/>
      </colorScale>
    </cfRule>
  </conditionalFormatting>
  <conditionalFormatting sqref="P715:Y728">
    <cfRule type="colorScale" priority="2548">
      <colorScale>
        <cfvo type="num" val="0"/>
        <cfvo type="max" val="0"/>
        <color rgb="FFFF0000"/>
        <color rgb="FFFFEF9C"/>
      </colorScale>
    </cfRule>
  </conditionalFormatting>
  <conditionalFormatting sqref="P715:Y728">
    <cfRule type="colorScale" priority="2547">
      <colorScale>
        <cfvo type="num" val="0"/>
        <cfvo type="max" val="0"/>
        <color rgb="FFFF0000"/>
        <color rgb="FFFFEF9C"/>
      </colorScale>
    </cfRule>
  </conditionalFormatting>
  <conditionalFormatting sqref="P715:Y728">
    <cfRule type="colorScale" priority="2546">
      <colorScale>
        <cfvo type="num" val="0"/>
        <cfvo type="max" val="0"/>
        <color rgb="FFFF0000"/>
        <color rgb="FFFFEF9C"/>
      </colorScale>
    </cfRule>
  </conditionalFormatting>
  <conditionalFormatting sqref="P715:Y728">
    <cfRule type="colorScale" priority="2545">
      <colorScale>
        <cfvo type="num" val="0"/>
        <cfvo type="max" val="0"/>
        <color rgb="FFFF0000"/>
        <color rgb="FFFFEF9C"/>
      </colorScale>
    </cfRule>
  </conditionalFormatting>
  <conditionalFormatting sqref="P715:Y728">
    <cfRule type="colorScale" priority="2544">
      <colorScale>
        <cfvo type="num" val="0"/>
        <cfvo type="max" val="0"/>
        <color rgb="FFFF0000"/>
        <color rgb="FFFFEF9C"/>
      </colorScale>
    </cfRule>
  </conditionalFormatting>
  <conditionalFormatting sqref="P715:Y728">
    <cfRule type="colorScale" priority="2543">
      <colorScale>
        <cfvo type="num" val="0"/>
        <cfvo type="max" val="0"/>
        <color rgb="FFFF0000"/>
        <color rgb="FFFFEF9C"/>
      </colorScale>
    </cfRule>
  </conditionalFormatting>
  <conditionalFormatting sqref="P715:Y728">
    <cfRule type="colorScale" priority="2542">
      <colorScale>
        <cfvo type="num" val="0"/>
        <cfvo type="max" val="0"/>
        <color rgb="FFFF0000"/>
        <color rgb="FFFFEF9C"/>
      </colorScale>
    </cfRule>
  </conditionalFormatting>
  <conditionalFormatting sqref="P715:Y728">
    <cfRule type="colorScale" priority="2541">
      <colorScale>
        <cfvo type="num" val="0"/>
        <cfvo type="max" val="0"/>
        <color rgb="FFFF0000"/>
        <color rgb="FFFFEF9C"/>
      </colorScale>
    </cfRule>
  </conditionalFormatting>
  <conditionalFormatting sqref="P730:Y740">
    <cfRule type="colorScale" priority="2540">
      <colorScale>
        <cfvo type="num" val="0"/>
        <cfvo type="max" val="0"/>
        <color rgb="FFFF0000"/>
        <color rgb="FFFFEF9C"/>
      </colorScale>
    </cfRule>
  </conditionalFormatting>
  <conditionalFormatting sqref="P730:Y740">
    <cfRule type="colorScale" priority="2539">
      <colorScale>
        <cfvo type="num" val="0"/>
        <cfvo type="max" val="0"/>
        <color rgb="FFFF0000"/>
        <color rgb="FFFFEF9C"/>
      </colorScale>
    </cfRule>
  </conditionalFormatting>
  <conditionalFormatting sqref="P730:Y740">
    <cfRule type="colorScale" priority="2538">
      <colorScale>
        <cfvo type="num" val="0"/>
        <cfvo type="max" val="0"/>
        <color rgb="FFFF0000"/>
        <color rgb="FFFFEF9C"/>
      </colorScale>
    </cfRule>
  </conditionalFormatting>
  <conditionalFormatting sqref="P730:Y740">
    <cfRule type="colorScale" priority="2537">
      <colorScale>
        <cfvo type="num" val="0"/>
        <cfvo type="max" val="0"/>
        <color rgb="FFFF0000"/>
        <color rgb="FFFFEF9C"/>
      </colorScale>
    </cfRule>
  </conditionalFormatting>
  <conditionalFormatting sqref="P730:Y740">
    <cfRule type="colorScale" priority="2536">
      <colorScale>
        <cfvo type="num" val="0"/>
        <cfvo type="max" val="0"/>
        <color rgb="FFFF0000"/>
        <color rgb="FFFFEF9C"/>
      </colorScale>
    </cfRule>
  </conditionalFormatting>
  <conditionalFormatting sqref="P730:Y740">
    <cfRule type="colorScale" priority="2535">
      <colorScale>
        <cfvo type="num" val="0"/>
        <cfvo type="max" val="0"/>
        <color rgb="FFFF0000"/>
        <color rgb="FFFFEF9C"/>
      </colorScale>
    </cfRule>
  </conditionalFormatting>
  <conditionalFormatting sqref="P730:Y740">
    <cfRule type="colorScale" priority="2534">
      <colorScale>
        <cfvo type="num" val="0"/>
        <cfvo type="max" val="0"/>
        <color rgb="FFFF0000"/>
        <color rgb="FFFFEF9C"/>
      </colorScale>
    </cfRule>
  </conditionalFormatting>
  <conditionalFormatting sqref="P730:Y740">
    <cfRule type="colorScale" priority="2533">
      <colorScale>
        <cfvo type="num" val="0"/>
        <cfvo type="max" val="0"/>
        <color rgb="FFFF0000"/>
        <color rgb="FFFFEF9C"/>
      </colorScale>
    </cfRule>
  </conditionalFormatting>
  <conditionalFormatting sqref="P730:Y740">
    <cfRule type="colorScale" priority="2532">
      <colorScale>
        <cfvo type="num" val="0"/>
        <cfvo type="max" val="0"/>
        <color rgb="FFFF0000"/>
        <color rgb="FFFFEF9C"/>
      </colorScale>
    </cfRule>
  </conditionalFormatting>
  <conditionalFormatting sqref="P730:Y740">
    <cfRule type="colorScale" priority="2531">
      <colorScale>
        <cfvo type="num" val="0"/>
        <cfvo type="max" val="0"/>
        <color rgb="FFFF0000"/>
        <color rgb="FFFFEF9C"/>
      </colorScale>
    </cfRule>
  </conditionalFormatting>
  <conditionalFormatting sqref="P719:Y719">
    <cfRule type="colorScale" priority="2530">
      <colorScale>
        <cfvo type="num" val="0"/>
        <cfvo type="max" val="0"/>
        <color rgb="FFFF0000"/>
        <color rgb="FFFFEF9C"/>
      </colorScale>
    </cfRule>
  </conditionalFormatting>
  <conditionalFormatting sqref="P735:Y735">
    <cfRule type="colorScale" priority="2529">
      <colorScale>
        <cfvo type="num" val="0"/>
        <cfvo type="max" val="0"/>
        <color rgb="FFFF0000"/>
        <color rgb="FFFFEF9C"/>
      </colorScale>
    </cfRule>
  </conditionalFormatting>
  <conditionalFormatting sqref="P709:Y709">
    <cfRule type="colorScale" priority="2528">
      <colorScale>
        <cfvo type="num" val="0"/>
        <cfvo type="max" val="0"/>
        <color rgb="FFFF0000"/>
        <color rgb="FFFFEF9C"/>
      </colorScale>
    </cfRule>
  </conditionalFormatting>
  <conditionalFormatting sqref="P724:Y724">
    <cfRule type="colorScale" priority="2527">
      <colorScale>
        <cfvo type="num" val="0"/>
        <cfvo type="max" val="0"/>
        <color rgb="FFFF0000"/>
        <color rgb="FFFFEF9C"/>
      </colorScale>
    </cfRule>
  </conditionalFormatting>
  <conditionalFormatting sqref="P740:Y740">
    <cfRule type="colorScale" priority="2526">
      <colorScale>
        <cfvo type="num" val="0"/>
        <cfvo type="max" val="0"/>
        <color rgb="FFFF0000"/>
        <color rgb="FFFFEF9C"/>
      </colorScale>
    </cfRule>
  </conditionalFormatting>
  <conditionalFormatting sqref="P710:Y710">
    <cfRule type="colorScale" priority="2525">
      <colorScale>
        <cfvo type="num" val="0"/>
        <cfvo type="max" val="0"/>
        <color rgb="FFFF0000"/>
        <color rgb="FFFFEF9C"/>
      </colorScale>
    </cfRule>
  </conditionalFormatting>
  <conditionalFormatting sqref="P725:Y725">
    <cfRule type="colorScale" priority="2524">
      <colorScale>
        <cfvo type="num" val="0"/>
        <cfvo type="max" val="0"/>
        <color rgb="FFFF0000"/>
        <color rgb="FFFFEF9C"/>
      </colorScale>
    </cfRule>
  </conditionalFormatting>
  <conditionalFormatting sqref="Z707:Z713">
    <cfRule type="colorScale" priority="2523">
      <colorScale>
        <cfvo type="num" val="0"/>
        <cfvo type="max" val="0"/>
        <color rgb="FFFF0000"/>
        <color rgb="FFFFEF9C"/>
      </colorScale>
    </cfRule>
  </conditionalFormatting>
  <conditionalFormatting sqref="Z715:Z728">
    <cfRule type="colorScale" priority="2522">
      <colorScale>
        <cfvo type="num" val="0"/>
        <cfvo type="max" val="0"/>
        <color rgb="FFFF0000"/>
        <color rgb="FFFFEF9C"/>
      </colorScale>
    </cfRule>
  </conditionalFormatting>
  <conditionalFormatting sqref="Z730:Z740">
    <cfRule type="colorScale" priority="2521">
      <colorScale>
        <cfvo type="num" val="0"/>
        <cfvo type="max" val="0"/>
        <color rgb="FFFF0000"/>
        <color rgb="FFFFEF9C"/>
      </colorScale>
    </cfRule>
  </conditionalFormatting>
  <conditionalFormatting sqref="Z707:Z713">
    <cfRule type="colorScale" priority="2520">
      <colorScale>
        <cfvo type="num" val="0"/>
        <cfvo type="max" val="0"/>
        <color rgb="FFFF0000"/>
        <color rgb="FFFFEF9C"/>
      </colorScale>
    </cfRule>
  </conditionalFormatting>
  <conditionalFormatting sqref="Z707:Z713">
    <cfRule type="colorScale" priority="2519">
      <colorScale>
        <cfvo type="num" val="0"/>
        <cfvo type="max" val="0"/>
        <color rgb="FFFF0000"/>
        <color rgb="FFFFEF9C"/>
      </colorScale>
    </cfRule>
  </conditionalFormatting>
  <conditionalFormatting sqref="Z707:Z713">
    <cfRule type="colorScale" priority="2518">
      <colorScale>
        <cfvo type="num" val="0"/>
        <cfvo type="max" val="0"/>
        <color rgb="FFFF0000"/>
        <color rgb="FFFFEF9C"/>
      </colorScale>
    </cfRule>
  </conditionalFormatting>
  <conditionalFormatting sqref="Z707:Z713">
    <cfRule type="colorScale" priority="2517">
      <colorScale>
        <cfvo type="num" val="0"/>
        <cfvo type="max" val="0"/>
        <color rgb="FFFF0000"/>
        <color rgb="FFFFEF9C"/>
      </colorScale>
    </cfRule>
  </conditionalFormatting>
  <conditionalFormatting sqref="Z707:Z713">
    <cfRule type="colorScale" priority="2516">
      <colorScale>
        <cfvo type="num" val="0"/>
        <cfvo type="max" val="0"/>
        <color rgb="FFFF0000"/>
        <color rgb="FFFFEF9C"/>
      </colorScale>
    </cfRule>
  </conditionalFormatting>
  <conditionalFormatting sqref="Z707:Z713">
    <cfRule type="colorScale" priority="2515">
      <colorScale>
        <cfvo type="num" val="0"/>
        <cfvo type="max" val="0"/>
        <color rgb="FFFF0000"/>
        <color rgb="FFFFEF9C"/>
      </colorScale>
    </cfRule>
  </conditionalFormatting>
  <conditionalFormatting sqref="Z707:Z713">
    <cfRule type="colorScale" priority="2514">
      <colorScale>
        <cfvo type="num" val="0"/>
        <cfvo type="max" val="0"/>
        <color rgb="FFFF0000"/>
        <color rgb="FFFFEF9C"/>
      </colorScale>
    </cfRule>
  </conditionalFormatting>
  <conditionalFormatting sqref="Z707:Z713">
    <cfRule type="colorScale" priority="2513">
      <colorScale>
        <cfvo type="num" val="0"/>
        <cfvo type="max" val="0"/>
        <color rgb="FFFF0000"/>
        <color rgb="FFFFEF9C"/>
      </colorScale>
    </cfRule>
  </conditionalFormatting>
  <conditionalFormatting sqref="Z715:Z728">
    <cfRule type="colorScale" priority="2512">
      <colorScale>
        <cfvo type="num" val="0"/>
        <cfvo type="max" val="0"/>
        <color rgb="FFFF0000"/>
        <color rgb="FFFFEF9C"/>
      </colorScale>
    </cfRule>
  </conditionalFormatting>
  <conditionalFormatting sqref="Z715:Z728">
    <cfRule type="colorScale" priority="2511">
      <colorScale>
        <cfvo type="num" val="0"/>
        <cfvo type="max" val="0"/>
        <color rgb="FFFF0000"/>
        <color rgb="FFFFEF9C"/>
      </colorScale>
    </cfRule>
  </conditionalFormatting>
  <conditionalFormatting sqref="Z715:Z728">
    <cfRule type="colorScale" priority="2510">
      <colorScale>
        <cfvo type="num" val="0"/>
        <cfvo type="max" val="0"/>
        <color rgb="FFFF0000"/>
        <color rgb="FFFFEF9C"/>
      </colorScale>
    </cfRule>
  </conditionalFormatting>
  <conditionalFormatting sqref="Z715:Z728">
    <cfRule type="colorScale" priority="2509">
      <colorScale>
        <cfvo type="num" val="0"/>
        <cfvo type="max" val="0"/>
        <color rgb="FFFF0000"/>
        <color rgb="FFFFEF9C"/>
      </colorScale>
    </cfRule>
  </conditionalFormatting>
  <conditionalFormatting sqref="Z715:Z728">
    <cfRule type="colorScale" priority="2508">
      <colorScale>
        <cfvo type="num" val="0"/>
        <cfvo type="max" val="0"/>
        <color rgb="FFFF0000"/>
        <color rgb="FFFFEF9C"/>
      </colorScale>
    </cfRule>
  </conditionalFormatting>
  <conditionalFormatting sqref="Z715:Z728">
    <cfRule type="colorScale" priority="2507">
      <colorScale>
        <cfvo type="num" val="0"/>
        <cfvo type="max" val="0"/>
        <color rgb="FFFF0000"/>
        <color rgb="FFFFEF9C"/>
      </colorScale>
    </cfRule>
  </conditionalFormatting>
  <conditionalFormatting sqref="Z715:Z728">
    <cfRule type="colorScale" priority="2506">
      <colorScale>
        <cfvo type="num" val="0"/>
        <cfvo type="max" val="0"/>
        <color rgb="FFFF0000"/>
        <color rgb="FFFFEF9C"/>
      </colorScale>
    </cfRule>
  </conditionalFormatting>
  <conditionalFormatting sqref="Z715:Z728">
    <cfRule type="colorScale" priority="2505">
      <colorScale>
        <cfvo type="num" val="0"/>
        <cfvo type="max" val="0"/>
        <color rgb="FFFF0000"/>
        <color rgb="FFFFEF9C"/>
      </colorScale>
    </cfRule>
  </conditionalFormatting>
  <conditionalFormatting sqref="Z715:Z728">
    <cfRule type="colorScale" priority="2504">
      <colorScale>
        <cfvo type="num" val="0"/>
        <cfvo type="max" val="0"/>
        <color rgb="FFFF0000"/>
        <color rgb="FFFFEF9C"/>
      </colorScale>
    </cfRule>
  </conditionalFormatting>
  <conditionalFormatting sqref="Z730:Z740">
    <cfRule type="colorScale" priority="2503">
      <colorScale>
        <cfvo type="num" val="0"/>
        <cfvo type="max" val="0"/>
        <color rgb="FFFF0000"/>
        <color rgb="FFFFEF9C"/>
      </colorScale>
    </cfRule>
  </conditionalFormatting>
  <conditionalFormatting sqref="Z730:Z740">
    <cfRule type="colorScale" priority="2502">
      <colorScale>
        <cfvo type="num" val="0"/>
        <cfvo type="max" val="0"/>
        <color rgb="FFFF0000"/>
        <color rgb="FFFFEF9C"/>
      </colorScale>
    </cfRule>
  </conditionalFormatting>
  <conditionalFormatting sqref="Z730:Z740">
    <cfRule type="colorScale" priority="2501">
      <colorScale>
        <cfvo type="num" val="0"/>
        <cfvo type="max" val="0"/>
        <color rgb="FFFF0000"/>
        <color rgb="FFFFEF9C"/>
      </colorScale>
    </cfRule>
  </conditionalFormatting>
  <conditionalFormatting sqref="Z730:Z740">
    <cfRule type="colorScale" priority="2500">
      <colorScale>
        <cfvo type="num" val="0"/>
        <cfvo type="max" val="0"/>
        <color rgb="FFFF0000"/>
        <color rgb="FFFFEF9C"/>
      </colorScale>
    </cfRule>
  </conditionalFormatting>
  <conditionalFormatting sqref="Z730:Z740">
    <cfRule type="colorScale" priority="2499">
      <colorScale>
        <cfvo type="num" val="0"/>
        <cfvo type="max" val="0"/>
        <color rgb="FFFF0000"/>
        <color rgb="FFFFEF9C"/>
      </colorScale>
    </cfRule>
  </conditionalFormatting>
  <conditionalFormatting sqref="Z730:Z740">
    <cfRule type="colorScale" priority="2498">
      <colorScale>
        <cfvo type="num" val="0"/>
        <cfvo type="max" val="0"/>
        <color rgb="FFFF0000"/>
        <color rgb="FFFFEF9C"/>
      </colorScale>
    </cfRule>
  </conditionalFormatting>
  <conditionalFormatting sqref="Z730:Z740">
    <cfRule type="colorScale" priority="2497">
      <colorScale>
        <cfvo type="num" val="0"/>
        <cfvo type="max" val="0"/>
        <color rgb="FFFF0000"/>
        <color rgb="FFFFEF9C"/>
      </colorScale>
    </cfRule>
  </conditionalFormatting>
  <conditionalFormatting sqref="Z730:Z740">
    <cfRule type="colorScale" priority="2496">
      <colorScale>
        <cfvo type="num" val="0"/>
        <cfvo type="max" val="0"/>
        <color rgb="FFFF0000"/>
        <color rgb="FFFFEF9C"/>
      </colorScale>
    </cfRule>
  </conditionalFormatting>
  <conditionalFormatting sqref="Z730:Z740">
    <cfRule type="colorScale" priority="2495">
      <colorScale>
        <cfvo type="num" val="0"/>
        <cfvo type="max" val="0"/>
        <color rgb="FFFF0000"/>
        <color rgb="FFFFEF9C"/>
      </colorScale>
    </cfRule>
  </conditionalFormatting>
  <conditionalFormatting sqref="Z730:Z740">
    <cfRule type="colorScale" priority="2494">
      <colorScale>
        <cfvo type="num" val="0"/>
        <cfvo type="max" val="0"/>
        <color rgb="FFFF0000"/>
        <color rgb="FFFFEF9C"/>
      </colorScale>
    </cfRule>
  </conditionalFormatting>
  <conditionalFormatting sqref="Z719">
    <cfRule type="colorScale" priority="2493">
      <colorScale>
        <cfvo type="num" val="0"/>
        <cfvo type="max" val="0"/>
        <color rgb="FFFF0000"/>
        <color rgb="FFFFEF9C"/>
      </colorScale>
    </cfRule>
  </conditionalFormatting>
  <conditionalFormatting sqref="Z735">
    <cfRule type="colorScale" priority="2492">
      <colorScale>
        <cfvo type="num" val="0"/>
        <cfvo type="max" val="0"/>
        <color rgb="FFFF0000"/>
        <color rgb="FFFFEF9C"/>
      </colorScale>
    </cfRule>
  </conditionalFormatting>
  <conditionalFormatting sqref="Z709">
    <cfRule type="colorScale" priority="2491">
      <colorScale>
        <cfvo type="num" val="0"/>
        <cfvo type="max" val="0"/>
        <color rgb="FFFF0000"/>
        <color rgb="FFFFEF9C"/>
      </colorScale>
    </cfRule>
  </conditionalFormatting>
  <conditionalFormatting sqref="Z724">
    <cfRule type="colorScale" priority="2490">
      <colorScale>
        <cfvo type="num" val="0"/>
        <cfvo type="max" val="0"/>
        <color rgb="FFFF0000"/>
        <color rgb="FFFFEF9C"/>
      </colorScale>
    </cfRule>
  </conditionalFormatting>
  <conditionalFormatting sqref="Z740">
    <cfRule type="colorScale" priority="2489">
      <colorScale>
        <cfvo type="num" val="0"/>
        <cfvo type="max" val="0"/>
        <color rgb="FFFF0000"/>
        <color rgb="FFFFEF9C"/>
      </colorScale>
    </cfRule>
  </conditionalFormatting>
  <conditionalFormatting sqref="Z710">
    <cfRule type="colorScale" priority="2488">
      <colorScale>
        <cfvo type="num" val="0"/>
        <cfvo type="max" val="0"/>
        <color rgb="FFFF0000"/>
        <color rgb="FFFFEF9C"/>
      </colorScale>
    </cfRule>
  </conditionalFormatting>
  <conditionalFormatting sqref="Z725">
    <cfRule type="colorScale" priority="2487">
      <colorScale>
        <cfvo type="num" val="0"/>
        <cfvo type="max" val="0"/>
        <color rgb="FFFF0000"/>
        <color rgb="FFFFEF9C"/>
      </colorScale>
    </cfRule>
  </conditionalFormatting>
  <conditionalFormatting sqref="P707:Y719">
    <cfRule type="colorScale" priority="2486">
      <colorScale>
        <cfvo type="num" val="0"/>
        <cfvo type="max" val="0"/>
        <color rgb="FFFF0000"/>
        <color rgb="FFFFEF9C"/>
      </colorScale>
    </cfRule>
  </conditionalFormatting>
  <conditionalFormatting sqref="P721:Y735">
    <cfRule type="colorScale" priority="2485">
      <colorScale>
        <cfvo type="num" val="0"/>
        <cfvo type="max" val="0"/>
        <color rgb="FFFF0000"/>
        <color rgb="FFFFEF9C"/>
      </colorScale>
    </cfRule>
  </conditionalFormatting>
  <conditionalFormatting sqref="P737:Y740">
    <cfRule type="colorScale" priority="2484">
      <colorScale>
        <cfvo type="num" val="0"/>
        <cfvo type="max" val="0"/>
        <color rgb="FFFF0000"/>
        <color rgb="FFFFEF9C"/>
      </colorScale>
    </cfRule>
  </conditionalFormatting>
  <conditionalFormatting sqref="P707:Y719">
    <cfRule type="colorScale" priority="2483">
      <colorScale>
        <cfvo type="num" val="0"/>
        <cfvo type="max" val="0"/>
        <color rgb="FFFF0000"/>
        <color rgb="FFFFEF9C"/>
      </colorScale>
    </cfRule>
  </conditionalFormatting>
  <conditionalFormatting sqref="P707:Y719">
    <cfRule type="colorScale" priority="2482">
      <colorScale>
        <cfvo type="num" val="0"/>
        <cfvo type="max" val="0"/>
        <color rgb="FFFF0000"/>
        <color rgb="FFFFEF9C"/>
      </colorScale>
    </cfRule>
  </conditionalFormatting>
  <conditionalFormatting sqref="P707:Y719">
    <cfRule type="colorScale" priority="2481">
      <colorScale>
        <cfvo type="num" val="0"/>
        <cfvo type="max" val="0"/>
        <color rgb="FFFF0000"/>
        <color rgb="FFFFEF9C"/>
      </colorScale>
    </cfRule>
  </conditionalFormatting>
  <conditionalFormatting sqref="P707:Y719">
    <cfRule type="colorScale" priority="2480">
      <colorScale>
        <cfvo type="num" val="0"/>
        <cfvo type="max" val="0"/>
        <color rgb="FFFF0000"/>
        <color rgb="FFFFEF9C"/>
      </colorScale>
    </cfRule>
  </conditionalFormatting>
  <conditionalFormatting sqref="P707:Y719">
    <cfRule type="colorScale" priority="2479">
      <colorScale>
        <cfvo type="num" val="0"/>
        <cfvo type="max" val="0"/>
        <color rgb="FFFF0000"/>
        <color rgb="FFFFEF9C"/>
      </colorScale>
    </cfRule>
  </conditionalFormatting>
  <conditionalFormatting sqref="P707:Y719">
    <cfRule type="colorScale" priority="2478">
      <colorScale>
        <cfvo type="num" val="0"/>
        <cfvo type="max" val="0"/>
        <color rgb="FFFF0000"/>
        <color rgb="FFFFEF9C"/>
      </colorScale>
    </cfRule>
  </conditionalFormatting>
  <conditionalFormatting sqref="P721:Y735">
    <cfRule type="colorScale" priority="2477">
      <colorScale>
        <cfvo type="num" val="0"/>
        <cfvo type="max" val="0"/>
        <color rgb="FFFF0000"/>
        <color rgb="FFFFEF9C"/>
      </colorScale>
    </cfRule>
  </conditionalFormatting>
  <conditionalFormatting sqref="P721:Y735">
    <cfRule type="colorScale" priority="2476">
      <colorScale>
        <cfvo type="num" val="0"/>
        <cfvo type="max" val="0"/>
        <color rgb="FFFF0000"/>
        <color rgb="FFFFEF9C"/>
      </colorScale>
    </cfRule>
  </conditionalFormatting>
  <conditionalFormatting sqref="P721:Y735">
    <cfRule type="colorScale" priority="2475">
      <colorScale>
        <cfvo type="num" val="0"/>
        <cfvo type="max" val="0"/>
        <color rgb="FFFF0000"/>
        <color rgb="FFFFEF9C"/>
      </colorScale>
    </cfRule>
  </conditionalFormatting>
  <conditionalFormatting sqref="P721:Y735">
    <cfRule type="colorScale" priority="2474">
      <colorScale>
        <cfvo type="num" val="0"/>
        <cfvo type="max" val="0"/>
        <color rgb="FFFF0000"/>
        <color rgb="FFFFEF9C"/>
      </colorScale>
    </cfRule>
  </conditionalFormatting>
  <conditionalFormatting sqref="P721:Y735">
    <cfRule type="colorScale" priority="2473">
      <colorScale>
        <cfvo type="num" val="0"/>
        <cfvo type="max" val="0"/>
        <color rgb="FFFF0000"/>
        <color rgb="FFFFEF9C"/>
      </colorScale>
    </cfRule>
  </conditionalFormatting>
  <conditionalFormatting sqref="P721:Y735">
    <cfRule type="colorScale" priority="2472">
      <colorScale>
        <cfvo type="num" val="0"/>
        <cfvo type="max" val="0"/>
        <color rgb="FFFF0000"/>
        <color rgb="FFFFEF9C"/>
      </colorScale>
    </cfRule>
  </conditionalFormatting>
  <conditionalFormatting sqref="P721:Y735">
    <cfRule type="colorScale" priority="2471">
      <colorScale>
        <cfvo type="num" val="0"/>
        <cfvo type="max" val="0"/>
        <color rgb="FFFF0000"/>
        <color rgb="FFFFEF9C"/>
      </colorScale>
    </cfRule>
  </conditionalFormatting>
  <conditionalFormatting sqref="P737:Y740">
    <cfRule type="colorScale" priority="2470">
      <colorScale>
        <cfvo type="num" val="0"/>
        <cfvo type="max" val="0"/>
        <color rgb="FFFF0000"/>
        <color rgb="FFFFEF9C"/>
      </colorScale>
    </cfRule>
  </conditionalFormatting>
  <conditionalFormatting sqref="P737:Y740">
    <cfRule type="colorScale" priority="2469">
      <colorScale>
        <cfvo type="num" val="0"/>
        <cfvo type="max" val="0"/>
        <color rgb="FFFF0000"/>
        <color rgb="FFFFEF9C"/>
      </colorScale>
    </cfRule>
  </conditionalFormatting>
  <conditionalFormatting sqref="P737:Y740">
    <cfRule type="colorScale" priority="2468">
      <colorScale>
        <cfvo type="num" val="0"/>
        <cfvo type="max" val="0"/>
        <color rgb="FFFF0000"/>
        <color rgb="FFFFEF9C"/>
      </colorScale>
    </cfRule>
  </conditionalFormatting>
  <conditionalFormatting sqref="P737:Y740">
    <cfRule type="colorScale" priority="2467">
      <colorScale>
        <cfvo type="num" val="0"/>
        <cfvo type="max" val="0"/>
        <color rgb="FFFF0000"/>
        <color rgb="FFFFEF9C"/>
      </colorScale>
    </cfRule>
  </conditionalFormatting>
  <conditionalFormatting sqref="P737:Y740">
    <cfRule type="colorScale" priority="2466">
      <colorScale>
        <cfvo type="num" val="0"/>
        <cfvo type="max" val="0"/>
        <color rgb="FFFF0000"/>
        <color rgb="FFFFEF9C"/>
      </colorScale>
    </cfRule>
  </conditionalFormatting>
  <conditionalFormatting sqref="P737:Y740">
    <cfRule type="colorScale" priority="2465">
      <colorScale>
        <cfvo type="num" val="0"/>
        <cfvo type="max" val="0"/>
        <color rgb="FFFF0000"/>
        <color rgb="FFFFEF9C"/>
      </colorScale>
    </cfRule>
  </conditionalFormatting>
  <conditionalFormatting sqref="P737:Y740">
    <cfRule type="colorScale" priority="2464">
      <colorScale>
        <cfvo type="num" val="0"/>
        <cfvo type="max" val="0"/>
        <color rgb="FFFF0000"/>
        <color rgb="FFFFEF9C"/>
      </colorScale>
    </cfRule>
  </conditionalFormatting>
  <conditionalFormatting sqref="P737:Y740">
    <cfRule type="colorScale" priority="2463">
      <colorScale>
        <cfvo type="num" val="0"/>
        <cfvo type="max" val="0"/>
        <color rgb="FFFF0000"/>
        <color rgb="FFFFEF9C"/>
      </colorScale>
    </cfRule>
  </conditionalFormatting>
  <conditionalFormatting sqref="P710:Y710">
    <cfRule type="colorScale" priority="2462">
      <colorScale>
        <cfvo type="num" val="0"/>
        <cfvo type="max" val="0"/>
        <color rgb="FFFF0000"/>
        <color rgb="FFFFEF9C"/>
      </colorScale>
    </cfRule>
  </conditionalFormatting>
  <conditionalFormatting sqref="P725:Y725">
    <cfRule type="colorScale" priority="2461">
      <colorScale>
        <cfvo type="num" val="0"/>
        <cfvo type="max" val="0"/>
        <color rgb="FFFF0000"/>
        <color rgb="FFFFEF9C"/>
      </colorScale>
    </cfRule>
  </conditionalFormatting>
  <conditionalFormatting sqref="P715:Y715">
    <cfRule type="colorScale" priority="2460">
      <colorScale>
        <cfvo type="num" val="0"/>
        <cfvo type="max" val="0"/>
        <color rgb="FFFF0000"/>
        <color rgb="FFFFEF9C"/>
      </colorScale>
    </cfRule>
  </conditionalFormatting>
  <conditionalFormatting sqref="P730:Y730">
    <cfRule type="colorScale" priority="2459">
      <colorScale>
        <cfvo type="num" val="0"/>
        <cfvo type="max" val="0"/>
        <color rgb="FFFF0000"/>
        <color rgb="FFFFEF9C"/>
      </colorScale>
    </cfRule>
  </conditionalFormatting>
  <conditionalFormatting sqref="P716:Y716">
    <cfRule type="colorScale" priority="2458">
      <colorScale>
        <cfvo type="num" val="0"/>
        <cfvo type="max" val="0"/>
        <color rgb="FFFF0000"/>
        <color rgb="FFFFEF9C"/>
      </colorScale>
    </cfRule>
  </conditionalFormatting>
  <conditionalFormatting sqref="P731:Y732">
    <cfRule type="colorScale" priority="2457">
      <colorScale>
        <cfvo type="num" val="0"/>
        <cfvo type="max" val="0"/>
        <color rgb="FFFF0000"/>
        <color rgb="FFFFEF9C"/>
      </colorScale>
    </cfRule>
  </conditionalFormatting>
  <conditionalFormatting sqref="Z707:Z719">
    <cfRule type="colorScale" priority="2456">
      <colorScale>
        <cfvo type="num" val="0"/>
        <cfvo type="max" val="0"/>
        <color rgb="FFFF0000"/>
        <color rgb="FFFFEF9C"/>
      </colorScale>
    </cfRule>
  </conditionalFormatting>
  <conditionalFormatting sqref="Z721:Z735">
    <cfRule type="colorScale" priority="2455">
      <colorScale>
        <cfvo type="num" val="0"/>
        <cfvo type="max" val="0"/>
        <color rgb="FFFF0000"/>
        <color rgb="FFFFEF9C"/>
      </colorScale>
    </cfRule>
  </conditionalFormatting>
  <conditionalFormatting sqref="Z737:Z740">
    <cfRule type="colorScale" priority="2454">
      <colorScale>
        <cfvo type="num" val="0"/>
        <cfvo type="max" val="0"/>
        <color rgb="FFFF0000"/>
        <color rgb="FFFFEF9C"/>
      </colorScale>
    </cfRule>
  </conditionalFormatting>
  <conditionalFormatting sqref="Z707:Z719">
    <cfRule type="colorScale" priority="2453">
      <colorScale>
        <cfvo type="num" val="0"/>
        <cfvo type="max" val="0"/>
        <color rgb="FFFF0000"/>
        <color rgb="FFFFEF9C"/>
      </colorScale>
    </cfRule>
  </conditionalFormatting>
  <conditionalFormatting sqref="Z707:Z719">
    <cfRule type="colorScale" priority="2452">
      <colorScale>
        <cfvo type="num" val="0"/>
        <cfvo type="max" val="0"/>
        <color rgb="FFFF0000"/>
        <color rgb="FFFFEF9C"/>
      </colorScale>
    </cfRule>
  </conditionalFormatting>
  <conditionalFormatting sqref="Z707:Z719">
    <cfRule type="colorScale" priority="2451">
      <colorScale>
        <cfvo type="num" val="0"/>
        <cfvo type="max" val="0"/>
        <color rgb="FFFF0000"/>
        <color rgb="FFFFEF9C"/>
      </colorScale>
    </cfRule>
  </conditionalFormatting>
  <conditionalFormatting sqref="Z707:Z719">
    <cfRule type="colorScale" priority="2450">
      <colorScale>
        <cfvo type="num" val="0"/>
        <cfvo type="max" val="0"/>
        <color rgb="FFFF0000"/>
        <color rgb="FFFFEF9C"/>
      </colorScale>
    </cfRule>
  </conditionalFormatting>
  <conditionalFormatting sqref="Z707:Z719">
    <cfRule type="colorScale" priority="2449">
      <colorScale>
        <cfvo type="num" val="0"/>
        <cfvo type="max" val="0"/>
        <color rgb="FFFF0000"/>
        <color rgb="FFFFEF9C"/>
      </colorScale>
    </cfRule>
  </conditionalFormatting>
  <conditionalFormatting sqref="Z707:Z719">
    <cfRule type="colorScale" priority="2448">
      <colorScale>
        <cfvo type="num" val="0"/>
        <cfvo type="max" val="0"/>
        <color rgb="FFFF0000"/>
        <color rgb="FFFFEF9C"/>
      </colorScale>
    </cfRule>
  </conditionalFormatting>
  <conditionalFormatting sqref="Z721:Z735">
    <cfRule type="colorScale" priority="2447">
      <colorScale>
        <cfvo type="num" val="0"/>
        <cfvo type="max" val="0"/>
        <color rgb="FFFF0000"/>
        <color rgb="FFFFEF9C"/>
      </colorScale>
    </cfRule>
  </conditionalFormatting>
  <conditionalFormatting sqref="Z721:Z735">
    <cfRule type="colorScale" priority="2446">
      <colorScale>
        <cfvo type="num" val="0"/>
        <cfvo type="max" val="0"/>
        <color rgb="FFFF0000"/>
        <color rgb="FFFFEF9C"/>
      </colorScale>
    </cfRule>
  </conditionalFormatting>
  <conditionalFormatting sqref="Z721:Z735">
    <cfRule type="colorScale" priority="2445">
      <colorScale>
        <cfvo type="num" val="0"/>
        <cfvo type="max" val="0"/>
        <color rgb="FFFF0000"/>
        <color rgb="FFFFEF9C"/>
      </colorScale>
    </cfRule>
  </conditionalFormatting>
  <conditionalFormatting sqref="Z721:Z735">
    <cfRule type="colorScale" priority="2444">
      <colorScale>
        <cfvo type="num" val="0"/>
        <cfvo type="max" val="0"/>
        <color rgb="FFFF0000"/>
        <color rgb="FFFFEF9C"/>
      </colorScale>
    </cfRule>
  </conditionalFormatting>
  <conditionalFormatting sqref="Z721:Z735">
    <cfRule type="colorScale" priority="2443">
      <colorScale>
        <cfvo type="num" val="0"/>
        <cfvo type="max" val="0"/>
        <color rgb="FFFF0000"/>
        <color rgb="FFFFEF9C"/>
      </colorScale>
    </cfRule>
  </conditionalFormatting>
  <conditionalFormatting sqref="Z721:Z735">
    <cfRule type="colorScale" priority="2442">
      <colorScale>
        <cfvo type="num" val="0"/>
        <cfvo type="max" val="0"/>
        <color rgb="FFFF0000"/>
        <color rgb="FFFFEF9C"/>
      </colorScale>
    </cfRule>
  </conditionalFormatting>
  <conditionalFormatting sqref="Z721:Z735">
    <cfRule type="colorScale" priority="2441">
      <colorScale>
        <cfvo type="num" val="0"/>
        <cfvo type="max" val="0"/>
        <color rgb="FFFF0000"/>
        <color rgb="FFFFEF9C"/>
      </colorScale>
    </cfRule>
  </conditionalFormatting>
  <conditionalFormatting sqref="Z737:Z740">
    <cfRule type="colorScale" priority="2440">
      <colorScale>
        <cfvo type="num" val="0"/>
        <cfvo type="max" val="0"/>
        <color rgb="FFFF0000"/>
        <color rgb="FFFFEF9C"/>
      </colorScale>
    </cfRule>
  </conditionalFormatting>
  <conditionalFormatting sqref="Z737:Z740">
    <cfRule type="colorScale" priority="2439">
      <colorScale>
        <cfvo type="num" val="0"/>
        <cfvo type="max" val="0"/>
        <color rgb="FFFF0000"/>
        <color rgb="FFFFEF9C"/>
      </colorScale>
    </cfRule>
  </conditionalFormatting>
  <conditionalFormatting sqref="Z737:Z740">
    <cfRule type="colorScale" priority="2438">
      <colorScale>
        <cfvo type="num" val="0"/>
        <cfvo type="max" val="0"/>
        <color rgb="FFFF0000"/>
        <color rgb="FFFFEF9C"/>
      </colorScale>
    </cfRule>
  </conditionalFormatting>
  <conditionalFormatting sqref="Z737:Z740">
    <cfRule type="colorScale" priority="2437">
      <colorScale>
        <cfvo type="num" val="0"/>
        <cfvo type="max" val="0"/>
        <color rgb="FFFF0000"/>
        <color rgb="FFFFEF9C"/>
      </colorScale>
    </cfRule>
  </conditionalFormatting>
  <conditionalFormatting sqref="Z737:Z740">
    <cfRule type="colorScale" priority="2436">
      <colorScale>
        <cfvo type="num" val="0"/>
        <cfvo type="max" val="0"/>
        <color rgb="FFFF0000"/>
        <color rgb="FFFFEF9C"/>
      </colorScale>
    </cfRule>
  </conditionalFormatting>
  <conditionalFormatting sqref="Z737:Z740">
    <cfRule type="colorScale" priority="2435">
      <colorScale>
        <cfvo type="num" val="0"/>
        <cfvo type="max" val="0"/>
        <color rgb="FFFF0000"/>
        <color rgb="FFFFEF9C"/>
      </colorScale>
    </cfRule>
  </conditionalFormatting>
  <conditionalFormatting sqref="Z737:Z740">
    <cfRule type="colorScale" priority="2434">
      <colorScale>
        <cfvo type="num" val="0"/>
        <cfvo type="max" val="0"/>
        <color rgb="FFFF0000"/>
        <color rgb="FFFFEF9C"/>
      </colorScale>
    </cfRule>
  </conditionalFormatting>
  <conditionalFormatting sqref="Z737:Z740">
    <cfRule type="colorScale" priority="2433">
      <colorScale>
        <cfvo type="num" val="0"/>
        <cfvo type="max" val="0"/>
        <color rgb="FFFF0000"/>
        <color rgb="FFFFEF9C"/>
      </colorScale>
    </cfRule>
  </conditionalFormatting>
  <conditionalFormatting sqref="Z710">
    <cfRule type="colorScale" priority="2432">
      <colorScale>
        <cfvo type="num" val="0"/>
        <cfvo type="max" val="0"/>
        <color rgb="FFFF0000"/>
        <color rgb="FFFFEF9C"/>
      </colorScale>
    </cfRule>
  </conditionalFormatting>
  <conditionalFormatting sqref="Z725">
    <cfRule type="colorScale" priority="2431">
      <colorScale>
        <cfvo type="num" val="0"/>
        <cfvo type="max" val="0"/>
        <color rgb="FFFF0000"/>
        <color rgb="FFFFEF9C"/>
      </colorScale>
    </cfRule>
  </conditionalFormatting>
  <conditionalFormatting sqref="Z715">
    <cfRule type="colorScale" priority="2430">
      <colorScale>
        <cfvo type="num" val="0"/>
        <cfvo type="max" val="0"/>
        <color rgb="FFFF0000"/>
        <color rgb="FFFFEF9C"/>
      </colorScale>
    </cfRule>
  </conditionalFormatting>
  <conditionalFormatting sqref="Z730">
    <cfRule type="colorScale" priority="2429">
      <colorScale>
        <cfvo type="num" val="0"/>
        <cfvo type="max" val="0"/>
        <color rgb="FFFF0000"/>
        <color rgb="FFFFEF9C"/>
      </colorScale>
    </cfRule>
  </conditionalFormatting>
  <conditionalFormatting sqref="Z716">
    <cfRule type="colorScale" priority="2428">
      <colorScale>
        <cfvo type="num" val="0"/>
        <cfvo type="max" val="0"/>
        <color rgb="FFFF0000"/>
        <color rgb="FFFFEF9C"/>
      </colorScale>
    </cfRule>
  </conditionalFormatting>
  <conditionalFormatting sqref="Z731:Z732">
    <cfRule type="colorScale" priority="2427">
      <colorScale>
        <cfvo type="num" val="0"/>
        <cfvo type="max" val="0"/>
        <color rgb="FFFF0000"/>
        <color rgb="FFFFEF9C"/>
      </colorScale>
    </cfRule>
  </conditionalFormatting>
  <conditionalFormatting sqref="P707:Y710">
    <cfRule type="colorScale" priority="2426">
      <colorScale>
        <cfvo type="num" val="0"/>
        <cfvo type="max" val="0"/>
        <color rgb="FFFF0000"/>
        <color rgb="FFFFEF9C"/>
      </colorScale>
    </cfRule>
  </conditionalFormatting>
  <conditionalFormatting sqref="P712:Y725">
    <cfRule type="colorScale" priority="2425">
      <colorScale>
        <cfvo type="num" val="0"/>
        <cfvo type="max" val="0"/>
        <color rgb="FFFF0000"/>
        <color rgb="FFFFEF9C"/>
      </colorScale>
    </cfRule>
  </conditionalFormatting>
  <conditionalFormatting sqref="P727:Y740">
    <cfRule type="colorScale" priority="2424">
      <colorScale>
        <cfvo type="num" val="0"/>
        <cfvo type="max" val="0"/>
        <color rgb="FFFF0000"/>
        <color rgb="FFFFEF9C"/>
      </colorScale>
    </cfRule>
  </conditionalFormatting>
  <conditionalFormatting sqref="P707:Y710">
    <cfRule type="colorScale" priority="2423">
      <colorScale>
        <cfvo type="num" val="0"/>
        <cfvo type="max" val="0"/>
        <color rgb="FFFF0000"/>
        <color rgb="FFFFEF9C"/>
      </colorScale>
    </cfRule>
  </conditionalFormatting>
  <conditionalFormatting sqref="P707:Y710">
    <cfRule type="colorScale" priority="2422">
      <colorScale>
        <cfvo type="num" val="0"/>
        <cfvo type="max" val="0"/>
        <color rgb="FFFF0000"/>
        <color rgb="FFFFEF9C"/>
      </colorScale>
    </cfRule>
  </conditionalFormatting>
  <conditionalFormatting sqref="P707:Y710">
    <cfRule type="colorScale" priority="2421">
      <colorScale>
        <cfvo type="num" val="0"/>
        <cfvo type="max" val="0"/>
        <color rgb="FFFF0000"/>
        <color rgb="FFFFEF9C"/>
      </colorScale>
    </cfRule>
  </conditionalFormatting>
  <conditionalFormatting sqref="P712:Y725">
    <cfRule type="colorScale" priority="2420">
      <colorScale>
        <cfvo type="num" val="0"/>
        <cfvo type="max" val="0"/>
        <color rgb="FFFF0000"/>
        <color rgb="FFFFEF9C"/>
      </colorScale>
    </cfRule>
  </conditionalFormatting>
  <conditionalFormatting sqref="P712:Y725">
    <cfRule type="colorScale" priority="2419">
      <colorScale>
        <cfvo type="num" val="0"/>
        <cfvo type="max" val="0"/>
        <color rgb="FFFF0000"/>
        <color rgb="FFFFEF9C"/>
      </colorScale>
    </cfRule>
  </conditionalFormatting>
  <conditionalFormatting sqref="P712:Y725">
    <cfRule type="colorScale" priority="2418">
      <colorScale>
        <cfvo type="num" val="0"/>
        <cfvo type="max" val="0"/>
        <color rgb="FFFF0000"/>
        <color rgb="FFFFEF9C"/>
      </colorScale>
    </cfRule>
  </conditionalFormatting>
  <conditionalFormatting sqref="P712:Y725">
    <cfRule type="colorScale" priority="2417">
      <colorScale>
        <cfvo type="num" val="0"/>
        <cfvo type="max" val="0"/>
        <color rgb="FFFF0000"/>
        <color rgb="FFFFEF9C"/>
      </colorScale>
    </cfRule>
  </conditionalFormatting>
  <conditionalFormatting sqref="P727:Y740">
    <cfRule type="colorScale" priority="2416">
      <colorScale>
        <cfvo type="num" val="0"/>
        <cfvo type="max" val="0"/>
        <color rgb="FFFF0000"/>
        <color rgb="FFFFEF9C"/>
      </colorScale>
    </cfRule>
  </conditionalFormatting>
  <conditionalFormatting sqref="P727:Y740">
    <cfRule type="colorScale" priority="2415">
      <colorScale>
        <cfvo type="num" val="0"/>
        <cfvo type="max" val="0"/>
        <color rgb="FFFF0000"/>
        <color rgb="FFFFEF9C"/>
      </colorScale>
    </cfRule>
  </conditionalFormatting>
  <conditionalFormatting sqref="P727:Y740">
    <cfRule type="colorScale" priority="2414">
      <colorScale>
        <cfvo type="num" val="0"/>
        <cfvo type="max" val="0"/>
        <color rgb="FFFF0000"/>
        <color rgb="FFFFEF9C"/>
      </colorScale>
    </cfRule>
  </conditionalFormatting>
  <conditionalFormatting sqref="P727:Y740">
    <cfRule type="colorScale" priority="2413">
      <colorScale>
        <cfvo type="num" val="0"/>
        <cfvo type="max" val="0"/>
        <color rgb="FFFF0000"/>
        <color rgb="FFFFEF9C"/>
      </colorScale>
    </cfRule>
  </conditionalFormatting>
  <conditionalFormatting sqref="P727:Y740">
    <cfRule type="colorScale" priority="2412">
      <colorScale>
        <cfvo type="num" val="0"/>
        <cfvo type="max" val="0"/>
        <color rgb="FFFF0000"/>
        <color rgb="FFFFEF9C"/>
      </colorScale>
    </cfRule>
  </conditionalFormatting>
  <conditionalFormatting sqref="P716:Y716">
    <cfRule type="colorScale" priority="2411">
      <colorScale>
        <cfvo type="num" val="0"/>
        <cfvo type="max" val="0"/>
        <color rgb="FFFF0000"/>
        <color rgb="FFFFEF9C"/>
      </colorScale>
    </cfRule>
  </conditionalFormatting>
  <conditionalFormatting sqref="P731:Y732">
    <cfRule type="colorScale" priority="2410">
      <colorScale>
        <cfvo type="num" val="0"/>
        <cfvo type="max" val="0"/>
        <color rgb="FFFF0000"/>
        <color rgb="FFFFEF9C"/>
      </colorScale>
    </cfRule>
  </conditionalFormatting>
  <conditionalFormatting sqref="P721:Y721">
    <cfRule type="colorScale" priority="2409">
      <colorScale>
        <cfvo type="num" val="0"/>
        <cfvo type="max" val="0"/>
        <color rgb="FFFF0000"/>
        <color rgb="FFFFEF9C"/>
      </colorScale>
    </cfRule>
  </conditionalFormatting>
  <conditionalFormatting sqref="P737:Y737">
    <cfRule type="colorScale" priority="2408">
      <colorScale>
        <cfvo type="num" val="0"/>
        <cfvo type="max" val="0"/>
        <color rgb="FFFF0000"/>
        <color rgb="FFFFEF9C"/>
      </colorScale>
    </cfRule>
  </conditionalFormatting>
  <conditionalFormatting sqref="P707:Y707">
    <cfRule type="colorScale" priority="2407">
      <colorScale>
        <cfvo type="num" val="0"/>
        <cfvo type="max" val="0"/>
        <color rgb="FFFF0000"/>
        <color rgb="FFFFEF9C"/>
      </colorScale>
    </cfRule>
  </conditionalFormatting>
  <conditionalFormatting sqref="P722:Y722">
    <cfRule type="colorScale" priority="2406">
      <colorScale>
        <cfvo type="num" val="0"/>
        <cfvo type="max" val="0"/>
        <color rgb="FFFF0000"/>
        <color rgb="FFFFEF9C"/>
      </colorScale>
    </cfRule>
  </conditionalFormatting>
  <conditionalFormatting sqref="P738:Y738">
    <cfRule type="colorScale" priority="2405">
      <colorScale>
        <cfvo type="num" val="0"/>
        <cfvo type="max" val="0"/>
        <color rgb="FFFF0000"/>
        <color rgb="FFFFEF9C"/>
      </colorScale>
    </cfRule>
  </conditionalFormatting>
  <conditionalFormatting sqref="Z707:Z710">
    <cfRule type="colorScale" priority="2404">
      <colorScale>
        <cfvo type="num" val="0"/>
        <cfvo type="max" val="0"/>
        <color rgb="FFFF0000"/>
        <color rgb="FFFFEF9C"/>
      </colorScale>
    </cfRule>
  </conditionalFormatting>
  <conditionalFormatting sqref="Z712:Z725">
    <cfRule type="colorScale" priority="2403">
      <colorScale>
        <cfvo type="num" val="0"/>
        <cfvo type="max" val="0"/>
        <color rgb="FFFF0000"/>
        <color rgb="FFFFEF9C"/>
      </colorScale>
    </cfRule>
  </conditionalFormatting>
  <conditionalFormatting sqref="Z727:Z740">
    <cfRule type="colorScale" priority="2402">
      <colorScale>
        <cfvo type="num" val="0"/>
        <cfvo type="max" val="0"/>
        <color rgb="FFFF0000"/>
        <color rgb="FFFFEF9C"/>
      </colorScale>
    </cfRule>
  </conditionalFormatting>
  <conditionalFormatting sqref="Z707:Z710">
    <cfRule type="colorScale" priority="2401">
      <colorScale>
        <cfvo type="num" val="0"/>
        <cfvo type="max" val="0"/>
        <color rgb="FFFF0000"/>
        <color rgb="FFFFEF9C"/>
      </colorScale>
    </cfRule>
  </conditionalFormatting>
  <conditionalFormatting sqref="Z707:Z710">
    <cfRule type="colorScale" priority="2400">
      <colorScale>
        <cfvo type="num" val="0"/>
        <cfvo type="max" val="0"/>
        <color rgb="FFFF0000"/>
        <color rgb="FFFFEF9C"/>
      </colorScale>
    </cfRule>
  </conditionalFormatting>
  <conditionalFormatting sqref="Z707:Z710">
    <cfRule type="colorScale" priority="2399">
      <colorScale>
        <cfvo type="num" val="0"/>
        <cfvo type="max" val="0"/>
        <color rgb="FFFF0000"/>
        <color rgb="FFFFEF9C"/>
      </colorScale>
    </cfRule>
  </conditionalFormatting>
  <conditionalFormatting sqref="Z712:Z725">
    <cfRule type="colorScale" priority="2398">
      <colorScale>
        <cfvo type="num" val="0"/>
        <cfvo type="max" val="0"/>
        <color rgb="FFFF0000"/>
        <color rgb="FFFFEF9C"/>
      </colorScale>
    </cfRule>
  </conditionalFormatting>
  <conditionalFormatting sqref="Z712:Z725">
    <cfRule type="colorScale" priority="2397">
      <colorScale>
        <cfvo type="num" val="0"/>
        <cfvo type="max" val="0"/>
        <color rgb="FFFF0000"/>
        <color rgb="FFFFEF9C"/>
      </colorScale>
    </cfRule>
  </conditionalFormatting>
  <conditionalFormatting sqref="Z712:Z725">
    <cfRule type="colorScale" priority="2396">
      <colorScale>
        <cfvo type="num" val="0"/>
        <cfvo type="max" val="0"/>
        <color rgb="FFFF0000"/>
        <color rgb="FFFFEF9C"/>
      </colorScale>
    </cfRule>
  </conditionalFormatting>
  <conditionalFormatting sqref="Z712:Z725">
    <cfRule type="colorScale" priority="2395">
      <colorScale>
        <cfvo type="num" val="0"/>
        <cfvo type="max" val="0"/>
        <color rgb="FFFF0000"/>
        <color rgb="FFFFEF9C"/>
      </colorScale>
    </cfRule>
  </conditionalFormatting>
  <conditionalFormatting sqref="Z727:Z740">
    <cfRule type="colorScale" priority="2394">
      <colorScale>
        <cfvo type="num" val="0"/>
        <cfvo type="max" val="0"/>
        <color rgb="FFFF0000"/>
        <color rgb="FFFFEF9C"/>
      </colorScale>
    </cfRule>
  </conditionalFormatting>
  <conditionalFormatting sqref="Z727:Z740">
    <cfRule type="colorScale" priority="2393">
      <colorScale>
        <cfvo type="num" val="0"/>
        <cfvo type="max" val="0"/>
        <color rgb="FFFF0000"/>
        <color rgb="FFFFEF9C"/>
      </colorScale>
    </cfRule>
  </conditionalFormatting>
  <conditionalFormatting sqref="Z727:Z740">
    <cfRule type="colorScale" priority="2392">
      <colorScale>
        <cfvo type="num" val="0"/>
        <cfvo type="max" val="0"/>
        <color rgb="FFFF0000"/>
        <color rgb="FFFFEF9C"/>
      </colorScale>
    </cfRule>
  </conditionalFormatting>
  <conditionalFormatting sqref="Z727:Z740">
    <cfRule type="colorScale" priority="2391">
      <colorScale>
        <cfvo type="num" val="0"/>
        <cfvo type="max" val="0"/>
        <color rgb="FFFF0000"/>
        <color rgb="FFFFEF9C"/>
      </colorScale>
    </cfRule>
  </conditionalFormatting>
  <conditionalFormatting sqref="Z727:Z740">
    <cfRule type="colorScale" priority="2390">
      <colorScale>
        <cfvo type="num" val="0"/>
        <cfvo type="max" val="0"/>
        <color rgb="FFFF0000"/>
        <color rgb="FFFFEF9C"/>
      </colorScale>
    </cfRule>
  </conditionalFormatting>
  <conditionalFormatting sqref="Z716">
    <cfRule type="colorScale" priority="2389">
      <colorScale>
        <cfvo type="num" val="0"/>
        <cfvo type="max" val="0"/>
        <color rgb="FFFF0000"/>
        <color rgb="FFFFEF9C"/>
      </colorScale>
    </cfRule>
  </conditionalFormatting>
  <conditionalFormatting sqref="Z731:Z732">
    <cfRule type="colorScale" priority="2388">
      <colorScale>
        <cfvo type="num" val="0"/>
        <cfvo type="max" val="0"/>
        <color rgb="FFFF0000"/>
        <color rgb="FFFFEF9C"/>
      </colorScale>
    </cfRule>
  </conditionalFormatting>
  <conditionalFormatting sqref="Z721">
    <cfRule type="colorScale" priority="2387">
      <colorScale>
        <cfvo type="num" val="0"/>
        <cfvo type="max" val="0"/>
        <color rgb="FFFF0000"/>
        <color rgb="FFFFEF9C"/>
      </colorScale>
    </cfRule>
  </conditionalFormatting>
  <conditionalFormatting sqref="Z737">
    <cfRule type="colorScale" priority="2386">
      <colorScale>
        <cfvo type="num" val="0"/>
        <cfvo type="max" val="0"/>
        <color rgb="FFFF0000"/>
        <color rgb="FFFFEF9C"/>
      </colorScale>
    </cfRule>
  </conditionalFormatting>
  <conditionalFormatting sqref="Z707">
    <cfRule type="colorScale" priority="2385">
      <colorScale>
        <cfvo type="num" val="0"/>
        <cfvo type="max" val="0"/>
        <color rgb="FFFF0000"/>
        <color rgb="FFFFEF9C"/>
      </colorScale>
    </cfRule>
  </conditionalFormatting>
  <conditionalFormatting sqref="Z722">
    <cfRule type="colorScale" priority="2384">
      <colorScale>
        <cfvo type="num" val="0"/>
        <cfvo type="max" val="0"/>
        <color rgb="FFFF0000"/>
        <color rgb="FFFFEF9C"/>
      </colorScale>
    </cfRule>
  </conditionalFormatting>
  <conditionalFormatting sqref="Z738">
    <cfRule type="colorScale" priority="2383">
      <colorScale>
        <cfvo type="num" val="0"/>
        <cfvo type="max" val="0"/>
        <color rgb="FFFF0000"/>
        <color rgb="FFFFEF9C"/>
      </colorScale>
    </cfRule>
  </conditionalFormatting>
  <conditionalFormatting sqref="P707:Y716">
    <cfRule type="colorScale" priority="2382">
      <colorScale>
        <cfvo type="num" val="0"/>
        <cfvo type="max" val="0"/>
        <color rgb="FFFF0000"/>
        <color rgb="FFFFEF9C"/>
      </colorScale>
    </cfRule>
  </conditionalFormatting>
  <conditionalFormatting sqref="P718:Y732">
    <cfRule type="colorScale" priority="2381">
      <colorScale>
        <cfvo type="num" val="0"/>
        <cfvo type="max" val="0"/>
        <color rgb="FFFF0000"/>
        <color rgb="FFFFEF9C"/>
      </colorScale>
    </cfRule>
  </conditionalFormatting>
  <conditionalFormatting sqref="P734:Y740">
    <cfRule type="colorScale" priority="2380">
      <colorScale>
        <cfvo type="num" val="0"/>
        <cfvo type="max" val="0"/>
        <color rgb="FFFF0000"/>
        <color rgb="FFFFEF9C"/>
      </colorScale>
    </cfRule>
  </conditionalFormatting>
  <conditionalFormatting sqref="P707:Y716">
    <cfRule type="colorScale" priority="2379">
      <colorScale>
        <cfvo type="num" val="0"/>
        <cfvo type="max" val="0"/>
        <color rgb="FFFF0000"/>
        <color rgb="FFFFEF9C"/>
      </colorScale>
    </cfRule>
  </conditionalFormatting>
  <conditionalFormatting sqref="P718:Y732">
    <cfRule type="colorScale" priority="2378">
      <colorScale>
        <cfvo type="num" val="0"/>
        <cfvo type="max" val="0"/>
        <color rgb="FFFF0000"/>
        <color rgb="FFFFEF9C"/>
      </colorScale>
    </cfRule>
  </conditionalFormatting>
  <conditionalFormatting sqref="P718:Y732">
    <cfRule type="colorScale" priority="2377">
      <colorScale>
        <cfvo type="num" val="0"/>
        <cfvo type="max" val="0"/>
        <color rgb="FFFF0000"/>
        <color rgb="FFFFEF9C"/>
      </colorScale>
    </cfRule>
  </conditionalFormatting>
  <conditionalFormatting sqref="P734:Y740">
    <cfRule type="colorScale" priority="2376">
      <colorScale>
        <cfvo type="num" val="0"/>
        <cfvo type="max" val="0"/>
        <color rgb="FFFF0000"/>
        <color rgb="FFFFEF9C"/>
      </colorScale>
    </cfRule>
  </conditionalFormatting>
  <conditionalFormatting sqref="P734:Y740">
    <cfRule type="colorScale" priority="2375">
      <colorScale>
        <cfvo type="num" val="0"/>
        <cfvo type="max" val="0"/>
        <color rgb="FFFF0000"/>
        <color rgb="FFFFEF9C"/>
      </colorScale>
    </cfRule>
  </conditionalFormatting>
  <conditionalFormatting sqref="P734:Y740">
    <cfRule type="colorScale" priority="2374">
      <colorScale>
        <cfvo type="num" val="0"/>
        <cfvo type="max" val="0"/>
        <color rgb="FFFF0000"/>
        <color rgb="FFFFEF9C"/>
      </colorScale>
    </cfRule>
  </conditionalFormatting>
  <conditionalFormatting sqref="P707:Y707">
    <cfRule type="colorScale" priority="2373">
      <colorScale>
        <cfvo type="num" val="0"/>
        <cfvo type="max" val="0"/>
        <color rgb="FFFF0000"/>
        <color rgb="FFFFEF9C"/>
      </colorScale>
    </cfRule>
  </conditionalFormatting>
  <conditionalFormatting sqref="P722:Y722">
    <cfRule type="colorScale" priority="2372">
      <colorScale>
        <cfvo type="num" val="0"/>
        <cfvo type="max" val="0"/>
        <color rgb="FFFF0000"/>
        <color rgb="FFFFEF9C"/>
      </colorScale>
    </cfRule>
  </conditionalFormatting>
  <conditionalFormatting sqref="P738:Y738">
    <cfRule type="colorScale" priority="2371">
      <colorScale>
        <cfvo type="num" val="0"/>
        <cfvo type="max" val="0"/>
        <color rgb="FFFF0000"/>
        <color rgb="FFFFEF9C"/>
      </colorScale>
    </cfRule>
  </conditionalFormatting>
  <conditionalFormatting sqref="P712:Y712">
    <cfRule type="colorScale" priority="2370">
      <colorScale>
        <cfvo type="num" val="0"/>
        <cfvo type="max" val="0"/>
        <color rgb="FFFF0000"/>
        <color rgb="FFFFEF9C"/>
      </colorScale>
    </cfRule>
  </conditionalFormatting>
  <conditionalFormatting sqref="P727:Y727">
    <cfRule type="colorScale" priority="2369">
      <colorScale>
        <cfvo type="num" val="0"/>
        <cfvo type="max" val="0"/>
        <color rgb="FFFF0000"/>
        <color rgb="FFFFEF9C"/>
      </colorScale>
    </cfRule>
  </conditionalFormatting>
  <conditionalFormatting sqref="P713:Y713">
    <cfRule type="colorScale" priority="2368">
      <colorScale>
        <cfvo type="num" val="0"/>
        <cfvo type="max" val="0"/>
        <color rgb="FFFF0000"/>
        <color rgb="FFFFEF9C"/>
      </colorScale>
    </cfRule>
  </conditionalFormatting>
  <conditionalFormatting sqref="P728:Y728">
    <cfRule type="colorScale" priority="2367">
      <colorScale>
        <cfvo type="num" val="0"/>
        <cfvo type="max" val="0"/>
        <color rgb="FFFF0000"/>
        <color rgb="FFFFEF9C"/>
      </colorScale>
    </cfRule>
  </conditionalFormatting>
  <conditionalFormatting sqref="Z707:Z716">
    <cfRule type="colorScale" priority="2366">
      <colorScale>
        <cfvo type="num" val="0"/>
        <cfvo type="max" val="0"/>
        <color rgb="FFFF0000"/>
        <color rgb="FFFFEF9C"/>
      </colorScale>
    </cfRule>
  </conditionalFormatting>
  <conditionalFormatting sqref="Z718:Z732">
    <cfRule type="colorScale" priority="2365">
      <colorScale>
        <cfvo type="num" val="0"/>
        <cfvo type="max" val="0"/>
        <color rgb="FFFF0000"/>
        <color rgb="FFFFEF9C"/>
      </colorScale>
    </cfRule>
  </conditionalFormatting>
  <conditionalFormatting sqref="Z734:Z740">
    <cfRule type="colorScale" priority="2364">
      <colorScale>
        <cfvo type="num" val="0"/>
        <cfvo type="max" val="0"/>
        <color rgb="FFFF0000"/>
        <color rgb="FFFFEF9C"/>
      </colorScale>
    </cfRule>
  </conditionalFormatting>
  <conditionalFormatting sqref="Z707:Z716">
    <cfRule type="colorScale" priority="2363">
      <colorScale>
        <cfvo type="num" val="0"/>
        <cfvo type="max" val="0"/>
        <color rgb="FFFF0000"/>
        <color rgb="FFFFEF9C"/>
      </colorScale>
    </cfRule>
  </conditionalFormatting>
  <conditionalFormatting sqref="Z718:Z732">
    <cfRule type="colorScale" priority="2362">
      <colorScale>
        <cfvo type="num" val="0"/>
        <cfvo type="max" val="0"/>
        <color rgb="FFFF0000"/>
        <color rgb="FFFFEF9C"/>
      </colorScale>
    </cfRule>
  </conditionalFormatting>
  <conditionalFormatting sqref="Z718:Z732">
    <cfRule type="colorScale" priority="2361">
      <colorScale>
        <cfvo type="num" val="0"/>
        <cfvo type="max" val="0"/>
        <color rgb="FFFF0000"/>
        <color rgb="FFFFEF9C"/>
      </colorScale>
    </cfRule>
  </conditionalFormatting>
  <conditionalFormatting sqref="Z734:Z740">
    <cfRule type="colorScale" priority="2360">
      <colorScale>
        <cfvo type="num" val="0"/>
        <cfvo type="max" val="0"/>
        <color rgb="FFFF0000"/>
        <color rgb="FFFFEF9C"/>
      </colorScale>
    </cfRule>
  </conditionalFormatting>
  <conditionalFormatting sqref="Z734:Z740">
    <cfRule type="colorScale" priority="2359">
      <colorScale>
        <cfvo type="num" val="0"/>
        <cfvo type="max" val="0"/>
        <color rgb="FFFF0000"/>
        <color rgb="FFFFEF9C"/>
      </colorScale>
    </cfRule>
  </conditionalFormatting>
  <conditionalFormatting sqref="Z734:Z740">
    <cfRule type="colorScale" priority="2358">
      <colorScale>
        <cfvo type="num" val="0"/>
        <cfvo type="max" val="0"/>
        <color rgb="FFFF0000"/>
        <color rgb="FFFFEF9C"/>
      </colorScale>
    </cfRule>
  </conditionalFormatting>
  <conditionalFormatting sqref="Z707">
    <cfRule type="colorScale" priority="2357">
      <colorScale>
        <cfvo type="num" val="0"/>
        <cfvo type="max" val="0"/>
        <color rgb="FFFF0000"/>
        <color rgb="FFFFEF9C"/>
      </colorScale>
    </cfRule>
  </conditionalFormatting>
  <conditionalFormatting sqref="Z722">
    <cfRule type="colorScale" priority="2356">
      <colorScale>
        <cfvo type="num" val="0"/>
        <cfvo type="max" val="0"/>
        <color rgb="FFFF0000"/>
        <color rgb="FFFFEF9C"/>
      </colorScale>
    </cfRule>
  </conditionalFormatting>
  <conditionalFormatting sqref="Z738">
    <cfRule type="colorScale" priority="2355">
      <colorScale>
        <cfvo type="num" val="0"/>
        <cfvo type="max" val="0"/>
        <color rgb="FFFF0000"/>
        <color rgb="FFFFEF9C"/>
      </colorScale>
    </cfRule>
  </conditionalFormatting>
  <conditionalFormatting sqref="Z712">
    <cfRule type="colorScale" priority="2354">
      <colorScale>
        <cfvo type="num" val="0"/>
        <cfvo type="max" val="0"/>
        <color rgb="FFFF0000"/>
        <color rgb="FFFFEF9C"/>
      </colorScale>
    </cfRule>
  </conditionalFormatting>
  <conditionalFormatting sqref="Z727">
    <cfRule type="colorScale" priority="2353">
      <colorScale>
        <cfvo type="num" val="0"/>
        <cfvo type="max" val="0"/>
        <color rgb="FFFF0000"/>
        <color rgb="FFFFEF9C"/>
      </colorScale>
    </cfRule>
  </conditionalFormatting>
  <conditionalFormatting sqref="Z713">
    <cfRule type="colorScale" priority="2352">
      <colorScale>
        <cfvo type="num" val="0"/>
        <cfvo type="max" val="0"/>
        <color rgb="FFFF0000"/>
        <color rgb="FFFFEF9C"/>
      </colorScale>
    </cfRule>
  </conditionalFormatting>
  <conditionalFormatting sqref="Z728">
    <cfRule type="colorScale" priority="2351">
      <colorScale>
        <cfvo type="num" val="0"/>
        <cfvo type="max" val="0"/>
        <color rgb="FFFF0000"/>
        <color rgb="FFFFEF9C"/>
      </colorScale>
    </cfRule>
  </conditionalFormatting>
  <conditionalFormatting sqref="P707:Y707">
    <cfRule type="colorScale" priority="2350">
      <colorScale>
        <cfvo type="num" val="0"/>
        <cfvo type="max" val="0"/>
        <color rgb="FFFF0000"/>
        <color rgb="FFFFEF9C"/>
      </colorScale>
    </cfRule>
  </conditionalFormatting>
  <conditionalFormatting sqref="P709:Y722">
    <cfRule type="colorScale" priority="2349">
      <colorScale>
        <cfvo type="num" val="0"/>
        <cfvo type="max" val="0"/>
        <color rgb="FFFF0000"/>
        <color rgb="FFFFEF9C"/>
      </colorScale>
    </cfRule>
  </conditionalFormatting>
  <conditionalFormatting sqref="P724:Y738">
    <cfRule type="colorScale" priority="2348">
      <colorScale>
        <cfvo type="num" val="0"/>
        <cfvo type="max" val="0"/>
        <color rgb="FFFF0000"/>
        <color rgb="FFFFEF9C"/>
      </colorScale>
    </cfRule>
  </conditionalFormatting>
  <conditionalFormatting sqref="P740:Y740">
    <cfRule type="colorScale" priority="2347">
      <colorScale>
        <cfvo type="num" val="0"/>
        <cfvo type="max" val="0"/>
        <color rgb="FFFF0000"/>
        <color rgb="FFFFEF9C"/>
      </colorScale>
    </cfRule>
  </conditionalFormatting>
  <conditionalFormatting sqref="P740:Y740">
    <cfRule type="colorScale" priority="2346">
      <colorScale>
        <cfvo type="num" val="0"/>
        <cfvo type="max" val="0"/>
        <color rgb="FFFF0000"/>
        <color rgb="FFFFEF9C"/>
      </colorScale>
    </cfRule>
  </conditionalFormatting>
  <conditionalFormatting sqref="P713:Y713">
    <cfRule type="colorScale" priority="2345">
      <colorScale>
        <cfvo type="num" val="0"/>
        <cfvo type="max" val="0"/>
        <color rgb="FFFF0000"/>
        <color rgb="FFFFEF9C"/>
      </colorScale>
    </cfRule>
  </conditionalFormatting>
  <conditionalFormatting sqref="P728:Y728">
    <cfRule type="colorScale" priority="2344">
      <colorScale>
        <cfvo type="num" val="0"/>
        <cfvo type="max" val="0"/>
        <color rgb="FFFF0000"/>
        <color rgb="FFFFEF9C"/>
      </colorScale>
    </cfRule>
  </conditionalFormatting>
  <conditionalFormatting sqref="P718:Y718">
    <cfRule type="colorScale" priority="2343">
      <colorScale>
        <cfvo type="num" val="0"/>
        <cfvo type="max" val="0"/>
        <color rgb="FFFF0000"/>
        <color rgb="FFFFEF9C"/>
      </colorScale>
    </cfRule>
  </conditionalFormatting>
  <conditionalFormatting sqref="P734:Y734">
    <cfRule type="colorScale" priority="2342">
      <colorScale>
        <cfvo type="num" val="0"/>
        <cfvo type="max" val="0"/>
        <color rgb="FFFF0000"/>
        <color rgb="FFFFEF9C"/>
      </colorScale>
    </cfRule>
  </conditionalFormatting>
  <conditionalFormatting sqref="P719:Y719">
    <cfRule type="colorScale" priority="2341">
      <colorScale>
        <cfvo type="num" val="0"/>
        <cfvo type="max" val="0"/>
        <color rgb="FFFF0000"/>
        <color rgb="FFFFEF9C"/>
      </colorScale>
    </cfRule>
  </conditionalFormatting>
  <conditionalFormatting sqref="P735:Y735">
    <cfRule type="colorScale" priority="2340">
      <colorScale>
        <cfvo type="num" val="0"/>
        <cfvo type="max" val="0"/>
        <color rgb="FFFF0000"/>
        <color rgb="FFFFEF9C"/>
      </colorScale>
    </cfRule>
  </conditionalFormatting>
  <conditionalFormatting sqref="Z707">
    <cfRule type="colorScale" priority="2339">
      <colorScale>
        <cfvo type="num" val="0"/>
        <cfvo type="max" val="0"/>
        <color rgb="FFFF0000"/>
        <color rgb="FFFFEF9C"/>
      </colorScale>
    </cfRule>
  </conditionalFormatting>
  <conditionalFormatting sqref="Z709:Z722">
    <cfRule type="colorScale" priority="2338">
      <colorScale>
        <cfvo type="num" val="0"/>
        <cfvo type="max" val="0"/>
        <color rgb="FFFF0000"/>
        <color rgb="FFFFEF9C"/>
      </colorScale>
    </cfRule>
  </conditionalFormatting>
  <conditionalFormatting sqref="Z724:Z738">
    <cfRule type="colorScale" priority="2337">
      <colorScale>
        <cfvo type="num" val="0"/>
        <cfvo type="max" val="0"/>
        <color rgb="FFFF0000"/>
        <color rgb="FFFFEF9C"/>
      </colorScale>
    </cfRule>
  </conditionalFormatting>
  <conditionalFormatting sqref="Z740">
    <cfRule type="colorScale" priority="2336">
      <colorScale>
        <cfvo type="num" val="0"/>
        <cfvo type="max" val="0"/>
        <color rgb="FFFF0000"/>
        <color rgb="FFFFEF9C"/>
      </colorScale>
    </cfRule>
  </conditionalFormatting>
  <conditionalFormatting sqref="Z740">
    <cfRule type="colorScale" priority="2335">
      <colorScale>
        <cfvo type="num" val="0"/>
        <cfvo type="max" val="0"/>
        <color rgb="FFFF0000"/>
        <color rgb="FFFFEF9C"/>
      </colorScale>
    </cfRule>
  </conditionalFormatting>
  <conditionalFormatting sqref="Z713">
    <cfRule type="colorScale" priority="2334">
      <colorScale>
        <cfvo type="num" val="0"/>
        <cfvo type="max" val="0"/>
        <color rgb="FFFF0000"/>
        <color rgb="FFFFEF9C"/>
      </colorScale>
    </cfRule>
  </conditionalFormatting>
  <conditionalFormatting sqref="Z728">
    <cfRule type="colorScale" priority="2333">
      <colorScale>
        <cfvo type="num" val="0"/>
        <cfvo type="max" val="0"/>
        <color rgb="FFFF0000"/>
        <color rgb="FFFFEF9C"/>
      </colorScale>
    </cfRule>
  </conditionalFormatting>
  <conditionalFormatting sqref="Z718">
    <cfRule type="colorScale" priority="2332">
      <colorScale>
        <cfvo type="num" val="0"/>
        <cfvo type="max" val="0"/>
        <color rgb="FFFF0000"/>
        <color rgb="FFFFEF9C"/>
      </colorScale>
    </cfRule>
  </conditionalFormatting>
  <conditionalFormatting sqref="Z734">
    <cfRule type="colorScale" priority="2331">
      <colorScale>
        <cfvo type="num" val="0"/>
        <cfvo type="max" val="0"/>
        <color rgb="FFFF0000"/>
        <color rgb="FFFFEF9C"/>
      </colorScale>
    </cfRule>
  </conditionalFormatting>
  <conditionalFormatting sqref="Z719">
    <cfRule type="colorScale" priority="2330">
      <colorScale>
        <cfvo type="num" val="0"/>
        <cfvo type="max" val="0"/>
        <color rgb="FFFF0000"/>
        <color rgb="FFFFEF9C"/>
      </colorScale>
    </cfRule>
  </conditionalFormatting>
  <conditionalFormatting sqref="Z735">
    <cfRule type="colorScale" priority="2329">
      <colorScale>
        <cfvo type="num" val="0"/>
        <cfvo type="max" val="0"/>
        <color rgb="FFFF0000"/>
        <color rgb="FFFFEF9C"/>
      </colorScale>
    </cfRule>
  </conditionalFormatting>
  <conditionalFormatting sqref="P707:Y713">
    <cfRule type="colorScale" priority="2328">
      <colorScale>
        <cfvo type="num" val="0"/>
        <cfvo type="max" val="0"/>
        <color rgb="FFFF0000"/>
        <color rgb="FFFFEF9C"/>
      </colorScale>
    </cfRule>
  </conditionalFormatting>
  <conditionalFormatting sqref="P715:Y728">
    <cfRule type="colorScale" priority="2327">
      <colorScale>
        <cfvo type="num" val="0"/>
        <cfvo type="max" val="0"/>
        <color rgb="FFFF0000"/>
        <color rgb="FFFFEF9C"/>
      </colorScale>
    </cfRule>
  </conditionalFormatting>
  <conditionalFormatting sqref="P730:Y740">
    <cfRule type="colorScale" priority="2326">
      <colorScale>
        <cfvo type="num" val="0"/>
        <cfvo type="max" val="0"/>
        <color rgb="FFFF0000"/>
        <color rgb="FFFFEF9C"/>
      </colorScale>
    </cfRule>
  </conditionalFormatting>
  <conditionalFormatting sqref="P719:Y719">
    <cfRule type="colorScale" priority="2325">
      <colorScale>
        <cfvo type="num" val="0"/>
        <cfvo type="max" val="0"/>
        <color rgb="FFFF0000"/>
        <color rgb="FFFFEF9C"/>
      </colorScale>
    </cfRule>
  </conditionalFormatting>
  <conditionalFormatting sqref="P735:Y735">
    <cfRule type="colorScale" priority="2324">
      <colorScale>
        <cfvo type="num" val="0"/>
        <cfvo type="max" val="0"/>
        <color rgb="FFFF0000"/>
        <color rgb="FFFFEF9C"/>
      </colorScale>
    </cfRule>
  </conditionalFormatting>
  <conditionalFormatting sqref="P709:Y709">
    <cfRule type="colorScale" priority="2323">
      <colorScale>
        <cfvo type="num" val="0"/>
        <cfvo type="max" val="0"/>
        <color rgb="FFFF0000"/>
        <color rgb="FFFFEF9C"/>
      </colorScale>
    </cfRule>
  </conditionalFormatting>
  <conditionalFormatting sqref="P724:Y724">
    <cfRule type="colorScale" priority="2322">
      <colorScale>
        <cfvo type="num" val="0"/>
        <cfvo type="max" val="0"/>
        <color rgb="FFFF0000"/>
        <color rgb="FFFFEF9C"/>
      </colorScale>
    </cfRule>
  </conditionalFormatting>
  <conditionalFormatting sqref="P740:Y740">
    <cfRule type="colorScale" priority="2321">
      <colorScale>
        <cfvo type="num" val="0"/>
        <cfvo type="max" val="0"/>
        <color rgb="FFFF0000"/>
        <color rgb="FFFFEF9C"/>
      </colorScale>
    </cfRule>
  </conditionalFormatting>
  <conditionalFormatting sqref="P710:Y710">
    <cfRule type="colorScale" priority="2320">
      <colorScale>
        <cfvo type="num" val="0"/>
        <cfvo type="max" val="0"/>
        <color rgb="FFFF0000"/>
        <color rgb="FFFFEF9C"/>
      </colorScale>
    </cfRule>
  </conditionalFormatting>
  <conditionalFormatting sqref="P725:Y725">
    <cfRule type="colorScale" priority="2319">
      <colorScale>
        <cfvo type="num" val="0"/>
        <cfvo type="max" val="0"/>
        <color rgb="FFFF0000"/>
        <color rgb="FFFFEF9C"/>
      </colorScale>
    </cfRule>
  </conditionalFormatting>
  <conditionalFormatting sqref="Z707:Z713">
    <cfRule type="colorScale" priority="2318">
      <colorScale>
        <cfvo type="num" val="0"/>
        <cfvo type="max" val="0"/>
        <color rgb="FFFF0000"/>
        <color rgb="FFFFEF9C"/>
      </colorScale>
    </cfRule>
  </conditionalFormatting>
  <conditionalFormatting sqref="Z715:Z728">
    <cfRule type="colorScale" priority="2317">
      <colorScale>
        <cfvo type="num" val="0"/>
        <cfvo type="max" val="0"/>
        <color rgb="FFFF0000"/>
        <color rgb="FFFFEF9C"/>
      </colorScale>
    </cfRule>
  </conditionalFormatting>
  <conditionalFormatting sqref="Z730:Z740">
    <cfRule type="colorScale" priority="2316">
      <colorScale>
        <cfvo type="num" val="0"/>
        <cfvo type="max" val="0"/>
        <color rgb="FFFF0000"/>
        <color rgb="FFFFEF9C"/>
      </colorScale>
    </cfRule>
  </conditionalFormatting>
  <conditionalFormatting sqref="Z719">
    <cfRule type="colorScale" priority="2315">
      <colorScale>
        <cfvo type="num" val="0"/>
        <cfvo type="max" val="0"/>
        <color rgb="FFFF0000"/>
        <color rgb="FFFFEF9C"/>
      </colorScale>
    </cfRule>
  </conditionalFormatting>
  <conditionalFormatting sqref="Z735">
    <cfRule type="colorScale" priority="2314">
      <colorScale>
        <cfvo type="num" val="0"/>
        <cfvo type="max" val="0"/>
        <color rgb="FFFF0000"/>
        <color rgb="FFFFEF9C"/>
      </colorScale>
    </cfRule>
  </conditionalFormatting>
  <conditionalFormatting sqref="Z709">
    <cfRule type="colorScale" priority="2313">
      <colorScale>
        <cfvo type="num" val="0"/>
        <cfvo type="max" val="0"/>
        <color rgb="FFFF0000"/>
        <color rgb="FFFFEF9C"/>
      </colorScale>
    </cfRule>
  </conditionalFormatting>
  <conditionalFormatting sqref="Z724">
    <cfRule type="colorScale" priority="2312">
      <colorScale>
        <cfvo type="num" val="0"/>
        <cfvo type="max" val="0"/>
        <color rgb="FFFF0000"/>
        <color rgb="FFFFEF9C"/>
      </colorScale>
    </cfRule>
  </conditionalFormatting>
  <conditionalFormatting sqref="Z740">
    <cfRule type="colorScale" priority="2311">
      <colorScale>
        <cfvo type="num" val="0"/>
        <cfvo type="max" val="0"/>
        <color rgb="FFFF0000"/>
        <color rgb="FFFFEF9C"/>
      </colorScale>
    </cfRule>
  </conditionalFormatting>
  <conditionalFormatting sqref="Z710">
    <cfRule type="colorScale" priority="2310">
      <colorScale>
        <cfvo type="num" val="0"/>
        <cfvo type="max" val="0"/>
        <color rgb="FFFF0000"/>
        <color rgb="FFFFEF9C"/>
      </colorScale>
    </cfRule>
  </conditionalFormatting>
  <conditionalFormatting sqref="Z725">
    <cfRule type="colorScale" priority="2309">
      <colorScale>
        <cfvo type="num" val="0"/>
        <cfvo type="max" val="0"/>
        <color rgb="FFFF0000"/>
        <color rgb="FFFFEF9C"/>
      </colorScale>
    </cfRule>
  </conditionalFormatting>
  <conditionalFormatting sqref="P707:Y719">
    <cfRule type="colorScale" priority="2308">
      <colorScale>
        <cfvo type="num" val="0"/>
        <cfvo type="max" val="0"/>
        <color rgb="FFFF0000"/>
        <color rgb="FFFFEF9C"/>
      </colorScale>
    </cfRule>
  </conditionalFormatting>
  <conditionalFormatting sqref="P721:Y735">
    <cfRule type="colorScale" priority="2307">
      <colorScale>
        <cfvo type="num" val="0"/>
        <cfvo type="max" val="0"/>
        <color rgb="FFFF0000"/>
        <color rgb="FFFFEF9C"/>
      </colorScale>
    </cfRule>
  </conditionalFormatting>
  <conditionalFormatting sqref="P737:Y740">
    <cfRule type="colorScale" priority="2306">
      <colorScale>
        <cfvo type="num" val="0"/>
        <cfvo type="max" val="0"/>
        <color rgb="FFFF0000"/>
        <color rgb="FFFFEF9C"/>
      </colorScale>
    </cfRule>
  </conditionalFormatting>
  <conditionalFormatting sqref="P710:Y710">
    <cfRule type="colorScale" priority="2305">
      <colorScale>
        <cfvo type="num" val="0"/>
        <cfvo type="max" val="0"/>
        <color rgb="FFFF0000"/>
        <color rgb="FFFFEF9C"/>
      </colorScale>
    </cfRule>
  </conditionalFormatting>
  <conditionalFormatting sqref="P725:Y725">
    <cfRule type="colorScale" priority="2304">
      <colorScale>
        <cfvo type="num" val="0"/>
        <cfvo type="max" val="0"/>
        <color rgb="FFFF0000"/>
        <color rgb="FFFFEF9C"/>
      </colorScale>
    </cfRule>
  </conditionalFormatting>
  <conditionalFormatting sqref="P715:Y715">
    <cfRule type="colorScale" priority="2303">
      <colorScale>
        <cfvo type="num" val="0"/>
        <cfvo type="max" val="0"/>
        <color rgb="FFFF0000"/>
        <color rgb="FFFFEF9C"/>
      </colorScale>
    </cfRule>
  </conditionalFormatting>
  <conditionalFormatting sqref="P730:Y730">
    <cfRule type="colorScale" priority="2302">
      <colorScale>
        <cfvo type="num" val="0"/>
        <cfvo type="max" val="0"/>
        <color rgb="FFFF0000"/>
        <color rgb="FFFFEF9C"/>
      </colorScale>
    </cfRule>
  </conditionalFormatting>
  <conditionalFormatting sqref="P716:Y716">
    <cfRule type="colorScale" priority="2301">
      <colorScale>
        <cfvo type="num" val="0"/>
        <cfvo type="max" val="0"/>
        <color rgb="FFFF0000"/>
        <color rgb="FFFFEF9C"/>
      </colorScale>
    </cfRule>
  </conditionalFormatting>
  <conditionalFormatting sqref="P731:Y732">
    <cfRule type="colorScale" priority="2300">
      <colorScale>
        <cfvo type="num" val="0"/>
        <cfvo type="max" val="0"/>
        <color rgb="FFFF0000"/>
        <color rgb="FFFFEF9C"/>
      </colorScale>
    </cfRule>
  </conditionalFormatting>
  <conditionalFormatting sqref="Z707:Z719">
    <cfRule type="colorScale" priority="2299">
      <colorScale>
        <cfvo type="num" val="0"/>
        <cfvo type="max" val="0"/>
        <color rgb="FFFF0000"/>
        <color rgb="FFFFEF9C"/>
      </colorScale>
    </cfRule>
  </conditionalFormatting>
  <conditionalFormatting sqref="Z721:Z735">
    <cfRule type="colorScale" priority="2298">
      <colorScale>
        <cfvo type="num" val="0"/>
        <cfvo type="max" val="0"/>
        <color rgb="FFFF0000"/>
        <color rgb="FFFFEF9C"/>
      </colorScale>
    </cfRule>
  </conditionalFormatting>
  <conditionalFormatting sqref="Z737:Z740">
    <cfRule type="colorScale" priority="2297">
      <colorScale>
        <cfvo type="num" val="0"/>
        <cfvo type="max" val="0"/>
        <color rgb="FFFF0000"/>
        <color rgb="FFFFEF9C"/>
      </colorScale>
    </cfRule>
  </conditionalFormatting>
  <conditionalFormatting sqref="Z710">
    <cfRule type="colorScale" priority="2296">
      <colorScale>
        <cfvo type="num" val="0"/>
        <cfvo type="max" val="0"/>
        <color rgb="FFFF0000"/>
        <color rgb="FFFFEF9C"/>
      </colorScale>
    </cfRule>
  </conditionalFormatting>
  <conditionalFormatting sqref="Z725">
    <cfRule type="colorScale" priority="2295">
      <colorScale>
        <cfvo type="num" val="0"/>
        <cfvo type="max" val="0"/>
        <color rgb="FFFF0000"/>
        <color rgb="FFFFEF9C"/>
      </colorScale>
    </cfRule>
  </conditionalFormatting>
  <conditionalFormatting sqref="Z715">
    <cfRule type="colorScale" priority="2294">
      <colorScale>
        <cfvo type="num" val="0"/>
        <cfvo type="max" val="0"/>
        <color rgb="FFFF0000"/>
        <color rgb="FFFFEF9C"/>
      </colorScale>
    </cfRule>
  </conditionalFormatting>
  <conditionalFormatting sqref="Z730">
    <cfRule type="colorScale" priority="2293">
      <colorScale>
        <cfvo type="num" val="0"/>
        <cfvo type="max" val="0"/>
        <color rgb="FFFF0000"/>
        <color rgb="FFFFEF9C"/>
      </colorScale>
    </cfRule>
  </conditionalFormatting>
  <conditionalFormatting sqref="Z716">
    <cfRule type="colorScale" priority="2292">
      <colorScale>
        <cfvo type="num" val="0"/>
        <cfvo type="max" val="0"/>
        <color rgb="FFFF0000"/>
        <color rgb="FFFFEF9C"/>
      </colorScale>
    </cfRule>
  </conditionalFormatting>
  <conditionalFormatting sqref="Z731:Z732">
    <cfRule type="colorScale" priority="2291">
      <colorScale>
        <cfvo type="num" val="0"/>
        <cfvo type="max" val="0"/>
        <color rgb="FFFF0000"/>
        <color rgb="FFFFEF9C"/>
      </colorScale>
    </cfRule>
  </conditionalFormatting>
  <conditionalFormatting sqref="P707:Y710">
    <cfRule type="colorScale" priority="2290">
      <colorScale>
        <cfvo type="num" val="0"/>
        <cfvo type="max" val="0"/>
        <color rgb="FFFF0000"/>
        <color rgb="FFFFEF9C"/>
      </colorScale>
    </cfRule>
  </conditionalFormatting>
  <conditionalFormatting sqref="P712:Y725">
    <cfRule type="colorScale" priority="2289">
      <colorScale>
        <cfvo type="num" val="0"/>
        <cfvo type="max" val="0"/>
        <color rgb="FFFF0000"/>
        <color rgb="FFFFEF9C"/>
      </colorScale>
    </cfRule>
  </conditionalFormatting>
  <conditionalFormatting sqref="P727:Y740">
    <cfRule type="colorScale" priority="2288">
      <colorScale>
        <cfvo type="num" val="0"/>
        <cfvo type="max" val="0"/>
        <color rgb="FFFF0000"/>
        <color rgb="FFFFEF9C"/>
      </colorScale>
    </cfRule>
  </conditionalFormatting>
  <conditionalFormatting sqref="P716:Y716">
    <cfRule type="colorScale" priority="2287">
      <colorScale>
        <cfvo type="num" val="0"/>
        <cfvo type="max" val="0"/>
        <color rgb="FFFF0000"/>
        <color rgb="FFFFEF9C"/>
      </colorScale>
    </cfRule>
  </conditionalFormatting>
  <conditionalFormatting sqref="P731:Y732">
    <cfRule type="colorScale" priority="2286">
      <colorScale>
        <cfvo type="num" val="0"/>
        <cfvo type="max" val="0"/>
        <color rgb="FFFF0000"/>
        <color rgb="FFFFEF9C"/>
      </colorScale>
    </cfRule>
  </conditionalFormatting>
  <conditionalFormatting sqref="P721:Y721">
    <cfRule type="colorScale" priority="2285">
      <colorScale>
        <cfvo type="num" val="0"/>
        <cfvo type="max" val="0"/>
        <color rgb="FFFF0000"/>
        <color rgb="FFFFEF9C"/>
      </colorScale>
    </cfRule>
  </conditionalFormatting>
  <conditionalFormatting sqref="P737:Y737">
    <cfRule type="colorScale" priority="2283">
      <colorScale>
        <cfvo type="num" val="0"/>
        <cfvo type="max" val="0"/>
        <color rgb="FFFF0000"/>
        <color rgb="FFFFEF9C"/>
      </colorScale>
    </cfRule>
  </conditionalFormatting>
  <conditionalFormatting sqref="P707:Y707">
    <cfRule type="colorScale" priority="2282">
      <colorScale>
        <cfvo type="num" val="0"/>
        <cfvo type="max" val="0"/>
        <color rgb="FFFF0000"/>
        <color rgb="FFFFEF9C"/>
      </colorScale>
    </cfRule>
  </conditionalFormatting>
  <conditionalFormatting sqref="P722:Y722">
    <cfRule type="colorScale" priority="2281">
      <colorScale>
        <cfvo type="num" val="0"/>
        <cfvo type="max" val="0"/>
        <color rgb="FFFF0000"/>
        <color rgb="FFFFEF9C"/>
      </colorScale>
    </cfRule>
  </conditionalFormatting>
  <conditionalFormatting sqref="P738:Y738">
    <cfRule type="colorScale" priority="2280">
      <colorScale>
        <cfvo type="num" val="0"/>
        <cfvo type="max" val="0"/>
        <color rgb="FFFF0000"/>
        <color rgb="FFFFEF9C"/>
      </colorScale>
    </cfRule>
  </conditionalFormatting>
  <conditionalFormatting sqref="Z707:Z710">
    <cfRule type="colorScale" priority="2279">
      <colorScale>
        <cfvo type="num" val="0"/>
        <cfvo type="max" val="0"/>
        <color rgb="FFFF0000"/>
        <color rgb="FFFFEF9C"/>
      </colorScale>
    </cfRule>
  </conditionalFormatting>
  <conditionalFormatting sqref="Z712:Z725">
    <cfRule type="colorScale" priority="2278">
      <colorScale>
        <cfvo type="num" val="0"/>
        <cfvo type="max" val="0"/>
        <color rgb="FFFF0000"/>
        <color rgb="FFFFEF9C"/>
      </colorScale>
    </cfRule>
  </conditionalFormatting>
  <conditionalFormatting sqref="Z727:Z740">
    <cfRule type="colorScale" priority="2277">
      <colorScale>
        <cfvo type="num" val="0"/>
        <cfvo type="max" val="0"/>
        <color rgb="FFFF0000"/>
        <color rgb="FFFFEF9C"/>
      </colorScale>
    </cfRule>
  </conditionalFormatting>
  <conditionalFormatting sqref="Z716">
    <cfRule type="colorScale" priority="2276">
      <colorScale>
        <cfvo type="num" val="0"/>
        <cfvo type="max" val="0"/>
        <color rgb="FFFF0000"/>
        <color rgb="FFFFEF9C"/>
      </colorScale>
    </cfRule>
  </conditionalFormatting>
  <conditionalFormatting sqref="Z731:Z732">
    <cfRule type="colorScale" priority="2275">
      <colorScale>
        <cfvo type="num" val="0"/>
        <cfvo type="max" val="0"/>
        <color rgb="FFFF0000"/>
        <color rgb="FFFFEF9C"/>
      </colorScale>
    </cfRule>
  </conditionalFormatting>
  <conditionalFormatting sqref="Z721">
    <cfRule type="colorScale" priority="2274">
      <colorScale>
        <cfvo type="num" val="0"/>
        <cfvo type="max" val="0"/>
        <color rgb="FFFF0000"/>
        <color rgb="FFFFEF9C"/>
      </colorScale>
    </cfRule>
  </conditionalFormatting>
  <conditionalFormatting sqref="Z737">
    <cfRule type="colorScale" priority="2273">
      <colorScale>
        <cfvo type="num" val="0"/>
        <cfvo type="max" val="0"/>
        <color rgb="FFFF0000"/>
        <color rgb="FFFFEF9C"/>
      </colorScale>
    </cfRule>
  </conditionalFormatting>
  <conditionalFormatting sqref="Z707">
    <cfRule type="colorScale" priority="2272">
      <colorScale>
        <cfvo type="num" val="0"/>
        <cfvo type="max" val="0"/>
        <color rgb="FFFF0000"/>
        <color rgb="FFFFEF9C"/>
      </colorScale>
    </cfRule>
  </conditionalFormatting>
  <conditionalFormatting sqref="Z722">
    <cfRule type="colorScale" priority="2271">
      <colorScale>
        <cfvo type="num" val="0"/>
        <cfvo type="max" val="0"/>
        <color rgb="FFFF0000"/>
        <color rgb="FFFFEF9C"/>
      </colorScale>
    </cfRule>
  </conditionalFormatting>
  <conditionalFormatting sqref="Z738">
    <cfRule type="colorScale" priority="2270">
      <colorScale>
        <cfvo type="num" val="0"/>
        <cfvo type="max" val="0"/>
        <color rgb="FFFF0000"/>
        <color rgb="FFFFEF9C"/>
      </colorScale>
    </cfRule>
  </conditionalFormatting>
  <conditionalFormatting sqref="P707:Y740">
    <cfRule type="colorScale" priority="2269">
      <colorScale>
        <cfvo type="num" val="0"/>
        <cfvo type="max" val="0"/>
        <color rgb="FFFF0000"/>
        <color rgb="FFFFEF9C"/>
      </colorScale>
    </cfRule>
  </conditionalFormatting>
  <conditionalFormatting sqref="Z707:Z740">
    <cfRule type="colorScale" priority="2268">
      <colorScale>
        <cfvo type="num" val="0"/>
        <cfvo type="max" val="0"/>
        <color rgb="FFFF0000"/>
        <color rgb="FFFFEF9C"/>
      </colorScale>
    </cfRule>
  </conditionalFormatting>
  <conditionalFormatting sqref="P707:Y713">
    <cfRule type="colorScale" priority="2267">
      <colorScale>
        <cfvo type="num" val="0"/>
        <cfvo type="max" val="0"/>
        <color rgb="FFFF0000"/>
        <color rgb="FFFFEF9C"/>
      </colorScale>
    </cfRule>
  </conditionalFormatting>
  <conditionalFormatting sqref="P715:Y729">
    <cfRule type="colorScale" priority="2266">
      <colorScale>
        <cfvo type="num" val="0"/>
        <cfvo type="max" val="0"/>
        <color rgb="FFFF0000"/>
        <color rgb="FFFFEF9C"/>
      </colorScale>
    </cfRule>
  </conditionalFormatting>
  <conditionalFormatting sqref="P719:Y719">
    <cfRule type="colorScale" priority="2265">
      <colorScale>
        <cfvo type="num" val="0"/>
        <cfvo type="max" val="0"/>
        <color rgb="FFFF0000"/>
        <color rgb="FFFFEF9C"/>
      </colorScale>
    </cfRule>
  </conditionalFormatting>
  <conditionalFormatting sqref="P735:Y735">
    <cfRule type="colorScale" priority="2264">
      <colorScale>
        <cfvo type="num" val="0"/>
        <cfvo type="max" val="0"/>
        <color rgb="FFFF0000"/>
        <color rgb="FFFFEF9C"/>
      </colorScale>
    </cfRule>
  </conditionalFormatting>
  <conditionalFormatting sqref="P724:Y725">
    <cfRule type="colorScale" priority="2263">
      <colorScale>
        <cfvo type="num" val="0"/>
        <cfvo type="max" val="0"/>
        <color rgb="FFFF0000"/>
        <color rgb="FFFFEF9C"/>
      </colorScale>
    </cfRule>
  </conditionalFormatting>
  <conditionalFormatting sqref="P740:Y740">
    <cfRule type="colorScale" priority="2262">
      <colorScale>
        <cfvo type="num" val="0"/>
        <cfvo type="max" val="0"/>
        <color rgb="FFFF0000"/>
        <color rgb="FFFFEF9C"/>
      </colorScale>
    </cfRule>
  </conditionalFormatting>
  <conditionalFormatting sqref="P725:Y726">
    <cfRule type="colorScale" priority="2261">
      <colorScale>
        <cfvo type="num" val="0"/>
        <cfvo type="max" val="0"/>
        <color rgb="FFFF0000"/>
        <color rgb="FFFFEF9C"/>
      </colorScale>
    </cfRule>
  </conditionalFormatting>
  <conditionalFormatting sqref="Z707:Z713">
    <cfRule type="colorScale" priority="2260">
      <colorScale>
        <cfvo type="num" val="0"/>
        <cfvo type="max" val="0"/>
        <color rgb="FFFF0000"/>
        <color rgb="FFFFEF9C"/>
      </colorScale>
    </cfRule>
  </conditionalFormatting>
  <conditionalFormatting sqref="Z715:Z729">
    <cfRule type="colorScale" priority="2259">
      <colorScale>
        <cfvo type="num" val="0"/>
        <cfvo type="max" val="0"/>
        <color rgb="FFFF0000"/>
        <color rgb="FFFFEF9C"/>
      </colorScale>
    </cfRule>
  </conditionalFormatting>
  <conditionalFormatting sqref="Z719">
    <cfRule type="colorScale" priority="2258">
      <colorScale>
        <cfvo type="num" val="0"/>
        <cfvo type="max" val="0"/>
        <color rgb="FFFF0000"/>
        <color rgb="FFFFEF9C"/>
      </colorScale>
    </cfRule>
  </conditionalFormatting>
  <conditionalFormatting sqref="Z735">
    <cfRule type="colorScale" priority="2257">
      <colorScale>
        <cfvo type="num" val="0"/>
        <cfvo type="max" val="0"/>
        <color rgb="FFFF0000"/>
        <color rgb="FFFFEF9C"/>
      </colorScale>
    </cfRule>
  </conditionalFormatting>
  <conditionalFormatting sqref="Z724:Z725">
    <cfRule type="colorScale" priority="2256">
      <colorScale>
        <cfvo type="num" val="0"/>
        <cfvo type="max" val="0"/>
        <color rgb="FFFF0000"/>
        <color rgb="FFFFEF9C"/>
      </colorScale>
    </cfRule>
  </conditionalFormatting>
  <conditionalFormatting sqref="Z740">
    <cfRule type="colorScale" priority="2255">
      <colorScale>
        <cfvo type="num" val="0"/>
        <cfvo type="max" val="0"/>
        <color rgb="FFFF0000"/>
        <color rgb="FFFFEF9C"/>
      </colorScale>
    </cfRule>
  </conditionalFormatting>
  <conditionalFormatting sqref="Z725:Z726">
    <cfRule type="colorScale" priority="2254">
      <colorScale>
        <cfvo type="num" val="0"/>
        <cfvo type="max" val="0"/>
        <color rgb="FFFF0000"/>
        <color rgb="FFFFEF9C"/>
      </colorScale>
    </cfRule>
  </conditionalFormatting>
  <conditionalFormatting sqref="P707:Y713">
    <cfRule type="colorScale" priority="2253">
      <colorScale>
        <cfvo type="num" val="0"/>
        <cfvo type="max" val="0"/>
        <color rgb="FFFF0000"/>
        <color rgb="FFFFEF9C"/>
      </colorScale>
    </cfRule>
  </conditionalFormatting>
  <conditionalFormatting sqref="P715:Y729">
    <cfRule type="colorScale" priority="2252">
      <colorScale>
        <cfvo type="num" val="0"/>
        <cfvo type="max" val="0"/>
        <color rgb="FFFF0000"/>
        <color rgb="FFFFEF9C"/>
      </colorScale>
    </cfRule>
  </conditionalFormatting>
  <conditionalFormatting sqref="P719:Y719">
    <cfRule type="colorScale" priority="2251">
      <colorScale>
        <cfvo type="num" val="0"/>
        <cfvo type="max" val="0"/>
        <color rgb="FFFF0000"/>
        <color rgb="FFFFEF9C"/>
      </colorScale>
    </cfRule>
  </conditionalFormatting>
  <conditionalFormatting sqref="P735:Y735">
    <cfRule type="colorScale" priority="2250">
      <colorScale>
        <cfvo type="num" val="0"/>
        <cfvo type="max" val="0"/>
        <color rgb="FFFF0000"/>
        <color rgb="FFFFEF9C"/>
      </colorScale>
    </cfRule>
  </conditionalFormatting>
  <conditionalFormatting sqref="P724:Y725">
    <cfRule type="colorScale" priority="2249">
      <colorScale>
        <cfvo type="num" val="0"/>
        <cfvo type="max" val="0"/>
        <color rgb="FFFF0000"/>
        <color rgb="FFFFEF9C"/>
      </colorScale>
    </cfRule>
  </conditionalFormatting>
  <conditionalFormatting sqref="P740:Y740">
    <cfRule type="colorScale" priority="2248">
      <colorScale>
        <cfvo type="num" val="0"/>
        <cfvo type="max" val="0"/>
        <color rgb="FFFF0000"/>
        <color rgb="FFFFEF9C"/>
      </colorScale>
    </cfRule>
  </conditionalFormatting>
  <conditionalFormatting sqref="P725:Y726">
    <cfRule type="colorScale" priority="2247">
      <colorScale>
        <cfvo type="num" val="0"/>
        <cfvo type="max" val="0"/>
        <color rgb="FFFF0000"/>
        <color rgb="FFFFEF9C"/>
      </colorScale>
    </cfRule>
  </conditionalFormatting>
  <conditionalFormatting sqref="Z707:Z713">
    <cfRule type="colorScale" priority="2246">
      <colorScale>
        <cfvo type="num" val="0"/>
        <cfvo type="max" val="0"/>
        <color rgb="FFFF0000"/>
        <color rgb="FFFFEF9C"/>
      </colorScale>
    </cfRule>
  </conditionalFormatting>
  <conditionalFormatting sqref="Z715:Z729">
    <cfRule type="colorScale" priority="2245">
      <colorScale>
        <cfvo type="num" val="0"/>
        <cfvo type="max" val="0"/>
        <color rgb="FFFF0000"/>
        <color rgb="FFFFEF9C"/>
      </colorScale>
    </cfRule>
  </conditionalFormatting>
  <conditionalFormatting sqref="Z719">
    <cfRule type="colorScale" priority="2244">
      <colorScale>
        <cfvo type="num" val="0"/>
        <cfvo type="max" val="0"/>
        <color rgb="FFFF0000"/>
        <color rgb="FFFFEF9C"/>
      </colorScale>
    </cfRule>
  </conditionalFormatting>
  <conditionalFormatting sqref="Z735">
    <cfRule type="colorScale" priority="2243">
      <colorScale>
        <cfvo type="num" val="0"/>
        <cfvo type="max" val="0"/>
        <color rgb="FFFF0000"/>
        <color rgb="FFFFEF9C"/>
      </colorScale>
    </cfRule>
  </conditionalFormatting>
  <conditionalFormatting sqref="Z724:Z725">
    <cfRule type="colorScale" priority="2242">
      <colorScale>
        <cfvo type="num" val="0"/>
        <cfvo type="max" val="0"/>
        <color rgb="FFFF0000"/>
        <color rgb="FFFFEF9C"/>
      </colorScale>
    </cfRule>
  </conditionalFormatting>
  <conditionalFormatting sqref="Z740">
    <cfRule type="colorScale" priority="2241">
      <colorScale>
        <cfvo type="num" val="0"/>
        <cfvo type="max" val="0"/>
        <color rgb="FFFF0000"/>
        <color rgb="FFFFEF9C"/>
      </colorScale>
    </cfRule>
  </conditionalFormatting>
  <conditionalFormatting sqref="Z725:Z726">
    <cfRule type="colorScale" priority="2240">
      <colorScale>
        <cfvo type="num" val="0"/>
        <cfvo type="max" val="0"/>
        <color rgb="FFFF0000"/>
        <color rgb="FFFFEF9C"/>
      </colorScale>
    </cfRule>
  </conditionalFormatting>
  <conditionalFormatting sqref="P744:Y744">
    <cfRule type="colorScale" priority="2239">
      <colorScale>
        <cfvo type="num" val="0"/>
        <cfvo type="max" val="0"/>
        <color rgb="FFFF0000"/>
        <color rgb="FFFFEF9C"/>
      </colorScale>
    </cfRule>
  </conditionalFormatting>
  <conditionalFormatting sqref="P746:Y759">
    <cfRule type="colorScale" priority="2238">
      <colorScale>
        <cfvo type="num" val="0"/>
        <cfvo type="max" val="0"/>
        <color rgb="FFFF0000"/>
        <color rgb="FFFFEF9C"/>
      </colorScale>
    </cfRule>
  </conditionalFormatting>
  <conditionalFormatting sqref="P761:Y775">
    <cfRule type="colorScale" priority="2237">
      <colorScale>
        <cfvo type="num" val="0"/>
        <cfvo type="max" val="0"/>
        <color rgb="FFFF0000"/>
        <color rgb="FFFFEF9C"/>
      </colorScale>
    </cfRule>
  </conditionalFormatting>
  <conditionalFormatting sqref="P777:Y777">
    <cfRule type="colorScale" priority="2236">
      <colorScale>
        <cfvo type="num" val="0"/>
        <cfvo type="max" val="0"/>
        <color rgb="FFFF0000"/>
        <color rgb="FFFFEF9C"/>
      </colorScale>
    </cfRule>
  </conditionalFormatting>
  <conditionalFormatting sqref="P744:Y744">
    <cfRule type="colorScale" priority="2235">
      <colorScale>
        <cfvo type="num" val="0"/>
        <cfvo type="max" val="0"/>
        <color rgb="FFFF0000"/>
        <color rgb="FFFFEF9C"/>
      </colorScale>
    </cfRule>
  </conditionalFormatting>
  <conditionalFormatting sqref="P744:Y744">
    <cfRule type="colorScale" priority="2234">
      <colorScale>
        <cfvo type="num" val="0"/>
        <cfvo type="max" val="0"/>
        <color rgb="FFFF0000"/>
        <color rgb="FFFFEF9C"/>
      </colorScale>
    </cfRule>
  </conditionalFormatting>
  <conditionalFormatting sqref="P744:Y744">
    <cfRule type="colorScale" priority="2233">
      <colorScale>
        <cfvo type="num" val="0"/>
        <cfvo type="max" val="0"/>
        <color rgb="FFFF0000"/>
        <color rgb="FFFFEF9C"/>
      </colorScale>
    </cfRule>
  </conditionalFormatting>
  <conditionalFormatting sqref="P744:Y744">
    <cfRule type="colorScale" priority="2232">
      <colorScale>
        <cfvo type="num" val="0"/>
        <cfvo type="max" val="0"/>
        <color rgb="FFFF0000"/>
        <color rgb="FFFFEF9C"/>
      </colorScale>
    </cfRule>
  </conditionalFormatting>
  <conditionalFormatting sqref="P744:Y744">
    <cfRule type="colorScale" priority="2231">
      <colorScale>
        <cfvo type="num" val="0"/>
        <cfvo type="max" val="0"/>
        <color rgb="FFFF0000"/>
        <color rgb="FFFFEF9C"/>
      </colorScale>
    </cfRule>
  </conditionalFormatting>
  <conditionalFormatting sqref="P744:Y744">
    <cfRule type="colorScale" priority="2230">
      <colorScale>
        <cfvo type="num" val="0"/>
        <cfvo type="max" val="0"/>
        <color rgb="FFFF0000"/>
        <color rgb="FFFFEF9C"/>
      </colorScale>
    </cfRule>
  </conditionalFormatting>
  <conditionalFormatting sqref="P744:Y744">
    <cfRule type="colorScale" priority="2229">
      <colorScale>
        <cfvo type="num" val="0"/>
        <cfvo type="max" val="0"/>
        <color rgb="FFFF0000"/>
        <color rgb="FFFFEF9C"/>
      </colorScale>
    </cfRule>
  </conditionalFormatting>
  <conditionalFormatting sqref="P744:Y744">
    <cfRule type="colorScale" priority="2228">
      <colorScale>
        <cfvo type="num" val="0"/>
        <cfvo type="max" val="0"/>
        <color rgb="FFFF0000"/>
        <color rgb="FFFFEF9C"/>
      </colorScale>
    </cfRule>
  </conditionalFormatting>
  <conditionalFormatting sqref="P744:Y744">
    <cfRule type="colorScale" priority="2227">
      <colorScale>
        <cfvo type="num" val="0"/>
        <cfvo type="max" val="0"/>
        <color rgb="FFFF0000"/>
        <color rgb="FFFFEF9C"/>
      </colorScale>
    </cfRule>
  </conditionalFormatting>
  <conditionalFormatting sqref="P744:Y744">
    <cfRule type="colorScale" priority="2226">
      <colorScale>
        <cfvo type="num" val="0"/>
        <cfvo type="max" val="0"/>
        <color rgb="FFFF0000"/>
        <color rgb="FFFFEF9C"/>
      </colorScale>
    </cfRule>
  </conditionalFormatting>
  <conditionalFormatting sqref="P744:Y744">
    <cfRule type="colorScale" priority="2225">
      <colorScale>
        <cfvo type="num" val="0"/>
        <cfvo type="max" val="0"/>
        <color rgb="FFFF0000"/>
        <color rgb="FFFFEF9C"/>
      </colorScale>
    </cfRule>
  </conditionalFormatting>
  <conditionalFormatting sqref="P744:Y744">
    <cfRule type="colorScale" priority="2224">
      <colorScale>
        <cfvo type="num" val="0"/>
        <cfvo type="max" val="0"/>
        <color rgb="FFFF0000"/>
        <color rgb="FFFFEF9C"/>
      </colorScale>
    </cfRule>
  </conditionalFormatting>
  <conditionalFormatting sqref="P744:Y744">
    <cfRule type="colorScale" priority="2223">
      <colorScale>
        <cfvo type="num" val="0"/>
        <cfvo type="max" val="0"/>
        <color rgb="FFFF0000"/>
        <color rgb="FFFFEF9C"/>
      </colorScale>
    </cfRule>
  </conditionalFormatting>
  <conditionalFormatting sqref="P744:Y744">
    <cfRule type="colorScale" priority="2222">
      <colorScale>
        <cfvo type="num" val="0"/>
        <cfvo type="max" val="0"/>
        <color rgb="FFFF0000"/>
        <color rgb="FFFFEF9C"/>
      </colorScale>
    </cfRule>
  </conditionalFormatting>
  <conditionalFormatting sqref="P744:Y744">
    <cfRule type="colorScale" priority="2221">
      <colorScale>
        <cfvo type="num" val="0"/>
        <cfvo type="max" val="0"/>
        <color rgb="FFFF0000"/>
        <color rgb="FFFFEF9C"/>
      </colorScale>
    </cfRule>
  </conditionalFormatting>
  <conditionalFormatting sqref="P744:Y744">
    <cfRule type="colorScale" priority="2220">
      <colorScale>
        <cfvo type="num" val="0"/>
        <cfvo type="max" val="0"/>
        <color rgb="FFFF0000"/>
        <color rgb="FFFFEF9C"/>
      </colorScale>
    </cfRule>
  </conditionalFormatting>
  <conditionalFormatting sqref="P744:Y744">
    <cfRule type="colorScale" priority="2219">
      <colorScale>
        <cfvo type="num" val="0"/>
        <cfvo type="max" val="0"/>
        <color rgb="FFFF0000"/>
        <color rgb="FFFFEF9C"/>
      </colorScale>
    </cfRule>
  </conditionalFormatting>
  <conditionalFormatting sqref="P744:Y744">
    <cfRule type="colorScale" priority="2218">
      <colorScale>
        <cfvo type="num" val="0"/>
        <cfvo type="max" val="0"/>
        <color rgb="FFFF0000"/>
        <color rgb="FFFFEF9C"/>
      </colorScale>
    </cfRule>
  </conditionalFormatting>
  <conditionalFormatting sqref="P744:Y744">
    <cfRule type="colorScale" priority="2217">
      <colorScale>
        <cfvo type="num" val="0"/>
        <cfvo type="max" val="0"/>
        <color rgb="FFFF0000"/>
        <color rgb="FFFFEF9C"/>
      </colorScale>
    </cfRule>
  </conditionalFormatting>
  <conditionalFormatting sqref="P744:Y744">
    <cfRule type="colorScale" priority="2216">
      <colorScale>
        <cfvo type="num" val="0"/>
        <cfvo type="max" val="0"/>
        <color rgb="FFFF0000"/>
        <color rgb="FFFFEF9C"/>
      </colorScale>
    </cfRule>
  </conditionalFormatting>
  <conditionalFormatting sqref="P744:Y744">
    <cfRule type="colorScale" priority="2215">
      <colorScale>
        <cfvo type="num" val="0"/>
        <cfvo type="max" val="0"/>
        <color rgb="FFFF0000"/>
        <color rgb="FFFFEF9C"/>
      </colorScale>
    </cfRule>
  </conditionalFormatting>
  <conditionalFormatting sqref="P744:Y744">
    <cfRule type="colorScale" priority="2214">
      <colorScale>
        <cfvo type="num" val="0"/>
        <cfvo type="max" val="0"/>
        <color rgb="FFFF0000"/>
        <color rgb="FFFFEF9C"/>
      </colorScale>
    </cfRule>
  </conditionalFormatting>
  <conditionalFormatting sqref="P746:Y759">
    <cfRule type="colorScale" priority="2213">
      <colorScale>
        <cfvo type="num" val="0"/>
        <cfvo type="max" val="0"/>
        <color rgb="FFFF0000"/>
        <color rgb="FFFFEF9C"/>
      </colorScale>
    </cfRule>
  </conditionalFormatting>
  <conditionalFormatting sqref="P746:Y759">
    <cfRule type="colorScale" priority="2212">
      <colorScale>
        <cfvo type="num" val="0"/>
        <cfvo type="max" val="0"/>
        <color rgb="FFFF0000"/>
        <color rgb="FFFFEF9C"/>
      </colorScale>
    </cfRule>
  </conditionalFormatting>
  <conditionalFormatting sqref="P746:Y759">
    <cfRule type="colorScale" priority="2211">
      <colorScale>
        <cfvo type="num" val="0"/>
        <cfvo type="max" val="0"/>
        <color rgb="FFFF0000"/>
        <color rgb="FFFFEF9C"/>
      </colorScale>
    </cfRule>
  </conditionalFormatting>
  <conditionalFormatting sqref="P746:Y759">
    <cfRule type="colorScale" priority="2210">
      <colorScale>
        <cfvo type="num" val="0"/>
        <cfvo type="max" val="0"/>
        <color rgb="FFFF0000"/>
        <color rgb="FFFFEF9C"/>
      </colorScale>
    </cfRule>
  </conditionalFormatting>
  <conditionalFormatting sqref="P746:Y759">
    <cfRule type="colorScale" priority="2209">
      <colorScale>
        <cfvo type="num" val="0"/>
        <cfvo type="max" val="0"/>
        <color rgb="FFFF0000"/>
        <color rgb="FFFFEF9C"/>
      </colorScale>
    </cfRule>
  </conditionalFormatting>
  <conditionalFormatting sqref="P746:Y759">
    <cfRule type="colorScale" priority="2208">
      <colorScale>
        <cfvo type="num" val="0"/>
        <cfvo type="max" val="0"/>
        <color rgb="FFFF0000"/>
        <color rgb="FFFFEF9C"/>
      </colorScale>
    </cfRule>
  </conditionalFormatting>
  <conditionalFormatting sqref="P746:Y759">
    <cfRule type="colorScale" priority="2207">
      <colorScale>
        <cfvo type="num" val="0"/>
        <cfvo type="max" val="0"/>
        <color rgb="FFFF0000"/>
        <color rgb="FFFFEF9C"/>
      </colorScale>
    </cfRule>
  </conditionalFormatting>
  <conditionalFormatting sqref="P746:Y759">
    <cfRule type="colorScale" priority="2206">
      <colorScale>
        <cfvo type="num" val="0"/>
        <cfvo type="max" val="0"/>
        <color rgb="FFFF0000"/>
        <color rgb="FFFFEF9C"/>
      </colorScale>
    </cfRule>
  </conditionalFormatting>
  <conditionalFormatting sqref="P746:Y759">
    <cfRule type="colorScale" priority="2205">
      <colorScale>
        <cfvo type="num" val="0"/>
        <cfvo type="max" val="0"/>
        <color rgb="FFFF0000"/>
        <color rgb="FFFFEF9C"/>
      </colorScale>
    </cfRule>
  </conditionalFormatting>
  <conditionalFormatting sqref="P746:Y759">
    <cfRule type="colorScale" priority="2204">
      <colorScale>
        <cfvo type="num" val="0"/>
        <cfvo type="max" val="0"/>
        <color rgb="FFFF0000"/>
        <color rgb="FFFFEF9C"/>
      </colorScale>
    </cfRule>
  </conditionalFormatting>
  <conditionalFormatting sqref="P746:Y759">
    <cfRule type="colorScale" priority="2203">
      <colorScale>
        <cfvo type="num" val="0"/>
        <cfvo type="max" val="0"/>
        <color rgb="FFFF0000"/>
        <color rgb="FFFFEF9C"/>
      </colorScale>
    </cfRule>
  </conditionalFormatting>
  <conditionalFormatting sqref="P746:Y759">
    <cfRule type="colorScale" priority="2202">
      <colorScale>
        <cfvo type="num" val="0"/>
        <cfvo type="max" val="0"/>
        <color rgb="FFFF0000"/>
        <color rgb="FFFFEF9C"/>
      </colorScale>
    </cfRule>
  </conditionalFormatting>
  <conditionalFormatting sqref="P746:Y759">
    <cfRule type="colorScale" priority="2201">
      <colorScale>
        <cfvo type="num" val="0"/>
        <cfvo type="max" val="0"/>
        <color rgb="FFFF0000"/>
        <color rgb="FFFFEF9C"/>
      </colorScale>
    </cfRule>
  </conditionalFormatting>
  <conditionalFormatting sqref="P746:Y759">
    <cfRule type="colorScale" priority="2200">
      <colorScale>
        <cfvo type="num" val="0"/>
        <cfvo type="max" val="0"/>
        <color rgb="FFFF0000"/>
        <color rgb="FFFFEF9C"/>
      </colorScale>
    </cfRule>
  </conditionalFormatting>
  <conditionalFormatting sqref="P746:Y759">
    <cfRule type="colorScale" priority="2199">
      <colorScale>
        <cfvo type="num" val="0"/>
        <cfvo type="max" val="0"/>
        <color rgb="FFFF0000"/>
        <color rgb="FFFFEF9C"/>
      </colorScale>
    </cfRule>
  </conditionalFormatting>
  <conditionalFormatting sqref="P746:Y759">
    <cfRule type="colorScale" priority="2198">
      <colorScale>
        <cfvo type="num" val="0"/>
        <cfvo type="max" val="0"/>
        <color rgb="FFFF0000"/>
        <color rgb="FFFFEF9C"/>
      </colorScale>
    </cfRule>
  </conditionalFormatting>
  <conditionalFormatting sqref="P746:Y759">
    <cfRule type="colorScale" priority="2197">
      <colorScale>
        <cfvo type="num" val="0"/>
        <cfvo type="max" val="0"/>
        <color rgb="FFFF0000"/>
        <color rgb="FFFFEF9C"/>
      </colorScale>
    </cfRule>
  </conditionalFormatting>
  <conditionalFormatting sqref="P746:Y759">
    <cfRule type="colorScale" priority="2196">
      <colorScale>
        <cfvo type="num" val="0"/>
        <cfvo type="max" val="0"/>
        <color rgb="FFFF0000"/>
        <color rgb="FFFFEF9C"/>
      </colorScale>
    </cfRule>
  </conditionalFormatting>
  <conditionalFormatting sqref="P746:Y759">
    <cfRule type="colorScale" priority="2195">
      <colorScale>
        <cfvo type="num" val="0"/>
        <cfvo type="max" val="0"/>
        <color rgb="FFFF0000"/>
        <color rgb="FFFFEF9C"/>
      </colorScale>
    </cfRule>
  </conditionalFormatting>
  <conditionalFormatting sqref="P746:Y759">
    <cfRule type="colorScale" priority="2194">
      <colorScale>
        <cfvo type="num" val="0"/>
        <cfvo type="max" val="0"/>
        <color rgb="FFFF0000"/>
        <color rgb="FFFFEF9C"/>
      </colorScale>
    </cfRule>
  </conditionalFormatting>
  <conditionalFormatting sqref="P746:Y759">
    <cfRule type="colorScale" priority="2193">
      <colorScale>
        <cfvo type="num" val="0"/>
        <cfvo type="max" val="0"/>
        <color rgb="FFFF0000"/>
        <color rgb="FFFFEF9C"/>
      </colorScale>
    </cfRule>
  </conditionalFormatting>
  <conditionalFormatting sqref="P746:Y759">
    <cfRule type="colorScale" priority="2192">
      <colorScale>
        <cfvo type="num" val="0"/>
        <cfvo type="max" val="0"/>
        <color rgb="FFFF0000"/>
        <color rgb="FFFFEF9C"/>
      </colorScale>
    </cfRule>
  </conditionalFormatting>
  <conditionalFormatting sqref="P746:Y759">
    <cfRule type="colorScale" priority="2191">
      <colorScale>
        <cfvo type="num" val="0"/>
        <cfvo type="max" val="0"/>
        <color rgb="FFFF0000"/>
        <color rgb="FFFFEF9C"/>
      </colorScale>
    </cfRule>
  </conditionalFormatting>
  <conditionalFormatting sqref="P761:Y775">
    <cfRule type="colorScale" priority="2190">
      <colorScale>
        <cfvo type="num" val="0"/>
        <cfvo type="max" val="0"/>
        <color rgb="FFFF0000"/>
        <color rgb="FFFFEF9C"/>
      </colorScale>
    </cfRule>
  </conditionalFormatting>
  <conditionalFormatting sqref="P761:Y775">
    <cfRule type="colorScale" priority="2189">
      <colorScale>
        <cfvo type="num" val="0"/>
        <cfvo type="max" val="0"/>
        <color rgb="FFFF0000"/>
        <color rgb="FFFFEF9C"/>
      </colorScale>
    </cfRule>
  </conditionalFormatting>
  <conditionalFormatting sqref="P761:Y775">
    <cfRule type="colorScale" priority="2188">
      <colorScale>
        <cfvo type="num" val="0"/>
        <cfvo type="max" val="0"/>
        <color rgb="FFFF0000"/>
        <color rgb="FFFFEF9C"/>
      </colorScale>
    </cfRule>
  </conditionalFormatting>
  <conditionalFormatting sqref="P761:Y775">
    <cfRule type="colorScale" priority="2187">
      <colorScale>
        <cfvo type="num" val="0"/>
        <cfvo type="max" val="0"/>
        <color rgb="FFFF0000"/>
        <color rgb="FFFFEF9C"/>
      </colorScale>
    </cfRule>
  </conditionalFormatting>
  <conditionalFormatting sqref="P761:Y775">
    <cfRule type="colorScale" priority="2186">
      <colorScale>
        <cfvo type="num" val="0"/>
        <cfvo type="max" val="0"/>
        <color rgb="FFFF0000"/>
        <color rgb="FFFFEF9C"/>
      </colorScale>
    </cfRule>
  </conditionalFormatting>
  <conditionalFormatting sqref="P761:Y775">
    <cfRule type="colorScale" priority="2185">
      <colorScale>
        <cfvo type="num" val="0"/>
        <cfvo type="max" val="0"/>
        <color rgb="FFFF0000"/>
        <color rgb="FFFFEF9C"/>
      </colorScale>
    </cfRule>
  </conditionalFormatting>
  <conditionalFormatting sqref="P761:Y775">
    <cfRule type="colorScale" priority="2184">
      <colorScale>
        <cfvo type="num" val="0"/>
        <cfvo type="max" val="0"/>
        <color rgb="FFFF0000"/>
        <color rgb="FFFFEF9C"/>
      </colorScale>
    </cfRule>
  </conditionalFormatting>
  <conditionalFormatting sqref="P761:Y775">
    <cfRule type="colorScale" priority="2183">
      <colorScale>
        <cfvo type="num" val="0"/>
        <cfvo type="max" val="0"/>
        <color rgb="FFFF0000"/>
        <color rgb="FFFFEF9C"/>
      </colorScale>
    </cfRule>
  </conditionalFormatting>
  <conditionalFormatting sqref="P761:Y775">
    <cfRule type="colorScale" priority="2182">
      <colorScale>
        <cfvo type="num" val="0"/>
        <cfvo type="max" val="0"/>
        <color rgb="FFFF0000"/>
        <color rgb="FFFFEF9C"/>
      </colorScale>
    </cfRule>
  </conditionalFormatting>
  <conditionalFormatting sqref="P761:Y775">
    <cfRule type="colorScale" priority="2181">
      <colorScale>
        <cfvo type="num" val="0"/>
        <cfvo type="max" val="0"/>
        <color rgb="FFFF0000"/>
        <color rgb="FFFFEF9C"/>
      </colorScale>
    </cfRule>
  </conditionalFormatting>
  <conditionalFormatting sqref="P761:Y775">
    <cfRule type="colorScale" priority="2180">
      <colorScale>
        <cfvo type="num" val="0"/>
        <cfvo type="max" val="0"/>
        <color rgb="FFFF0000"/>
        <color rgb="FFFFEF9C"/>
      </colorScale>
    </cfRule>
  </conditionalFormatting>
  <conditionalFormatting sqref="P761:Y775">
    <cfRule type="colorScale" priority="2179">
      <colorScale>
        <cfvo type="num" val="0"/>
        <cfvo type="max" val="0"/>
        <color rgb="FFFF0000"/>
        <color rgb="FFFFEF9C"/>
      </colorScale>
    </cfRule>
  </conditionalFormatting>
  <conditionalFormatting sqref="P761:Y775">
    <cfRule type="colorScale" priority="2178">
      <colorScale>
        <cfvo type="num" val="0"/>
        <cfvo type="max" val="0"/>
        <color rgb="FFFF0000"/>
        <color rgb="FFFFEF9C"/>
      </colorScale>
    </cfRule>
  </conditionalFormatting>
  <conditionalFormatting sqref="P761:Y775">
    <cfRule type="colorScale" priority="2177">
      <colorScale>
        <cfvo type="num" val="0"/>
        <cfvo type="max" val="0"/>
        <color rgb="FFFF0000"/>
        <color rgb="FFFFEF9C"/>
      </colorScale>
    </cfRule>
  </conditionalFormatting>
  <conditionalFormatting sqref="P761:Y775">
    <cfRule type="colorScale" priority="2176">
      <colorScale>
        <cfvo type="num" val="0"/>
        <cfvo type="max" val="0"/>
        <color rgb="FFFF0000"/>
        <color rgb="FFFFEF9C"/>
      </colorScale>
    </cfRule>
  </conditionalFormatting>
  <conditionalFormatting sqref="P761:Y775">
    <cfRule type="colorScale" priority="2175">
      <colorScale>
        <cfvo type="num" val="0"/>
        <cfvo type="max" val="0"/>
        <color rgb="FFFF0000"/>
        <color rgb="FFFFEF9C"/>
      </colorScale>
    </cfRule>
  </conditionalFormatting>
  <conditionalFormatting sqref="P761:Y775">
    <cfRule type="colorScale" priority="2174">
      <colorScale>
        <cfvo type="num" val="0"/>
        <cfvo type="max" val="0"/>
        <color rgb="FFFF0000"/>
        <color rgb="FFFFEF9C"/>
      </colorScale>
    </cfRule>
  </conditionalFormatting>
  <conditionalFormatting sqref="P761:Y775">
    <cfRule type="colorScale" priority="2173">
      <colorScale>
        <cfvo type="num" val="0"/>
        <cfvo type="max" val="0"/>
        <color rgb="FFFF0000"/>
        <color rgb="FFFFEF9C"/>
      </colorScale>
    </cfRule>
  </conditionalFormatting>
  <conditionalFormatting sqref="P761:Y775">
    <cfRule type="colorScale" priority="2172">
      <colorScale>
        <cfvo type="num" val="0"/>
        <cfvo type="max" val="0"/>
        <color rgb="FFFF0000"/>
        <color rgb="FFFFEF9C"/>
      </colorScale>
    </cfRule>
  </conditionalFormatting>
  <conditionalFormatting sqref="P761:Y775">
    <cfRule type="colorScale" priority="2171">
      <colorScale>
        <cfvo type="num" val="0"/>
        <cfvo type="max" val="0"/>
        <color rgb="FFFF0000"/>
        <color rgb="FFFFEF9C"/>
      </colorScale>
    </cfRule>
  </conditionalFormatting>
  <conditionalFormatting sqref="P761:Y775">
    <cfRule type="colorScale" priority="2170">
      <colorScale>
        <cfvo type="num" val="0"/>
        <cfvo type="max" val="0"/>
        <color rgb="FFFF0000"/>
        <color rgb="FFFFEF9C"/>
      </colorScale>
    </cfRule>
  </conditionalFormatting>
  <conditionalFormatting sqref="P761:Y775">
    <cfRule type="colorScale" priority="2169">
      <colorScale>
        <cfvo type="num" val="0"/>
        <cfvo type="max" val="0"/>
        <color rgb="FFFF0000"/>
        <color rgb="FFFFEF9C"/>
      </colorScale>
    </cfRule>
  </conditionalFormatting>
  <conditionalFormatting sqref="P761:Y775">
    <cfRule type="colorScale" priority="2168">
      <colorScale>
        <cfvo type="num" val="0"/>
        <cfvo type="max" val="0"/>
        <color rgb="FFFF0000"/>
        <color rgb="FFFFEF9C"/>
      </colorScale>
    </cfRule>
  </conditionalFormatting>
  <conditionalFormatting sqref="P761:Y775">
    <cfRule type="colorScale" priority="2167">
      <colorScale>
        <cfvo type="num" val="0"/>
        <cfvo type="max" val="0"/>
        <color rgb="FFFF0000"/>
        <color rgb="FFFFEF9C"/>
      </colorScale>
    </cfRule>
  </conditionalFormatting>
  <conditionalFormatting sqref="P777:Y777">
    <cfRule type="colorScale" priority="2166">
      <colorScale>
        <cfvo type="num" val="0"/>
        <cfvo type="max" val="0"/>
        <color rgb="FFFF0000"/>
        <color rgb="FFFFEF9C"/>
      </colorScale>
    </cfRule>
  </conditionalFormatting>
  <conditionalFormatting sqref="P777:Y777">
    <cfRule type="colorScale" priority="2165">
      <colorScale>
        <cfvo type="num" val="0"/>
        <cfvo type="max" val="0"/>
        <color rgb="FFFF0000"/>
        <color rgb="FFFFEF9C"/>
      </colorScale>
    </cfRule>
  </conditionalFormatting>
  <conditionalFormatting sqref="P777:Y777">
    <cfRule type="colorScale" priority="2164">
      <colorScale>
        <cfvo type="num" val="0"/>
        <cfvo type="max" val="0"/>
        <color rgb="FFFF0000"/>
        <color rgb="FFFFEF9C"/>
      </colorScale>
    </cfRule>
  </conditionalFormatting>
  <conditionalFormatting sqref="P777:Y777">
    <cfRule type="colorScale" priority="2163">
      <colorScale>
        <cfvo type="num" val="0"/>
        <cfvo type="max" val="0"/>
        <color rgb="FFFF0000"/>
        <color rgb="FFFFEF9C"/>
      </colorScale>
    </cfRule>
  </conditionalFormatting>
  <conditionalFormatting sqref="P777:Y777">
    <cfRule type="colorScale" priority="2162">
      <colorScale>
        <cfvo type="num" val="0"/>
        <cfvo type="max" val="0"/>
        <color rgb="FFFF0000"/>
        <color rgb="FFFFEF9C"/>
      </colorScale>
    </cfRule>
  </conditionalFormatting>
  <conditionalFormatting sqref="P777:Y777">
    <cfRule type="colorScale" priority="2161">
      <colorScale>
        <cfvo type="num" val="0"/>
        <cfvo type="max" val="0"/>
        <color rgb="FFFF0000"/>
        <color rgb="FFFFEF9C"/>
      </colorScale>
    </cfRule>
  </conditionalFormatting>
  <conditionalFormatting sqref="P777:Y777">
    <cfRule type="colorScale" priority="2160">
      <colorScale>
        <cfvo type="num" val="0"/>
        <cfvo type="max" val="0"/>
        <color rgb="FFFF0000"/>
        <color rgb="FFFFEF9C"/>
      </colorScale>
    </cfRule>
  </conditionalFormatting>
  <conditionalFormatting sqref="P777:Y777">
    <cfRule type="colorScale" priority="2159">
      <colorScale>
        <cfvo type="num" val="0"/>
        <cfvo type="max" val="0"/>
        <color rgb="FFFF0000"/>
        <color rgb="FFFFEF9C"/>
      </colorScale>
    </cfRule>
  </conditionalFormatting>
  <conditionalFormatting sqref="P777:Y777">
    <cfRule type="colorScale" priority="2158">
      <colorScale>
        <cfvo type="num" val="0"/>
        <cfvo type="max" val="0"/>
        <color rgb="FFFF0000"/>
        <color rgb="FFFFEF9C"/>
      </colorScale>
    </cfRule>
  </conditionalFormatting>
  <conditionalFormatting sqref="P777:Y777">
    <cfRule type="colorScale" priority="2157">
      <colorScale>
        <cfvo type="num" val="0"/>
        <cfvo type="max" val="0"/>
        <color rgb="FFFF0000"/>
        <color rgb="FFFFEF9C"/>
      </colorScale>
    </cfRule>
  </conditionalFormatting>
  <conditionalFormatting sqref="P777:Y777">
    <cfRule type="colorScale" priority="2156">
      <colorScale>
        <cfvo type="num" val="0"/>
        <cfvo type="max" val="0"/>
        <color rgb="FFFF0000"/>
        <color rgb="FFFFEF9C"/>
      </colorScale>
    </cfRule>
  </conditionalFormatting>
  <conditionalFormatting sqref="P777:Y777">
    <cfRule type="colorScale" priority="2155">
      <colorScale>
        <cfvo type="num" val="0"/>
        <cfvo type="max" val="0"/>
        <color rgb="FFFF0000"/>
        <color rgb="FFFFEF9C"/>
      </colorScale>
    </cfRule>
  </conditionalFormatting>
  <conditionalFormatting sqref="P777:Y777">
    <cfRule type="colorScale" priority="2154">
      <colorScale>
        <cfvo type="num" val="0"/>
        <cfvo type="max" val="0"/>
        <color rgb="FFFF0000"/>
        <color rgb="FFFFEF9C"/>
      </colorScale>
    </cfRule>
  </conditionalFormatting>
  <conditionalFormatting sqref="P777:Y777">
    <cfRule type="colorScale" priority="2153">
      <colorScale>
        <cfvo type="num" val="0"/>
        <cfvo type="max" val="0"/>
        <color rgb="FFFF0000"/>
        <color rgb="FFFFEF9C"/>
      </colorScale>
    </cfRule>
  </conditionalFormatting>
  <conditionalFormatting sqref="P777:Y777">
    <cfRule type="colorScale" priority="2152">
      <colorScale>
        <cfvo type="num" val="0"/>
        <cfvo type="max" val="0"/>
        <color rgb="FFFF0000"/>
        <color rgb="FFFFEF9C"/>
      </colorScale>
    </cfRule>
  </conditionalFormatting>
  <conditionalFormatting sqref="P777:Y777">
    <cfRule type="colorScale" priority="2151">
      <colorScale>
        <cfvo type="num" val="0"/>
        <cfvo type="max" val="0"/>
        <color rgb="FFFF0000"/>
        <color rgb="FFFFEF9C"/>
      </colorScale>
    </cfRule>
  </conditionalFormatting>
  <conditionalFormatting sqref="P777:Y777">
    <cfRule type="colorScale" priority="2150">
      <colorScale>
        <cfvo type="num" val="0"/>
        <cfvo type="max" val="0"/>
        <color rgb="FFFF0000"/>
        <color rgb="FFFFEF9C"/>
      </colorScale>
    </cfRule>
  </conditionalFormatting>
  <conditionalFormatting sqref="P777:Y777">
    <cfRule type="colorScale" priority="2149">
      <colorScale>
        <cfvo type="num" val="0"/>
        <cfvo type="max" val="0"/>
        <color rgb="FFFF0000"/>
        <color rgb="FFFFEF9C"/>
      </colorScale>
    </cfRule>
  </conditionalFormatting>
  <conditionalFormatting sqref="P777:Y777">
    <cfRule type="colorScale" priority="2148">
      <colorScale>
        <cfvo type="num" val="0"/>
        <cfvo type="max" val="0"/>
        <color rgb="FFFF0000"/>
        <color rgb="FFFFEF9C"/>
      </colorScale>
    </cfRule>
  </conditionalFormatting>
  <conditionalFormatting sqref="P777:Y777">
    <cfRule type="colorScale" priority="2147">
      <colorScale>
        <cfvo type="num" val="0"/>
        <cfvo type="max" val="0"/>
        <color rgb="FFFF0000"/>
        <color rgb="FFFFEF9C"/>
      </colorScale>
    </cfRule>
  </conditionalFormatting>
  <conditionalFormatting sqref="P777:Y777">
    <cfRule type="colorScale" priority="2146">
      <colorScale>
        <cfvo type="num" val="0"/>
        <cfvo type="max" val="0"/>
        <color rgb="FFFF0000"/>
        <color rgb="FFFFEF9C"/>
      </colorScale>
    </cfRule>
  </conditionalFormatting>
  <conditionalFormatting sqref="P777:Y777">
    <cfRule type="colorScale" priority="2145">
      <colorScale>
        <cfvo type="num" val="0"/>
        <cfvo type="max" val="0"/>
        <color rgb="FFFF0000"/>
        <color rgb="FFFFEF9C"/>
      </colorScale>
    </cfRule>
  </conditionalFormatting>
  <conditionalFormatting sqref="P777:Y777">
    <cfRule type="colorScale" priority="2144">
      <colorScale>
        <cfvo type="num" val="0"/>
        <cfvo type="max" val="0"/>
        <color rgb="FFFF0000"/>
        <color rgb="FFFFEF9C"/>
      </colorScale>
    </cfRule>
  </conditionalFormatting>
  <conditionalFormatting sqref="P777:Y777">
    <cfRule type="colorScale" priority="2143">
      <colorScale>
        <cfvo type="num" val="0"/>
        <cfvo type="max" val="0"/>
        <color rgb="FFFF0000"/>
        <color rgb="FFFFEF9C"/>
      </colorScale>
    </cfRule>
  </conditionalFormatting>
  <conditionalFormatting sqref="P777:Y777">
    <cfRule type="colorScale" priority="2142">
      <colorScale>
        <cfvo type="num" val="0"/>
        <cfvo type="max" val="0"/>
        <color rgb="FFFF0000"/>
        <color rgb="FFFFEF9C"/>
      </colorScale>
    </cfRule>
  </conditionalFormatting>
  <conditionalFormatting sqref="P750:Y750">
    <cfRule type="colorScale" priority="2141">
      <colorScale>
        <cfvo type="num" val="0"/>
        <cfvo type="max" val="0"/>
        <color rgb="FFFF0000"/>
        <color rgb="FFFFEF9C"/>
      </colorScale>
    </cfRule>
  </conditionalFormatting>
  <conditionalFormatting sqref="P765:Y765">
    <cfRule type="colorScale" priority="2140">
      <colorScale>
        <cfvo type="num" val="0"/>
        <cfvo type="max" val="0"/>
        <color rgb="FFFF0000"/>
        <color rgb="FFFFEF9C"/>
      </colorScale>
    </cfRule>
  </conditionalFormatting>
  <conditionalFormatting sqref="P755:Y755">
    <cfRule type="colorScale" priority="2139">
      <colorScale>
        <cfvo type="num" val="0"/>
        <cfvo type="max" val="0"/>
        <color rgb="FFFF0000"/>
        <color rgb="FFFFEF9C"/>
      </colorScale>
    </cfRule>
  </conditionalFormatting>
  <conditionalFormatting sqref="P771:Y771">
    <cfRule type="colorScale" priority="2138">
      <colorScale>
        <cfvo type="num" val="0"/>
        <cfvo type="max" val="0"/>
        <color rgb="FFFF0000"/>
        <color rgb="FFFFEF9C"/>
      </colorScale>
    </cfRule>
  </conditionalFormatting>
  <conditionalFormatting sqref="P756:Y756">
    <cfRule type="colorScale" priority="2137">
      <colorScale>
        <cfvo type="num" val="0"/>
        <cfvo type="max" val="0"/>
        <color rgb="FFFF0000"/>
        <color rgb="FFFFEF9C"/>
      </colorScale>
    </cfRule>
  </conditionalFormatting>
  <conditionalFormatting sqref="P772:Y772">
    <cfRule type="colorScale" priority="2136">
      <colorScale>
        <cfvo type="num" val="0"/>
        <cfvo type="max" val="0"/>
        <color rgb="FFFF0000"/>
        <color rgb="FFFFEF9C"/>
      </colorScale>
    </cfRule>
  </conditionalFormatting>
  <conditionalFormatting sqref="Z744">
    <cfRule type="colorScale" priority="2135">
      <colorScale>
        <cfvo type="num" val="0"/>
        <cfvo type="max" val="0"/>
        <color rgb="FFFF0000"/>
        <color rgb="FFFFEF9C"/>
      </colorScale>
    </cfRule>
  </conditionalFormatting>
  <conditionalFormatting sqref="Z746:Z759">
    <cfRule type="colorScale" priority="2134">
      <colorScale>
        <cfvo type="num" val="0"/>
        <cfvo type="max" val="0"/>
        <color rgb="FFFF0000"/>
        <color rgb="FFFFEF9C"/>
      </colorScale>
    </cfRule>
  </conditionalFormatting>
  <conditionalFormatting sqref="Z761:Z775">
    <cfRule type="colorScale" priority="2133">
      <colorScale>
        <cfvo type="num" val="0"/>
        <cfvo type="max" val="0"/>
        <color rgb="FFFF0000"/>
        <color rgb="FFFFEF9C"/>
      </colorScale>
    </cfRule>
  </conditionalFormatting>
  <conditionalFormatting sqref="Z777">
    <cfRule type="colorScale" priority="2132">
      <colorScale>
        <cfvo type="num" val="0"/>
        <cfvo type="max" val="0"/>
        <color rgb="FFFF0000"/>
        <color rgb="FFFFEF9C"/>
      </colorScale>
    </cfRule>
  </conditionalFormatting>
  <conditionalFormatting sqref="Z744">
    <cfRule type="colorScale" priority="2131">
      <colorScale>
        <cfvo type="num" val="0"/>
        <cfvo type="max" val="0"/>
        <color rgb="FFFF0000"/>
        <color rgb="FFFFEF9C"/>
      </colorScale>
    </cfRule>
  </conditionalFormatting>
  <conditionalFormatting sqref="Z744">
    <cfRule type="colorScale" priority="2130">
      <colorScale>
        <cfvo type="num" val="0"/>
        <cfvo type="max" val="0"/>
        <color rgb="FFFF0000"/>
        <color rgb="FFFFEF9C"/>
      </colorScale>
    </cfRule>
  </conditionalFormatting>
  <conditionalFormatting sqref="Z744">
    <cfRule type="colorScale" priority="2129">
      <colorScale>
        <cfvo type="num" val="0"/>
        <cfvo type="max" val="0"/>
        <color rgb="FFFF0000"/>
        <color rgb="FFFFEF9C"/>
      </colorScale>
    </cfRule>
  </conditionalFormatting>
  <conditionalFormatting sqref="Z744">
    <cfRule type="colorScale" priority="2128">
      <colorScale>
        <cfvo type="num" val="0"/>
        <cfvo type="max" val="0"/>
        <color rgb="FFFF0000"/>
        <color rgb="FFFFEF9C"/>
      </colorScale>
    </cfRule>
  </conditionalFormatting>
  <conditionalFormatting sqref="Z744">
    <cfRule type="colorScale" priority="2127">
      <colorScale>
        <cfvo type="num" val="0"/>
        <cfvo type="max" val="0"/>
        <color rgb="FFFF0000"/>
        <color rgb="FFFFEF9C"/>
      </colorScale>
    </cfRule>
  </conditionalFormatting>
  <conditionalFormatting sqref="Z744">
    <cfRule type="colorScale" priority="2126">
      <colorScale>
        <cfvo type="num" val="0"/>
        <cfvo type="max" val="0"/>
        <color rgb="FFFF0000"/>
        <color rgb="FFFFEF9C"/>
      </colorScale>
    </cfRule>
  </conditionalFormatting>
  <conditionalFormatting sqref="Z744">
    <cfRule type="colorScale" priority="2125">
      <colorScale>
        <cfvo type="num" val="0"/>
        <cfvo type="max" val="0"/>
        <color rgb="FFFF0000"/>
        <color rgb="FFFFEF9C"/>
      </colorScale>
    </cfRule>
  </conditionalFormatting>
  <conditionalFormatting sqref="Z744">
    <cfRule type="colorScale" priority="2124">
      <colorScale>
        <cfvo type="num" val="0"/>
        <cfvo type="max" val="0"/>
        <color rgb="FFFF0000"/>
        <color rgb="FFFFEF9C"/>
      </colorScale>
    </cfRule>
  </conditionalFormatting>
  <conditionalFormatting sqref="Z744">
    <cfRule type="colorScale" priority="2123">
      <colorScale>
        <cfvo type="num" val="0"/>
        <cfvo type="max" val="0"/>
        <color rgb="FFFF0000"/>
        <color rgb="FFFFEF9C"/>
      </colorScale>
    </cfRule>
  </conditionalFormatting>
  <conditionalFormatting sqref="Z744">
    <cfRule type="colorScale" priority="2122">
      <colorScale>
        <cfvo type="num" val="0"/>
        <cfvo type="max" val="0"/>
        <color rgb="FFFF0000"/>
        <color rgb="FFFFEF9C"/>
      </colorScale>
    </cfRule>
  </conditionalFormatting>
  <conditionalFormatting sqref="Z744">
    <cfRule type="colorScale" priority="2121">
      <colorScale>
        <cfvo type="num" val="0"/>
        <cfvo type="max" val="0"/>
        <color rgb="FFFF0000"/>
        <color rgb="FFFFEF9C"/>
      </colorScale>
    </cfRule>
  </conditionalFormatting>
  <conditionalFormatting sqref="Z744">
    <cfRule type="colorScale" priority="2120">
      <colorScale>
        <cfvo type="num" val="0"/>
        <cfvo type="max" val="0"/>
        <color rgb="FFFF0000"/>
        <color rgb="FFFFEF9C"/>
      </colorScale>
    </cfRule>
  </conditionalFormatting>
  <conditionalFormatting sqref="Z744">
    <cfRule type="colorScale" priority="2119">
      <colorScale>
        <cfvo type="num" val="0"/>
        <cfvo type="max" val="0"/>
        <color rgb="FFFF0000"/>
        <color rgb="FFFFEF9C"/>
      </colorScale>
    </cfRule>
  </conditionalFormatting>
  <conditionalFormatting sqref="Z744">
    <cfRule type="colorScale" priority="2118">
      <colorScale>
        <cfvo type="num" val="0"/>
        <cfvo type="max" val="0"/>
        <color rgb="FFFF0000"/>
        <color rgb="FFFFEF9C"/>
      </colorScale>
    </cfRule>
  </conditionalFormatting>
  <conditionalFormatting sqref="Z744">
    <cfRule type="colorScale" priority="2117">
      <colorScale>
        <cfvo type="num" val="0"/>
        <cfvo type="max" val="0"/>
        <color rgb="FFFF0000"/>
        <color rgb="FFFFEF9C"/>
      </colorScale>
    </cfRule>
  </conditionalFormatting>
  <conditionalFormatting sqref="Z744">
    <cfRule type="colorScale" priority="2116">
      <colorScale>
        <cfvo type="num" val="0"/>
        <cfvo type="max" val="0"/>
        <color rgb="FFFF0000"/>
        <color rgb="FFFFEF9C"/>
      </colorScale>
    </cfRule>
  </conditionalFormatting>
  <conditionalFormatting sqref="Z744">
    <cfRule type="colorScale" priority="2115">
      <colorScale>
        <cfvo type="num" val="0"/>
        <cfvo type="max" val="0"/>
        <color rgb="FFFF0000"/>
        <color rgb="FFFFEF9C"/>
      </colorScale>
    </cfRule>
  </conditionalFormatting>
  <conditionalFormatting sqref="Z744">
    <cfRule type="colorScale" priority="2114">
      <colorScale>
        <cfvo type="num" val="0"/>
        <cfvo type="max" val="0"/>
        <color rgb="FFFF0000"/>
        <color rgb="FFFFEF9C"/>
      </colorScale>
    </cfRule>
  </conditionalFormatting>
  <conditionalFormatting sqref="Z744">
    <cfRule type="colorScale" priority="2113">
      <colorScale>
        <cfvo type="num" val="0"/>
        <cfvo type="max" val="0"/>
        <color rgb="FFFF0000"/>
        <color rgb="FFFFEF9C"/>
      </colorScale>
    </cfRule>
  </conditionalFormatting>
  <conditionalFormatting sqref="Z744">
    <cfRule type="colorScale" priority="2112">
      <colorScale>
        <cfvo type="num" val="0"/>
        <cfvo type="max" val="0"/>
        <color rgb="FFFF0000"/>
        <color rgb="FFFFEF9C"/>
      </colorScale>
    </cfRule>
  </conditionalFormatting>
  <conditionalFormatting sqref="Z744">
    <cfRule type="colorScale" priority="2111">
      <colorScale>
        <cfvo type="num" val="0"/>
        <cfvo type="max" val="0"/>
        <color rgb="FFFF0000"/>
        <color rgb="FFFFEF9C"/>
      </colorScale>
    </cfRule>
  </conditionalFormatting>
  <conditionalFormatting sqref="Z744">
    <cfRule type="colorScale" priority="2110">
      <colorScale>
        <cfvo type="num" val="0"/>
        <cfvo type="max" val="0"/>
        <color rgb="FFFF0000"/>
        <color rgb="FFFFEF9C"/>
      </colorScale>
    </cfRule>
  </conditionalFormatting>
  <conditionalFormatting sqref="Z746:Z759">
    <cfRule type="colorScale" priority="2109">
      <colorScale>
        <cfvo type="num" val="0"/>
        <cfvo type="max" val="0"/>
        <color rgb="FFFF0000"/>
        <color rgb="FFFFEF9C"/>
      </colorScale>
    </cfRule>
  </conditionalFormatting>
  <conditionalFormatting sqref="Z746:Z759">
    <cfRule type="colorScale" priority="2108">
      <colorScale>
        <cfvo type="num" val="0"/>
        <cfvo type="max" val="0"/>
        <color rgb="FFFF0000"/>
        <color rgb="FFFFEF9C"/>
      </colorScale>
    </cfRule>
  </conditionalFormatting>
  <conditionalFormatting sqref="Z746:Z759">
    <cfRule type="colorScale" priority="2107">
      <colorScale>
        <cfvo type="num" val="0"/>
        <cfvo type="max" val="0"/>
        <color rgb="FFFF0000"/>
        <color rgb="FFFFEF9C"/>
      </colorScale>
    </cfRule>
  </conditionalFormatting>
  <conditionalFormatting sqref="Z746:Z759">
    <cfRule type="colorScale" priority="2106">
      <colorScale>
        <cfvo type="num" val="0"/>
        <cfvo type="max" val="0"/>
        <color rgb="FFFF0000"/>
        <color rgb="FFFFEF9C"/>
      </colorScale>
    </cfRule>
  </conditionalFormatting>
  <conditionalFormatting sqref="Z746:Z759">
    <cfRule type="colorScale" priority="2105">
      <colorScale>
        <cfvo type="num" val="0"/>
        <cfvo type="max" val="0"/>
        <color rgb="FFFF0000"/>
        <color rgb="FFFFEF9C"/>
      </colorScale>
    </cfRule>
  </conditionalFormatting>
  <conditionalFormatting sqref="Z746:Z759">
    <cfRule type="colorScale" priority="2104">
      <colorScale>
        <cfvo type="num" val="0"/>
        <cfvo type="max" val="0"/>
        <color rgb="FFFF0000"/>
        <color rgb="FFFFEF9C"/>
      </colorScale>
    </cfRule>
  </conditionalFormatting>
  <conditionalFormatting sqref="Z746:Z759">
    <cfRule type="colorScale" priority="2103">
      <colorScale>
        <cfvo type="num" val="0"/>
        <cfvo type="max" val="0"/>
        <color rgb="FFFF0000"/>
        <color rgb="FFFFEF9C"/>
      </colorScale>
    </cfRule>
  </conditionalFormatting>
  <conditionalFormatting sqref="Z746:Z759">
    <cfRule type="colorScale" priority="2102">
      <colorScale>
        <cfvo type="num" val="0"/>
        <cfvo type="max" val="0"/>
        <color rgb="FFFF0000"/>
        <color rgb="FFFFEF9C"/>
      </colorScale>
    </cfRule>
  </conditionalFormatting>
  <conditionalFormatting sqref="Z746:Z759">
    <cfRule type="colorScale" priority="2101">
      <colorScale>
        <cfvo type="num" val="0"/>
        <cfvo type="max" val="0"/>
        <color rgb="FFFF0000"/>
        <color rgb="FFFFEF9C"/>
      </colorScale>
    </cfRule>
  </conditionalFormatting>
  <conditionalFormatting sqref="Z746:Z759">
    <cfRule type="colorScale" priority="2100">
      <colorScale>
        <cfvo type="num" val="0"/>
        <cfvo type="max" val="0"/>
        <color rgb="FFFF0000"/>
        <color rgb="FFFFEF9C"/>
      </colorScale>
    </cfRule>
  </conditionalFormatting>
  <conditionalFormatting sqref="Z746:Z759">
    <cfRule type="colorScale" priority="2099">
      <colorScale>
        <cfvo type="num" val="0"/>
        <cfvo type="max" val="0"/>
        <color rgb="FFFF0000"/>
        <color rgb="FFFFEF9C"/>
      </colorScale>
    </cfRule>
  </conditionalFormatting>
  <conditionalFormatting sqref="Z746:Z759">
    <cfRule type="colorScale" priority="2098">
      <colorScale>
        <cfvo type="num" val="0"/>
        <cfvo type="max" val="0"/>
        <color rgb="FFFF0000"/>
        <color rgb="FFFFEF9C"/>
      </colorScale>
    </cfRule>
  </conditionalFormatting>
  <conditionalFormatting sqref="Z746:Z759">
    <cfRule type="colorScale" priority="2097">
      <colorScale>
        <cfvo type="num" val="0"/>
        <cfvo type="max" val="0"/>
        <color rgb="FFFF0000"/>
        <color rgb="FFFFEF9C"/>
      </colorScale>
    </cfRule>
  </conditionalFormatting>
  <conditionalFormatting sqref="Z746:Z759">
    <cfRule type="colorScale" priority="2096">
      <colorScale>
        <cfvo type="num" val="0"/>
        <cfvo type="max" val="0"/>
        <color rgb="FFFF0000"/>
        <color rgb="FFFFEF9C"/>
      </colorScale>
    </cfRule>
  </conditionalFormatting>
  <conditionalFormatting sqref="Z746:Z759">
    <cfRule type="colorScale" priority="2095">
      <colorScale>
        <cfvo type="num" val="0"/>
        <cfvo type="max" val="0"/>
        <color rgb="FFFF0000"/>
        <color rgb="FFFFEF9C"/>
      </colorScale>
    </cfRule>
  </conditionalFormatting>
  <conditionalFormatting sqref="Z746:Z759">
    <cfRule type="colorScale" priority="2094">
      <colorScale>
        <cfvo type="num" val="0"/>
        <cfvo type="max" val="0"/>
        <color rgb="FFFF0000"/>
        <color rgb="FFFFEF9C"/>
      </colorScale>
    </cfRule>
  </conditionalFormatting>
  <conditionalFormatting sqref="Z746:Z759">
    <cfRule type="colorScale" priority="2093">
      <colorScale>
        <cfvo type="num" val="0"/>
        <cfvo type="max" val="0"/>
        <color rgb="FFFF0000"/>
        <color rgb="FFFFEF9C"/>
      </colorScale>
    </cfRule>
  </conditionalFormatting>
  <conditionalFormatting sqref="Z746:Z759">
    <cfRule type="colorScale" priority="2092">
      <colorScale>
        <cfvo type="num" val="0"/>
        <cfvo type="max" val="0"/>
        <color rgb="FFFF0000"/>
        <color rgb="FFFFEF9C"/>
      </colorScale>
    </cfRule>
  </conditionalFormatting>
  <conditionalFormatting sqref="Z746:Z759">
    <cfRule type="colorScale" priority="2091">
      <colorScale>
        <cfvo type="num" val="0"/>
        <cfvo type="max" val="0"/>
        <color rgb="FFFF0000"/>
        <color rgb="FFFFEF9C"/>
      </colorScale>
    </cfRule>
  </conditionalFormatting>
  <conditionalFormatting sqref="Z746:Z759">
    <cfRule type="colorScale" priority="2090">
      <colorScale>
        <cfvo type="num" val="0"/>
        <cfvo type="max" val="0"/>
        <color rgb="FFFF0000"/>
        <color rgb="FFFFEF9C"/>
      </colorScale>
    </cfRule>
  </conditionalFormatting>
  <conditionalFormatting sqref="Z746:Z759">
    <cfRule type="colorScale" priority="2089">
      <colorScale>
        <cfvo type="num" val="0"/>
        <cfvo type="max" val="0"/>
        <color rgb="FFFF0000"/>
        <color rgb="FFFFEF9C"/>
      </colorScale>
    </cfRule>
  </conditionalFormatting>
  <conditionalFormatting sqref="Z746:Z759">
    <cfRule type="colorScale" priority="2088">
      <colorScale>
        <cfvo type="num" val="0"/>
        <cfvo type="max" val="0"/>
        <color rgb="FFFF0000"/>
        <color rgb="FFFFEF9C"/>
      </colorScale>
    </cfRule>
  </conditionalFormatting>
  <conditionalFormatting sqref="Z746:Z759">
    <cfRule type="colorScale" priority="2087">
      <colorScale>
        <cfvo type="num" val="0"/>
        <cfvo type="max" val="0"/>
        <color rgb="FFFF0000"/>
        <color rgb="FFFFEF9C"/>
      </colorScale>
    </cfRule>
  </conditionalFormatting>
  <conditionalFormatting sqref="Z761:Z775">
    <cfRule type="colorScale" priority="2086">
      <colorScale>
        <cfvo type="num" val="0"/>
        <cfvo type="max" val="0"/>
        <color rgb="FFFF0000"/>
        <color rgb="FFFFEF9C"/>
      </colorScale>
    </cfRule>
  </conditionalFormatting>
  <conditionalFormatting sqref="Z761:Z775">
    <cfRule type="colorScale" priority="2085">
      <colorScale>
        <cfvo type="num" val="0"/>
        <cfvo type="max" val="0"/>
        <color rgb="FFFF0000"/>
        <color rgb="FFFFEF9C"/>
      </colorScale>
    </cfRule>
  </conditionalFormatting>
  <conditionalFormatting sqref="Z761:Z775">
    <cfRule type="colorScale" priority="2084">
      <colorScale>
        <cfvo type="num" val="0"/>
        <cfvo type="max" val="0"/>
        <color rgb="FFFF0000"/>
        <color rgb="FFFFEF9C"/>
      </colorScale>
    </cfRule>
  </conditionalFormatting>
  <conditionalFormatting sqref="Z761:Z775">
    <cfRule type="colorScale" priority="2083">
      <colorScale>
        <cfvo type="num" val="0"/>
        <cfvo type="max" val="0"/>
        <color rgb="FFFF0000"/>
        <color rgb="FFFFEF9C"/>
      </colorScale>
    </cfRule>
  </conditionalFormatting>
  <conditionalFormatting sqref="Z761:Z775">
    <cfRule type="colorScale" priority="2082">
      <colorScale>
        <cfvo type="num" val="0"/>
        <cfvo type="max" val="0"/>
        <color rgb="FFFF0000"/>
        <color rgb="FFFFEF9C"/>
      </colorScale>
    </cfRule>
  </conditionalFormatting>
  <conditionalFormatting sqref="Z761:Z775">
    <cfRule type="colorScale" priority="2081">
      <colorScale>
        <cfvo type="num" val="0"/>
        <cfvo type="max" val="0"/>
        <color rgb="FFFF0000"/>
        <color rgb="FFFFEF9C"/>
      </colorScale>
    </cfRule>
  </conditionalFormatting>
  <conditionalFormatting sqref="Z761:Z775">
    <cfRule type="colorScale" priority="2080">
      <colorScale>
        <cfvo type="num" val="0"/>
        <cfvo type="max" val="0"/>
        <color rgb="FFFF0000"/>
        <color rgb="FFFFEF9C"/>
      </colorScale>
    </cfRule>
  </conditionalFormatting>
  <conditionalFormatting sqref="Z761:Z775">
    <cfRule type="colorScale" priority="2079">
      <colorScale>
        <cfvo type="num" val="0"/>
        <cfvo type="max" val="0"/>
        <color rgb="FFFF0000"/>
        <color rgb="FFFFEF9C"/>
      </colorScale>
    </cfRule>
  </conditionalFormatting>
  <conditionalFormatting sqref="Z761:Z775">
    <cfRule type="colorScale" priority="2078">
      <colorScale>
        <cfvo type="num" val="0"/>
        <cfvo type="max" val="0"/>
        <color rgb="FFFF0000"/>
        <color rgb="FFFFEF9C"/>
      </colorScale>
    </cfRule>
  </conditionalFormatting>
  <conditionalFormatting sqref="Z761:Z775">
    <cfRule type="colorScale" priority="2077">
      <colorScale>
        <cfvo type="num" val="0"/>
        <cfvo type="max" val="0"/>
        <color rgb="FFFF0000"/>
        <color rgb="FFFFEF9C"/>
      </colorScale>
    </cfRule>
  </conditionalFormatting>
  <conditionalFormatting sqref="Z761:Z775">
    <cfRule type="colorScale" priority="2076">
      <colorScale>
        <cfvo type="num" val="0"/>
        <cfvo type="max" val="0"/>
        <color rgb="FFFF0000"/>
        <color rgb="FFFFEF9C"/>
      </colorScale>
    </cfRule>
  </conditionalFormatting>
  <conditionalFormatting sqref="Z761:Z775">
    <cfRule type="colorScale" priority="2075">
      <colorScale>
        <cfvo type="num" val="0"/>
        <cfvo type="max" val="0"/>
        <color rgb="FFFF0000"/>
        <color rgb="FFFFEF9C"/>
      </colorScale>
    </cfRule>
  </conditionalFormatting>
  <conditionalFormatting sqref="Z761:Z775">
    <cfRule type="colorScale" priority="2074">
      <colorScale>
        <cfvo type="num" val="0"/>
        <cfvo type="max" val="0"/>
        <color rgb="FFFF0000"/>
        <color rgb="FFFFEF9C"/>
      </colorScale>
    </cfRule>
  </conditionalFormatting>
  <conditionalFormatting sqref="Z761:Z775">
    <cfRule type="colorScale" priority="2073">
      <colorScale>
        <cfvo type="num" val="0"/>
        <cfvo type="max" val="0"/>
        <color rgb="FFFF0000"/>
        <color rgb="FFFFEF9C"/>
      </colorScale>
    </cfRule>
  </conditionalFormatting>
  <conditionalFormatting sqref="Z761:Z775">
    <cfRule type="colorScale" priority="2072">
      <colorScale>
        <cfvo type="num" val="0"/>
        <cfvo type="max" val="0"/>
        <color rgb="FFFF0000"/>
        <color rgb="FFFFEF9C"/>
      </colorScale>
    </cfRule>
  </conditionalFormatting>
  <conditionalFormatting sqref="Z761:Z775">
    <cfRule type="colorScale" priority="2071">
      <colorScale>
        <cfvo type="num" val="0"/>
        <cfvo type="max" val="0"/>
        <color rgb="FFFF0000"/>
        <color rgb="FFFFEF9C"/>
      </colorScale>
    </cfRule>
  </conditionalFormatting>
  <conditionalFormatting sqref="Z761:Z775">
    <cfRule type="colorScale" priority="2070">
      <colorScale>
        <cfvo type="num" val="0"/>
        <cfvo type="max" val="0"/>
        <color rgb="FFFF0000"/>
        <color rgb="FFFFEF9C"/>
      </colorScale>
    </cfRule>
  </conditionalFormatting>
  <conditionalFormatting sqref="Z761:Z775">
    <cfRule type="colorScale" priority="2069">
      <colorScale>
        <cfvo type="num" val="0"/>
        <cfvo type="max" val="0"/>
        <color rgb="FFFF0000"/>
        <color rgb="FFFFEF9C"/>
      </colorScale>
    </cfRule>
  </conditionalFormatting>
  <conditionalFormatting sqref="Z761:Z775">
    <cfRule type="colorScale" priority="2068">
      <colorScale>
        <cfvo type="num" val="0"/>
        <cfvo type="max" val="0"/>
        <color rgb="FFFF0000"/>
        <color rgb="FFFFEF9C"/>
      </colorScale>
    </cfRule>
  </conditionalFormatting>
  <conditionalFormatting sqref="Z761:Z775">
    <cfRule type="colorScale" priority="2067">
      <colorScale>
        <cfvo type="num" val="0"/>
        <cfvo type="max" val="0"/>
        <color rgb="FFFF0000"/>
        <color rgb="FFFFEF9C"/>
      </colorScale>
    </cfRule>
  </conditionalFormatting>
  <conditionalFormatting sqref="Z761:Z775">
    <cfRule type="colorScale" priority="2066">
      <colorScale>
        <cfvo type="num" val="0"/>
        <cfvo type="max" val="0"/>
        <color rgb="FFFF0000"/>
        <color rgb="FFFFEF9C"/>
      </colorScale>
    </cfRule>
  </conditionalFormatting>
  <conditionalFormatting sqref="Z761:Z775">
    <cfRule type="colorScale" priority="2065">
      <colorScale>
        <cfvo type="num" val="0"/>
        <cfvo type="max" val="0"/>
        <color rgb="FFFF0000"/>
        <color rgb="FFFFEF9C"/>
      </colorScale>
    </cfRule>
  </conditionalFormatting>
  <conditionalFormatting sqref="Z761:Z775">
    <cfRule type="colorScale" priority="2064">
      <colorScale>
        <cfvo type="num" val="0"/>
        <cfvo type="max" val="0"/>
        <color rgb="FFFF0000"/>
        <color rgb="FFFFEF9C"/>
      </colorScale>
    </cfRule>
  </conditionalFormatting>
  <conditionalFormatting sqref="Z761:Z775">
    <cfRule type="colorScale" priority="2063">
      <colorScale>
        <cfvo type="num" val="0"/>
        <cfvo type="max" val="0"/>
        <color rgb="FFFF0000"/>
        <color rgb="FFFFEF9C"/>
      </colorScale>
    </cfRule>
  </conditionalFormatting>
  <conditionalFormatting sqref="Z777">
    <cfRule type="colorScale" priority="2062">
      <colorScale>
        <cfvo type="num" val="0"/>
        <cfvo type="max" val="0"/>
        <color rgb="FFFF0000"/>
        <color rgb="FFFFEF9C"/>
      </colorScale>
    </cfRule>
  </conditionalFormatting>
  <conditionalFormatting sqref="Z777">
    <cfRule type="colorScale" priority="2061">
      <colorScale>
        <cfvo type="num" val="0"/>
        <cfvo type="max" val="0"/>
        <color rgb="FFFF0000"/>
        <color rgb="FFFFEF9C"/>
      </colorScale>
    </cfRule>
  </conditionalFormatting>
  <conditionalFormatting sqref="Z777">
    <cfRule type="colorScale" priority="2060">
      <colorScale>
        <cfvo type="num" val="0"/>
        <cfvo type="max" val="0"/>
        <color rgb="FFFF0000"/>
        <color rgb="FFFFEF9C"/>
      </colorScale>
    </cfRule>
  </conditionalFormatting>
  <conditionalFormatting sqref="Z777">
    <cfRule type="colorScale" priority="2059">
      <colorScale>
        <cfvo type="num" val="0"/>
        <cfvo type="max" val="0"/>
        <color rgb="FFFF0000"/>
        <color rgb="FFFFEF9C"/>
      </colorScale>
    </cfRule>
  </conditionalFormatting>
  <conditionalFormatting sqref="Z777">
    <cfRule type="colorScale" priority="2058">
      <colorScale>
        <cfvo type="num" val="0"/>
        <cfvo type="max" val="0"/>
        <color rgb="FFFF0000"/>
        <color rgb="FFFFEF9C"/>
      </colorScale>
    </cfRule>
  </conditionalFormatting>
  <conditionalFormatting sqref="Z777">
    <cfRule type="colorScale" priority="2057">
      <colorScale>
        <cfvo type="num" val="0"/>
        <cfvo type="max" val="0"/>
        <color rgb="FFFF0000"/>
        <color rgb="FFFFEF9C"/>
      </colorScale>
    </cfRule>
  </conditionalFormatting>
  <conditionalFormatting sqref="Z777">
    <cfRule type="colorScale" priority="2056">
      <colorScale>
        <cfvo type="num" val="0"/>
        <cfvo type="max" val="0"/>
        <color rgb="FFFF0000"/>
        <color rgb="FFFFEF9C"/>
      </colorScale>
    </cfRule>
  </conditionalFormatting>
  <conditionalFormatting sqref="Z777">
    <cfRule type="colorScale" priority="2055">
      <colorScale>
        <cfvo type="num" val="0"/>
        <cfvo type="max" val="0"/>
        <color rgb="FFFF0000"/>
        <color rgb="FFFFEF9C"/>
      </colorScale>
    </cfRule>
  </conditionalFormatting>
  <conditionalFormatting sqref="Z777">
    <cfRule type="colorScale" priority="2054">
      <colorScale>
        <cfvo type="num" val="0"/>
        <cfvo type="max" val="0"/>
        <color rgb="FFFF0000"/>
        <color rgb="FFFFEF9C"/>
      </colorScale>
    </cfRule>
  </conditionalFormatting>
  <conditionalFormatting sqref="Z777">
    <cfRule type="colorScale" priority="2053">
      <colorScale>
        <cfvo type="num" val="0"/>
        <cfvo type="max" val="0"/>
        <color rgb="FFFF0000"/>
        <color rgb="FFFFEF9C"/>
      </colorScale>
    </cfRule>
  </conditionalFormatting>
  <conditionalFormatting sqref="Z777">
    <cfRule type="colorScale" priority="2052">
      <colorScale>
        <cfvo type="num" val="0"/>
        <cfvo type="max" val="0"/>
        <color rgb="FFFF0000"/>
        <color rgb="FFFFEF9C"/>
      </colorScale>
    </cfRule>
  </conditionalFormatting>
  <conditionalFormatting sqref="Z777">
    <cfRule type="colorScale" priority="2051">
      <colorScale>
        <cfvo type="num" val="0"/>
        <cfvo type="max" val="0"/>
        <color rgb="FFFF0000"/>
        <color rgb="FFFFEF9C"/>
      </colorScale>
    </cfRule>
  </conditionalFormatting>
  <conditionalFormatting sqref="Z777">
    <cfRule type="colorScale" priority="2050">
      <colorScale>
        <cfvo type="num" val="0"/>
        <cfvo type="max" val="0"/>
        <color rgb="FFFF0000"/>
        <color rgb="FFFFEF9C"/>
      </colorScale>
    </cfRule>
  </conditionalFormatting>
  <conditionalFormatting sqref="Z777">
    <cfRule type="colorScale" priority="2049">
      <colorScale>
        <cfvo type="num" val="0"/>
        <cfvo type="max" val="0"/>
        <color rgb="FFFF0000"/>
        <color rgb="FFFFEF9C"/>
      </colorScale>
    </cfRule>
  </conditionalFormatting>
  <conditionalFormatting sqref="Z777">
    <cfRule type="colorScale" priority="2048">
      <colorScale>
        <cfvo type="num" val="0"/>
        <cfvo type="max" val="0"/>
        <color rgb="FFFF0000"/>
        <color rgb="FFFFEF9C"/>
      </colorScale>
    </cfRule>
  </conditionalFormatting>
  <conditionalFormatting sqref="Z777">
    <cfRule type="colorScale" priority="2047">
      <colorScale>
        <cfvo type="num" val="0"/>
        <cfvo type="max" val="0"/>
        <color rgb="FFFF0000"/>
        <color rgb="FFFFEF9C"/>
      </colorScale>
    </cfRule>
  </conditionalFormatting>
  <conditionalFormatting sqref="Z777">
    <cfRule type="colorScale" priority="2046">
      <colorScale>
        <cfvo type="num" val="0"/>
        <cfvo type="max" val="0"/>
        <color rgb="FFFF0000"/>
        <color rgb="FFFFEF9C"/>
      </colorScale>
    </cfRule>
  </conditionalFormatting>
  <conditionalFormatting sqref="Z777">
    <cfRule type="colorScale" priority="2045">
      <colorScale>
        <cfvo type="num" val="0"/>
        <cfvo type="max" val="0"/>
        <color rgb="FFFF0000"/>
        <color rgb="FFFFEF9C"/>
      </colorScale>
    </cfRule>
  </conditionalFormatting>
  <conditionalFormatting sqref="Z777">
    <cfRule type="colorScale" priority="2044">
      <colorScale>
        <cfvo type="num" val="0"/>
        <cfvo type="max" val="0"/>
        <color rgb="FFFF0000"/>
        <color rgb="FFFFEF9C"/>
      </colorScale>
    </cfRule>
  </conditionalFormatting>
  <conditionalFormatting sqref="Z777">
    <cfRule type="colorScale" priority="2043">
      <colorScale>
        <cfvo type="num" val="0"/>
        <cfvo type="max" val="0"/>
        <color rgb="FFFF0000"/>
        <color rgb="FFFFEF9C"/>
      </colorScale>
    </cfRule>
  </conditionalFormatting>
  <conditionalFormatting sqref="Z777">
    <cfRule type="colorScale" priority="2042">
      <colorScale>
        <cfvo type="num" val="0"/>
        <cfvo type="max" val="0"/>
        <color rgb="FFFF0000"/>
        <color rgb="FFFFEF9C"/>
      </colorScale>
    </cfRule>
  </conditionalFormatting>
  <conditionalFormatting sqref="Z777">
    <cfRule type="colorScale" priority="2041">
      <colorScale>
        <cfvo type="num" val="0"/>
        <cfvo type="max" val="0"/>
        <color rgb="FFFF0000"/>
        <color rgb="FFFFEF9C"/>
      </colorScale>
    </cfRule>
  </conditionalFormatting>
  <conditionalFormatting sqref="Z777">
    <cfRule type="colorScale" priority="2040">
      <colorScale>
        <cfvo type="num" val="0"/>
        <cfvo type="max" val="0"/>
        <color rgb="FFFF0000"/>
        <color rgb="FFFFEF9C"/>
      </colorScale>
    </cfRule>
  </conditionalFormatting>
  <conditionalFormatting sqref="Z777">
    <cfRule type="colorScale" priority="2039">
      <colorScale>
        <cfvo type="num" val="0"/>
        <cfvo type="max" val="0"/>
        <color rgb="FFFF0000"/>
        <color rgb="FFFFEF9C"/>
      </colorScale>
    </cfRule>
  </conditionalFormatting>
  <conditionalFormatting sqref="Z777">
    <cfRule type="colorScale" priority="2038">
      <colorScale>
        <cfvo type="num" val="0"/>
        <cfvo type="max" val="0"/>
        <color rgb="FFFF0000"/>
        <color rgb="FFFFEF9C"/>
      </colorScale>
    </cfRule>
  </conditionalFormatting>
  <conditionalFormatting sqref="Z750">
    <cfRule type="colorScale" priority="2037">
      <colorScale>
        <cfvo type="num" val="0"/>
        <cfvo type="max" val="0"/>
        <color rgb="FFFF0000"/>
        <color rgb="FFFFEF9C"/>
      </colorScale>
    </cfRule>
  </conditionalFormatting>
  <conditionalFormatting sqref="Z765">
    <cfRule type="colorScale" priority="2036">
      <colorScale>
        <cfvo type="num" val="0"/>
        <cfvo type="max" val="0"/>
        <color rgb="FFFF0000"/>
        <color rgb="FFFFEF9C"/>
      </colorScale>
    </cfRule>
  </conditionalFormatting>
  <conditionalFormatting sqref="Z755">
    <cfRule type="colorScale" priority="2035">
      <colorScale>
        <cfvo type="num" val="0"/>
        <cfvo type="max" val="0"/>
        <color rgb="FFFF0000"/>
        <color rgb="FFFFEF9C"/>
      </colorScale>
    </cfRule>
  </conditionalFormatting>
  <conditionalFormatting sqref="Z771">
    <cfRule type="colorScale" priority="2034">
      <colorScale>
        <cfvo type="num" val="0"/>
        <cfvo type="max" val="0"/>
        <color rgb="FFFF0000"/>
        <color rgb="FFFFEF9C"/>
      </colorScale>
    </cfRule>
  </conditionalFormatting>
  <conditionalFormatting sqref="Z756">
    <cfRule type="colorScale" priority="2033">
      <colorScale>
        <cfvo type="num" val="0"/>
        <cfvo type="max" val="0"/>
        <color rgb="FFFF0000"/>
        <color rgb="FFFFEF9C"/>
      </colorScale>
    </cfRule>
  </conditionalFormatting>
  <conditionalFormatting sqref="Z772">
    <cfRule type="colorScale" priority="2032">
      <colorScale>
        <cfvo type="num" val="0"/>
        <cfvo type="max" val="0"/>
        <color rgb="FFFF0000"/>
        <color rgb="FFFFEF9C"/>
      </colorScale>
    </cfRule>
  </conditionalFormatting>
  <conditionalFormatting sqref="P744:Y750">
    <cfRule type="colorScale" priority="2031">
      <colorScale>
        <cfvo type="num" val="0"/>
        <cfvo type="max" val="0"/>
        <color rgb="FFFF0000"/>
        <color rgb="FFFFEF9C"/>
      </colorScale>
    </cfRule>
  </conditionalFormatting>
  <conditionalFormatting sqref="P752:Y765">
    <cfRule type="colorScale" priority="2030">
      <colorScale>
        <cfvo type="num" val="0"/>
        <cfvo type="max" val="0"/>
        <color rgb="FFFF0000"/>
        <color rgb="FFFFEF9C"/>
      </colorScale>
    </cfRule>
  </conditionalFormatting>
  <conditionalFormatting sqref="P767:Y777">
    <cfRule type="colorScale" priority="2029">
      <colorScale>
        <cfvo type="num" val="0"/>
        <cfvo type="max" val="0"/>
        <color rgb="FFFF0000"/>
        <color rgb="FFFFEF9C"/>
      </colorScale>
    </cfRule>
  </conditionalFormatting>
  <conditionalFormatting sqref="P744:Y750">
    <cfRule type="colorScale" priority="2028">
      <colorScale>
        <cfvo type="num" val="0"/>
        <cfvo type="max" val="0"/>
        <color rgb="FFFF0000"/>
        <color rgb="FFFFEF9C"/>
      </colorScale>
    </cfRule>
  </conditionalFormatting>
  <conditionalFormatting sqref="P744:Y750">
    <cfRule type="colorScale" priority="2027">
      <colorScale>
        <cfvo type="num" val="0"/>
        <cfvo type="max" val="0"/>
        <color rgb="FFFF0000"/>
        <color rgb="FFFFEF9C"/>
      </colorScale>
    </cfRule>
  </conditionalFormatting>
  <conditionalFormatting sqref="P744:Y750">
    <cfRule type="colorScale" priority="2026">
      <colorScale>
        <cfvo type="num" val="0"/>
        <cfvo type="max" val="0"/>
        <color rgb="FFFF0000"/>
        <color rgb="FFFFEF9C"/>
      </colorScale>
    </cfRule>
  </conditionalFormatting>
  <conditionalFormatting sqref="P744:Y750">
    <cfRule type="colorScale" priority="2025">
      <colorScale>
        <cfvo type="num" val="0"/>
        <cfvo type="max" val="0"/>
        <color rgb="FFFF0000"/>
        <color rgb="FFFFEF9C"/>
      </colorScale>
    </cfRule>
  </conditionalFormatting>
  <conditionalFormatting sqref="P744:Y750">
    <cfRule type="colorScale" priority="2024">
      <colorScale>
        <cfvo type="num" val="0"/>
        <cfvo type="max" val="0"/>
        <color rgb="FFFF0000"/>
        <color rgb="FFFFEF9C"/>
      </colorScale>
    </cfRule>
  </conditionalFormatting>
  <conditionalFormatting sqref="P744:Y750">
    <cfRule type="colorScale" priority="2023">
      <colorScale>
        <cfvo type="num" val="0"/>
        <cfvo type="max" val="0"/>
        <color rgb="FFFF0000"/>
        <color rgb="FFFFEF9C"/>
      </colorScale>
    </cfRule>
  </conditionalFormatting>
  <conditionalFormatting sqref="P744:Y750">
    <cfRule type="colorScale" priority="2022">
      <colorScale>
        <cfvo type="num" val="0"/>
        <cfvo type="max" val="0"/>
        <color rgb="FFFF0000"/>
        <color rgb="FFFFEF9C"/>
      </colorScale>
    </cfRule>
  </conditionalFormatting>
  <conditionalFormatting sqref="P744:Y750">
    <cfRule type="colorScale" priority="2021">
      <colorScale>
        <cfvo type="num" val="0"/>
        <cfvo type="max" val="0"/>
        <color rgb="FFFF0000"/>
        <color rgb="FFFFEF9C"/>
      </colorScale>
    </cfRule>
  </conditionalFormatting>
  <conditionalFormatting sqref="P744:Y750">
    <cfRule type="colorScale" priority="2020">
      <colorScale>
        <cfvo type="num" val="0"/>
        <cfvo type="max" val="0"/>
        <color rgb="FFFF0000"/>
        <color rgb="FFFFEF9C"/>
      </colorScale>
    </cfRule>
  </conditionalFormatting>
  <conditionalFormatting sqref="P744:Y750">
    <cfRule type="colorScale" priority="2019">
      <colorScale>
        <cfvo type="num" val="0"/>
        <cfvo type="max" val="0"/>
        <color rgb="FFFF0000"/>
        <color rgb="FFFFEF9C"/>
      </colorScale>
    </cfRule>
  </conditionalFormatting>
  <conditionalFormatting sqref="P744:Y750">
    <cfRule type="colorScale" priority="2018">
      <colorScale>
        <cfvo type="num" val="0"/>
        <cfvo type="max" val="0"/>
        <color rgb="FFFF0000"/>
        <color rgb="FFFFEF9C"/>
      </colorScale>
    </cfRule>
  </conditionalFormatting>
  <conditionalFormatting sqref="P744:Y750">
    <cfRule type="colorScale" priority="2017">
      <colorScale>
        <cfvo type="num" val="0"/>
        <cfvo type="max" val="0"/>
        <color rgb="FFFF0000"/>
        <color rgb="FFFFEF9C"/>
      </colorScale>
    </cfRule>
  </conditionalFormatting>
  <conditionalFormatting sqref="P744:Y750">
    <cfRule type="colorScale" priority="2016">
      <colorScale>
        <cfvo type="num" val="0"/>
        <cfvo type="max" val="0"/>
        <color rgb="FFFF0000"/>
        <color rgb="FFFFEF9C"/>
      </colorScale>
    </cfRule>
  </conditionalFormatting>
  <conditionalFormatting sqref="P744:Y750">
    <cfRule type="colorScale" priority="2015">
      <colorScale>
        <cfvo type="num" val="0"/>
        <cfvo type="max" val="0"/>
        <color rgb="FFFF0000"/>
        <color rgb="FFFFEF9C"/>
      </colorScale>
    </cfRule>
  </conditionalFormatting>
  <conditionalFormatting sqref="P744:Y750">
    <cfRule type="colorScale" priority="2014">
      <colorScale>
        <cfvo type="num" val="0"/>
        <cfvo type="max" val="0"/>
        <color rgb="FFFF0000"/>
        <color rgb="FFFFEF9C"/>
      </colorScale>
    </cfRule>
  </conditionalFormatting>
  <conditionalFormatting sqref="P744:Y750">
    <cfRule type="colorScale" priority="2013">
      <colorScale>
        <cfvo type="num" val="0"/>
        <cfvo type="max" val="0"/>
        <color rgb="FFFF0000"/>
        <color rgb="FFFFEF9C"/>
      </colorScale>
    </cfRule>
  </conditionalFormatting>
  <conditionalFormatting sqref="P744:Y750">
    <cfRule type="colorScale" priority="2012">
      <colorScale>
        <cfvo type="num" val="0"/>
        <cfvo type="max" val="0"/>
        <color rgb="FFFF0000"/>
        <color rgb="FFFFEF9C"/>
      </colorScale>
    </cfRule>
  </conditionalFormatting>
  <conditionalFormatting sqref="P744:Y750">
    <cfRule type="colorScale" priority="2011">
      <colorScale>
        <cfvo type="num" val="0"/>
        <cfvo type="max" val="0"/>
        <color rgb="FFFF0000"/>
        <color rgb="FFFFEF9C"/>
      </colorScale>
    </cfRule>
  </conditionalFormatting>
  <conditionalFormatting sqref="P744:Y750">
    <cfRule type="colorScale" priority="2010">
      <colorScale>
        <cfvo type="num" val="0"/>
        <cfvo type="max" val="0"/>
        <color rgb="FFFF0000"/>
        <color rgb="FFFFEF9C"/>
      </colorScale>
    </cfRule>
  </conditionalFormatting>
  <conditionalFormatting sqref="P744:Y750">
    <cfRule type="colorScale" priority="2009">
      <colorScale>
        <cfvo type="num" val="0"/>
        <cfvo type="max" val="0"/>
        <color rgb="FFFF0000"/>
        <color rgb="FFFFEF9C"/>
      </colorScale>
    </cfRule>
  </conditionalFormatting>
  <conditionalFormatting sqref="P752:Y765">
    <cfRule type="colorScale" priority="2008">
      <colorScale>
        <cfvo type="num" val="0"/>
        <cfvo type="max" val="0"/>
        <color rgb="FFFF0000"/>
        <color rgb="FFFFEF9C"/>
      </colorScale>
    </cfRule>
  </conditionalFormatting>
  <conditionalFormatting sqref="P752:Y765">
    <cfRule type="colorScale" priority="2007">
      <colorScale>
        <cfvo type="num" val="0"/>
        <cfvo type="max" val="0"/>
        <color rgb="FFFF0000"/>
        <color rgb="FFFFEF9C"/>
      </colorScale>
    </cfRule>
  </conditionalFormatting>
  <conditionalFormatting sqref="P752:Y765">
    <cfRule type="colorScale" priority="2006">
      <colorScale>
        <cfvo type="num" val="0"/>
        <cfvo type="max" val="0"/>
        <color rgb="FFFF0000"/>
        <color rgb="FFFFEF9C"/>
      </colorScale>
    </cfRule>
  </conditionalFormatting>
  <conditionalFormatting sqref="P752:Y765">
    <cfRule type="colorScale" priority="2005">
      <colorScale>
        <cfvo type="num" val="0"/>
        <cfvo type="max" val="0"/>
        <color rgb="FFFF0000"/>
        <color rgb="FFFFEF9C"/>
      </colorScale>
    </cfRule>
  </conditionalFormatting>
  <conditionalFormatting sqref="P752:Y765">
    <cfRule type="colorScale" priority="2004">
      <colorScale>
        <cfvo type="num" val="0"/>
        <cfvo type="max" val="0"/>
        <color rgb="FFFF0000"/>
        <color rgb="FFFFEF9C"/>
      </colorScale>
    </cfRule>
  </conditionalFormatting>
  <conditionalFormatting sqref="P752:Y765">
    <cfRule type="colorScale" priority="2003">
      <colorScale>
        <cfvo type="num" val="0"/>
        <cfvo type="max" val="0"/>
        <color rgb="FFFF0000"/>
        <color rgb="FFFFEF9C"/>
      </colorScale>
    </cfRule>
  </conditionalFormatting>
  <conditionalFormatting sqref="P752:Y765">
    <cfRule type="colorScale" priority="2002">
      <colorScale>
        <cfvo type="num" val="0"/>
        <cfvo type="max" val="0"/>
        <color rgb="FFFF0000"/>
        <color rgb="FFFFEF9C"/>
      </colorScale>
    </cfRule>
  </conditionalFormatting>
  <conditionalFormatting sqref="P752:Y765">
    <cfRule type="colorScale" priority="2001">
      <colorScale>
        <cfvo type="num" val="0"/>
        <cfvo type="max" val="0"/>
        <color rgb="FFFF0000"/>
        <color rgb="FFFFEF9C"/>
      </colorScale>
    </cfRule>
  </conditionalFormatting>
  <conditionalFormatting sqref="P752:Y765">
    <cfRule type="colorScale" priority="2000">
      <colorScale>
        <cfvo type="num" val="0"/>
        <cfvo type="max" val="0"/>
        <color rgb="FFFF0000"/>
        <color rgb="FFFFEF9C"/>
      </colorScale>
    </cfRule>
  </conditionalFormatting>
  <conditionalFormatting sqref="P752:Y765">
    <cfRule type="colorScale" priority="1999">
      <colorScale>
        <cfvo type="num" val="0"/>
        <cfvo type="max" val="0"/>
        <color rgb="FFFF0000"/>
        <color rgb="FFFFEF9C"/>
      </colorScale>
    </cfRule>
  </conditionalFormatting>
  <conditionalFormatting sqref="P752:Y765">
    <cfRule type="colorScale" priority="1998">
      <colorScale>
        <cfvo type="num" val="0"/>
        <cfvo type="max" val="0"/>
        <color rgb="FFFF0000"/>
        <color rgb="FFFFEF9C"/>
      </colorScale>
    </cfRule>
  </conditionalFormatting>
  <conditionalFormatting sqref="P752:Y765">
    <cfRule type="colorScale" priority="1997">
      <colorScale>
        <cfvo type="num" val="0"/>
        <cfvo type="max" val="0"/>
        <color rgb="FFFF0000"/>
        <color rgb="FFFFEF9C"/>
      </colorScale>
    </cfRule>
  </conditionalFormatting>
  <conditionalFormatting sqref="P752:Y765">
    <cfRule type="colorScale" priority="1996">
      <colorScale>
        <cfvo type="num" val="0"/>
        <cfvo type="max" val="0"/>
        <color rgb="FFFF0000"/>
        <color rgb="FFFFEF9C"/>
      </colorScale>
    </cfRule>
  </conditionalFormatting>
  <conditionalFormatting sqref="P752:Y765">
    <cfRule type="colorScale" priority="1995">
      <colorScale>
        <cfvo type="num" val="0"/>
        <cfvo type="max" val="0"/>
        <color rgb="FFFF0000"/>
        <color rgb="FFFFEF9C"/>
      </colorScale>
    </cfRule>
  </conditionalFormatting>
  <conditionalFormatting sqref="P752:Y765">
    <cfRule type="colorScale" priority="1994">
      <colorScale>
        <cfvo type="num" val="0"/>
        <cfvo type="max" val="0"/>
        <color rgb="FFFF0000"/>
        <color rgb="FFFFEF9C"/>
      </colorScale>
    </cfRule>
  </conditionalFormatting>
  <conditionalFormatting sqref="P752:Y765">
    <cfRule type="colorScale" priority="1993">
      <colorScale>
        <cfvo type="num" val="0"/>
        <cfvo type="max" val="0"/>
        <color rgb="FFFF0000"/>
        <color rgb="FFFFEF9C"/>
      </colorScale>
    </cfRule>
  </conditionalFormatting>
  <conditionalFormatting sqref="P752:Y765">
    <cfRule type="colorScale" priority="1992">
      <colorScale>
        <cfvo type="num" val="0"/>
        <cfvo type="max" val="0"/>
        <color rgb="FFFF0000"/>
        <color rgb="FFFFEF9C"/>
      </colorScale>
    </cfRule>
  </conditionalFormatting>
  <conditionalFormatting sqref="P752:Y765">
    <cfRule type="colorScale" priority="1991">
      <colorScale>
        <cfvo type="num" val="0"/>
        <cfvo type="max" val="0"/>
        <color rgb="FFFF0000"/>
        <color rgb="FFFFEF9C"/>
      </colorScale>
    </cfRule>
  </conditionalFormatting>
  <conditionalFormatting sqref="P752:Y765">
    <cfRule type="colorScale" priority="1990">
      <colorScale>
        <cfvo type="num" val="0"/>
        <cfvo type="max" val="0"/>
        <color rgb="FFFF0000"/>
        <color rgb="FFFFEF9C"/>
      </colorScale>
    </cfRule>
  </conditionalFormatting>
  <conditionalFormatting sqref="P752:Y765">
    <cfRule type="colorScale" priority="1989">
      <colorScale>
        <cfvo type="num" val="0"/>
        <cfvo type="max" val="0"/>
        <color rgb="FFFF0000"/>
        <color rgb="FFFFEF9C"/>
      </colorScale>
    </cfRule>
  </conditionalFormatting>
  <conditionalFormatting sqref="P752:Y765">
    <cfRule type="colorScale" priority="1988">
      <colorScale>
        <cfvo type="num" val="0"/>
        <cfvo type="max" val="0"/>
        <color rgb="FFFF0000"/>
        <color rgb="FFFFEF9C"/>
      </colorScale>
    </cfRule>
  </conditionalFormatting>
  <conditionalFormatting sqref="P767:Y777">
    <cfRule type="colorScale" priority="1987">
      <colorScale>
        <cfvo type="num" val="0"/>
        <cfvo type="max" val="0"/>
        <color rgb="FFFF0000"/>
        <color rgb="FFFFEF9C"/>
      </colorScale>
    </cfRule>
  </conditionalFormatting>
  <conditionalFormatting sqref="P767:Y777">
    <cfRule type="colorScale" priority="1986">
      <colorScale>
        <cfvo type="num" val="0"/>
        <cfvo type="max" val="0"/>
        <color rgb="FFFF0000"/>
        <color rgb="FFFFEF9C"/>
      </colorScale>
    </cfRule>
  </conditionalFormatting>
  <conditionalFormatting sqref="P767:Y777">
    <cfRule type="colorScale" priority="1985">
      <colorScale>
        <cfvo type="num" val="0"/>
        <cfvo type="max" val="0"/>
        <color rgb="FFFF0000"/>
        <color rgb="FFFFEF9C"/>
      </colorScale>
    </cfRule>
  </conditionalFormatting>
  <conditionalFormatting sqref="P767:Y777">
    <cfRule type="colorScale" priority="1984">
      <colorScale>
        <cfvo type="num" val="0"/>
        <cfvo type="max" val="0"/>
        <color rgb="FFFF0000"/>
        <color rgb="FFFFEF9C"/>
      </colorScale>
    </cfRule>
  </conditionalFormatting>
  <conditionalFormatting sqref="P767:Y777">
    <cfRule type="colorScale" priority="1983">
      <colorScale>
        <cfvo type="num" val="0"/>
        <cfvo type="max" val="0"/>
        <color rgb="FFFF0000"/>
        <color rgb="FFFFEF9C"/>
      </colorScale>
    </cfRule>
  </conditionalFormatting>
  <conditionalFormatting sqref="P767:Y777">
    <cfRule type="colorScale" priority="1982">
      <colorScale>
        <cfvo type="num" val="0"/>
        <cfvo type="max" val="0"/>
        <color rgb="FFFF0000"/>
        <color rgb="FFFFEF9C"/>
      </colorScale>
    </cfRule>
  </conditionalFormatting>
  <conditionalFormatting sqref="P767:Y777">
    <cfRule type="colorScale" priority="1981">
      <colorScale>
        <cfvo type="num" val="0"/>
        <cfvo type="max" val="0"/>
        <color rgb="FFFF0000"/>
        <color rgb="FFFFEF9C"/>
      </colorScale>
    </cfRule>
  </conditionalFormatting>
  <conditionalFormatting sqref="P767:Y777">
    <cfRule type="colorScale" priority="1980">
      <colorScale>
        <cfvo type="num" val="0"/>
        <cfvo type="max" val="0"/>
        <color rgb="FFFF0000"/>
        <color rgb="FFFFEF9C"/>
      </colorScale>
    </cfRule>
  </conditionalFormatting>
  <conditionalFormatting sqref="P767:Y777">
    <cfRule type="colorScale" priority="1979">
      <colorScale>
        <cfvo type="num" val="0"/>
        <cfvo type="max" val="0"/>
        <color rgb="FFFF0000"/>
        <color rgb="FFFFEF9C"/>
      </colorScale>
    </cfRule>
  </conditionalFormatting>
  <conditionalFormatting sqref="P767:Y777">
    <cfRule type="colorScale" priority="1978">
      <colorScale>
        <cfvo type="num" val="0"/>
        <cfvo type="max" val="0"/>
        <color rgb="FFFF0000"/>
        <color rgb="FFFFEF9C"/>
      </colorScale>
    </cfRule>
  </conditionalFormatting>
  <conditionalFormatting sqref="P767:Y777">
    <cfRule type="colorScale" priority="1977">
      <colorScale>
        <cfvo type="num" val="0"/>
        <cfvo type="max" val="0"/>
        <color rgb="FFFF0000"/>
        <color rgb="FFFFEF9C"/>
      </colorScale>
    </cfRule>
  </conditionalFormatting>
  <conditionalFormatting sqref="P767:Y777">
    <cfRule type="colorScale" priority="1976">
      <colorScale>
        <cfvo type="num" val="0"/>
        <cfvo type="max" val="0"/>
        <color rgb="FFFF0000"/>
        <color rgb="FFFFEF9C"/>
      </colorScale>
    </cfRule>
  </conditionalFormatting>
  <conditionalFormatting sqref="P767:Y777">
    <cfRule type="colorScale" priority="1975">
      <colorScale>
        <cfvo type="num" val="0"/>
        <cfvo type="max" val="0"/>
        <color rgb="FFFF0000"/>
        <color rgb="FFFFEF9C"/>
      </colorScale>
    </cfRule>
  </conditionalFormatting>
  <conditionalFormatting sqref="P767:Y777">
    <cfRule type="colorScale" priority="1974">
      <colorScale>
        <cfvo type="num" val="0"/>
        <cfvo type="max" val="0"/>
        <color rgb="FFFF0000"/>
        <color rgb="FFFFEF9C"/>
      </colorScale>
    </cfRule>
  </conditionalFormatting>
  <conditionalFormatting sqref="P767:Y777">
    <cfRule type="colorScale" priority="1973">
      <colorScale>
        <cfvo type="num" val="0"/>
        <cfvo type="max" val="0"/>
        <color rgb="FFFF0000"/>
        <color rgb="FFFFEF9C"/>
      </colorScale>
    </cfRule>
  </conditionalFormatting>
  <conditionalFormatting sqref="P767:Y777">
    <cfRule type="colorScale" priority="1972">
      <colorScale>
        <cfvo type="num" val="0"/>
        <cfvo type="max" val="0"/>
        <color rgb="FFFF0000"/>
        <color rgb="FFFFEF9C"/>
      </colorScale>
    </cfRule>
  </conditionalFormatting>
  <conditionalFormatting sqref="P767:Y777">
    <cfRule type="colorScale" priority="1971">
      <colorScale>
        <cfvo type="num" val="0"/>
        <cfvo type="max" val="0"/>
        <color rgb="FFFF0000"/>
        <color rgb="FFFFEF9C"/>
      </colorScale>
    </cfRule>
  </conditionalFormatting>
  <conditionalFormatting sqref="P767:Y777">
    <cfRule type="colorScale" priority="1970">
      <colorScale>
        <cfvo type="num" val="0"/>
        <cfvo type="max" val="0"/>
        <color rgb="FFFF0000"/>
        <color rgb="FFFFEF9C"/>
      </colorScale>
    </cfRule>
  </conditionalFormatting>
  <conditionalFormatting sqref="P767:Y777">
    <cfRule type="colorScale" priority="1969">
      <colorScale>
        <cfvo type="num" val="0"/>
        <cfvo type="max" val="0"/>
        <color rgb="FFFF0000"/>
        <color rgb="FFFFEF9C"/>
      </colorScale>
    </cfRule>
  </conditionalFormatting>
  <conditionalFormatting sqref="P767:Y777">
    <cfRule type="colorScale" priority="1968">
      <colorScale>
        <cfvo type="num" val="0"/>
        <cfvo type="max" val="0"/>
        <color rgb="FFFF0000"/>
        <color rgb="FFFFEF9C"/>
      </colorScale>
    </cfRule>
  </conditionalFormatting>
  <conditionalFormatting sqref="P767:Y777">
    <cfRule type="colorScale" priority="1967">
      <colorScale>
        <cfvo type="num" val="0"/>
        <cfvo type="max" val="0"/>
        <color rgb="FFFF0000"/>
        <color rgb="FFFFEF9C"/>
      </colorScale>
    </cfRule>
  </conditionalFormatting>
  <conditionalFormatting sqref="P767:Y777">
    <cfRule type="colorScale" priority="1966">
      <colorScale>
        <cfvo type="num" val="0"/>
        <cfvo type="max" val="0"/>
        <color rgb="FFFF0000"/>
        <color rgb="FFFFEF9C"/>
      </colorScale>
    </cfRule>
  </conditionalFormatting>
  <conditionalFormatting sqref="P756:Y756">
    <cfRule type="colorScale" priority="1965">
      <colorScale>
        <cfvo type="num" val="0"/>
        <cfvo type="max" val="0"/>
        <color rgb="FFFF0000"/>
        <color rgb="FFFFEF9C"/>
      </colorScale>
    </cfRule>
  </conditionalFormatting>
  <conditionalFormatting sqref="P772:Y772">
    <cfRule type="colorScale" priority="1964">
      <colorScale>
        <cfvo type="num" val="0"/>
        <cfvo type="max" val="0"/>
        <color rgb="FFFF0000"/>
        <color rgb="FFFFEF9C"/>
      </colorScale>
    </cfRule>
  </conditionalFormatting>
  <conditionalFormatting sqref="P746:Y746">
    <cfRule type="colorScale" priority="1963">
      <colorScale>
        <cfvo type="num" val="0"/>
        <cfvo type="max" val="0"/>
        <color rgb="FFFF0000"/>
        <color rgb="FFFFEF9C"/>
      </colorScale>
    </cfRule>
  </conditionalFormatting>
  <conditionalFormatting sqref="P761:Y761">
    <cfRule type="colorScale" priority="1962">
      <colorScale>
        <cfvo type="num" val="0"/>
        <cfvo type="max" val="0"/>
        <color rgb="FFFF0000"/>
        <color rgb="FFFFEF9C"/>
      </colorScale>
    </cfRule>
  </conditionalFormatting>
  <conditionalFormatting sqref="P777:Y777">
    <cfRule type="colorScale" priority="1961">
      <colorScale>
        <cfvo type="num" val="0"/>
        <cfvo type="max" val="0"/>
        <color rgb="FFFF0000"/>
        <color rgb="FFFFEF9C"/>
      </colorScale>
    </cfRule>
  </conditionalFormatting>
  <conditionalFormatting sqref="P747:Y747">
    <cfRule type="colorScale" priority="1960">
      <colorScale>
        <cfvo type="num" val="0"/>
        <cfvo type="max" val="0"/>
        <color rgb="FFFF0000"/>
        <color rgb="FFFFEF9C"/>
      </colorScale>
    </cfRule>
  </conditionalFormatting>
  <conditionalFormatting sqref="P762:Y762">
    <cfRule type="colorScale" priority="1959">
      <colorScale>
        <cfvo type="num" val="0"/>
        <cfvo type="max" val="0"/>
        <color rgb="FFFF0000"/>
        <color rgb="FFFFEF9C"/>
      </colorScale>
    </cfRule>
  </conditionalFormatting>
  <conditionalFormatting sqref="Z744:Z750">
    <cfRule type="colorScale" priority="1958">
      <colorScale>
        <cfvo type="num" val="0"/>
        <cfvo type="max" val="0"/>
        <color rgb="FFFF0000"/>
        <color rgb="FFFFEF9C"/>
      </colorScale>
    </cfRule>
  </conditionalFormatting>
  <conditionalFormatting sqref="Z752:Z765">
    <cfRule type="colorScale" priority="1957">
      <colorScale>
        <cfvo type="num" val="0"/>
        <cfvo type="max" val="0"/>
        <color rgb="FFFF0000"/>
        <color rgb="FFFFEF9C"/>
      </colorScale>
    </cfRule>
  </conditionalFormatting>
  <conditionalFormatting sqref="Z767:Z777">
    <cfRule type="colorScale" priority="1956">
      <colorScale>
        <cfvo type="num" val="0"/>
        <cfvo type="max" val="0"/>
        <color rgb="FFFF0000"/>
        <color rgb="FFFFEF9C"/>
      </colorScale>
    </cfRule>
  </conditionalFormatting>
  <conditionalFormatting sqref="Z744:Z750">
    <cfRule type="colorScale" priority="1955">
      <colorScale>
        <cfvo type="num" val="0"/>
        <cfvo type="max" val="0"/>
        <color rgb="FFFF0000"/>
        <color rgb="FFFFEF9C"/>
      </colorScale>
    </cfRule>
  </conditionalFormatting>
  <conditionalFormatting sqref="Z744:Z750">
    <cfRule type="colorScale" priority="1954">
      <colorScale>
        <cfvo type="num" val="0"/>
        <cfvo type="max" val="0"/>
        <color rgb="FFFF0000"/>
        <color rgb="FFFFEF9C"/>
      </colorScale>
    </cfRule>
  </conditionalFormatting>
  <conditionalFormatting sqref="Z744:Z750">
    <cfRule type="colorScale" priority="1953">
      <colorScale>
        <cfvo type="num" val="0"/>
        <cfvo type="max" val="0"/>
        <color rgb="FFFF0000"/>
        <color rgb="FFFFEF9C"/>
      </colorScale>
    </cfRule>
  </conditionalFormatting>
  <conditionalFormatting sqref="Z744:Z750">
    <cfRule type="colorScale" priority="1952">
      <colorScale>
        <cfvo type="num" val="0"/>
        <cfvo type="max" val="0"/>
        <color rgb="FFFF0000"/>
        <color rgb="FFFFEF9C"/>
      </colorScale>
    </cfRule>
  </conditionalFormatting>
  <conditionalFormatting sqref="Z744:Z750">
    <cfRule type="colorScale" priority="1951">
      <colorScale>
        <cfvo type="num" val="0"/>
        <cfvo type="max" val="0"/>
        <color rgb="FFFF0000"/>
        <color rgb="FFFFEF9C"/>
      </colorScale>
    </cfRule>
  </conditionalFormatting>
  <conditionalFormatting sqref="Z744:Z750">
    <cfRule type="colorScale" priority="1950">
      <colorScale>
        <cfvo type="num" val="0"/>
        <cfvo type="max" val="0"/>
        <color rgb="FFFF0000"/>
        <color rgb="FFFFEF9C"/>
      </colorScale>
    </cfRule>
  </conditionalFormatting>
  <conditionalFormatting sqref="Z744:Z750">
    <cfRule type="colorScale" priority="1949">
      <colorScale>
        <cfvo type="num" val="0"/>
        <cfvo type="max" val="0"/>
        <color rgb="FFFF0000"/>
        <color rgb="FFFFEF9C"/>
      </colorScale>
    </cfRule>
  </conditionalFormatting>
  <conditionalFormatting sqref="Z744:Z750">
    <cfRule type="colorScale" priority="1948">
      <colorScale>
        <cfvo type="num" val="0"/>
        <cfvo type="max" val="0"/>
        <color rgb="FFFF0000"/>
        <color rgb="FFFFEF9C"/>
      </colorScale>
    </cfRule>
  </conditionalFormatting>
  <conditionalFormatting sqref="Z744:Z750">
    <cfRule type="colorScale" priority="1947">
      <colorScale>
        <cfvo type="num" val="0"/>
        <cfvo type="max" val="0"/>
        <color rgb="FFFF0000"/>
        <color rgb="FFFFEF9C"/>
      </colorScale>
    </cfRule>
  </conditionalFormatting>
  <conditionalFormatting sqref="Z744:Z750">
    <cfRule type="colorScale" priority="1946">
      <colorScale>
        <cfvo type="num" val="0"/>
        <cfvo type="max" val="0"/>
        <color rgb="FFFF0000"/>
        <color rgb="FFFFEF9C"/>
      </colorScale>
    </cfRule>
  </conditionalFormatting>
  <conditionalFormatting sqref="Z744:Z750">
    <cfRule type="colorScale" priority="1945">
      <colorScale>
        <cfvo type="num" val="0"/>
        <cfvo type="max" val="0"/>
        <color rgb="FFFF0000"/>
        <color rgb="FFFFEF9C"/>
      </colorScale>
    </cfRule>
  </conditionalFormatting>
  <conditionalFormatting sqref="Z744:Z750">
    <cfRule type="colorScale" priority="1944">
      <colorScale>
        <cfvo type="num" val="0"/>
        <cfvo type="max" val="0"/>
        <color rgb="FFFF0000"/>
        <color rgb="FFFFEF9C"/>
      </colorScale>
    </cfRule>
  </conditionalFormatting>
  <conditionalFormatting sqref="Z744:Z750">
    <cfRule type="colorScale" priority="1943">
      <colorScale>
        <cfvo type="num" val="0"/>
        <cfvo type="max" val="0"/>
        <color rgb="FFFF0000"/>
        <color rgb="FFFFEF9C"/>
      </colorScale>
    </cfRule>
  </conditionalFormatting>
  <conditionalFormatting sqref="Z744:Z750">
    <cfRule type="colorScale" priority="1942">
      <colorScale>
        <cfvo type="num" val="0"/>
        <cfvo type="max" val="0"/>
        <color rgb="FFFF0000"/>
        <color rgb="FFFFEF9C"/>
      </colorScale>
    </cfRule>
  </conditionalFormatting>
  <conditionalFormatting sqref="Z744:Z750">
    <cfRule type="colorScale" priority="1941">
      <colorScale>
        <cfvo type="num" val="0"/>
        <cfvo type="max" val="0"/>
        <color rgb="FFFF0000"/>
        <color rgb="FFFFEF9C"/>
      </colorScale>
    </cfRule>
  </conditionalFormatting>
  <conditionalFormatting sqref="Z744:Z750">
    <cfRule type="colorScale" priority="1940">
      <colorScale>
        <cfvo type="num" val="0"/>
        <cfvo type="max" val="0"/>
        <color rgb="FFFF0000"/>
        <color rgb="FFFFEF9C"/>
      </colorScale>
    </cfRule>
  </conditionalFormatting>
  <conditionalFormatting sqref="Z744:Z750">
    <cfRule type="colorScale" priority="1939">
      <colorScale>
        <cfvo type="num" val="0"/>
        <cfvo type="max" val="0"/>
        <color rgb="FFFF0000"/>
        <color rgb="FFFFEF9C"/>
      </colorScale>
    </cfRule>
  </conditionalFormatting>
  <conditionalFormatting sqref="Z744:Z750">
    <cfRule type="colorScale" priority="1938">
      <colorScale>
        <cfvo type="num" val="0"/>
        <cfvo type="max" val="0"/>
        <color rgb="FFFF0000"/>
        <color rgb="FFFFEF9C"/>
      </colorScale>
    </cfRule>
  </conditionalFormatting>
  <conditionalFormatting sqref="Z744:Z750">
    <cfRule type="colorScale" priority="1937">
      <colorScale>
        <cfvo type="num" val="0"/>
        <cfvo type="max" val="0"/>
        <color rgb="FFFF0000"/>
        <color rgb="FFFFEF9C"/>
      </colorScale>
    </cfRule>
  </conditionalFormatting>
  <conditionalFormatting sqref="Z744:Z750">
    <cfRule type="colorScale" priority="1936">
      <colorScale>
        <cfvo type="num" val="0"/>
        <cfvo type="max" val="0"/>
        <color rgb="FFFF0000"/>
        <color rgb="FFFFEF9C"/>
      </colorScale>
    </cfRule>
  </conditionalFormatting>
  <conditionalFormatting sqref="Z752:Z765">
    <cfRule type="colorScale" priority="1935">
      <colorScale>
        <cfvo type="num" val="0"/>
        <cfvo type="max" val="0"/>
        <color rgb="FFFF0000"/>
        <color rgb="FFFFEF9C"/>
      </colorScale>
    </cfRule>
  </conditionalFormatting>
  <conditionalFormatting sqref="Z752:Z765">
    <cfRule type="colorScale" priority="1934">
      <colorScale>
        <cfvo type="num" val="0"/>
        <cfvo type="max" val="0"/>
        <color rgb="FFFF0000"/>
        <color rgb="FFFFEF9C"/>
      </colorScale>
    </cfRule>
  </conditionalFormatting>
  <conditionalFormatting sqref="Z752:Z765">
    <cfRule type="colorScale" priority="1933">
      <colorScale>
        <cfvo type="num" val="0"/>
        <cfvo type="max" val="0"/>
        <color rgb="FFFF0000"/>
        <color rgb="FFFFEF9C"/>
      </colorScale>
    </cfRule>
  </conditionalFormatting>
  <conditionalFormatting sqref="Z752:Z765">
    <cfRule type="colorScale" priority="1932">
      <colorScale>
        <cfvo type="num" val="0"/>
        <cfvo type="max" val="0"/>
        <color rgb="FFFF0000"/>
        <color rgb="FFFFEF9C"/>
      </colorScale>
    </cfRule>
  </conditionalFormatting>
  <conditionalFormatting sqref="Z752:Z765">
    <cfRule type="colorScale" priority="1931">
      <colorScale>
        <cfvo type="num" val="0"/>
        <cfvo type="max" val="0"/>
        <color rgb="FFFF0000"/>
        <color rgb="FFFFEF9C"/>
      </colorScale>
    </cfRule>
  </conditionalFormatting>
  <conditionalFormatting sqref="Z752:Z765">
    <cfRule type="colorScale" priority="1930">
      <colorScale>
        <cfvo type="num" val="0"/>
        <cfvo type="max" val="0"/>
        <color rgb="FFFF0000"/>
        <color rgb="FFFFEF9C"/>
      </colorScale>
    </cfRule>
  </conditionalFormatting>
  <conditionalFormatting sqref="Z752:Z765">
    <cfRule type="colorScale" priority="1929">
      <colorScale>
        <cfvo type="num" val="0"/>
        <cfvo type="max" val="0"/>
        <color rgb="FFFF0000"/>
        <color rgb="FFFFEF9C"/>
      </colorScale>
    </cfRule>
  </conditionalFormatting>
  <conditionalFormatting sqref="Z752:Z765">
    <cfRule type="colorScale" priority="1928">
      <colorScale>
        <cfvo type="num" val="0"/>
        <cfvo type="max" val="0"/>
        <color rgb="FFFF0000"/>
        <color rgb="FFFFEF9C"/>
      </colorScale>
    </cfRule>
  </conditionalFormatting>
  <conditionalFormatting sqref="Z752:Z765">
    <cfRule type="colorScale" priority="1927">
      <colorScale>
        <cfvo type="num" val="0"/>
        <cfvo type="max" val="0"/>
        <color rgb="FFFF0000"/>
        <color rgb="FFFFEF9C"/>
      </colorScale>
    </cfRule>
  </conditionalFormatting>
  <conditionalFormatting sqref="Z752:Z765">
    <cfRule type="colorScale" priority="1926">
      <colorScale>
        <cfvo type="num" val="0"/>
        <cfvo type="max" val="0"/>
        <color rgb="FFFF0000"/>
        <color rgb="FFFFEF9C"/>
      </colorScale>
    </cfRule>
  </conditionalFormatting>
  <conditionalFormatting sqref="Z752:Z765">
    <cfRule type="colorScale" priority="1925">
      <colorScale>
        <cfvo type="num" val="0"/>
        <cfvo type="max" val="0"/>
        <color rgb="FFFF0000"/>
        <color rgb="FFFFEF9C"/>
      </colorScale>
    </cfRule>
  </conditionalFormatting>
  <conditionalFormatting sqref="Z752:Z765">
    <cfRule type="colorScale" priority="1924">
      <colorScale>
        <cfvo type="num" val="0"/>
        <cfvo type="max" val="0"/>
        <color rgb="FFFF0000"/>
        <color rgb="FFFFEF9C"/>
      </colorScale>
    </cfRule>
  </conditionalFormatting>
  <conditionalFormatting sqref="Z752:Z765">
    <cfRule type="colorScale" priority="1923">
      <colorScale>
        <cfvo type="num" val="0"/>
        <cfvo type="max" val="0"/>
        <color rgb="FFFF0000"/>
        <color rgb="FFFFEF9C"/>
      </colorScale>
    </cfRule>
  </conditionalFormatting>
  <conditionalFormatting sqref="Z752:Z765">
    <cfRule type="colorScale" priority="1922">
      <colorScale>
        <cfvo type="num" val="0"/>
        <cfvo type="max" val="0"/>
        <color rgb="FFFF0000"/>
        <color rgb="FFFFEF9C"/>
      </colorScale>
    </cfRule>
  </conditionalFormatting>
  <conditionalFormatting sqref="Z752:Z765">
    <cfRule type="colorScale" priority="1921">
      <colorScale>
        <cfvo type="num" val="0"/>
        <cfvo type="max" val="0"/>
        <color rgb="FFFF0000"/>
        <color rgb="FFFFEF9C"/>
      </colorScale>
    </cfRule>
  </conditionalFormatting>
  <conditionalFormatting sqref="Z752:Z765">
    <cfRule type="colorScale" priority="1920">
      <colorScale>
        <cfvo type="num" val="0"/>
        <cfvo type="max" val="0"/>
        <color rgb="FFFF0000"/>
        <color rgb="FFFFEF9C"/>
      </colorScale>
    </cfRule>
  </conditionalFormatting>
  <conditionalFormatting sqref="Z752:Z765">
    <cfRule type="colorScale" priority="1919">
      <colorScale>
        <cfvo type="num" val="0"/>
        <cfvo type="max" val="0"/>
        <color rgb="FFFF0000"/>
        <color rgb="FFFFEF9C"/>
      </colorScale>
    </cfRule>
  </conditionalFormatting>
  <conditionalFormatting sqref="Z752:Z765">
    <cfRule type="colorScale" priority="1918">
      <colorScale>
        <cfvo type="num" val="0"/>
        <cfvo type="max" val="0"/>
        <color rgb="FFFF0000"/>
        <color rgb="FFFFEF9C"/>
      </colorScale>
    </cfRule>
  </conditionalFormatting>
  <conditionalFormatting sqref="Z752:Z765">
    <cfRule type="colorScale" priority="1917">
      <colorScale>
        <cfvo type="num" val="0"/>
        <cfvo type="max" val="0"/>
        <color rgb="FFFF0000"/>
        <color rgb="FFFFEF9C"/>
      </colorScale>
    </cfRule>
  </conditionalFormatting>
  <conditionalFormatting sqref="Z752:Z765">
    <cfRule type="colorScale" priority="1916">
      <colorScale>
        <cfvo type="num" val="0"/>
        <cfvo type="max" val="0"/>
        <color rgb="FFFF0000"/>
        <color rgb="FFFFEF9C"/>
      </colorScale>
    </cfRule>
  </conditionalFormatting>
  <conditionalFormatting sqref="Z752:Z765">
    <cfRule type="colorScale" priority="1915">
      <colorScale>
        <cfvo type="num" val="0"/>
        <cfvo type="max" val="0"/>
        <color rgb="FFFF0000"/>
        <color rgb="FFFFEF9C"/>
      </colorScale>
    </cfRule>
  </conditionalFormatting>
  <conditionalFormatting sqref="Z767:Z777">
    <cfRule type="colorScale" priority="1914">
      <colorScale>
        <cfvo type="num" val="0"/>
        <cfvo type="max" val="0"/>
        <color rgb="FFFF0000"/>
        <color rgb="FFFFEF9C"/>
      </colorScale>
    </cfRule>
  </conditionalFormatting>
  <conditionalFormatting sqref="Z767:Z777">
    <cfRule type="colorScale" priority="1913">
      <colorScale>
        <cfvo type="num" val="0"/>
        <cfvo type="max" val="0"/>
        <color rgb="FFFF0000"/>
        <color rgb="FFFFEF9C"/>
      </colorScale>
    </cfRule>
  </conditionalFormatting>
  <conditionalFormatting sqref="Z767:Z777">
    <cfRule type="colorScale" priority="1912">
      <colorScale>
        <cfvo type="num" val="0"/>
        <cfvo type="max" val="0"/>
        <color rgb="FFFF0000"/>
        <color rgb="FFFFEF9C"/>
      </colorScale>
    </cfRule>
  </conditionalFormatting>
  <conditionalFormatting sqref="Z767:Z777">
    <cfRule type="colorScale" priority="1911">
      <colorScale>
        <cfvo type="num" val="0"/>
        <cfvo type="max" val="0"/>
        <color rgb="FFFF0000"/>
        <color rgb="FFFFEF9C"/>
      </colorScale>
    </cfRule>
  </conditionalFormatting>
  <conditionalFormatting sqref="Z767:Z777">
    <cfRule type="colorScale" priority="1910">
      <colorScale>
        <cfvo type="num" val="0"/>
        <cfvo type="max" val="0"/>
        <color rgb="FFFF0000"/>
        <color rgb="FFFFEF9C"/>
      </colorScale>
    </cfRule>
  </conditionalFormatting>
  <conditionalFormatting sqref="Z767:Z777">
    <cfRule type="colorScale" priority="1909">
      <colorScale>
        <cfvo type="num" val="0"/>
        <cfvo type="max" val="0"/>
        <color rgb="FFFF0000"/>
        <color rgb="FFFFEF9C"/>
      </colorScale>
    </cfRule>
  </conditionalFormatting>
  <conditionalFormatting sqref="Z767:Z777">
    <cfRule type="colorScale" priority="1908">
      <colorScale>
        <cfvo type="num" val="0"/>
        <cfvo type="max" val="0"/>
        <color rgb="FFFF0000"/>
        <color rgb="FFFFEF9C"/>
      </colorScale>
    </cfRule>
  </conditionalFormatting>
  <conditionalFormatting sqref="Z767:Z777">
    <cfRule type="colorScale" priority="1907">
      <colorScale>
        <cfvo type="num" val="0"/>
        <cfvo type="max" val="0"/>
        <color rgb="FFFF0000"/>
        <color rgb="FFFFEF9C"/>
      </colorScale>
    </cfRule>
  </conditionalFormatting>
  <conditionalFormatting sqref="Z767:Z777">
    <cfRule type="colorScale" priority="1906">
      <colorScale>
        <cfvo type="num" val="0"/>
        <cfvo type="max" val="0"/>
        <color rgb="FFFF0000"/>
        <color rgb="FFFFEF9C"/>
      </colorScale>
    </cfRule>
  </conditionalFormatting>
  <conditionalFormatting sqref="Z767:Z777">
    <cfRule type="colorScale" priority="1905">
      <colorScale>
        <cfvo type="num" val="0"/>
        <cfvo type="max" val="0"/>
        <color rgb="FFFF0000"/>
        <color rgb="FFFFEF9C"/>
      </colorScale>
    </cfRule>
  </conditionalFormatting>
  <conditionalFormatting sqref="Z767:Z777">
    <cfRule type="colorScale" priority="1904">
      <colorScale>
        <cfvo type="num" val="0"/>
        <cfvo type="max" val="0"/>
        <color rgb="FFFF0000"/>
        <color rgb="FFFFEF9C"/>
      </colorScale>
    </cfRule>
  </conditionalFormatting>
  <conditionalFormatting sqref="Z767:Z777">
    <cfRule type="colorScale" priority="1903">
      <colorScale>
        <cfvo type="num" val="0"/>
        <cfvo type="max" val="0"/>
        <color rgb="FFFF0000"/>
        <color rgb="FFFFEF9C"/>
      </colorScale>
    </cfRule>
  </conditionalFormatting>
  <conditionalFormatting sqref="Z767:Z777">
    <cfRule type="colorScale" priority="1902">
      <colorScale>
        <cfvo type="num" val="0"/>
        <cfvo type="max" val="0"/>
        <color rgb="FFFF0000"/>
        <color rgb="FFFFEF9C"/>
      </colorScale>
    </cfRule>
  </conditionalFormatting>
  <conditionalFormatting sqref="Z767:Z777">
    <cfRule type="colorScale" priority="1901">
      <colorScale>
        <cfvo type="num" val="0"/>
        <cfvo type="max" val="0"/>
        <color rgb="FFFF0000"/>
        <color rgb="FFFFEF9C"/>
      </colorScale>
    </cfRule>
  </conditionalFormatting>
  <conditionalFormatting sqref="Z767:Z777">
    <cfRule type="colorScale" priority="1900">
      <colorScale>
        <cfvo type="num" val="0"/>
        <cfvo type="max" val="0"/>
        <color rgb="FFFF0000"/>
        <color rgb="FFFFEF9C"/>
      </colorScale>
    </cfRule>
  </conditionalFormatting>
  <conditionalFormatting sqref="Z767:Z777">
    <cfRule type="colorScale" priority="1899">
      <colorScale>
        <cfvo type="num" val="0"/>
        <cfvo type="max" val="0"/>
        <color rgb="FFFF0000"/>
        <color rgb="FFFFEF9C"/>
      </colorScale>
    </cfRule>
  </conditionalFormatting>
  <conditionalFormatting sqref="Z767:Z777">
    <cfRule type="colorScale" priority="1898">
      <colorScale>
        <cfvo type="num" val="0"/>
        <cfvo type="max" val="0"/>
        <color rgb="FFFF0000"/>
        <color rgb="FFFFEF9C"/>
      </colorScale>
    </cfRule>
  </conditionalFormatting>
  <conditionalFormatting sqref="Z767:Z777">
    <cfRule type="colorScale" priority="1897">
      <colorScale>
        <cfvo type="num" val="0"/>
        <cfvo type="max" val="0"/>
        <color rgb="FFFF0000"/>
        <color rgb="FFFFEF9C"/>
      </colorScale>
    </cfRule>
  </conditionalFormatting>
  <conditionalFormatting sqref="Z767:Z777">
    <cfRule type="colorScale" priority="1896">
      <colorScale>
        <cfvo type="num" val="0"/>
        <cfvo type="max" val="0"/>
        <color rgb="FFFF0000"/>
        <color rgb="FFFFEF9C"/>
      </colorScale>
    </cfRule>
  </conditionalFormatting>
  <conditionalFormatting sqref="Z767:Z777">
    <cfRule type="colorScale" priority="1895">
      <colorScale>
        <cfvo type="num" val="0"/>
        <cfvo type="max" val="0"/>
        <color rgb="FFFF0000"/>
        <color rgb="FFFFEF9C"/>
      </colorScale>
    </cfRule>
  </conditionalFormatting>
  <conditionalFormatting sqref="Z767:Z777">
    <cfRule type="colorScale" priority="1894">
      <colorScale>
        <cfvo type="num" val="0"/>
        <cfvo type="max" val="0"/>
        <color rgb="FFFF0000"/>
        <color rgb="FFFFEF9C"/>
      </colorScale>
    </cfRule>
  </conditionalFormatting>
  <conditionalFormatting sqref="Z767:Z777">
    <cfRule type="colorScale" priority="1893">
      <colorScale>
        <cfvo type="num" val="0"/>
        <cfvo type="max" val="0"/>
        <color rgb="FFFF0000"/>
        <color rgb="FFFFEF9C"/>
      </colorScale>
    </cfRule>
  </conditionalFormatting>
  <conditionalFormatting sqref="Z756">
    <cfRule type="colorScale" priority="1892">
      <colorScale>
        <cfvo type="num" val="0"/>
        <cfvo type="max" val="0"/>
        <color rgb="FFFF0000"/>
        <color rgb="FFFFEF9C"/>
      </colorScale>
    </cfRule>
  </conditionalFormatting>
  <conditionalFormatting sqref="Z772">
    <cfRule type="colorScale" priority="1891">
      <colorScale>
        <cfvo type="num" val="0"/>
        <cfvo type="max" val="0"/>
        <color rgb="FFFF0000"/>
        <color rgb="FFFFEF9C"/>
      </colorScale>
    </cfRule>
  </conditionalFormatting>
  <conditionalFormatting sqref="Z746">
    <cfRule type="colorScale" priority="1890">
      <colorScale>
        <cfvo type="num" val="0"/>
        <cfvo type="max" val="0"/>
        <color rgb="FFFF0000"/>
        <color rgb="FFFFEF9C"/>
      </colorScale>
    </cfRule>
  </conditionalFormatting>
  <conditionalFormatting sqref="Z761">
    <cfRule type="colorScale" priority="1889">
      <colorScale>
        <cfvo type="num" val="0"/>
        <cfvo type="max" val="0"/>
        <color rgb="FFFF0000"/>
        <color rgb="FFFFEF9C"/>
      </colorScale>
    </cfRule>
  </conditionalFormatting>
  <conditionalFormatting sqref="Z777">
    <cfRule type="colorScale" priority="1888">
      <colorScale>
        <cfvo type="num" val="0"/>
        <cfvo type="max" val="0"/>
        <color rgb="FFFF0000"/>
        <color rgb="FFFFEF9C"/>
      </colorScale>
    </cfRule>
  </conditionalFormatting>
  <conditionalFormatting sqref="Z747">
    <cfRule type="colorScale" priority="1887">
      <colorScale>
        <cfvo type="num" val="0"/>
        <cfvo type="max" val="0"/>
        <color rgb="FFFF0000"/>
        <color rgb="FFFFEF9C"/>
      </colorScale>
    </cfRule>
  </conditionalFormatting>
  <conditionalFormatting sqref="Z762">
    <cfRule type="colorScale" priority="1886">
      <colorScale>
        <cfvo type="num" val="0"/>
        <cfvo type="max" val="0"/>
        <color rgb="FFFF0000"/>
        <color rgb="FFFFEF9C"/>
      </colorScale>
    </cfRule>
  </conditionalFormatting>
  <conditionalFormatting sqref="P744:Y756">
    <cfRule type="colorScale" priority="1885">
      <colorScale>
        <cfvo type="num" val="0"/>
        <cfvo type="max" val="0"/>
        <color rgb="FFFF0000"/>
        <color rgb="FFFFEF9C"/>
      </colorScale>
    </cfRule>
  </conditionalFormatting>
  <conditionalFormatting sqref="P758:Y772">
    <cfRule type="colorScale" priority="1884">
      <colorScale>
        <cfvo type="num" val="0"/>
        <cfvo type="max" val="0"/>
        <color rgb="FFFF0000"/>
        <color rgb="FFFFEF9C"/>
      </colorScale>
    </cfRule>
  </conditionalFormatting>
  <conditionalFormatting sqref="P774:Y777">
    <cfRule type="colorScale" priority="1883">
      <colorScale>
        <cfvo type="num" val="0"/>
        <cfvo type="max" val="0"/>
        <color rgb="FFFF0000"/>
        <color rgb="FFFFEF9C"/>
      </colorScale>
    </cfRule>
  </conditionalFormatting>
  <conditionalFormatting sqref="P744:Y756">
    <cfRule type="colorScale" priority="1882">
      <colorScale>
        <cfvo type="num" val="0"/>
        <cfvo type="max" val="0"/>
        <color rgb="FFFF0000"/>
        <color rgb="FFFFEF9C"/>
      </colorScale>
    </cfRule>
  </conditionalFormatting>
  <conditionalFormatting sqref="P744:Y756">
    <cfRule type="colorScale" priority="1881">
      <colorScale>
        <cfvo type="num" val="0"/>
        <cfvo type="max" val="0"/>
        <color rgb="FFFF0000"/>
        <color rgb="FFFFEF9C"/>
      </colorScale>
    </cfRule>
  </conditionalFormatting>
  <conditionalFormatting sqref="P744:Y756">
    <cfRule type="colorScale" priority="1880">
      <colorScale>
        <cfvo type="num" val="0"/>
        <cfvo type="max" val="0"/>
        <color rgb="FFFF0000"/>
        <color rgb="FFFFEF9C"/>
      </colorScale>
    </cfRule>
  </conditionalFormatting>
  <conditionalFormatting sqref="P744:Y756">
    <cfRule type="colorScale" priority="1879">
      <colorScale>
        <cfvo type="num" val="0"/>
        <cfvo type="max" val="0"/>
        <color rgb="FFFF0000"/>
        <color rgb="FFFFEF9C"/>
      </colorScale>
    </cfRule>
  </conditionalFormatting>
  <conditionalFormatting sqref="P744:Y756">
    <cfRule type="colorScale" priority="1878">
      <colorScale>
        <cfvo type="num" val="0"/>
        <cfvo type="max" val="0"/>
        <color rgb="FFFF0000"/>
        <color rgb="FFFFEF9C"/>
      </colorScale>
    </cfRule>
  </conditionalFormatting>
  <conditionalFormatting sqref="P744:Y756">
    <cfRule type="colorScale" priority="1877">
      <colorScale>
        <cfvo type="num" val="0"/>
        <cfvo type="max" val="0"/>
        <color rgb="FFFF0000"/>
        <color rgb="FFFFEF9C"/>
      </colorScale>
    </cfRule>
  </conditionalFormatting>
  <conditionalFormatting sqref="P744:Y756">
    <cfRule type="colorScale" priority="1876">
      <colorScale>
        <cfvo type="num" val="0"/>
        <cfvo type="max" val="0"/>
        <color rgb="FFFF0000"/>
        <color rgb="FFFFEF9C"/>
      </colorScale>
    </cfRule>
  </conditionalFormatting>
  <conditionalFormatting sqref="P744:Y756">
    <cfRule type="colorScale" priority="1875">
      <colorScale>
        <cfvo type="num" val="0"/>
        <cfvo type="max" val="0"/>
        <color rgb="FFFF0000"/>
        <color rgb="FFFFEF9C"/>
      </colorScale>
    </cfRule>
  </conditionalFormatting>
  <conditionalFormatting sqref="P744:Y756">
    <cfRule type="colorScale" priority="1874">
      <colorScale>
        <cfvo type="num" val="0"/>
        <cfvo type="max" val="0"/>
        <color rgb="FFFF0000"/>
        <color rgb="FFFFEF9C"/>
      </colorScale>
    </cfRule>
  </conditionalFormatting>
  <conditionalFormatting sqref="P744:Y756">
    <cfRule type="colorScale" priority="1873">
      <colorScale>
        <cfvo type="num" val="0"/>
        <cfvo type="max" val="0"/>
        <color rgb="FFFF0000"/>
        <color rgb="FFFFEF9C"/>
      </colorScale>
    </cfRule>
  </conditionalFormatting>
  <conditionalFormatting sqref="P744:Y756">
    <cfRule type="colorScale" priority="1872">
      <colorScale>
        <cfvo type="num" val="0"/>
        <cfvo type="max" val="0"/>
        <color rgb="FFFF0000"/>
        <color rgb="FFFFEF9C"/>
      </colorScale>
    </cfRule>
  </conditionalFormatting>
  <conditionalFormatting sqref="P744:Y756">
    <cfRule type="colorScale" priority="1871">
      <colorScale>
        <cfvo type="num" val="0"/>
        <cfvo type="max" val="0"/>
        <color rgb="FFFF0000"/>
        <color rgb="FFFFEF9C"/>
      </colorScale>
    </cfRule>
  </conditionalFormatting>
  <conditionalFormatting sqref="P744:Y756">
    <cfRule type="colorScale" priority="1870">
      <colorScale>
        <cfvo type="num" val="0"/>
        <cfvo type="max" val="0"/>
        <color rgb="FFFF0000"/>
        <color rgb="FFFFEF9C"/>
      </colorScale>
    </cfRule>
  </conditionalFormatting>
  <conditionalFormatting sqref="P744:Y756">
    <cfRule type="colorScale" priority="1869">
      <colorScale>
        <cfvo type="num" val="0"/>
        <cfvo type="max" val="0"/>
        <color rgb="FFFF0000"/>
        <color rgb="FFFFEF9C"/>
      </colorScale>
    </cfRule>
  </conditionalFormatting>
  <conditionalFormatting sqref="P744:Y756">
    <cfRule type="colorScale" priority="1868">
      <colorScale>
        <cfvo type="num" val="0"/>
        <cfvo type="max" val="0"/>
        <color rgb="FFFF0000"/>
        <color rgb="FFFFEF9C"/>
      </colorScale>
    </cfRule>
  </conditionalFormatting>
  <conditionalFormatting sqref="P744:Y756">
    <cfRule type="colorScale" priority="1867">
      <colorScale>
        <cfvo type="num" val="0"/>
        <cfvo type="max" val="0"/>
        <color rgb="FFFF0000"/>
        <color rgb="FFFFEF9C"/>
      </colorScale>
    </cfRule>
  </conditionalFormatting>
  <conditionalFormatting sqref="P744:Y756">
    <cfRule type="colorScale" priority="1866">
      <colorScale>
        <cfvo type="num" val="0"/>
        <cfvo type="max" val="0"/>
        <color rgb="FFFF0000"/>
        <color rgb="FFFFEF9C"/>
      </colorScale>
    </cfRule>
  </conditionalFormatting>
  <conditionalFormatting sqref="P744:Y756">
    <cfRule type="colorScale" priority="1865">
      <colorScale>
        <cfvo type="num" val="0"/>
        <cfvo type="max" val="0"/>
        <color rgb="FFFF0000"/>
        <color rgb="FFFFEF9C"/>
      </colorScale>
    </cfRule>
  </conditionalFormatting>
  <conditionalFormatting sqref="P758:Y772">
    <cfRule type="colorScale" priority="1864">
      <colorScale>
        <cfvo type="num" val="0"/>
        <cfvo type="max" val="0"/>
        <color rgb="FFFF0000"/>
        <color rgb="FFFFEF9C"/>
      </colorScale>
    </cfRule>
  </conditionalFormatting>
  <conditionalFormatting sqref="P758:Y772">
    <cfRule type="colorScale" priority="1863">
      <colorScale>
        <cfvo type="num" val="0"/>
        <cfvo type="max" val="0"/>
        <color rgb="FFFF0000"/>
        <color rgb="FFFFEF9C"/>
      </colorScale>
    </cfRule>
  </conditionalFormatting>
  <conditionalFormatting sqref="P758:Y772">
    <cfRule type="colorScale" priority="1862">
      <colorScale>
        <cfvo type="num" val="0"/>
        <cfvo type="max" val="0"/>
        <color rgb="FFFF0000"/>
        <color rgb="FFFFEF9C"/>
      </colorScale>
    </cfRule>
  </conditionalFormatting>
  <conditionalFormatting sqref="P758:Y772">
    <cfRule type="colorScale" priority="1861">
      <colorScale>
        <cfvo type="num" val="0"/>
        <cfvo type="max" val="0"/>
        <color rgb="FFFF0000"/>
        <color rgb="FFFFEF9C"/>
      </colorScale>
    </cfRule>
  </conditionalFormatting>
  <conditionalFormatting sqref="P758:Y772">
    <cfRule type="colorScale" priority="1860">
      <colorScale>
        <cfvo type="num" val="0"/>
        <cfvo type="max" val="0"/>
        <color rgb="FFFF0000"/>
        <color rgb="FFFFEF9C"/>
      </colorScale>
    </cfRule>
  </conditionalFormatting>
  <conditionalFormatting sqref="P758:Y772">
    <cfRule type="colorScale" priority="1859">
      <colorScale>
        <cfvo type="num" val="0"/>
        <cfvo type="max" val="0"/>
        <color rgb="FFFF0000"/>
        <color rgb="FFFFEF9C"/>
      </colorScale>
    </cfRule>
  </conditionalFormatting>
  <conditionalFormatting sqref="P758:Y772">
    <cfRule type="colorScale" priority="1858">
      <colorScale>
        <cfvo type="num" val="0"/>
        <cfvo type="max" val="0"/>
        <color rgb="FFFF0000"/>
        <color rgb="FFFFEF9C"/>
      </colorScale>
    </cfRule>
  </conditionalFormatting>
  <conditionalFormatting sqref="P758:Y772">
    <cfRule type="colorScale" priority="1857">
      <colorScale>
        <cfvo type="num" val="0"/>
        <cfvo type="max" val="0"/>
        <color rgb="FFFF0000"/>
        <color rgb="FFFFEF9C"/>
      </colorScale>
    </cfRule>
  </conditionalFormatting>
  <conditionalFormatting sqref="P758:Y772">
    <cfRule type="colorScale" priority="1856">
      <colorScale>
        <cfvo type="num" val="0"/>
        <cfvo type="max" val="0"/>
        <color rgb="FFFF0000"/>
        <color rgb="FFFFEF9C"/>
      </colorScale>
    </cfRule>
  </conditionalFormatting>
  <conditionalFormatting sqref="P758:Y772">
    <cfRule type="colorScale" priority="1855">
      <colorScale>
        <cfvo type="num" val="0"/>
        <cfvo type="max" val="0"/>
        <color rgb="FFFF0000"/>
        <color rgb="FFFFEF9C"/>
      </colorScale>
    </cfRule>
  </conditionalFormatting>
  <conditionalFormatting sqref="P758:Y772">
    <cfRule type="colorScale" priority="1854">
      <colorScale>
        <cfvo type="num" val="0"/>
        <cfvo type="max" val="0"/>
        <color rgb="FFFF0000"/>
        <color rgb="FFFFEF9C"/>
      </colorScale>
    </cfRule>
  </conditionalFormatting>
  <conditionalFormatting sqref="P758:Y772">
    <cfRule type="colorScale" priority="1853">
      <colorScale>
        <cfvo type="num" val="0"/>
        <cfvo type="max" val="0"/>
        <color rgb="FFFF0000"/>
        <color rgb="FFFFEF9C"/>
      </colorScale>
    </cfRule>
  </conditionalFormatting>
  <conditionalFormatting sqref="P758:Y772">
    <cfRule type="colorScale" priority="1852">
      <colorScale>
        <cfvo type="num" val="0"/>
        <cfvo type="max" val="0"/>
        <color rgb="FFFF0000"/>
        <color rgb="FFFFEF9C"/>
      </colorScale>
    </cfRule>
  </conditionalFormatting>
  <conditionalFormatting sqref="P758:Y772">
    <cfRule type="colorScale" priority="1851">
      <colorScale>
        <cfvo type="num" val="0"/>
        <cfvo type="max" val="0"/>
        <color rgb="FFFF0000"/>
        <color rgb="FFFFEF9C"/>
      </colorScale>
    </cfRule>
  </conditionalFormatting>
  <conditionalFormatting sqref="P758:Y772">
    <cfRule type="colorScale" priority="1850">
      <colorScale>
        <cfvo type="num" val="0"/>
        <cfvo type="max" val="0"/>
        <color rgb="FFFF0000"/>
        <color rgb="FFFFEF9C"/>
      </colorScale>
    </cfRule>
  </conditionalFormatting>
  <conditionalFormatting sqref="P758:Y772">
    <cfRule type="colorScale" priority="1849">
      <colorScale>
        <cfvo type="num" val="0"/>
        <cfvo type="max" val="0"/>
        <color rgb="FFFF0000"/>
        <color rgb="FFFFEF9C"/>
      </colorScale>
    </cfRule>
  </conditionalFormatting>
  <conditionalFormatting sqref="P758:Y772">
    <cfRule type="colorScale" priority="1848">
      <colorScale>
        <cfvo type="num" val="0"/>
        <cfvo type="max" val="0"/>
        <color rgb="FFFF0000"/>
        <color rgb="FFFFEF9C"/>
      </colorScale>
    </cfRule>
  </conditionalFormatting>
  <conditionalFormatting sqref="P758:Y772">
    <cfRule type="colorScale" priority="1847">
      <colorScale>
        <cfvo type="num" val="0"/>
        <cfvo type="max" val="0"/>
        <color rgb="FFFF0000"/>
        <color rgb="FFFFEF9C"/>
      </colorScale>
    </cfRule>
  </conditionalFormatting>
  <conditionalFormatting sqref="P758:Y772">
    <cfRule type="colorScale" priority="1846">
      <colorScale>
        <cfvo type="num" val="0"/>
        <cfvo type="max" val="0"/>
        <color rgb="FFFF0000"/>
        <color rgb="FFFFEF9C"/>
      </colorScale>
    </cfRule>
  </conditionalFormatting>
  <conditionalFormatting sqref="P774:Y777">
    <cfRule type="colorScale" priority="1845">
      <colorScale>
        <cfvo type="num" val="0"/>
        <cfvo type="max" val="0"/>
        <color rgb="FFFF0000"/>
        <color rgb="FFFFEF9C"/>
      </colorScale>
    </cfRule>
  </conditionalFormatting>
  <conditionalFormatting sqref="P774:Y777">
    <cfRule type="colorScale" priority="1844">
      <colorScale>
        <cfvo type="num" val="0"/>
        <cfvo type="max" val="0"/>
        <color rgb="FFFF0000"/>
        <color rgb="FFFFEF9C"/>
      </colorScale>
    </cfRule>
  </conditionalFormatting>
  <conditionalFormatting sqref="P774:Y777">
    <cfRule type="colorScale" priority="1843">
      <colorScale>
        <cfvo type="num" val="0"/>
        <cfvo type="max" val="0"/>
        <color rgb="FFFF0000"/>
        <color rgb="FFFFEF9C"/>
      </colorScale>
    </cfRule>
  </conditionalFormatting>
  <conditionalFormatting sqref="P774:Y777">
    <cfRule type="colorScale" priority="1842">
      <colorScale>
        <cfvo type="num" val="0"/>
        <cfvo type="max" val="0"/>
        <color rgb="FFFF0000"/>
        <color rgb="FFFFEF9C"/>
      </colorScale>
    </cfRule>
  </conditionalFormatting>
  <conditionalFormatting sqref="P774:Y777">
    <cfRule type="colorScale" priority="1841">
      <colorScale>
        <cfvo type="num" val="0"/>
        <cfvo type="max" val="0"/>
        <color rgb="FFFF0000"/>
        <color rgb="FFFFEF9C"/>
      </colorScale>
    </cfRule>
  </conditionalFormatting>
  <conditionalFormatting sqref="P774:Y777">
    <cfRule type="colorScale" priority="1840">
      <colorScale>
        <cfvo type="num" val="0"/>
        <cfvo type="max" val="0"/>
        <color rgb="FFFF0000"/>
        <color rgb="FFFFEF9C"/>
      </colorScale>
    </cfRule>
  </conditionalFormatting>
  <conditionalFormatting sqref="P774:Y777">
    <cfRule type="colorScale" priority="1839">
      <colorScale>
        <cfvo type="num" val="0"/>
        <cfvo type="max" val="0"/>
        <color rgb="FFFF0000"/>
        <color rgb="FFFFEF9C"/>
      </colorScale>
    </cfRule>
  </conditionalFormatting>
  <conditionalFormatting sqref="P774:Y777">
    <cfRule type="colorScale" priority="1838">
      <colorScale>
        <cfvo type="num" val="0"/>
        <cfvo type="max" val="0"/>
        <color rgb="FFFF0000"/>
        <color rgb="FFFFEF9C"/>
      </colorScale>
    </cfRule>
  </conditionalFormatting>
  <conditionalFormatting sqref="P774:Y777">
    <cfRule type="colorScale" priority="1837">
      <colorScale>
        <cfvo type="num" val="0"/>
        <cfvo type="max" val="0"/>
        <color rgb="FFFF0000"/>
        <color rgb="FFFFEF9C"/>
      </colorScale>
    </cfRule>
  </conditionalFormatting>
  <conditionalFormatting sqref="P774:Y777">
    <cfRule type="colorScale" priority="1836">
      <colorScale>
        <cfvo type="num" val="0"/>
        <cfvo type="max" val="0"/>
        <color rgb="FFFF0000"/>
        <color rgb="FFFFEF9C"/>
      </colorScale>
    </cfRule>
  </conditionalFormatting>
  <conditionalFormatting sqref="P774:Y777">
    <cfRule type="colorScale" priority="1835">
      <colorScale>
        <cfvo type="num" val="0"/>
        <cfvo type="max" val="0"/>
        <color rgb="FFFF0000"/>
        <color rgb="FFFFEF9C"/>
      </colorScale>
    </cfRule>
  </conditionalFormatting>
  <conditionalFormatting sqref="P774:Y777">
    <cfRule type="colorScale" priority="1834">
      <colorScale>
        <cfvo type="num" val="0"/>
        <cfvo type="max" val="0"/>
        <color rgb="FFFF0000"/>
        <color rgb="FFFFEF9C"/>
      </colorScale>
    </cfRule>
  </conditionalFormatting>
  <conditionalFormatting sqref="P774:Y777">
    <cfRule type="colorScale" priority="1833">
      <colorScale>
        <cfvo type="num" val="0"/>
        <cfvo type="max" val="0"/>
        <color rgb="FFFF0000"/>
        <color rgb="FFFFEF9C"/>
      </colorScale>
    </cfRule>
  </conditionalFormatting>
  <conditionalFormatting sqref="P774:Y777">
    <cfRule type="colorScale" priority="1832">
      <colorScale>
        <cfvo type="num" val="0"/>
        <cfvo type="max" val="0"/>
        <color rgb="FFFF0000"/>
        <color rgb="FFFFEF9C"/>
      </colorScale>
    </cfRule>
  </conditionalFormatting>
  <conditionalFormatting sqref="P774:Y777">
    <cfRule type="colorScale" priority="1831">
      <colorScale>
        <cfvo type="num" val="0"/>
        <cfvo type="max" val="0"/>
        <color rgb="FFFF0000"/>
        <color rgb="FFFFEF9C"/>
      </colorScale>
    </cfRule>
  </conditionalFormatting>
  <conditionalFormatting sqref="P774:Y777">
    <cfRule type="colorScale" priority="1830">
      <colorScale>
        <cfvo type="num" val="0"/>
        <cfvo type="max" val="0"/>
        <color rgb="FFFF0000"/>
        <color rgb="FFFFEF9C"/>
      </colorScale>
    </cfRule>
  </conditionalFormatting>
  <conditionalFormatting sqref="P774:Y777">
    <cfRule type="colorScale" priority="1829">
      <colorScale>
        <cfvo type="num" val="0"/>
        <cfvo type="max" val="0"/>
        <color rgb="FFFF0000"/>
        <color rgb="FFFFEF9C"/>
      </colorScale>
    </cfRule>
  </conditionalFormatting>
  <conditionalFormatting sqref="P774:Y777">
    <cfRule type="colorScale" priority="1828">
      <colorScale>
        <cfvo type="num" val="0"/>
        <cfvo type="max" val="0"/>
        <color rgb="FFFF0000"/>
        <color rgb="FFFFEF9C"/>
      </colorScale>
    </cfRule>
  </conditionalFormatting>
  <conditionalFormatting sqref="P774:Y777">
    <cfRule type="colorScale" priority="1827">
      <colorScale>
        <cfvo type="num" val="0"/>
        <cfvo type="max" val="0"/>
        <color rgb="FFFF0000"/>
        <color rgb="FFFFEF9C"/>
      </colorScale>
    </cfRule>
  </conditionalFormatting>
  <conditionalFormatting sqref="P774:Y777">
    <cfRule type="colorScale" priority="1826">
      <colorScale>
        <cfvo type="num" val="0"/>
        <cfvo type="max" val="0"/>
        <color rgb="FFFF0000"/>
        <color rgb="FFFFEF9C"/>
      </colorScale>
    </cfRule>
  </conditionalFormatting>
  <conditionalFormatting sqref="P747:Y747">
    <cfRule type="colorScale" priority="1825">
      <colorScale>
        <cfvo type="num" val="0"/>
        <cfvo type="max" val="0"/>
        <color rgb="FFFF0000"/>
        <color rgb="FFFFEF9C"/>
      </colorScale>
    </cfRule>
  </conditionalFormatting>
  <conditionalFormatting sqref="P762:Y762">
    <cfRule type="colorScale" priority="1824">
      <colorScale>
        <cfvo type="num" val="0"/>
        <cfvo type="max" val="0"/>
        <color rgb="FFFF0000"/>
        <color rgb="FFFFEF9C"/>
      </colorScale>
    </cfRule>
  </conditionalFormatting>
  <conditionalFormatting sqref="P752:Y752">
    <cfRule type="colorScale" priority="1823">
      <colorScale>
        <cfvo type="num" val="0"/>
        <cfvo type="max" val="0"/>
        <color rgb="FFFF0000"/>
        <color rgb="FFFFEF9C"/>
      </colorScale>
    </cfRule>
  </conditionalFormatting>
  <conditionalFormatting sqref="P767:Y767">
    <cfRule type="colorScale" priority="1822">
      <colorScale>
        <cfvo type="num" val="0"/>
        <cfvo type="max" val="0"/>
        <color rgb="FFFF0000"/>
        <color rgb="FFFFEF9C"/>
      </colorScale>
    </cfRule>
  </conditionalFormatting>
  <conditionalFormatting sqref="P753:Y753">
    <cfRule type="colorScale" priority="1821">
      <colorScale>
        <cfvo type="num" val="0"/>
        <cfvo type="max" val="0"/>
        <color rgb="FFFF0000"/>
        <color rgb="FFFFEF9C"/>
      </colorScale>
    </cfRule>
  </conditionalFormatting>
  <conditionalFormatting sqref="P768:Y769">
    <cfRule type="colorScale" priority="1820">
      <colorScale>
        <cfvo type="num" val="0"/>
        <cfvo type="max" val="0"/>
        <color rgb="FFFF0000"/>
        <color rgb="FFFFEF9C"/>
      </colorScale>
    </cfRule>
  </conditionalFormatting>
  <conditionalFormatting sqref="Z744:Z756">
    <cfRule type="colorScale" priority="1819">
      <colorScale>
        <cfvo type="num" val="0"/>
        <cfvo type="max" val="0"/>
        <color rgb="FFFF0000"/>
        <color rgb="FFFFEF9C"/>
      </colorScale>
    </cfRule>
  </conditionalFormatting>
  <conditionalFormatting sqref="Z758:Z772">
    <cfRule type="colorScale" priority="1818">
      <colorScale>
        <cfvo type="num" val="0"/>
        <cfvo type="max" val="0"/>
        <color rgb="FFFF0000"/>
        <color rgb="FFFFEF9C"/>
      </colorScale>
    </cfRule>
  </conditionalFormatting>
  <conditionalFormatting sqref="Z774:Z777">
    <cfRule type="colorScale" priority="1817">
      <colorScale>
        <cfvo type="num" val="0"/>
        <cfvo type="max" val="0"/>
        <color rgb="FFFF0000"/>
        <color rgb="FFFFEF9C"/>
      </colorScale>
    </cfRule>
  </conditionalFormatting>
  <conditionalFormatting sqref="Z744:Z756">
    <cfRule type="colorScale" priority="1816">
      <colorScale>
        <cfvo type="num" val="0"/>
        <cfvo type="max" val="0"/>
        <color rgb="FFFF0000"/>
        <color rgb="FFFFEF9C"/>
      </colorScale>
    </cfRule>
  </conditionalFormatting>
  <conditionalFormatting sqref="Z744:Z756">
    <cfRule type="colorScale" priority="1815">
      <colorScale>
        <cfvo type="num" val="0"/>
        <cfvo type="max" val="0"/>
        <color rgb="FFFF0000"/>
        <color rgb="FFFFEF9C"/>
      </colorScale>
    </cfRule>
  </conditionalFormatting>
  <conditionalFormatting sqref="Z744:Z756">
    <cfRule type="colorScale" priority="1814">
      <colorScale>
        <cfvo type="num" val="0"/>
        <cfvo type="max" val="0"/>
        <color rgb="FFFF0000"/>
        <color rgb="FFFFEF9C"/>
      </colorScale>
    </cfRule>
  </conditionalFormatting>
  <conditionalFormatting sqref="Z744:Z756">
    <cfRule type="colorScale" priority="1813">
      <colorScale>
        <cfvo type="num" val="0"/>
        <cfvo type="max" val="0"/>
        <color rgb="FFFF0000"/>
        <color rgb="FFFFEF9C"/>
      </colorScale>
    </cfRule>
  </conditionalFormatting>
  <conditionalFormatting sqref="Z744:Z756">
    <cfRule type="colorScale" priority="1812">
      <colorScale>
        <cfvo type="num" val="0"/>
        <cfvo type="max" val="0"/>
        <color rgb="FFFF0000"/>
        <color rgb="FFFFEF9C"/>
      </colorScale>
    </cfRule>
  </conditionalFormatting>
  <conditionalFormatting sqref="Z744:Z756">
    <cfRule type="colorScale" priority="1811">
      <colorScale>
        <cfvo type="num" val="0"/>
        <cfvo type="max" val="0"/>
        <color rgb="FFFF0000"/>
        <color rgb="FFFFEF9C"/>
      </colorScale>
    </cfRule>
  </conditionalFormatting>
  <conditionalFormatting sqref="Z744:Z756">
    <cfRule type="colorScale" priority="1810">
      <colorScale>
        <cfvo type="num" val="0"/>
        <cfvo type="max" val="0"/>
        <color rgb="FFFF0000"/>
        <color rgb="FFFFEF9C"/>
      </colorScale>
    </cfRule>
  </conditionalFormatting>
  <conditionalFormatting sqref="Z744:Z756">
    <cfRule type="colorScale" priority="1809">
      <colorScale>
        <cfvo type="num" val="0"/>
        <cfvo type="max" val="0"/>
        <color rgb="FFFF0000"/>
        <color rgb="FFFFEF9C"/>
      </colorScale>
    </cfRule>
  </conditionalFormatting>
  <conditionalFormatting sqref="Z744:Z756">
    <cfRule type="colorScale" priority="1808">
      <colorScale>
        <cfvo type="num" val="0"/>
        <cfvo type="max" val="0"/>
        <color rgb="FFFF0000"/>
        <color rgb="FFFFEF9C"/>
      </colorScale>
    </cfRule>
  </conditionalFormatting>
  <conditionalFormatting sqref="Z744:Z756">
    <cfRule type="colorScale" priority="1807">
      <colorScale>
        <cfvo type="num" val="0"/>
        <cfvo type="max" val="0"/>
        <color rgb="FFFF0000"/>
        <color rgb="FFFFEF9C"/>
      </colorScale>
    </cfRule>
  </conditionalFormatting>
  <conditionalFormatting sqref="Z744:Z756">
    <cfRule type="colorScale" priority="1806">
      <colorScale>
        <cfvo type="num" val="0"/>
        <cfvo type="max" val="0"/>
        <color rgb="FFFF0000"/>
        <color rgb="FFFFEF9C"/>
      </colorScale>
    </cfRule>
  </conditionalFormatting>
  <conditionalFormatting sqref="Z744:Z756">
    <cfRule type="colorScale" priority="1805">
      <colorScale>
        <cfvo type="num" val="0"/>
        <cfvo type="max" val="0"/>
        <color rgb="FFFF0000"/>
        <color rgb="FFFFEF9C"/>
      </colorScale>
    </cfRule>
  </conditionalFormatting>
  <conditionalFormatting sqref="Z744:Z756">
    <cfRule type="colorScale" priority="1804">
      <colorScale>
        <cfvo type="num" val="0"/>
        <cfvo type="max" val="0"/>
        <color rgb="FFFF0000"/>
        <color rgb="FFFFEF9C"/>
      </colorScale>
    </cfRule>
  </conditionalFormatting>
  <conditionalFormatting sqref="Z744:Z756">
    <cfRule type="colorScale" priority="1803">
      <colorScale>
        <cfvo type="num" val="0"/>
        <cfvo type="max" val="0"/>
        <color rgb="FFFF0000"/>
        <color rgb="FFFFEF9C"/>
      </colorScale>
    </cfRule>
  </conditionalFormatting>
  <conditionalFormatting sqref="Z744:Z756">
    <cfRule type="colorScale" priority="1802">
      <colorScale>
        <cfvo type="num" val="0"/>
        <cfvo type="max" val="0"/>
        <color rgb="FFFF0000"/>
        <color rgb="FFFFEF9C"/>
      </colorScale>
    </cfRule>
  </conditionalFormatting>
  <conditionalFormatting sqref="Z744:Z756">
    <cfRule type="colorScale" priority="1801">
      <colorScale>
        <cfvo type="num" val="0"/>
        <cfvo type="max" val="0"/>
        <color rgb="FFFF0000"/>
        <color rgb="FFFFEF9C"/>
      </colorScale>
    </cfRule>
  </conditionalFormatting>
  <conditionalFormatting sqref="Z744:Z756">
    <cfRule type="colorScale" priority="1800">
      <colorScale>
        <cfvo type="num" val="0"/>
        <cfvo type="max" val="0"/>
        <color rgb="FFFF0000"/>
        <color rgb="FFFFEF9C"/>
      </colorScale>
    </cfRule>
  </conditionalFormatting>
  <conditionalFormatting sqref="Z744:Z756">
    <cfRule type="colorScale" priority="1799">
      <colorScale>
        <cfvo type="num" val="0"/>
        <cfvo type="max" val="0"/>
        <color rgb="FFFF0000"/>
        <color rgb="FFFFEF9C"/>
      </colorScale>
    </cfRule>
  </conditionalFormatting>
  <conditionalFormatting sqref="Z758:Z772">
    <cfRule type="colorScale" priority="1798">
      <colorScale>
        <cfvo type="num" val="0"/>
        <cfvo type="max" val="0"/>
        <color rgb="FFFF0000"/>
        <color rgb="FFFFEF9C"/>
      </colorScale>
    </cfRule>
  </conditionalFormatting>
  <conditionalFormatting sqref="Z758:Z772">
    <cfRule type="colorScale" priority="1797">
      <colorScale>
        <cfvo type="num" val="0"/>
        <cfvo type="max" val="0"/>
        <color rgb="FFFF0000"/>
        <color rgb="FFFFEF9C"/>
      </colorScale>
    </cfRule>
  </conditionalFormatting>
  <conditionalFormatting sqref="Z758:Z772">
    <cfRule type="colorScale" priority="1796">
      <colorScale>
        <cfvo type="num" val="0"/>
        <cfvo type="max" val="0"/>
        <color rgb="FFFF0000"/>
        <color rgb="FFFFEF9C"/>
      </colorScale>
    </cfRule>
  </conditionalFormatting>
  <conditionalFormatting sqref="Z758:Z772">
    <cfRule type="colorScale" priority="1795">
      <colorScale>
        <cfvo type="num" val="0"/>
        <cfvo type="max" val="0"/>
        <color rgb="FFFF0000"/>
        <color rgb="FFFFEF9C"/>
      </colorScale>
    </cfRule>
  </conditionalFormatting>
  <conditionalFormatting sqref="Z758:Z772">
    <cfRule type="colorScale" priority="1794">
      <colorScale>
        <cfvo type="num" val="0"/>
        <cfvo type="max" val="0"/>
        <color rgb="FFFF0000"/>
        <color rgb="FFFFEF9C"/>
      </colorScale>
    </cfRule>
  </conditionalFormatting>
  <conditionalFormatting sqref="Z758:Z772">
    <cfRule type="colorScale" priority="1793">
      <colorScale>
        <cfvo type="num" val="0"/>
        <cfvo type="max" val="0"/>
        <color rgb="FFFF0000"/>
        <color rgb="FFFFEF9C"/>
      </colorScale>
    </cfRule>
  </conditionalFormatting>
  <conditionalFormatting sqref="Z758:Z772">
    <cfRule type="colorScale" priority="1792">
      <colorScale>
        <cfvo type="num" val="0"/>
        <cfvo type="max" val="0"/>
        <color rgb="FFFF0000"/>
        <color rgb="FFFFEF9C"/>
      </colorScale>
    </cfRule>
  </conditionalFormatting>
  <conditionalFormatting sqref="Z758:Z772">
    <cfRule type="colorScale" priority="1791">
      <colorScale>
        <cfvo type="num" val="0"/>
        <cfvo type="max" val="0"/>
        <color rgb="FFFF0000"/>
        <color rgb="FFFFEF9C"/>
      </colorScale>
    </cfRule>
  </conditionalFormatting>
  <conditionalFormatting sqref="Z758:Z772">
    <cfRule type="colorScale" priority="1790">
      <colorScale>
        <cfvo type="num" val="0"/>
        <cfvo type="max" val="0"/>
        <color rgb="FFFF0000"/>
        <color rgb="FFFFEF9C"/>
      </colorScale>
    </cfRule>
  </conditionalFormatting>
  <conditionalFormatting sqref="Z758:Z772">
    <cfRule type="colorScale" priority="1789">
      <colorScale>
        <cfvo type="num" val="0"/>
        <cfvo type="max" val="0"/>
        <color rgb="FFFF0000"/>
        <color rgb="FFFFEF9C"/>
      </colorScale>
    </cfRule>
  </conditionalFormatting>
  <conditionalFormatting sqref="Z758:Z772">
    <cfRule type="colorScale" priority="1788">
      <colorScale>
        <cfvo type="num" val="0"/>
        <cfvo type="max" val="0"/>
        <color rgb="FFFF0000"/>
        <color rgb="FFFFEF9C"/>
      </colorScale>
    </cfRule>
  </conditionalFormatting>
  <conditionalFormatting sqref="Z758:Z772">
    <cfRule type="colorScale" priority="1787">
      <colorScale>
        <cfvo type="num" val="0"/>
        <cfvo type="max" val="0"/>
        <color rgb="FFFF0000"/>
        <color rgb="FFFFEF9C"/>
      </colorScale>
    </cfRule>
  </conditionalFormatting>
  <conditionalFormatting sqref="Z758:Z772">
    <cfRule type="colorScale" priority="1786">
      <colorScale>
        <cfvo type="num" val="0"/>
        <cfvo type="max" val="0"/>
        <color rgb="FFFF0000"/>
        <color rgb="FFFFEF9C"/>
      </colorScale>
    </cfRule>
  </conditionalFormatting>
  <conditionalFormatting sqref="Z758:Z772">
    <cfRule type="colorScale" priority="1785">
      <colorScale>
        <cfvo type="num" val="0"/>
        <cfvo type="max" val="0"/>
        <color rgb="FFFF0000"/>
        <color rgb="FFFFEF9C"/>
      </colorScale>
    </cfRule>
  </conditionalFormatting>
  <conditionalFormatting sqref="Z758:Z772">
    <cfRule type="colorScale" priority="1784">
      <colorScale>
        <cfvo type="num" val="0"/>
        <cfvo type="max" val="0"/>
        <color rgb="FFFF0000"/>
        <color rgb="FFFFEF9C"/>
      </colorScale>
    </cfRule>
  </conditionalFormatting>
  <conditionalFormatting sqref="Z758:Z772">
    <cfRule type="colorScale" priority="1783">
      <colorScale>
        <cfvo type="num" val="0"/>
        <cfvo type="max" val="0"/>
        <color rgb="FFFF0000"/>
        <color rgb="FFFFEF9C"/>
      </colorScale>
    </cfRule>
  </conditionalFormatting>
  <conditionalFormatting sqref="Z758:Z772">
    <cfRule type="colorScale" priority="1782">
      <colorScale>
        <cfvo type="num" val="0"/>
        <cfvo type="max" val="0"/>
        <color rgb="FFFF0000"/>
        <color rgb="FFFFEF9C"/>
      </colorScale>
    </cfRule>
  </conditionalFormatting>
  <conditionalFormatting sqref="Z758:Z772">
    <cfRule type="colorScale" priority="1781">
      <colorScale>
        <cfvo type="num" val="0"/>
        <cfvo type="max" val="0"/>
        <color rgb="FFFF0000"/>
        <color rgb="FFFFEF9C"/>
      </colorScale>
    </cfRule>
  </conditionalFormatting>
  <conditionalFormatting sqref="Z758:Z772">
    <cfRule type="colorScale" priority="1780">
      <colorScale>
        <cfvo type="num" val="0"/>
        <cfvo type="max" val="0"/>
        <color rgb="FFFF0000"/>
        <color rgb="FFFFEF9C"/>
      </colorScale>
    </cfRule>
  </conditionalFormatting>
  <conditionalFormatting sqref="Z774:Z777">
    <cfRule type="colorScale" priority="1779">
      <colorScale>
        <cfvo type="num" val="0"/>
        <cfvo type="max" val="0"/>
        <color rgb="FFFF0000"/>
        <color rgb="FFFFEF9C"/>
      </colorScale>
    </cfRule>
  </conditionalFormatting>
  <conditionalFormatting sqref="Z774:Z777">
    <cfRule type="colorScale" priority="1778">
      <colorScale>
        <cfvo type="num" val="0"/>
        <cfvo type="max" val="0"/>
        <color rgb="FFFF0000"/>
        <color rgb="FFFFEF9C"/>
      </colorScale>
    </cfRule>
  </conditionalFormatting>
  <conditionalFormatting sqref="Z774:Z777">
    <cfRule type="colorScale" priority="1777">
      <colorScale>
        <cfvo type="num" val="0"/>
        <cfvo type="max" val="0"/>
        <color rgb="FFFF0000"/>
        <color rgb="FFFFEF9C"/>
      </colorScale>
    </cfRule>
  </conditionalFormatting>
  <conditionalFormatting sqref="Z774:Z777">
    <cfRule type="colorScale" priority="1776">
      <colorScale>
        <cfvo type="num" val="0"/>
        <cfvo type="max" val="0"/>
        <color rgb="FFFF0000"/>
        <color rgb="FFFFEF9C"/>
      </colorScale>
    </cfRule>
  </conditionalFormatting>
  <conditionalFormatting sqref="Z774:Z777">
    <cfRule type="colorScale" priority="1775">
      <colorScale>
        <cfvo type="num" val="0"/>
        <cfvo type="max" val="0"/>
        <color rgb="FFFF0000"/>
        <color rgb="FFFFEF9C"/>
      </colorScale>
    </cfRule>
  </conditionalFormatting>
  <conditionalFormatting sqref="Z774:Z777">
    <cfRule type="colorScale" priority="1774">
      <colorScale>
        <cfvo type="num" val="0"/>
        <cfvo type="max" val="0"/>
        <color rgb="FFFF0000"/>
        <color rgb="FFFFEF9C"/>
      </colorScale>
    </cfRule>
  </conditionalFormatting>
  <conditionalFormatting sqref="Z774:Z777">
    <cfRule type="colorScale" priority="1773">
      <colorScale>
        <cfvo type="num" val="0"/>
        <cfvo type="max" val="0"/>
        <color rgb="FFFF0000"/>
        <color rgb="FFFFEF9C"/>
      </colorScale>
    </cfRule>
  </conditionalFormatting>
  <conditionalFormatting sqref="Z774:Z777">
    <cfRule type="colorScale" priority="1772">
      <colorScale>
        <cfvo type="num" val="0"/>
        <cfvo type="max" val="0"/>
        <color rgb="FFFF0000"/>
        <color rgb="FFFFEF9C"/>
      </colorScale>
    </cfRule>
  </conditionalFormatting>
  <conditionalFormatting sqref="Z774:Z777">
    <cfRule type="colorScale" priority="1771">
      <colorScale>
        <cfvo type="num" val="0"/>
        <cfvo type="max" val="0"/>
        <color rgb="FFFF0000"/>
        <color rgb="FFFFEF9C"/>
      </colorScale>
    </cfRule>
  </conditionalFormatting>
  <conditionalFormatting sqref="Z774:Z777">
    <cfRule type="colorScale" priority="1770">
      <colorScale>
        <cfvo type="num" val="0"/>
        <cfvo type="max" val="0"/>
        <color rgb="FFFF0000"/>
        <color rgb="FFFFEF9C"/>
      </colorScale>
    </cfRule>
  </conditionalFormatting>
  <conditionalFormatting sqref="Z774:Z777">
    <cfRule type="colorScale" priority="1769">
      <colorScale>
        <cfvo type="num" val="0"/>
        <cfvo type="max" val="0"/>
        <color rgb="FFFF0000"/>
        <color rgb="FFFFEF9C"/>
      </colorScale>
    </cfRule>
  </conditionalFormatting>
  <conditionalFormatting sqref="Z774:Z777">
    <cfRule type="colorScale" priority="1768">
      <colorScale>
        <cfvo type="num" val="0"/>
        <cfvo type="max" val="0"/>
        <color rgb="FFFF0000"/>
        <color rgb="FFFFEF9C"/>
      </colorScale>
    </cfRule>
  </conditionalFormatting>
  <conditionalFormatting sqref="Z774:Z777">
    <cfRule type="colorScale" priority="1767">
      <colorScale>
        <cfvo type="num" val="0"/>
        <cfvo type="max" val="0"/>
        <color rgb="FFFF0000"/>
        <color rgb="FFFFEF9C"/>
      </colorScale>
    </cfRule>
  </conditionalFormatting>
  <conditionalFormatting sqref="Z774:Z777">
    <cfRule type="colorScale" priority="1766">
      <colorScale>
        <cfvo type="num" val="0"/>
        <cfvo type="max" val="0"/>
        <color rgb="FFFF0000"/>
        <color rgb="FFFFEF9C"/>
      </colorScale>
    </cfRule>
  </conditionalFormatting>
  <conditionalFormatting sqref="Z774:Z777">
    <cfRule type="colorScale" priority="1765">
      <colorScale>
        <cfvo type="num" val="0"/>
        <cfvo type="max" val="0"/>
        <color rgb="FFFF0000"/>
        <color rgb="FFFFEF9C"/>
      </colorScale>
    </cfRule>
  </conditionalFormatting>
  <conditionalFormatting sqref="Z774:Z777">
    <cfRule type="colorScale" priority="1764">
      <colorScale>
        <cfvo type="num" val="0"/>
        <cfvo type="max" val="0"/>
        <color rgb="FFFF0000"/>
        <color rgb="FFFFEF9C"/>
      </colorScale>
    </cfRule>
  </conditionalFormatting>
  <conditionalFormatting sqref="Z774:Z777">
    <cfRule type="colorScale" priority="1763">
      <colorScale>
        <cfvo type="num" val="0"/>
        <cfvo type="max" val="0"/>
        <color rgb="FFFF0000"/>
        <color rgb="FFFFEF9C"/>
      </colorScale>
    </cfRule>
  </conditionalFormatting>
  <conditionalFormatting sqref="Z774:Z777">
    <cfRule type="colorScale" priority="1762">
      <colorScale>
        <cfvo type="num" val="0"/>
        <cfvo type="max" val="0"/>
        <color rgb="FFFF0000"/>
        <color rgb="FFFFEF9C"/>
      </colorScale>
    </cfRule>
  </conditionalFormatting>
  <conditionalFormatting sqref="Z774:Z777">
    <cfRule type="colorScale" priority="1761">
      <colorScale>
        <cfvo type="num" val="0"/>
        <cfvo type="max" val="0"/>
        <color rgb="FFFF0000"/>
        <color rgb="FFFFEF9C"/>
      </colorScale>
    </cfRule>
  </conditionalFormatting>
  <conditionalFormatting sqref="Z774:Z777">
    <cfRule type="colorScale" priority="1760">
      <colorScale>
        <cfvo type="num" val="0"/>
        <cfvo type="max" val="0"/>
        <color rgb="FFFF0000"/>
        <color rgb="FFFFEF9C"/>
      </colorScale>
    </cfRule>
  </conditionalFormatting>
  <conditionalFormatting sqref="Z747">
    <cfRule type="colorScale" priority="1759">
      <colorScale>
        <cfvo type="num" val="0"/>
        <cfvo type="max" val="0"/>
        <color rgb="FFFF0000"/>
        <color rgb="FFFFEF9C"/>
      </colorScale>
    </cfRule>
  </conditionalFormatting>
  <conditionalFormatting sqref="Z762">
    <cfRule type="colorScale" priority="1758">
      <colorScale>
        <cfvo type="num" val="0"/>
        <cfvo type="max" val="0"/>
        <color rgb="FFFF0000"/>
        <color rgb="FFFFEF9C"/>
      </colorScale>
    </cfRule>
  </conditionalFormatting>
  <conditionalFormatting sqref="Z752">
    <cfRule type="colorScale" priority="1757">
      <colorScale>
        <cfvo type="num" val="0"/>
        <cfvo type="max" val="0"/>
        <color rgb="FFFF0000"/>
        <color rgb="FFFFEF9C"/>
      </colorScale>
    </cfRule>
  </conditionalFormatting>
  <conditionalFormatting sqref="Z767">
    <cfRule type="colorScale" priority="1756">
      <colorScale>
        <cfvo type="num" val="0"/>
        <cfvo type="max" val="0"/>
        <color rgb="FFFF0000"/>
        <color rgb="FFFFEF9C"/>
      </colorScale>
    </cfRule>
  </conditionalFormatting>
  <conditionalFormatting sqref="Z753">
    <cfRule type="colorScale" priority="1755">
      <colorScale>
        <cfvo type="num" val="0"/>
        <cfvo type="max" val="0"/>
        <color rgb="FFFF0000"/>
        <color rgb="FFFFEF9C"/>
      </colorScale>
    </cfRule>
  </conditionalFormatting>
  <conditionalFormatting sqref="Z768:Z769">
    <cfRule type="colorScale" priority="1754">
      <colorScale>
        <cfvo type="num" val="0"/>
        <cfvo type="max" val="0"/>
        <color rgb="FFFF0000"/>
        <color rgb="FFFFEF9C"/>
      </colorScale>
    </cfRule>
  </conditionalFormatting>
  <conditionalFormatting sqref="P744:Y747">
    <cfRule type="colorScale" priority="1753">
      <colorScale>
        <cfvo type="num" val="0"/>
        <cfvo type="max" val="0"/>
        <color rgb="FFFF0000"/>
        <color rgb="FFFFEF9C"/>
      </colorScale>
    </cfRule>
  </conditionalFormatting>
  <conditionalFormatting sqref="P749:Y762">
    <cfRule type="colorScale" priority="1752">
      <colorScale>
        <cfvo type="num" val="0"/>
        <cfvo type="max" val="0"/>
        <color rgb="FFFF0000"/>
        <color rgb="FFFFEF9C"/>
      </colorScale>
    </cfRule>
  </conditionalFormatting>
  <conditionalFormatting sqref="P764:Y777">
    <cfRule type="colorScale" priority="1751">
      <colorScale>
        <cfvo type="num" val="0"/>
        <cfvo type="max" val="0"/>
        <color rgb="FFFF0000"/>
        <color rgb="FFFFEF9C"/>
      </colorScale>
    </cfRule>
  </conditionalFormatting>
  <conditionalFormatting sqref="P744:Y747">
    <cfRule type="colorScale" priority="1750">
      <colorScale>
        <cfvo type="num" val="0"/>
        <cfvo type="max" val="0"/>
        <color rgb="FFFF0000"/>
        <color rgb="FFFFEF9C"/>
      </colorScale>
    </cfRule>
  </conditionalFormatting>
  <conditionalFormatting sqref="P744:Y747">
    <cfRule type="colorScale" priority="1749">
      <colorScale>
        <cfvo type="num" val="0"/>
        <cfvo type="max" val="0"/>
        <color rgb="FFFF0000"/>
        <color rgb="FFFFEF9C"/>
      </colorScale>
    </cfRule>
  </conditionalFormatting>
  <conditionalFormatting sqref="P744:Y747">
    <cfRule type="colorScale" priority="1748">
      <colorScale>
        <cfvo type="num" val="0"/>
        <cfvo type="max" val="0"/>
        <color rgb="FFFF0000"/>
        <color rgb="FFFFEF9C"/>
      </colorScale>
    </cfRule>
  </conditionalFormatting>
  <conditionalFormatting sqref="P744:Y747">
    <cfRule type="colorScale" priority="1747">
      <colorScale>
        <cfvo type="num" val="0"/>
        <cfvo type="max" val="0"/>
        <color rgb="FFFF0000"/>
        <color rgb="FFFFEF9C"/>
      </colorScale>
    </cfRule>
  </conditionalFormatting>
  <conditionalFormatting sqref="P744:Y747">
    <cfRule type="colorScale" priority="1746">
      <colorScale>
        <cfvo type="num" val="0"/>
        <cfvo type="max" val="0"/>
        <color rgb="FFFF0000"/>
        <color rgb="FFFFEF9C"/>
      </colorScale>
    </cfRule>
  </conditionalFormatting>
  <conditionalFormatting sqref="P744:Y747">
    <cfRule type="colorScale" priority="1745">
      <colorScale>
        <cfvo type="num" val="0"/>
        <cfvo type="max" val="0"/>
        <color rgb="FFFF0000"/>
        <color rgb="FFFFEF9C"/>
      </colorScale>
    </cfRule>
  </conditionalFormatting>
  <conditionalFormatting sqref="P744:Y747">
    <cfRule type="colorScale" priority="1744">
      <colorScale>
        <cfvo type="num" val="0"/>
        <cfvo type="max" val="0"/>
        <color rgb="FFFF0000"/>
        <color rgb="FFFFEF9C"/>
      </colorScale>
    </cfRule>
  </conditionalFormatting>
  <conditionalFormatting sqref="P744:Y747">
    <cfRule type="colorScale" priority="1743">
      <colorScale>
        <cfvo type="num" val="0"/>
        <cfvo type="max" val="0"/>
        <color rgb="FFFF0000"/>
        <color rgb="FFFFEF9C"/>
      </colorScale>
    </cfRule>
  </conditionalFormatting>
  <conditionalFormatting sqref="P744:Y747">
    <cfRule type="colorScale" priority="1742">
      <colorScale>
        <cfvo type="num" val="0"/>
        <cfvo type="max" val="0"/>
        <color rgb="FFFF0000"/>
        <color rgb="FFFFEF9C"/>
      </colorScale>
    </cfRule>
  </conditionalFormatting>
  <conditionalFormatting sqref="P744:Y747">
    <cfRule type="colorScale" priority="1741">
      <colorScale>
        <cfvo type="num" val="0"/>
        <cfvo type="max" val="0"/>
        <color rgb="FFFF0000"/>
        <color rgb="FFFFEF9C"/>
      </colorScale>
    </cfRule>
  </conditionalFormatting>
  <conditionalFormatting sqref="P744:Y747">
    <cfRule type="colorScale" priority="1740">
      <colorScale>
        <cfvo type="num" val="0"/>
        <cfvo type="max" val="0"/>
        <color rgb="FFFF0000"/>
        <color rgb="FFFFEF9C"/>
      </colorScale>
    </cfRule>
  </conditionalFormatting>
  <conditionalFormatting sqref="P744:Y747">
    <cfRule type="colorScale" priority="1739">
      <colorScale>
        <cfvo type="num" val="0"/>
        <cfvo type="max" val="0"/>
        <color rgb="FFFF0000"/>
        <color rgb="FFFFEF9C"/>
      </colorScale>
    </cfRule>
  </conditionalFormatting>
  <conditionalFormatting sqref="P744:Y747">
    <cfRule type="colorScale" priority="1738">
      <colorScale>
        <cfvo type="num" val="0"/>
        <cfvo type="max" val="0"/>
        <color rgb="FFFF0000"/>
        <color rgb="FFFFEF9C"/>
      </colorScale>
    </cfRule>
  </conditionalFormatting>
  <conditionalFormatting sqref="P744:Y747">
    <cfRule type="colorScale" priority="1737">
      <colorScale>
        <cfvo type="num" val="0"/>
        <cfvo type="max" val="0"/>
        <color rgb="FFFF0000"/>
        <color rgb="FFFFEF9C"/>
      </colorScale>
    </cfRule>
  </conditionalFormatting>
  <conditionalFormatting sqref="P744:Y747">
    <cfRule type="colorScale" priority="1736">
      <colorScale>
        <cfvo type="num" val="0"/>
        <cfvo type="max" val="0"/>
        <color rgb="FFFF0000"/>
        <color rgb="FFFFEF9C"/>
      </colorScale>
    </cfRule>
  </conditionalFormatting>
  <conditionalFormatting sqref="P749:Y762">
    <cfRule type="colorScale" priority="1735">
      <colorScale>
        <cfvo type="num" val="0"/>
        <cfvo type="max" val="0"/>
        <color rgb="FFFF0000"/>
        <color rgb="FFFFEF9C"/>
      </colorScale>
    </cfRule>
  </conditionalFormatting>
  <conditionalFormatting sqref="P749:Y762">
    <cfRule type="colorScale" priority="1734">
      <colorScale>
        <cfvo type="num" val="0"/>
        <cfvo type="max" val="0"/>
        <color rgb="FFFF0000"/>
        <color rgb="FFFFEF9C"/>
      </colorScale>
    </cfRule>
  </conditionalFormatting>
  <conditionalFormatting sqref="P749:Y762">
    <cfRule type="colorScale" priority="1733">
      <colorScale>
        <cfvo type="num" val="0"/>
        <cfvo type="max" val="0"/>
        <color rgb="FFFF0000"/>
        <color rgb="FFFFEF9C"/>
      </colorScale>
    </cfRule>
  </conditionalFormatting>
  <conditionalFormatting sqref="P749:Y762">
    <cfRule type="colorScale" priority="1732">
      <colorScale>
        <cfvo type="num" val="0"/>
        <cfvo type="max" val="0"/>
        <color rgb="FFFF0000"/>
        <color rgb="FFFFEF9C"/>
      </colorScale>
    </cfRule>
  </conditionalFormatting>
  <conditionalFormatting sqref="P749:Y762">
    <cfRule type="colorScale" priority="1731">
      <colorScale>
        <cfvo type="num" val="0"/>
        <cfvo type="max" val="0"/>
        <color rgb="FFFF0000"/>
        <color rgb="FFFFEF9C"/>
      </colorScale>
    </cfRule>
  </conditionalFormatting>
  <conditionalFormatting sqref="P749:Y762">
    <cfRule type="colorScale" priority="1730">
      <colorScale>
        <cfvo type="num" val="0"/>
        <cfvo type="max" val="0"/>
        <color rgb="FFFF0000"/>
        <color rgb="FFFFEF9C"/>
      </colorScale>
    </cfRule>
  </conditionalFormatting>
  <conditionalFormatting sqref="P749:Y762">
    <cfRule type="colorScale" priority="1729">
      <colorScale>
        <cfvo type="num" val="0"/>
        <cfvo type="max" val="0"/>
        <color rgb="FFFF0000"/>
        <color rgb="FFFFEF9C"/>
      </colorScale>
    </cfRule>
  </conditionalFormatting>
  <conditionalFormatting sqref="P749:Y762">
    <cfRule type="colorScale" priority="1728">
      <colorScale>
        <cfvo type="num" val="0"/>
        <cfvo type="max" val="0"/>
        <color rgb="FFFF0000"/>
        <color rgb="FFFFEF9C"/>
      </colorScale>
    </cfRule>
  </conditionalFormatting>
  <conditionalFormatting sqref="P749:Y762">
    <cfRule type="colorScale" priority="1727">
      <colorScale>
        <cfvo type="num" val="0"/>
        <cfvo type="max" val="0"/>
        <color rgb="FFFF0000"/>
        <color rgb="FFFFEF9C"/>
      </colorScale>
    </cfRule>
  </conditionalFormatting>
  <conditionalFormatting sqref="P749:Y762">
    <cfRule type="colorScale" priority="1726">
      <colorScale>
        <cfvo type="num" val="0"/>
        <cfvo type="max" val="0"/>
        <color rgb="FFFF0000"/>
        <color rgb="FFFFEF9C"/>
      </colorScale>
    </cfRule>
  </conditionalFormatting>
  <conditionalFormatting sqref="P749:Y762">
    <cfRule type="colorScale" priority="1725">
      <colorScale>
        <cfvo type="num" val="0"/>
        <cfvo type="max" val="0"/>
        <color rgb="FFFF0000"/>
        <color rgb="FFFFEF9C"/>
      </colorScale>
    </cfRule>
  </conditionalFormatting>
  <conditionalFormatting sqref="P749:Y762">
    <cfRule type="colorScale" priority="1724">
      <colorScale>
        <cfvo type="num" val="0"/>
        <cfvo type="max" val="0"/>
        <color rgb="FFFF0000"/>
        <color rgb="FFFFEF9C"/>
      </colorScale>
    </cfRule>
  </conditionalFormatting>
  <conditionalFormatting sqref="P749:Y762">
    <cfRule type="colorScale" priority="1723">
      <colorScale>
        <cfvo type="num" val="0"/>
        <cfvo type="max" val="0"/>
        <color rgb="FFFF0000"/>
        <color rgb="FFFFEF9C"/>
      </colorScale>
    </cfRule>
  </conditionalFormatting>
  <conditionalFormatting sqref="P749:Y762">
    <cfRule type="colorScale" priority="1722">
      <colorScale>
        <cfvo type="num" val="0"/>
        <cfvo type="max" val="0"/>
        <color rgb="FFFF0000"/>
        <color rgb="FFFFEF9C"/>
      </colorScale>
    </cfRule>
  </conditionalFormatting>
  <conditionalFormatting sqref="P749:Y762">
    <cfRule type="colorScale" priority="1721">
      <colorScale>
        <cfvo type="num" val="0"/>
        <cfvo type="max" val="0"/>
        <color rgb="FFFF0000"/>
        <color rgb="FFFFEF9C"/>
      </colorScale>
    </cfRule>
  </conditionalFormatting>
  <conditionalFormatting sqref="P749:Y762">
    <cfRule type="colorScale" priority="1720">
      <colorScale>
        <cfvo type="num" val="0"/>
        <cfvo type="max" val="0"/>
        <color rgb="FFFF0000"/>
        <color rgb="FFFFEF9C"/>
      </colorScale>
    </cfRule>
  </conditionalFormatting>
  <conditionalFormatting sqref="P764:Y777">
    <cfRule type="colorScale" priority="1719">
      <colorScale>
        <cfvo type="num" val="0"/>
        <cfvo type="max" val="0"/>
        <color rgb="FFFF0000"/>
        <color rgb="FFFFEF9C"/>
      </colorScale>
    </cfRule>
  </conditionalFormatting>
  <conditionalFormatting sqref="P764:Y777">
    <cfRule type="colorScale" priority="1718">
      <colorScale>
        <cfvo type="num" val="0"/>
        <cfvo type="max" val="0"/>
        <color rgb="FFFF0000"/>
        <color rgb="FFFFEF9C"/>
      </colorScale>
    </cfRule>
  </conditionalFormatting>
  <conditionalFormatting sqref="P764:Y777">
    <cfRule type="colorScale" priority="1717">
      <colorScale>
        <cfvo type="num" val="0"/>
        <cfvo type="max" val="0"/>
        <color rgb="FFFF0000"/>
        <color rgb="FFFFEF9C"/>
      </colorScale>
    </cfRule>
  </conditionalFormatting>
  <conditionalFormatting sqref="P764:Y777">
    <cfRule type="colorScale" priority="1716">
      <colorScale>
        <cfvo type="num" val="0"/>
        <cfvo type="max" val="0"/>
        <color rgb="FFFF0000"/>
        <color rgb="FFFFEF9C"/>
      </colorScale>
    </cfRule>
  </conditionalFormatting>
  <conditionalFormatting sqref="P764:Y777">
    <cfRule type="colorScale" priority="1715">
      <colorScale>
        <cfvo type="num" val="0"/>
        <cfvo type="max" val="0"/>
        <color rgb="FFFF0000"/>
        <color rgb="FFFFEF9C"/>
      </colorScale>
    </cfRule>
  </conditionalFormatting>
  <conditionalFormatting sqref="P764:Y777">
    <cfRule type="colorScale" priority="1714">
      <colorScale>
        <cfvo type="num" val="0"/>
        <cfvo type="max" val="0"/>
        <color rgb="FFFF0000"/>
        <color rgb="FFFFEF9C"/>
      </colorScale>
    </cfRule>
  </conditionalFormatting>
  <conditionalFormatting sqref="P764:Y777">
    <cfRule type="colorScale" priority="1713">
      <colorScale>
        <cfvo type="num" val="0"/>
        <cfvo type="max" val="0"/>
        <color rgb="FFFF0000"/>
        <color rgb="FFFFEF9C"/>
      </colorScale>
    </cfRule>
  </conditionalFormatting>
  <conditionalFormatting sqref="P764:Y777">
    <cfRule type="colorScale" priority="1712">
      <colorScale>
        <cfvo type="num" val="0"/>
        <cfvo type="max" val="0"/>
        <color rgb="FFFF0000"/>
        <color rgb="FFFFEF9C"/>
      </colorScale>
    </cfRule>
  </conditionalFormatting>
  <conditionalFormatting sqref="P764:Y777">
    <cfRule type="colorScale" priority="1711">
      <colorScale>
        <cfvo type="num" val="0"/>
        <cfvo type="max" val="0"/>
        <color rgb="FFFF0000"/>
        <color rgb="FFFFEF9C"/>
      </colorScale>
    </cfRule>
  </conditionalFormatting>
  <conditionalFormatting sqref="P764:Y777">
    <cfRule type="colorScale" priority="1710">
      <colorScale>
        <cfvo type="num" val="0"/>
        <cfvo type="max" val="0"/>
        <color rgb="FFFF0000"/>
        <color rgb="FFFFEF9C"/>
      </colorScale>
    </cfRule>
  </conditionalFormatting>
  <conditionalFormatting sqref="P764:Y777">
    <cfRule type="colorScale" priority="1709">
      <colorScale>
        <cfvo type="num" val="0"/>
        <cfvo type="max" val="0"/>
        <color rgb="FFFF0000"/>
        <color rgb="FFFFEF9C"/>
      </colorScale>
    </cfRule>
  </conditionalFormatting>
  <conditionalFormatting sqref="P764:Y777">
    <cfRule type="colorScale" priority="1708">
      <colorScale>
        <cfvo type="num" val="0"/>
        <cfvo type="max" val="0"/>
        <color rgb="FFFF0000"/>
        <color rgb="FFFFEF9C"/>
      </colorScale>
    </cfRule>
  </conditionalFormatting>
  <conditionalFormatting sqref="P764:Y777">
    <cfRule type="colorScale" priority="1707">
      <colorScale>
        <cfvo type="num" val="0"/>
        <cfvo type="max" val="0"/>
        <color rgb="FFFF0000"/>
        <color rgb="FFFFEF9C"/>
      </colorScale>
    </cfRule>
  </conditionalFormatting>
  <conditionalFormatting sqref="P764:Y777">
    <cfRule type="colorScale" priority="1706">
      <colorScale>
        <cfvo type="num" val="0"/>
        <cfvo type="max" val="0"/>
        <color rgb="FFFF0000"/>
        <color rgb="FFFFEF9C"/>
      </colorScale>
    </cfRule>
  </conditionalFormatting>
  <conditionalFormatting sqref="P764:Y777">
    <cfRule type="colorScale" priority="1705">
      <colorScale>
        <cfvo type="num" val="0"/>
        <cfvo type="max" val="0"/>
        <color rgb="FFFF0000"/>
        <color rgb="FFFFEF9C"/>
      </colorScale>
    </cfRule>
  </conditionalFormatting>
  <conditionalFormatting sqref="P764:Y777">
    <cfRule type="colorScale" priority="1704">
      <colorScale>
        <cfvo type="num" val="0"/>
        <cfvo type="max" val="0"/>
        <color rgb="FFFF0000"/>
        <color rgb="FFFFEF9C"/>
      </colorScale>
    </cfRule>
  </conditionalFormatting>
  <conditionalFormatting sqref="P764:Y777">
    <cfRule type="colorScale" priority="1703">
      <colorScale>
        <cfvo type="num" val="0"/>
        <cfvo type="max" val="0"/>
        <color rgb="FFFF0000"/>
        <color rgb="FFFFEF9C"/>
      </colorScale>
    </cfRule>
  </conditionalFormatting>
  <conditionalFormatting sqref="P753:Y753">
    <cfRule type="colorScale" priority="1702">
      <colorScale>
        <cfvo type="num" val="0"/>
        <cfvo type="max" val="0"/>
        <color rgb="FFFF0000"/>
        <color rgb="FFFFEF9C"/>
      </colorScale>
    </cfRule>
  </conditionalFormatting>
  <conditionalFormatting sqref="P768:Y769">
    <cfRule type="colorScale" priority="1701">
      <colorScale>
        <cfvo type="num" val="0"/>
        <cfvo type="max" val="0"/>
        <color rgb="FFFF0000"/>
        <color rgb="FFFFEF9C"/>
      </colorScale>
    </cfRule>
  </conditionalFormatting>
  <conditionalFormatting sqref="P758:Y758">
    <cfRule type="colorScale" priority="1700">
      <colorScale>
        <cfvo type="num" val="0"/>
        <cfvo type="max" val="0"/>
        <color rgb="FFFF0000"/>
        <color rgb="FFFFEF9C"/>
      </colorScale>
    </cfRule>
  </conditionalFormatting>
  <conditionalFormatting sqref="P774:Y774">
    <cfRule type="colorScale" priority="1699">
      <colorScale>
        <cfvo type="num" val="0"/>
        <cfvo type="max" val="0"/>
        <color rgb="FFFF0000"/>
        <color rgb="FFFFEF9C"/>
      </colorScale>
    </cfRule>
  </conditionalFormatting>
  <conditionalFormatting sqref="P744:Y744">
    <cfRule type="colorScale" priority="1698">
      <colorScale>
        <cfvo type="num" val="0"/>
        <cfvo type="max" val="0"/>
        <color rgb="FFFF0000"/>
        <color rgb="FFFFEF9C"/>
      </colorScale>
    </cfRule>
  </conditionalFormatting>
  <conditionalFormatting sqref="P759:Y759">
    <cfRule type="colorScale" priority="1697">
      <colorScale>
        <cfvo type="num" val="0"/>
        <cfvo type="max" val="0"/>
        <color rgb="FFFF0000"/>
        <color rgb="FFFFEF9C"/>
      </colorScale>
    </cfRule>
  </conditionalFormatting>
  <conditionalFormatting sqref="P775:Y775">
    <cfRule type="colorScale" priority="1696">
      <colorScale>
        <cfvo type="num" val="0"/>
        <cfvo type="max" val="0"/>
        <color rgb="FFFF0000"/>
        <color rgb="FFFFEF9C"/>
      </colorScale>
    </cfRule>
  </conditionalFormatting>
  <conditionalFormatting sqref="Z744:Z747">
    <cfRule type="colorScale" priority="1695">
      <colorScale>
        <cfvo type="num" val="0"/>
        <cfvo type="max" val="0"/>
        <color rgb="FFFF0000"/>
        <color rgb="FFFFEF9C"/>
      </colorScale>
    </cfRule>
  </conditionalFormatting>
  <conditionalFormatting sqref="Z749:Z762">
    <cfRule type="colorScale" priority="1694">
      <colorScale>
        <cfvo type="num" val="0"/>
        <cfvo type="max" val="0"/>
        <color rgb="FFFF0000"/>
        <color rgb="FFFFEF9C"/>
      </colorScale>
    </cfRule>
  </conditionalFormatting>
  <conditionalFormatting sqref="Z764:Z777">
    <cfRule type="colorScale" priority="1693">
      <colorScale>
        <cfvo type="num" val="0"/>
        <cfvo type="max" val="0"/>
        <color rgb="FFFF0000"/>
        <color rgb="FFFFEF9C"/>
      </colorScale>
    </cfRule>
  </conditionalFormatting>
  <conditionalFormatting sqref="Z744:Z747">
    <cfRule type="colorScale" priority="1692">
      <colorScale>
        <cfvo type="num" val="0"/>
        <cfvo type="max" val="0"/>
        <color rgb="FFFF0000"/>
        <color rgb="FFFFEF9C"/>
      </colorScale>
    </cfRule>
  </conditionalFormatting>
  <conditionalFormatting sqref="Z744:Z747">
    <cfRule type="colorScale" priority="1691">
      <colorScale>
        <cfvo type="num" val="0"/>
        <cfvo type="max" val="0"/>
        <color rgb="FFFF0000"/>
        <color rgb="FFFFEF9C"/>
      </colorScale>
    </cfRule>
  </conditionalFormatting>
  <conditionalFormatting sqref="Z744:Z747">
    <cfRule type="colorScale" priority="1690">
      <colorScale>
        <cfvo type="num" val="0"/>
        <cfvo type="max" val="0"/>
        <color rgb="FFFF0000"/>
        <color rgb="FFFFEF9C"/>
      </colorScale>
    </cfRule>
  </conditionalFormatting>
  <conditionalFormatting sqref="Z744:Z747">
    <cfRule type="colorScale" priority="1689">
      <colorScale>
        <cfvo type="num" val="0"/>
        <cfvo type="max" val="0"/>
        <color rgb="FFFF0000"/>
        <color rgb="FFFFEF9C"/>
      </colorScale>
    </cfRule>
  </conditionalFormatting>
  <conditionalFormatting sqref="Z744:Z747">
    <cfRule type="colorScale" priority="1688">
      <colorScale>
        <cfvo type="num" val="0"/>
        <cfvo type="max" val="0"/>
        <color rgb="FFFF0000"/>
        <color rgb="FFFFEF9C"/>
      </colorScale>
    </cfRule>
  </conditionalFormatting>
  <conditionalFormatting sqref="Z744:Z747">
    <cfRule type="colorScale" priority="1687">
      <colorScale>
        <cfvo type="num" val="0"/>
        <cfvo type="max" val="0"/>
        <color rgb="FFFF0000"/>
        <color rgb="FFFFEF9C"/>
      </colorScale>
    </cfRule>
  </conditionalFormatting>
  <conditionalFormatting sqref="Z744:Z747">
    <cfRule type="colorScale" priority="1686">
      <colorScale>
        <cfvo type="num" val="0"/>
        <cfvo type="max" val="0"/>
        <color rgb="FFFF0000"/>
        <color rgb="FFFFEF9C"/>
      </colorScale>
    </cfRule>
  </conditionalFormatting>
  <conditionalFormatting sqref="Z744:Z747">
    <cfRule type="colorScale" priority="1685">
      <colorScale>
        <cfvo type="num" val="0"/>
        <cfvo type="max" val="0"/>
        <color rgb="FFFF0000"/>
        <color rgb="FFFFEF9C"/>
      </colorScale>
    </cfRule>
  </conditionalFormatting>
  <conditionalFormatting sqref="Z744:Z747">
    <cfRule type="colorScale" priority="1684">
      <colorScale>
        <cfvo type="num" val="0"/>
        <cfvo type="max" val="0"/>
        <color rgb="FFFF0000"/>
        <color rgb="FFFFEF9C"/>
      </colorScale>
    </cfRule>
  </conditionalFormatting>
  <conditionalFormatting sqref="Z744:Z747">
    <cfRule type="colorScale" priority="1683">
      <colorScale>
        <cfvo type="num" val="0"/>
        <cfvo type="max" val="0"/>
        <color rgb="FFFF0000"/>
        <color rgb="FFFFEF9C"/>
      </colorScale>
    </cfRule>
  </conditionalFormatting>
  <conditionalFormatting sqref="Z744:Z747">
    <cfRule type="colorScale" priority="1682">
      <colorScale>
        <cfvo type="num" val="0"/>
        <cfvo type="max" val="0"/>
        <color rgb="FFFF0000"/>
        <color rgb="FFFFEF9C"/>
      </colorScale>
    </cfRule>
  </conditionalFormatting>
  <conditionalFormatting sqref="Z744:Z747">
    <cfRule type="colorScale" priority="1681">
      <colorScale>
        <cfvo type="num" val="0"/>
        <cfvo type="max" val="0"/>
        <color rgb="FFFF0000"/>
        <color rgb="FFFFEF9C"/>
      </colorScale>
    </cfRule>
  </conditionalFormatting>
  <conditionalFormatting sqref="Z744:Z747">
    <cfRule type="colorScale" priority="1680">
      <colorScale>
        <cfvo type="num" val="0"/>
        <cfvo type="max" val="0"/>
        <color rgb="FFFF0000"/>
        <color rgb="FFFFEF9C"/>
      </colorScale>
    </cfRule>
  </conditionalFormatting>
  <conditionalFormatting sqref="Z744:Z747">
    <cfRule type="colorScale" priority="1679">
      <colorScale>
        <cfvo type="num" val="0"/>
        <cfvo type="max" val="0"/>
        <color rgb="FFFF0000"/>
        <color rgb="FFFFEF9C"/>
      </colorScale>
    </cfRule>
  </conditionalFormatting>
  <conditionalFormatting sqref="Z744:Z747">
    <cfRule type="colorScale" priority="1678">
      <colorScale>
        <cfvo type="num" val="0"/>
        <cfvo type="max" val="0"/>
        <color rgb="FFFF0000"/>
        <color rgb="FFFFEF9C"/>
      </colorScale>
    </cfRule>
  </conditionalFormatting>
  <conditionalFormatting sqref="Z749:Z762">
    <cfRule type="colorScale" priority="1677">
      <colorScale>
        <cfvo type="num" val="0"/>
        <cfvo type="max" val="0"/>
        <color rgb="FFFF0000"/>
        <color rgb="FFFFEF9C"/>
      </colorScale>
    </cfRule>
  </conditionalFormatting>
  <conditionalFormatting sqref="Z749:Z762">
    <cfRule type="colorScale" priority="1676">
      <colorScale>
        <cfvo type="num" val="0"/>
        <cfvo type="max" val="0"/>
        <color rgb="FFFF0000"/>
        <color rgb="FFFFEF9C"/>
      </colorScale>
    </cfRule>
  </conditionalFormatting>
  <conditionalFormatting sqref="Z749:Z762">
    <cfRule type="colorScale" priority="1675">
      <colorScale>
        <cfvo type="num" val="0"/>
        <cfvo type="max" val="0"/>
        <color rgb="FFFF0000"/>
        <color rgb="FFFFEF9C"/>
      </colorScale>
    </cfRule>
  </conditionalFormatting>
  <conditionalFormatting sqref="Z749:Z762">
    <cfRule type="colorScale" priority="1674">
      <colorScale>
        <cfvo type="num" val="0"/>
        <cfvo type="max" val="0"/>
        <color rgb="FFFF0000"/>
        <color rgb="FFFFEF9C"/>
      </colorScale>
    </cfRule>
  </conditionalFormatting>
  <conditionalFormatting sqref="Z749:Z762">
    <cfRule type="colorScale" priority="1673">
      <colorScale>
        <cfvo type="num" val="0"/>
        <cfvo type="max" val="0"/>
        <color rgb="FFFF0000"/>
        <color rgb="FFFFEF9C"/>
      </colorScale>
    </cfRule>
  </conditionalFormatting>
  <conditionalFormatting sqref="Z749:Z762">
    <cfRule type="colorScale" priority="1672">
      <colorScale>
        <cfvo type="num" val="0"/>
        <cfvo type="max" val="0"/>
        <color rgb="FFFF0000"/>
        <color rgb="FFFFEF9C"/>
      </colorScale>
    </cfRule>
  </conditionalFormatting>
  <conditionalFormatting sqref="Z749:Z762">
    <cfRule type="colorScale" priority="1671">
      <colorScale>
        <cfvo type="num" val="0"/>
        <cfvo type="max" val="0"/>
        <color rgb="FFFF0000"/>
        <color rgb="FFFFEF9C"/>
      </colorScale>
    </cfRule>
  </conditionalFormatting>
  <conditionalFormatting sqref="Z749:Z762">
    <cfRule type="colorScale" priority="1670">
      <colorScale>
        <cfvo type="num" val="0"/>
        <cfvo type="max" val="0"/>
        <color rgb="FFFF0000"/>
        <color rgb="FFFFEF9C"/>
      </colorScale>
    </cfRule>
  </conditionalFormatting>
  <conditionalFormatting sqref="Z749:Z762">
    <cfRule type="colorScale" priority="1669">
      <colorScale>
        <cfvo type="num" val="0"/>
        <cfvo type="max" val="0"/>
        <color rgb="FFFF0000"/>
        <color rgb="FFFFEF9C"/>
      </colorScale>
    </cfRule>
  </conditionalFormatting>
  <conditionalFormatting sqref="Z749:Z762">
    <cfRule type="colorScale" priority="1668">
      <colorScale>
        <cfvo type="num" val="0"/>
        <cfvo type="max" val="0"/>
        <color rgb="FFFF0000"/>
        <color rgb="FFFFEF9C"/>
      </colorScale>
    </cfRule>
  </conditionalFormatting>
  <conditionalFormatting sqref="Z749:Z762">
    <cfRule type="colorScale" priority="1667">
      <colorScale>
        <cfvo type="num" val="0"/>
        <cfvo type="max" val="0"/>
        <color rgb="FFFF0000"/>
        <color rgb="FFFFEF9C"/>
      </colorScale>
    </cfRule>
  </conditionalFormatting>
  <conditionalFormatting sqref="Z749:Z762">
    <cfRule type="colorScale" priority="1666">
      <colorScale>
        <cfvo type="num" val="0"/>
        <cfvo type="max" val="0"/>
        <color rgb="FFFF0000"/>
        <color rgb="FFFFEF9C"/>
      </colorScale>
    </cfRule>
  </conditionalFormatting>
  <conditionalFormatting sqref="Z749:Z762">
    <cfRule type="colorScale" priority="1665">
      <colorScale>
        <cfvo type="num" val="0"/>
        <cfvo type="max" val="0"/>
        <color rgb="FFFF0000"/>
        <color rgb="FFFFEF9C"/>
      </colorScale>
    </cfRule>
  </conditionalFormatting>
  <conditionalFormatting sqref="Z749:Z762">
    <cfRule type="colorScale" priority="1664">
      <colorScale>
        <cfvo type="num" val="0"/>
        <cfvo type="max" val="0"/>
        <color rgb="FFFF0000"/>
        <color rgb="FFFFEF9C"/>
      </colorScale>
    </cfRule>
  </conditionalFormatting>
  <conditionalFormatting sqref="Z749:Z762">
    <cfRule type="colorScale" priority="1663">
      <colorScale>
        <cfvo type="num" val="0"/>
        <cfvo type="max" val="0"/>
        <color rgb="FFFF0000"/>
        <color rgb="FFFFEF9C"/>
      </colorScale>
    </cfRule>
  </conditionalFormatting>
  <conditionalFormatting sqref="Z749:Z762">
    <cfRule type="colorScale" priority="1662">
      <colorScale>
        <cfvo type="num" val="0"/>
        <cfvo type="max" val="0"/>
        <color rgb="FFFF0000"/>
        <color rgb="FFFFEF9C"/>
      </colorScale>
    </cfRule>
  </conditionalFormatting>
  <conditionalFormatting sqref="Z764:Z777">
    <cfRule type="colorScale" priority="1661">
      <colorScale>
        <cfvo type="num" val="0"/>
        <cfvo type="max" val="0"/>
        <color rgb="FFFF0000"/>
        <color rgb="FFFFEF9C"/>
      </colorScale>
    </cfRule>
  </conditionalFormatting>
  <conditionalFormatting sqref="Z764:Z777">
    <cfRule type="colorScale" priority="1660">
      <colorScale>
        <cfvo type="num" val="0"/>
        <cfvo type="max" val="0"/>
        <color rgb="FFFF0000"/>
        <color rgb="FFFFEF9C"/>
      </colorScale>
    </cfRule>
  </conditionalFormatting>
  <conditionalFormatting sqref="Z764:Z777">
    <cfRule type="colorScale" priority="1659">
      <colorScale>
        <cfvo type="num" val="0"/>
        <cfvo type="max" val="0"/>
        <color rgb="FFFF0000"/>
        <color rgb="FFFFEF9C"/>
      </colorScale>
    </cfRule>
  </conditionalFormatting>
  <conditionalFormatting sqref="Z764:Z777">
    <cfRule type="colorScale" priority="1658">
      <colorScale>
        <cfvo type="num" val="0"/>
        <cfvo type="max" val="0"/>
        <color rgb="FFFF0000"/>
        <color rgb="FFFFEF9C"/>
      </colorScale>
    </cfRule>
  </conditionalFormatting>
  <conditionalFormatting sqref="Z764:Z777">
    <cfRule type="colorScale" priority="1657">
      <colorScale>
        <cfvo type="num" val="0"/>
        <cfvo type="max" val="0"/>
        <color rgb="FFFF0000"/>
        <color rgb="FFFFEF9C"/>
      </colorScale>
    </cfRule>
  </conditionalFormatting>
  <conditionalFormatting sqref="Z764:Z777">
    <cfRule type="colorScale" priority="1656">
      <colorScale>
        <cfvo type="num" val="0"/>
        <cfvo type="max" val="0"/>
        <color rgb="FFFF0000"/>
        <color rgb="FFFFEF9C"/>
      </colorScale>
    </cfRule>
  </conditionalFormatting>
  <conditionalFormatting sqref="Z764:Z777">
    <cfRule type="colorScale" priority="1655">
      <colorScale>
        <cfvo type="num" val="0"/>
        <cfvo type="max" val="0"/>
        <color rgb="FFFF0000"/>
        <color rgb="FFFFEF9C"/>
      </colorScale>
    </cfRule>
  </conditionalFormatting>
  <conditionalFormatting sqref="Z764:Z777">
    <cfRule type="colorScale" priority="1654">
      <colorScale>
        <cfvo type="num" val="0"/>
        <cfvo type="max" val="0"/>
        <color rgb="FFFF0000"/>
        <color rgb="FFFFEF9C"/>
      </colorScale>
    </cfRule>
  </conditionalFormatting>
  <conditionalFormatting sqref="Z764:Z777">
    <cfRule type="colorScale" priority="1653">
      <colorScale>
        <cfvo type="num" val="0"/>
        <cfvo type="max" val="0"/>
        <color rgb="FFFF0000"/>
        <color rgb="FFFFEF9C"/>
      </colorScale>
    </cfRule>
  </conditionalFormatting>
  <conditionalFormatting sqref="Z764:Z777">
    <cfRule type="colorScale" priority="1652">
      <colorScale>
        <cfvo type="num" val="0"/>
        <cfvo type="max" val="0"/>
        <color rgb="FFFF0000"/>
        <color rgb="FFFFEF9C"/>
      </colorScale>
    </cfRule>
  </conditionalFormatting>
  <conditionalFormatting sqref="Z764:Z777">
    <cfRule type="colorScale" priority="1651">
      <colorScale>
        <cfvo type="num" val="0"/>
        <cfvo type="max" val="0"/>
        <color rgb="FFFF0000"/>
        <color rgb="FFFFEF9C"/>
      </colorScale>
    </cfRule>
  </conditionalFormatting>
  <conditionalFormatting sqref="Z764:Z777">
    <cfRule type="colorScale" priority="1650">
      <colorScale>
        <cfvo type="num" val="0"/>
        <cfvo type="max" val="0"/>
        <color rgb="FFFF0000"/>
        <color rgb="FFFFEF9C"/>
      </colorScale>
    </cfRule>
  </conditionalFormatting>
  <conditionalFormatting sqref="Z764:Z777">
    <cfRule type="colorScale" priority="1649">
      <colorScale>
        <cfvo type="num" val="0"/>
        <cfvo type="max" val="0"/>
        <color rgb="FFFF0000"/>
        <color rgb="FFFFEF9C"/>
      </colorScale>
    </cfRule>
  </conditionalFormatting>
  <conditionalFormatting sqref="Z764:Z777">
    <cfRule type="colorScale" priority="1648">
      <colorScale>
        <cfvo type="num" val="0"/>
        <cfvo type="max" val="0"/>
        <color rgb="FFFF0000"/>
        <color rgb="FFFFEF9C"/>
      </colorScale>
    </cfRule>
  </conditionalFormatting>
  <conditionalFormatting sqref="Z764:Z777">
    <cfRule type="colorScale" priority="1647">
      <colorScale>
        <cfvo type="num" val="0"/>
        <cfvo type="max" val="0"/>
        <color rgb="FFFF0000"/>
        <color rgb="FFFFEF9C"/>
      </colorScale>
    </cfRule>
  </conditionalFormatting>
  <conditionalFormatting sqref="Z764:Z777">
    <cfRule type="colorScale" priority="1646">
      <colorScale>
        <cfvo type="num" val="0"/>
        <cfvo type="max" val="0"/>
        <color rgb="FFFF0000"/>
        <color rgb="FFFFEF9C"/>
      </colorScale>
    </cfRule>
  </conditionalFormatting>
  <conditionalFormatting sqref="Z764:Z777">
    <cfRule type="colorScale" priority="1645">
      <colorScale>
        <cfvo type="num" val="0"/>
        <cfvo type="max" val="0"/>
        <color rgb="FFFF0000"/>
        <color rgb="FFFFEF9C"/>
      </colorScale>
    </cfRule>
  </conditionalFormatting>
  <conditionalFormatting sqref="Z753">
    <cfRule type="colorScale" priority="1644">
      <colorScale>
        <cfvo type="num" val="0"/>
        <cfvo type="max" val="0"/>
        <color rgb="FFFF0000"/>
        <color rgb="FFFFEF9C"/>
      </colorScale>
    </cfRule>
  </conditionalFormatting>
  <conditionalFormatting sqref="Z768:Z769">
    <cfRule type="colorScale" priority="1643">
      <colorScale>
        <cfvo type="num" val="0"/>
        <cfvo type="max" val="0"/>
        <color rgb="FFFF0000"/>
        <color rgb="FFFFEF9C"/>
      </colorScale>
    </cfRule>
  </conditionalFormatting>
  <conditionalFormatting sqref="Z758">
    <cfRule type="colorScale" priority="1642">
      <colorScale>
        <cfvo type="num" val="0"/>
        <cfvo type="max" val="0"/>
        <color rgb="FFFF0000"/>
        <color rgb="FFFFEF9C"/>
      </colorScale>
    </cfRule>
  </conditionalFormatting>
  <conditionalFormatting sqref="Z774">
    <cfRule type="colorScale" priority="1641">
      <colorScale>
        <cfvo type="num" val="0"/>
        <cfvo type="max" val="0"/>
        <color rgb="FFFF0000"/>
        <color rgb="FFFFEF9C"/>
      </colorScale>
    </cfRule>
  </conditionalFormatting>
  <conditionalFormatting sqref="Z744">
    <cfRule type="colorScale" priority="1640">
      <colorScale>
        <cfvo type="num" val="0"/>
        <cfvo type="max" val="0"/>
        <color rgb="FFFF0000"/>
        <color rgb="FFFFEF9C"/>
      </colorScale>
    </cfRule>
  </conditionalFormatting>
  <conditionalFormatting sqref="Z759">
    <cfRule type="colorScale" priority="1639">
      <colorScale>
        <cfvo type="num" val="0"/>
        <cfvo type="max" val="0"/>
        <color rgb="FFFF0000"/>
        <color rgb="FFFFEF9C"/>
      </colorScale>
    </cfRule>
  </conditionalFormatting>
  <conditionalFormatting sqref="Z775">
    <cfRule type="colorScale" priority="1638">
      <colorScale>
        <cfvo type="num" val="0"/>
        <cfvo type="max" val="0"/>
        <color rgb="FFFF0000"/>
        <color rgb="FFFFEF9C"/>
      </colorScale>
    </cfRule>
  </conditionalFormatting>
  <conditionalFormatting sqref="P744:Y753">
    <cfRule type="colorScale" priority="1637">
      <colorScale>
        <cfvo type="num" val="0"/>
        <cfvo type="max" val="0"/>
        <color rgb="FFFF0000"/>
        <color rgb="FFFFEF9C"/>
      </colorScale>
    </cfRule>
  </conditionalFormatting>
  <conditionalFormatting sqref="P755:Y769">
    <cfRule type="colorScale" priority="1636">
      <colorScale>
        <cfvo type="num" val="0"/>
        <cfvo type="max" val="0"/>
        <color rgb="FFFF0000"/>
        <color rgb="FFFFEF9C"/>
      </colorScale>
    </cfRule>
  </conditionalFormatting>
  <conditionalFormatting sqref="P771:Y777">
    <cfRule type="colorScale" priority="1635">
      <colorScale>
        <cfvo type="num" val="0"/>
        <cfvo type="max" val="0"/>
        <color rgb="FFFF0000"/>
        <color rgb="FFFFEF9C"/>
      </colorScale>
    </cfRule>
  </conditionalFormatting>
  <conditionalFormatting sqref="P744:Y753">
    <cfRule type="colorScale" priority="1634">
      <colorScale>
        <cfvo type="num" val="0"/>
        <cfvo type="max" val="0"/>
        <color rgb="FFFF0000"/>
        <color rgb="FFFFEF9C"/>
      </colorScale>
    </cfRule>
  </conditionalFormatting>
  <conditionalFormatting sqref="P744:Y753">
    <cfRule type="colorScale" priority="1633">
      <colorScale>
        <cfvo type="num" val="0"/>
        <cfvo type="max" val="0"/>
        <color rgb="FFFF0000"/>
        <color rgb="FFFFEF9C"/>
      </colorScale>
    </cfRule>
  </conditionalFormatting>
  <conditionalFormatting sqref="P744:Y753">
    <cfRule type="colorScale" priority="1632">
      <colorScale>
        <cfvo type="num" val="0"/>
        <cfvo type="max" val="0"/>
        <color rgb="FFFF0000"/>
        <color rgb="FFFFEF9C"/>
      </colorScale>
    </cfRule>
  </conditionalFormatting>
  <conditionalFormatting sqref="P744:Y753">
    <cfRule type="colorScale" priority="1631">
      <colorScale>
        <cfvo type="num" val="0"/>
        <cfvo type="max" val="0"/>
        <color rgb="FFFF0000"/>
        <color rgb="FFFFEF9C"/>
      </colorScale>
    </cfRule>
  </conditionalFormatting>
  <conditionalFormatting sqref="P744:Y753">
    <cfRule type="colorScale" priority="1630">
      <colorScale>
        <cfvo type="num" val="0"/>
        <cfvo type="max" val="0"/>
        <color rgb="FFFF0000"/>
        <color rgb="FFFFEF9C"/>
      </colorScale>
    </cfRule>
  </conditionalFormatting>
  <conditionalFormatting sqref="P744:Y753">
    <cfRule type="colorScale" priority="1629">
      <colorScale>
        <cfvo type="num" val="0"/>
        <cfvo type="max" val="0"/>
        <color rgb="FFFF0000"/>
        <color rgb="FFFFEF9C"/>
      </colorScale>
    </cfRule>
  </conditionalFormatting>
  <conditionalFormatting sqref="P744:Y753">
    <cfRule type="colorScale" priority="1628">
      <colorScale>
        <cfvo type="num" val="0"/>
        <cfvo type="max" val="0"/>
        <color rgb="FFFF0000"/>
        <color rgb="FFFFEF9C"/>
      </colorScale>
    </cfRule>
  </conditionalFormatting>
  <conditionalFormatting sqref="P744:Y753">
    <cfRule type="colorScale" priority="1627">
      <colorScale>
        <cfvo type="num" val="0"/>
        <cfvo type="max" val="0"/>
        <color rgb="FFFF0000"/>
        <color rgb="FFFFEF9C"/>
      </colorScale>
    </cfRule>
  </conditionalFormatting>
  <conditionalFormatting sqref="P744:Y753">
    <cfRule type="colorScale" priority="1626">
      <colorScale>
        <cfvo type="num" val="0"/>
        <cfvo type="max" val="0"/>
        <color rgb="FFFF0000"/>
        <color rgb="FFFFEF9C"/>
      </colorScale>
    </cfRule>
  </conditionalFormatting>
  <conditionalFormatting sqref="P744:Y753">
    <cfRule type="colorScale" priority="1625">
      <colorScale>
        <cfvo type="num" val="0"/>
        <cfvo type="max" val="0"/>
        <color rgb="FFFF0000"/>
        <color rgb="FFFFEF9C"/>
      </colorScale>
    </cfRule>
  </conditionalFormatting>
  <conditionalFormatting sqref="P744:Y753">
    <cfRule type="colorScale" priority="1624">
      <colorScale>
        <cfvo type="num" val="0"/>
        <cfvo type="max" val="0"/>
        <color rgb="FFFF0000"/>
        <color rgb="FFFFEF9C"/>
      </colorScale>
    </cfRule>
  </conditionalFormatting>
  <conditionalFormatting sqref="P744:Y753">
    <cfRule type="colorScale" priority="1623">
      <colorScale>
        <cfvo type="num" val="0"/>
        <cfvo type="max" val="0"/>
        <color rgb="FFFF0000"/>
        <color rgb="FFFFEF9C"/>
      </colorScale>
    </cfRule>
  </conditionalFormatting>
  <conditionalFormatting sqref="P744:Y753">
    <cfRule type="colorScale" priority="1622">
      <colorScale>
        <cfvo type="num" val="0"/>
        <cfvo type="max" val="0"/>
        <color rgb="FFFF0000"/>
        <color rgb="FFFFEF9C"/>
      </colorScale>
    </cfRule>
  </conditionalFormatting>
  <conditionalFormatting sqref="P755:Y769">
    <cfRule type="colorScale" priority="1621">
      <colorScale>
        <cfvo type="num" val="0"/>
        <cfvo type="max" val="0"/>
        <color rgb="FFFF0000"/>
        <color rgb="FFFFEF9C"/>
      </colorScale>
    </cfRule>
  </conditionalFormatting>
  <conditionalFormatting sqref="P755:Y769">
    <cfRule type="colorScale" priority="1620">
      <colorScale>
        <cfvo type="num" val="0"/>
        <cfvo type="max" val="0"/>
        <color rgb="FFFF0000"/>
        <color rgb="FFFFEF9C"/>
      </colorScale>
    </cfRule>
  </conditionalFormatting>
  <conditionalFormatting sqref="P755:Y769">
    <cfRule type="colorScale" priority="1619">
      <colorScale>
        <cfvo type="num" val="0"/>
        <cfvo type="max" val="0"/>
        <color rgb="FFFF0000"/>
        <color rgb="FFFFEF9C"/>
      </colorScale>
    </cfRule>
  </conditionalFormatting>
  <conditionalFormatting sqref="P755:Y769">
    <cfRule type="colorScale" priority="1618">
      <colorScale>
        <cfvo type="num" val="0"/>
        <cfvo type="max" val="0"/>
        <color rgb="FFFF0000"/>
        <color rgb="FFFFEF9C"/>
      </colorScale>
    </cfRule>
  </conditionalFormatting>
  <conditionalFormatting sqref="P755:Y769">
    <cfRule type="colorScale" priority="1617">
      <colorScale>
        <cfvo type="num" val="0"/>
        <cfvo type="max" val="0"/>
        <color rgb="FFFF0000"/>
        <color rgb="FFFFEF9C"/>
      </colorScale>
    </cfRule>
  </conditionalFormatting>
  <conditionalFormatting sqref="P755:Y769">
    <cfRule type="colorScale" priority="1616">
      <colorScale>
        <cfvo type="num" val="0"/>
        <cfvo type="max" val="0"/>
        <color rgb="FFFF0000"/>
        <color rgb="FFFFEF9C"/>
      </colorScale>
    </cfRule>
  </conditionalFormatting>
  <conditionalFormatting sqref="P755:Y769">
    <cfRule type="colorScale" priority="1615">
      <colorScale>
        <cfvo type="num" val="0"/>
        <cfvo type="max" val="0"/>
        <color rgb="FFFF0000"/>
        <color rgb="FFFFEF9C"/>
      </colorScale>
    </cfRule>
  </conditionalFormatting>
  <conditionalFormatting sqref="P755:Y769">
    <cfRule type="colorScale" priority="1614">
      <colorScale>
        <cfvo type="num" val="0"/>
        <cfvo type="max" val="0"/>
        <color rgb="FFFF0000"/>
        <color rgb="FFFFEF9C"/>
      </colorScale>
    </cfRule>
  </conditionalFormatting>
  <conditionalFormatting sqref="P755:Y769">
    <cfRule type="colorScale" priority="1613">
      <colorScale>
        <cfvo type="num" val="0"/>
        <cfvo type="max" val="0"/>
        <color rgb="FFFF0000"/>
        <color rgb="FFFFEF9C"/>
      </colorScale>
    </cfRule>
  </conditionalFormatting>
  <conditionalFormatting sqref="P755:Y769">
    <cfRule type="colorScale" priority="1612">
      <colorScale>
        <cfvo type="num" val="0"/>
        <cfvo type="max" val="0"/>
        <color rgb="FFFF0000"/>
        <color rgb="FFFFEF9C"/>
      </colorScale>
    </cfRule>
  </conditionalFormatting>
  <conditionalFormatting sqref="P755:Y769">
    <cfRule type="colorScale" priority="1611">
      <colorScale>
        <cfvo type="num" val="0"/>
        <cfvo type="max" val="0"/>
        <color rgb="FFFF0000"/>
        <color rgb="FFFFEF9C"/>
      </colorScale>
    </cfRule>
  </conditionalFormatting>
  <conditionalFormatting sqref="P755:Y769">
    <cfRule type="colorScale" priority="1610">
      <colorScale>
        <cfvo type="num" val="0"/>
        <cfvo type="max" val="0"/>
        <color rgb="FFFF0000"/>
        <color rgb="FFFFEF9C"/>
      </colorScale>
    </cfRule>
  </conditionalFormatting>
  <conditionalFormatting sqref="P755:Y769">
    <cfRule type="colorScale" priority="1609">
      <colorScale>
        <cfvo type="num" val="0"/>
        <cfvo type="max" val="0"/>
        <color rgb="FFFF0000"/>
        <color rgb="FFFFEF9C"/>
      </colorScale>
    </cfRule>
  </conditionalFormatting>
  <conditionalFormatting sqref="P755:Y769">
    <cfRule type="colorScale" priority="1608">
      <colorScale>
        <cfvo type="num" val="0"/>
        <cfvo type="max" val="0"/>
        <color rgb="FFFF0000"/>
        <color rgb="FFFFEF9C"/>
      </colorScale>
    </cfRule>
  </conditionalFormatting>
  <conditionalFormatting sqref="P771:Y777">
    <cfRule type="colorScale" priority="1607">
      <colorScale>
        <cfvo type="num" val="0"/>
        <cfvo type="max" val="0"/>
        <color rgb="FFFF0000"/>
        <color rgb="FFFFEF9C"/>
      </colorScale>
    </cfRule>
  </conditionalFormatting>
  <conditionalFormatting sqref="P771:Y777">
    <cfRule type="colorScale" priority="1606">
      <colorScale>
        <cfvo type="num" val="0"/>
        <cfvo type="max" val="0"/>
        <color rgb="FFFF0000"/>
        <color rgb="FFFFEF9C"/>
      </colorScale>
    </cfRule>
  </conditionalFormatting>
  <conditionalFormatting sqref="P771:Y777">
    <cfRule type="colorScale" priority="1605">
      <colorScale>
        <cfvo type="num" val="0"/>
        <cfvo type="max" val="0"/>
        <color rgb="FFFF0000"/>
        <color rgb="FFFFEF9C"/>
      </colorScale>
    </cfRule>
  </conditionalFormatting>
  <conditionalFormatting sqref="P771:Y777">
    <cfRule type="colorScale" priority="1604">
      <colorScale>
        <cfvo type="num" val="0"/>
        <cfvo type="max" val="0"/>
        <color rgb="FFFF0000"/>
        <color rgb="FFFFEF9C"/>
      </colorScale>
    </cfRule>
  </conditionalFormatting>
  <conditionalFormatting sqref="P771:Y777">
    <cfRule type="colorScale" priority="1603">
      <colorScale>
        <cfvo type="num" val="0"/>
        <cfvo type="max" val="0"/>
        <color rgb="FFFF0000"/>
        <color rgb="FFFFEF9C"/>
      </colorScale>
    </cfRule>
  </conditionalFormatting>
  <conditionalFormatting sqref="P771:Y777">
    <cfRule type="colorScale" priority="1602">
      <colorScale>
        <cfvo type="num" val="0"/>
        <cfvo type="max" val="0"/>
        <color rgb="FFFF0000"/>
        <color rgb="FFFFEF9C"/>
      </colorScale>
    </cfRule>
  </conditionalFormatting>
  <conditionalFormatting sqref="P771:Y777">
    <cfRule type="colorScale" priority="1601">
      <colorScale>
        <cfvo type="num" val="0"/>
        <cfvo type="max" val="0"/>
        <color rgb="FFFF0000"/>
        <color rgb="FFFFEF9C"/>
      </colorScale>
    </cfRule>
  </conditionalFormatting>
  <conditionalFormatting sqref="P771:Y777">
    <cfRule type="colorScale" priority="1600">
      <colorScale>
        <cfvo type="num" val="0"/>
        <cfvo type="max" val="0"/>
        <color rgb="FFFF0000"/>
        <color rgb="FFFFEF9C"/>
      </colorScale>
    </cfRule>
  </conditionalFormatting>
  <conditionalFormatting sqref="P771:Y777">
    <cfRule type="colorScale" priority="1599">
      <colorScale>
        <cfvo type="num" val="0"/>
        <cfvo type="max" val="0"/>
        <color rgb="FFFF0000"/>
        <color rgb="FFFFEF9C"/>
      </colorScale>
    </cfRule>
  </conditionalFormatting>
  <conditionalFormatting sqref="P771:Y777">
    <cfRule type="colorScale" priority="1598">
      <colorScale>
        <cfvo type="num" val="0"/>
        <cfvo type="max" val="0"/>
        <color rgb="FFFF0000"/>
        <color rgb="FFFFEF9C"/>
      </colorScale>
    </cfRule>
  </conditionalFormatting>
  <conditionalFormatting sqref="P771:Y777">
    <cfRule type="colorScale" priority="1597">
      <colorScale>
        <cfvo type="num" val="0"/>
        <cfvo type="max" val="0"/>
        <color rgb="FFFF0000"/>
        <color rgb="FFFFEF9C"/>
      </colorScale>
    </cfRule>
  </conditionalFormatting>
  <conditionalFormatting sqref="P771:Y777">
    <cfRule type="colorScale" priority="1596">
      <colorScale>
        <cfvo type="num" val="0"/>
        <cfvo type="max" val="0"/>
        <color rgb="FFFF0000"/>
        <color rgb="FFFFEF9C"/>
      </colorScale>
    </cfRule>
  </conditionalFormatting>
  <conditionalFormatting sqref="P771:Y777">
    <cfRule type="colorScale" priority="1595">
      <colorScale>
        <cfvo type="num" val="0"/>
        <cfvo type="max" val="0"/>
        <color rgb="FFFF0000"/>
        <color rgb="FFFFEF9C"/>
      </colorScale>
    </cfRule>
  </conditionalFormatting>
  <conditionalFormatting sqref="P771:Y777">
    <cfRule type="colorScale" priority="1594">
      <colorScale>
        <cfvo type="num" val="0"/>
        <cfvo type="max" val="0"/>
        <color rgb="FFFF0000"/>
        <color rgb="FFFFEF9C"/>
      </colorScale>
    </cfRule>
  </conditionalFormatting>
  <conditionalFormatting sqref="P771:Y777">
    <cfRule type="colorScale" priority="1593">
      <colorScale>
        <cfvo type="num" val="0"/>
        <cfvo type="max" val="0"/>
        <color rgb="FFFF0000"/>
        <color rgb="FFFFEF9C"/>
      </colorScale>
    </cfRule>
  </conditionalFormatting>
  <conditionalFormatting sqref="P744:Y744">
    <cfRule type="colorScale" priority="1592">
      <colorScale>
        <cfvo type="num" val="0"/>
        <cfvo type="max" val="0"/>
        <color rgb="FFFF0000"/>
        <color rgb="FFFFEF9C"/>
      </colorScale>
    </cfRule>
  </conditionalFormatting>
  <conditionalFormatting sqref="P759:Y759">
    <cfRule type="colorScale" priority="1591">
      <colorScale>
        <cfvo type="num" val="0"/>
        <cfvo type="max" val="0"/>
        <color rgb="FFFF0000"/>
        <color rgb="FFFFEF9C"/>
      </colorScale>
    </cfRule>
  </conditionalFormatting>
  <conditionalFormatting sqref="P775:Y775">
    <cfRule type="colorScale" priority="1590">
      <colorScale>
        <cfvo type="num" val="0"/>
        <cfvo type="max" val="0"/>
        <color rgb="FFFF0000"/>
        <color rgb="FFFFEF9C"/>
      </colorScale>
    </cfRule>
  </conditionalFormatting>
  <conditionalFormatting sqref="P749:Y749">
    <cfRule type="colorScale" priority="1589">
      <colorScale>
        <cfvo type="num" val="0"/>
        <cfvo type="max" val="0"/>
        <color rgb="FFFF0000"/>
        <color rgb="FFFFEF9C"/>
      </colorScale>
    </cfRule>
  </conditionalFormatting>
  <conditionalFormatting sqref="P764:Y764">
    <cfRule type="colorScale" priority="1588">
      <colorScale>
        <cfvo type="num" val="0"/>
        <cfvo type="max" val="0"/>
        <color rgb="FFFF0000"/>
        <color rgb="FFFFEF9C"/>
      </colorScale>
    </cfRule>
  </conditionalFormatting>
  <conditionalFormatting sqref="P750:Y750">
    <cfRule type="colorScale" priority="1587">
      <colorScale>
        <cfvo type="num" val="0"/>
        <cfvo type="max" val="0"/>
        <color rgb="FFFF0000"/>
        <color rgb="FFFFEF9C"/>
      </colorScale>
    </cfRule>
  </conditionalFormatting>
  <conditionalFormatting sqref="P765:Y765">
    <cfRule type="colorScale" priority="1586">
      <colorScale>
        <cfvo type="num" val="0"/>
        <cfvo type="max" val="0"/>
        <color rgb="FFFF0000"/>
        <color rgb="FFFFEF9C"/>
      </colorScale>
    </cfRule>
  </conditionalFormatting>
  <conditionalFormatting sqref="Z744:Z753">
    <cfRule type="colorScale" priority="1585">
      <colorScale>
        <cfvo type="num" val="0"/>
        <cfvo type="max" val="0"/>
        <color rgb="FFFF0000"/>
        <color rgb="FFFFEF9C"/>
      </colorScale>
    </cfRule>
  </conditionalFormatting>
  <conditionalFormatting sqref="Z755:Z769">
    <cfRule type="colorScale" priority="1584">
      <colorScale>
        <cfvo type="num" val="0"/>
        <cfvo type="max" val="0"/>
        <color rgb="FFFF0000"/>
        <color rgb="FFFFEF9C"/>
      </colorScale>
    </cfRule>
  </conditionalFormatting>
  <conditionalFormatting sqref="Z771:Z777">
    <cfRule type="colorScale" priority="1583">
      <colorScale>
        <cfvo type="num" val="0"/>
        <cfvo type="max" val="0"/>
        <color rgb="FFFF0000"/>
        <color rgb="FFFFEF9C"/>
      </colorScale>
    </cfRule>
  </conditionalFormatting>
  <conditionalFormatting sqref="Z744:Z753">
    <cfRule type="colorScale" priority="1582">
      <colorScale>
        <cfvo type="num" val="0"/>
        <cfvo type="max" val="0"/>
        <color rgb="FFFF0000"/>
        <color rgb="FFFFEF9C"/>
      </colorScale>
    </cfRule>
  </conditionalFormatting>
  <conditionalFormatting sqref="Z744:Z753">
    <cfRule type="colorScale" priority="1581">
      <colorScale>
        <cfvo type="num" val="0"/>
        <cfvo type="max" val="0"/>
        <color rgb="FFFF0000"/>
        <color rgb="FFFFEF9C"/>
      </colorScale>
    </cfRule>
  </conditionalFormatting>
  <conditionalFormatting sqref="Z744:Z753">
    <cfRule type="colorScale" priority="1580">
      <colorScale>
        <cfvo type="num" val="0"/>
        <cfvo type="max" val="0"/>
        <color rgb="FFFF0000"/>
        <color rgb="FFFFEF9C"/>
      </colorScale>
    </cfRule>
  </conditionalFormatting>
  <conditionalFormatting sqref="Z744:Z753">
    <cfRule type="colorScale" priority="1579">
      <colorScale>
        <cfvo type="num" val="0"/>
        <cfvo type="max" val="0"/>
        <color rgb="FFFF0000"/>
        <color rgb="FFFFEF9C"/>
      </colorScale>
    </cfRule>
  </conditionalFormatting>
  <conditionalFormatting sqref="Z744:Z753">
    <cfRule type="colorScale" priority="1578">
      <colorScale>
        <cfvo type="num" val="0"/>
        <cfvo type="max" val="0"/>
        <color rgb="FFFF0000"/>
        <color rgb="FFFFEF9C"/>
      </colorScale>
    </cfRule>
  </conditionalFormatting>
  <conditionalFormatting sqref="Z744:Z753">
    <cfRule type="colorScale" priority="1577">
      <colorScale>
        <cfvo type="num" val="0"/>
        <cfvo type="max" val="0"/>
        <color rgb="FFFF0000"/>
        <color rgb="FFFFEF9C"/>
      </colorScale>
    </cfRule>
  </conditionalFormatting>
  <conditionalFormatting sqref="Z744:Z753">
    <cfRule type="colorScale" priority="1576">
      <colorScale>
        <cfvo type="num" val="0"/>
        <cfvo type="max" val="0"/>
        <color rgb="FFFF0000"/>
        <color rgb="FFFFEF9C"/>
      </colorScale>
    </cfRule>
  </conditionalFormatting>
  <conditionalFormatting sqref="Z744:Z753">
    <cfRule type="colorScale" priority="1575">
      <colorScale>
        <cfvo type="num" val="0"/>
        <cfvo type="max" val="0"/>
        <color rgb="FFFF0000"/>
        <color rgb="FFFFEF9C"/>
      </colorScale>
    </cfRule>
  </conditionalFormatting>
  <conditionalFormatting sqref="Z744:Z753">
    <cfRule type="colorScale" priority="1574">
      <colorScale>
        <cfvo type="num" val="0"/>
        <cfvo type="max" val="0"/>
        <color rgb="FFFF0000"/>
        <color rgb="FFFFEF9C"/>
      </colorScale>
    </cfRule>
  </conditionalFormatting>
  <conditionalFormatting sqref="Z744:Z753">
    <cfRule type="colorScale" priority="1573">
      <colorScale>
        <cfvo type="num" val="0"/>
        <cfvo type="max" val="0"/>
        <color rgb="FFFF0000"/>
        <color rgb="FFFFEF9C"/>
      </colorScale>
    </cfRule>
  </conditionalFormatting>
  <conditionalFormatting sqref="Z744:Z753">
    <cfRule type="colorScale" priority="1572">
      <colorScale>
        <cfvo type="num" val="0"/>
        <cfvo type="max" val="0"/>
        <color rgb="FFFF0000"/>
        <color rgb="FFFFEF9C"/>
      </colorScale>
    </cfRule>
  </conditionalFormatting>
  <conditionalFormatting sqref="Z744:Z753">
    <cfRule type="colorScale" priority="1571">
      <colorScale>
        <cfvo type="num" val="0"/>
        <cfvo type="max" val="0"/>
        <color rgb="FFFF0000"/>
        <color rgb="FFFFEF9C"/>
      </colorScale>
    </cfRule>
  </conditionalFormatting>
  <conditionalFormatting sqref="Z744:Z753">
    <cfRule type="colorScale" priority="1570">
      <colorScale>
        <cfvo type="num" val="0"/>
        <cfvo type="max" val="0"/>
        <color rgb="FFFF0000"/>
        <color rgb="FFFFEF9C"/>
      </colorScale>
    </cfRule>
  </conditionalFormatting>
  <conditionalFormatting sqref="Z755:Z769">
    <cfRule type="colorScale" priority="1569">
      <colorScale>
        <cfvo type="num" val="0"/>
        <cfvo type="max" val="0"/>
        <color rgb="FFFF0000"/>
        <color rgb="FFFFEF9C"/>
      </colorScale>
    </cfRule>
  </conditionalFormatting>
  <conditionalFormatting sqref="Z755:Z769">
    <cfRule type="colorScale" priority="1568">
      <colorScale>
        <cfvo type="num" val="0"/>
        <cfvo type="max" val="0"/>
        <color rgb="FFFF0000"/>
        <color rgb="FFFFEF9C"/>
      </colorScale>
    </cfRule>
  </conditionalFormatting>
  <conditionalFormatting sqref="Z755:Z769">
    <cfRule type="colorScale" priority="1567">
      <colorScale>
        <cfvo type="num" val="0"/>
        <cfvo type="max" val="0"/>
        <color rgb="FFFF0000"/>
        <color rgb="FFFFEF9C"/>
      </colorScale>
    </cfRule>
  </conditionalFormatting>
  <conditionalFormatting sqref="Z755:Z769">
    <cfRule type="colorScale" priority="1566">
      <colorScale>
        <cfvo type="num" val="0"/>
        <cfvo type="max" val="0"/>
        <color rgb="FFFF0000"/>
        <color rgb="FFFFEF9C"/>
      </colorScale>
    </cfRule>
  </conditionalFormatting>
  <conditionalFormatting sqref="Z755:Z769">
    <cfRule type="colorScale" priority="1565">
      <colorScale>
        <cfvo type="num" val="0"/>
        <cfvo type="max" val="0"/>
        <color rgb="FFFF0000"/>
        <color rgb="FFFFEF9C"/>
      </colorScale>
    </cfRule>
  </conditionalFormatting>
  <conditionalFormatting sqref="Z755:Z769">
    <cfRule type="colorScale" priority="1564">
      <colorScale>
        <cfvo type="num" val="0"/>
        <cfvo type="max" val="0"/>
        <color rgb="FFFF0000"/>
        <color rgb="FFFFEF9C"/>
      </colorScale>
    </cfRule>
  </conditionalFormatting>
  <conditionalFormatting sqref="Z755:Z769">
    <cfRule type="colorScale" priority="1563">
      <colorScale>
        <cfvo type="num" val="0"/>
        <cfvo type="max" val="0"/>
        <color rgb="FFFF0000"/>
        <color rgb="FFFFEF9C"/>
      </colorScale>
    </cfRule>
  </conditionalFormatting>
  <conditionalFormatting sqref="Z755:Z769">
    <cfRule type="colorScale" priority="1562">
      <colorScale>
        <cfvo type="num" val="0"/>
        <cfvo type="max" val="0"/>
        <color rgb="FFFF0000"/>
        <color rgb="FFFFEF9C"/>
      </colorScale>
    </cfRule>
  </conditionalFormatting>
  <conditionalFormatting sqref="Z755:Z769">
    <cfRule type="colorScale" priority="1561">
      <colorScale>
        <cfvo type="num" val="0"/>
        <cfvo type="max" val="0"/>
        <color rgb="FFFF0000"/>
        <color rgb="FFFFEF9C"/>
      </colorScale>
    </cfRule>
  </conditionalFormatting>
  <conditionalFormatting sqref="Z755:Z769">
    <cfRule type="colorScale" priority="1560">
      <colorScale>
        <cfvo type="num" val="0"/>
        <cfvo type="max" val="0"/>
        <color rgb="FFFF0000"/>
        <color rgb="FFFFEF9C"/>
      </colorScale>
    </cfRule>
  </conditionalFormatting>
  <conditionalFormatting sqref="Z755:Z769">
    <cfRule type="colorScale" priority="1559">
      <colorScale>
        <cfvo type="num" val="0"/>
        <cfvo type="max" val="0"/>
        <color rgb="FFFF0000"/>
        <color rgb="FFFFEF9C"/>
      </colorScale>
    </cfRule>
  </conditionalFormatting>
  <conditionalFormatting sqref="Z755:Z769">
    <cfRule type="colorScale" priority="1558">
      <colorScale>
        <cfvo type="num" val="0"/>
        <cfvo type="max" val="0"/>
        <color rgb="FFFF0000"/>
        <color rgb="FFFFEF9C"/>
      </colorScale>
    </cfRule>
  </conditionalFormatting>
  <conditionalFormatting sqref="Z755:Z769">
    <cfRule type="colorScale" priority="1557">
      <colorScale>
        <cfvo type="num" val="0"/>
        <cfvo type="max" val="0"/>
        <color rgb="FFFF0000"/>
        <color rgb="FFFFEF9C"/>
      </colorScale>
    </cfRule>
  </conditionalFormatting>
  <conditionalFormatting sqref="Z755:Z769">
    <cfRule type="colorScale" priority="1556">
      <colorScale>
        <cfvo type="num" val="0"/>
        <cfvo type="max" val="0"/>
        <color rgb="FFFF0000"/>
        <color rgb="FFFFEF9C"/>
      </colorScale>
    </cfRule>
  </conditionalFormatting>
  <conditionalFormatting sqref="Z771:Z777">
    <cfRule type="colorScale" priority="1555">
      <colorScale>
        <cfvo type="num" val="0"/>
        <cfvo type="max" val="0"/>
        <color rgb="FFFF0000"/>
        <color rgb="FFFFEF9C"/>
      </colorScale>
    </cfRule>
  </conditionalFormatting>
  <conditionalFormatting sqref="Z771:Z777">
    <cfRule type="colorScale" priority="1554">
      <colorScale>
        <cfvo type="num" val="0"/>
        <cfvo type="max" val="0"/>
        <color rgb="FFFF0000"/>
        <color rgb="FFFFEF9C"/>
      </colorScale>
    </cfRule>
  </conditionalFormatting>
  <conditionalFormatting sqref="Z771:Z777">
    <cfRule type="colorScale" priority="1553">
      <colorScale>
        <cfvo type="num" val="0"/>
        <cfvo type="max" val="0"/>
        <color rgb="FFFF0000"/>
        <color rgb="FFFFEF9C"/>
      </colorScale>
    </cfRule>
  </conditionalFormatting>
  <conditionalFormatting sqref="Z771:Z777">
    <cfRule type="colorScale" priority="1552">
      <colorScale>
        <cfvo type="num" val="0"/>
        <cfvo type="max" val="0"/>
        <color rgb="FFFF0000"/>
        <color rgb="FFFFEF9C"/>
      </colorScale>
    </cfRule>
  </conditionalFormatting>
  <conditionalFormatting sqref="Z771:Z777">
    <cfRule type="colorScale" priority="1551">
      <colorScale>
        <cfvo type="num" val="0"/>
        <cfvo type="max" val="0"/>
        <color rgb="FFFF0000"/>
        <color rgb="FFFFEF9C"/>
      </colorScale>
    </cfRule>
  </conditionalFormatting>
  <conditionalFormatting sqref="Z771:Z777">
    <cfRule type="colorScale" priority="1550">
      <colorScale>
        <cfvo type="num" val="0"/>
        <cfvo type="max" val="0"/>
        <color rgb="FFFF0000"/>
        <color rgb="FFFFEF9C"/>
      </colorScale>
    </cfRule>
  </conditionalFormatting>
  <conditionalFormatting sqref="Z771:Z777">
    <cfRule type="colorScale" priority="1549">
      <colorScale>
        <cfvo type="num" val="0"/>
        <cfvo type="max" val="0"/>
        <color rgb="FFFF0000"/>
        <color rgb="FFFFEF9C"/>
      </colorScale>
    </cfRule>
  </conditionalFormatting>
  <conditionalFormatting sqref="Z771:Z777">
    <cfRule type="colorScale" priority="1548">
      <colorScale>
        <cfvo type="num" val="0"/>
        <cfvo type="max" val="0"/>
        <color rgb="FFFF0000"/>
        <color rgb="FFFFEF9C"/>
      </colorScale>
    </cfRule>
  </conditionalFormatting>
  <conditionalFormatting sqref="Z771:Z777">
    <cfRule type="colorScale" priority="1547">
      <colorScale>
        <cfvo type="num" val="0"/>
        <cfvo type="max" val="0"/>
        <color rgb="FFFF0000"/>
        <color rgb="FFFFEF9C"/>
      </colorScale>
    </cfRule>
  </conditionalFormatting>
  <conditionalFormatting sqref="Z771:Z777">
    <cfRule type="colorScale" priority="1546">
      <colorScale>
        <cfvo type="num" val="0"/>
        <cfvo type="max" val="0"/>
        <color rgb="FFFF0000"/>
        <color rgb="FFFFEF9C"/>
      </colorScale>
    </cfRule>
  </conditionalFormatting>
  <conditionalFormatting sqref="Z771:Z777">
    <cfRule type="colorScale" priority="1545">
      <colorScale>
        <cfvo type="num" val="0"/>
        <cfvo type="max" val="0"/>
        <color rgb="FFFF0000"/>
        <color rgb="FFFFEF9C"/>
      </colorScale>
    </cfRule>
  </conditionalFormatting>
  <conditionalFormatting sqref="Z771:Z777">
    <cfRule type="colorScale" priority="1544">
      <colorScale>
        <cfvo type="num" val="0"/>
        <cfvo type="max" val="0"/>
        <color rgb="FFFF0000"/>
        <color rgb="FFFFEF9C"/>
      </colorScale>
    </cfRule>
  </conditionalFormatting>
  <conditionalFormatting sqref="Z771:Z777">
    <cfRule type="colorScale" priority="1543">
      <colorScale>
        <cfvo type="num" val="0"/>
        <cfvo type="max" val="0"/>
        <color rgb="FFFF0000"/>
        <color rgb="FFFFEF9C"/>
      </colorScale>
    </cfRule>
  </conditionalFormatting>
  <conditionalFormatting sqref="Z771:Z777">
    <cfRule type="colorScale" priority="1542">
      <colorScale>
        <cfvo type="num" val="0"/>
        <cfvo type="max" val="0"/>
        <color rgb="FFFF0000"/>
        <color rgb="FFFFEF9C"/>
      </colorScale>
    </cfRule>
  </conditionalFormatting>
  <conditionalFormatting sqref="Z771:Z777">
    <cfRule type="colorScale" priority="1541">
      <colorScale>
        <cfvo type="num" val="0"/>
        <cfvo type="max" val="0"/>
        <color rgb="FFFF0000"/>
        <color rgb="FFFFEF9C"/>
      </colorScale>
    </cfRule>
  </conditionalFormatting>
  <conditionalFormatting sqref="Z744">
    <cfRule type="colorScale" priority="1540">
      <colorScale>
        <cfvo type="num" val="0"/>
        <cfvo type="max" val="0"/>
        <color rgb="FFFF0000"/>
        <color rgb="FFFFEF9C"/>
      </colorScale>
    </cfRule>
  </conditionalFormatting>
  <conditionalFormatting sqref="Z759">
    <cfRule type="colorScale" priority="1539">
      <colorScale>
        <cfvo type="num" val="0"/>
        <cfvo type="max" val="0"/>
        <color rgb="FFFF0000"/>
        <color rgb="FFFFEF9C"/>
      </colorScale>
    </cfRule>
  </conditionalFormatting>
  <conditionalFormatting sqref="Z775">
    <cfRule type="colorScale" priority="1538">
      <colorScale>
        <cfvo type="num" val="0"/>
        <cfvo type="max" val="0"/>
        <color rgb="FFFF0000"/>
        <color rgb="FFFFEF9C"/>
      </colorScale>
    </cfRule>
  </conditionalFormatting>
  <conditionalFormatting sqref="Z749">
    <cfRule type="colorScale" priority="1537">
      <colorScale>
        <cfvo type="num" val="0"/>
        <cfvo type="max" val="0"/>
        <color rgb="FFFF0000"/>
        <color rgb="FFFFEF9C"/>
      </colorScale>
    </cfRule>
  </conditionalFormatting>
  <conditionalFormatting sqref="Z764">
    <cfRule type="colorScale" priority="1536">
      <colorScale>
        <cfvo type="num" val="0"/>
        <cfvo type="max" val="0"/>
        <color rgb="FFFF0000"/>
        <color rgb="FFFFEF9C"/>
      </colorScale>
    </cfRule>
  </conditionalFormatting>
  <conditionalFormatting sqref="Z750">
    <cfRule type="colorScale" priority="1535">
      <colorScale>
        <cfvo type="num" val="0"/>
        <cfvo type="max" val="0"/>
        <color rgb="FFFF0000"/>
        <color rgb="FFFFEF9C"/>
      </colorScale>
    </cfRule>
  </conditionalFormatting>
  <conditionalFormatting sqref="Z765">
    <cfRule type="colorScale" priority="1534">
      <colorScale>
        <cfvo type="num" val="0"/>
        <cfvo type="max" val="0"/>
        <color rgb="FFFF0000"/>
        <color rgb="FFFFEF9C"/>
      </colorScale>
    </cfRule>
  </conditionalFormatting>
  <conditionalFormatting sqref="P744:Y744">
    <cfRule type="colorScale" priority="1533">
      <colorScale>
        <cfvo type="num" val="0"/>
        <cfvo type="max" val="0"/>
        <color rgb="FFFF0000"/>
        <color rgb="FFFFEF9C"/>
      </colorScale>
    </cfRule>
  </conditionalFormatting>
  <conditionalFormatting sqref="P746:Y759">
    <cfRule type="colorScale" priority="1532">
      <colorScale>
        <cfvo type="num" val="0"/>
        <cfvo type="max" val="0"/>
        <color rgb="FFFF0000"/>
        <color rgb="FFFFEF9C"/>
      </colorScale>
    </cfRule>
  </conditionalFormatting>
  <conditionalFormatting sqref="P761:Y775">
    <cfRule type="colorScale" priority="1531">
      <colorScale>
        <cfvo type="num" val="0"/>
        <cfvo type="max" val="0"/>
        <color rgb="FFFF0000"/>
        <color rgb="FFFFEF9C"/>
      </colorScale>
    </cfRule>
  </conditionalFormatting>
  <conditionalFormatting sqref="P777:Y777">
    <cfRule type="colorScale" priority="1530">
      <colorScale>
        <cfvo type="num" val="0"/>
        <cfvo type="max" val="0"/>
        <color rgb="FFFF0000"/>
        <color rgb="FFFFEF9C"/>
      </colorScale>
    </cfRule>
  </conditionalFormatting>
  <conditionalFormatting sqref="P744:Y744">
    <cfRule type="colorScale" priority="1529">
      <colorScale>
        <cfvo type="num" val="0"/>
        <cfvo type="max" val="0"/>
        <color rgb="FFFF0000"/>
        <color rgb="FFFFEF9C"/>
      </colorScale>
    </cfRule>
  </conditionalFormatting>
  <conditionalFormatting sqref="P744:Y744">
    <cfRule type="colorScale" priority="1528">
      <colorScale>
        <cfvo type="num" val="0"/>
        <cfvo type="max" val="0"/>
        <color rgb="FFFF0000"/>
        <color rgb="FFFFEF9C"/>
      </colorScale>
    </cfRule>
  </conditionalFormatting>
  <conditionalFormatting sqref="P744:Y744">
    <cfRule type="colorScale" priority="1527">
      <colorScale>
        <cfvo type="num" val="0"/>
        <cfvo type="max" val="0"/>
        <color rgb="FFFF0000"/>
        <color rgb="FFFFEF9C"/>
      </colorScale>
    </cfRule>
  </conditionalFormatting>
  <conditionalFormatting sqref="P744:Y744">
    <cfRule type="colorScale" priority="1526">
      <colorScale>
        <cfvo type="num" val="0"/>
        <cfvo type="max" val="0"/>
        <color rgb="FFFF0000"/>
        <color rgb="FFFFEF9C"/>
      </colorScale>
    </cfRule>
  </conditionalFormatting>
  <conditionalFormatting sqref="P744:Y744">
    <cfRule type="colorScale" priority="1525">
      <colorScale>
        <cfvo type="num" val="0"/>
        <cfvo type="max" val="0"/>
        <color rgb="FFFF0000"/>
        <color rgb="FFFFEF9C"/>
      </colorScale>
    </cfRule>
  </conditionalFormatting>
  <conditionalFormatting sqref="P744:Y744">
    <cfRule type="colorScale" priority="1524">
      <colorScale>
        <cfvo type="num" val="0"/>
        <cfvo type="max" val="0"/>
        <color rgb="FFFF0000"/>
        <color rgb="FFFFEF9C"/>
      </colorScale>
    </cfRule>
  </conditionalFormatting>
  <conditionalFormatting sqref="P744:Y744">
    <cfRule type="colorScale" priority="1523">
      <colorScale>
        <cfvo type="num" val="0"/>
        <cfvo type="max" val="0"/>
        <color rgb="FFFF0000"/>
        <color rgb="FFFFEF9C"/>
      </colorScale>
    </cfRule>
  </conditionalFormatting>
  <conditionalFormatting sqref="P744:Y744">
    <cfRule type="colorScale" priority="1522">
      <colorScale>
        <cfvo type="num" val="0"/>
        <cfvo type="max" val="0"/>
        <color rgb="FFFF0000"/>
        <color rgb="FFFFEF9C"/>
      </colorScale>
    </cfRule>
  </conditionalFormatting>
  <conditionalFormatting sqref="P744:Y744">
    <cfRule type="colorScale" priority="1521">
      <colorScale>
        <cfvo type="num" val="0"/>
        <cfvo type="max" val="0"/>
        <color rgb="FFFF0000"/>
        <color rgb="FFFFEF9C"/>
      </colorScale>
    </cfRule>
  </conditionalFormatting>
  <conditionalFormatting sqref="P744:Y744">
    <cfRule type="colorScale" priority="1520">
      <colorScale>
        <cfvo type="num" val="0"/>
        <cfvo type="max" val="0"/>
        <color rgb="FFFF0000"/>
        <color rgb="FFFFEF9C"/>
      </colorScale>
    </cfRule>
  </conditionalFormatting>
  <conditionalFormatting sqref="P746:Y759">
    <cfRule type="colorScale" priority="1519">
      <colorScale>
        <cfvo type="num" val="0"/>
        <cfvo type="max" val="0"/>
        <color rgb="FFFF0000"/>
        <color rgb="FFFFEF9C"/>
      </colorScale>
    </cfRule>
  </conditionalFormatting>
  <conditionalFormatting sqref="P746:Y759">
    <cfRule type="colorScale" priority="1518">
      <colorScale>
        <cfvo type="num" val="0"/>
        <cfvo type="max" val="0"/>
        <color rgb="FFFF0000"/>
        <color rgb="FFFFEF9C"/>
      </colorScale>
    </cfRule>
  </conditionalFormatting>
  <conditionalFormatting sqref="P746:Y759">
    <cfRule type="colorScale" priority="1517">
      <colorScale>
        <cfvo type="num" val="0"/>
        <cfvo type="max" val="0"/>
        <color rgb="FFFF0000"/>
        <color rgb="FFFFEF9C"/>
      </colorScale>
    </cfRule>
  </conditionalFormatting>
  <conditionalFormatting sqref="P746:Y759">
    <cfRule type="colorScale" priority="1516">
      <colorScale>
        <cfvo type="num" val="0"/>
        <cfvo type="max" val="0"/>
        <color rgb="FFFF0000"/>
        <color rgb="FFFFEF9C"/>
      </colorScale>
    </cfRule>
  </conditionalFormatting>
  <conditionalFormatting sqref="P746:Y759">
    <cfRule type="colorScale" priority="1515">
      <colorScale>
        <cfvo type="num" val="0"/>
        <cfvo type="max" val="0"/>
        <color rgb="FFFF0000"/>
        <color rgb="FFFFEF9C"/>
      </colorScale>
    </cfRule>
  </conditionalFormatting>
  <conditionalFormatting sqref="P746:Y759">
    <cfRule type="colorScale" priority="1514">
      <colorScale>
        <cfvo type="num" val="0"/>
        <cfvo type="max" val="0"/>
        <color rgb="FFFF0000"/>
        <color rgb="FFFFEF9C"/>
      </colorScale>
    </cfRule>
  </conditionalFormatting>
  <conditionalFormatting sqref="P746:Y759">
    <cfRule type="colorScale" priority="1513">
      <colorScale>
        <cfvo type="num" val="0"/>
        <cfvo type="max" val="0"/>
        <color rgb="FFFF0000"/>
        <color rgb="FFFFEF9C"/>
      </colorScale>
    </cfRule>
  </conditionalFormatting>
  <conditionalFormatting sqref="P746:Y759">
    <cfRule type="colorScale" priority="1512">
      <colorScale>
        <cfvo type="num" val="0"/>
        <cfvo type="max" val="0"/>
        <color rgb="FFFF0000"/>
        <color rgb="FFFFEF9C"/>
      </colorScale>
    </cfRule>
  </conditionalFormatting>
  <conditionalFormatting sqref="P746:Y759">
    <cfRule type="colorScale" priority="1511">
      <colorScale>
        <cfvo type="num" val="0"/>
        <cfvo type="max" val="0"/>
        <color rgb="FFFF0000"/>
        <color rgb="FFFFEF9C"/>
      </colorScale>
    </cfRule>
  </conditionalFormatting>
  <conditionalFormatting sqref="P746:Y759">
    <cfRule type="colorScale" priority="1510">
      <colorScale>
        <cfvo type="num" val="0"/>
        <cfvo type="max" val="0"/>
        <color rgb="FFFF0000"/>
        <color rgb="FFFFEF9C"/>
      </colorScale>
    </cfRule>
  </conditionalFormatting>
  <conditionalFormatting sqref="P746:Y759">
    <cfRule type="colorScale" priority="1509">
      <colorScale>
        <cfvo type="num" val="0"/>
        <cfvo type="max" val="0"/>
        <color rgb="FFFF0000"/>
        <color rgb="FFFFEF9C"/>
      </colorScale>
    </cfRule>
  </conditionalFormatting>
  <conditionalFormatting sqref="P761:Y775">
    <cfRule type="colorScale" priority="1508">
      <colorScale>
        <cfvo type="num" val="0"/>
        <cfvo type="max" val="0"/>
        <color rgb="FFFF0000"/>
        <color rgb="FFFFEF9C"/>
      </colorScale>
    </cfRule>
  </conditionalFormatting>
  <conditionalFormatting sqref="P761:Y775">
    <cfRule type="colorScale" priority="1507">
      <colorScale>
        <cfvo type="num" val="0"/>
        <cfvo type="max" val="0"/>
        <color rgb="FFFF0000"/>
        <color rgb="FFFFEF9C"/>
      </colorScale>
    </cfRule>
  </conditionalFormatting>
  <conditionalFormatting sqref="P761:Y775">
    <cfRule type="colorScale" priority="1506">
      <colorScale>
        <cfvo type="num" val="0"/>
        <cfvo type="max" val="0"/>
        <color rgb="FFFF0000"/>
        <color rgb="FFFFEF9C"/>
      </colorScale>
    </cfRule>
  </conditionalFormatting>
  <conditionalFormatting sqref="P761:Y775">
    <cfRule type="colorScale" priority="1505">
      <colorScale>
        <cfvo type="num" val="0"/>
        <cfvo type="max" val="0"/>
        <color rgb="FFFF0000"/>
        <color rgb="FFFFEF9C"/>
      </colorScale>
    </cfRule>
  </conditionalFormatting>
  <conditionalFormatting sqref="P761:Y775">
    <cfRule type="colorScale" priority="1504">
      <colorScale>
        <cfvo type="num" val="0"/>
        <cfvo type="max" val="0"/>
        <color rgb="FFFF0000"/>
        <color rgb="FFFFEF9C"/>
      </colorScale>
    </cfRule>
  </conditionalFormatting>
  <conditionalFormatting sqref="P761:Y775">
    <cfRule type="colorScale" priority="1503">
      <colorScale>
        <cfvo type="num" val="0"/>
        <cfvo type="max" val="0"/>
        <color rgb="FFFF0000"/>
        <color rgb="FFFFEF9C"/>
      </colorScale>
    </cfRule>
  </conditionalFormatting>
  <conditionalFormatting sqref="P761:Y775">
    <cfRule type="colorScale" priority="1502">
      <colorScale>
        <cfvo type="num" val="0"/>
        <cfvo type="max" val="0"/>
        <color rgb="FFFF0000"/>
        <color rgb="FFFFEF9C"/>
      </colorScale>
    </cfRule>
  </conditionalFormatting>
  <conditionalFormatting sqref="P761:Y775">
    <cfRule type="colorScale" priority="1501">
      <colorScale>
        <cfvo type="num" val="0"/>
        <cfvo type="max" val="0"/>
        <color rgb="FFFF0000"/>
        <color rgb="FFFFEF9C"/>
      </colorScale>
    </cfRule>
  </conditionalFormatting>
  <conditionalFormatting sqref="P761:Y775">
    <cfRule type="colorScale" priority="1500">
      <colorScale>
        <cfvo type="num" val="0"/>
        <cfvo type="max" val="0"/>
        <color rgb="FFFF0000"/>
        <color rgb="FFFFEF9C"/>
      </colorScale>
    </cfRule>
  </conditionalFormatting>
  <conditionalFormatting sqref="P761:Y775">
    <cfRule type="colorScale" priority="1499">
      <colorScale>
        <cfvo type="num" val="0"/>
        <cfvo type="max" val="0"/>
        <color rgb="FFFF0000"/>
        <color rgb="FFFFEF9C"/>
      </colorScale>
    </cfRule>
  </conditionalFormatting>
  <conditionalFormatting sqref="P761:Y775">
    <cfRule type="colorScale" priority="1498">
      <colorScale>
        <cfvo type="num" val="0"/>
        <cfvo type="max" val="0"/>
        <color rgb="FFFF0000"/>
        <color rgb="FFFFEF9C"/>
      </colorScale>
    </cfRule>
  </conditionalFormatting>
  <conditionalFormatting sqref="P761:Y775">
    <cfRule type="colorScale" priority="1497">
      <colorScale>
        <cfvo type="num" val="0"/>
        <cfvo type="max" val="0"/>
        <color rgb="FFFF0000"/>
        <color rgb="FFFFEF9C"/>
      </colorScale>
    </cfRule>
  </conditionalFormatting>
  <conditionalFormatting sqref="P777:Y777">
    <cfRule type="colorScale" priority="1496">
      <colorScale>
        <cfvo type="num" val="0"/>
        <cfvo type="max" val="0"/>
        <color rgb="FFFF0000"/>
        <color rgb="FFFFEF9C"/>
      </colorScale>
    </cfRule>
  </conditionalFormatting>
  <conditionalFormatting sqref="P777:Y777">
    <cfRule type="colorScale" priority="1495">
      <colorScale>
        <cfvo type="num" val="0"/>
        <cfvo type="max" val="0"/>
        <color rgb="FFFF0000"/>
        <color rgb="FFFFEF9C"/>
      </colorScale>
    </cfRule>
  </conditionalFormatting>
  <conditionalFormatting sqref="P777:Y777">
    <cfRule type="colorScale" priority="1494">
      <colorScale>
        <cfvo type="num" val="0"/>
        <cfvo type="max" val="0"/>
        <color rgb="FFFF0000"/>
        <color rgb="FFFFEF9C"/>
      </colorScale>
    </cfRule>
  </conditionalFormatting>
  <conditionalFormatting sqref="P777:Y777">
    <cfRule type="colorScale" priority="1493">
      <colorScale>
        <cfvo type="num" val="0"/>
        <cfvo type="max" val="0"/>
        <color rgb="FFFF0000"/>
        <color rgb="FFFFEF9C"/>
      </colorScale>
    </cfRule>
  </conditionalFormatting>
  <conditionalFormatting sqref="P777:Y777">
    <cfRule type="colorScale" priority="1492">
      <colorScale>
        <cfvo type="num" val="0"/>
        <cfvo type="max" val="0"/>
        <color rgb="FFFF0000"/>
        <color rgb="FFFFEF9C"/>
      </colorScale>
    </cfRule>
  </conditionalFormatting>
  <conditionalFormatting sqref="P777:Y777">
    <cfRule type="colorScale" priority="1491">
      <colorScale>
        <cfvo type="num" val="0"/>
        <cfvo type="max" val="0"/>
        <color rgb="FFFF0000"/>
        <color rgb="FFFFEF9C"/>
      </colorScale>
    </cfRule>
  </conditionalFormatting>
  <conditionalFormatting sqref="P777:Y777">
    <cfRule type="colorScale" priority="1490">
      <colorScale>
        <cfvo type="num" val="0"/>
        <cfvo type="max" val="0"/>
        <color rgb="FFFF0000"/>
        <color rgb="FFFFEF9C"/>
      </colorScale>
    </cfRule>
  </conditionalFormatting>
  <conditionalFormatting sqref="P777:Y777">
    <cfRule type="colorScale" priority="1489">
      <colorScale>
        <cfvo type="num" val="0"/>
        <cfvo type="max" val="0"/>
        <color rgb="FFFF0000"/>
        <color rgb="FFFFEF9C"/>
      </colorScale>
    </cfRule>
  </conditionalFormatting>
  <conditionalFormatting sqref="P777:Y777">
    <cfRule type="colorScale" priority="1488">
      <colorScale>
        <cfvo type="num" val="0"/>
        <cfvo type="max" val="0"/>
        <color rgb="FFFF0000"/>
        <color rgb="FFFFEF9C"/>
      </colorScale>
    </cfRule>
  </conditionalFormatting>
  <conditionalFormatting sqref="P777:Y777">
    <cfRule type="colorScale" priority="1487">
      <colorScale>
        <cfvo type="num" val="0"/>
        <cfvo type="max" val="0"/>
        <color rgb="FFFF0000"/>
        <color rgb="FFFFEF9C"/>
      </colorScale>
    </cfRule>
  </conditionalFormatting>
  <conditionalFormatting sqref="P777:Y777">
    <cfRule type="colorScale" priority="1486">
      <colorScale>
        <cfvo type="num" val="0"/>
        <cfvo type="max" val="0"/>
        <color rgb="FFFF0000"/>
        <color rgb="FFFFEF9C"/>
      </colorScale>
    </cfRule>
  </conditionalFormatting>
  <conditionalFormatting sqref="P777:Y777">
    <cfRule type="colorScale" priority="1485">
      <colorScale>
        <cfvo type="num" val="0"/>
        <cfvo type="max" val="0"/>
        <color rgb="FFFF0000"/>
        <color rgb="FFFFEF9C"/>
      </colorScale>
    </cfRule>
  </conditionalFormatting>
  <conditionalFormatting sqref="P777:Y777">
    <cfRule type="colorScale" priority="1484">
      <colorScale>
        <cfvo type="num" val="0"/>
        <cfvo type="max" val="0"/>
        <color rgb="FFFF0000"/>
        <color rgb="FFFFEF9C"/>
      </colorScale>
    </cfRule>
  </conditionalFormatting>
  <conditionalFormatting sqref="P750:Y750">
    <cfRule type="colorScale" priority="1483">
      <colorScale>
        <cfvo type="num" val="0"/>
        <cfvo type="max" val="0"/>
        <color rgb="FFFF0000"/>
        <color rgb="FFFFEF9C"/>
      </colorScale>
    </cfRule>
  </conditionalFormatting>
  <conditionalFormatting sqref="P765:Y765">
    <cfRule type="colorScale" priority="1482">
      <colorScale>
        <cfvo type="num" val="0"/>
        <cfvo type="max" val="0"/>
        <color rgb="FFFF0000"/>
        <color rgb="FFFFEF9C"/>
      </colorScale>
    </cfRule>
  </conditionalFormatting>
  <conditionalFormatting sqref="P755:Y755">
    <cfRule type="colorScale" priority="1481">
      <colorScale>
        <cfvo type="num" val="0"/>
        <cfvo type="max" val="0"/>
        <color rgb="FFFF0000"/>
        <color rgb="FFFFEF9C"/>
      </colorScale>
    </cfRule>
  </conditionalFormatting>
  <conditionalFormatting sqref="P771:Y771">
    <cfRule type="colorScale" priority="1480">
      <colorScale>
        <cfvo type="num" val="0"/>
        <cfvo type="max" val="0"/>
        <color rgb="FFFF0000"/>
        <color rgb="FFFFEF9C"/>
      </colorScale>
    </cfRule>
  </conditionalFormatting>
  <conditionalFormatting sqref="P756:Y756">
    <cfRule type="colorScale" priority="1479">
      <colorScale>
        <cfvo type="num" val="0"/>
        <cfvo type="max" val="0"/>
        <color rgb="FFFF0000"/>
        <color rgb="FFFFEF9C"/>
      </colorScale>
    </cfRule>
  </conditionalFormatting>
  <conditionalFormatting sqref="P772:Y772">
    <cfRule type="colorScale" priority="1478">
      <colorScale>
        <cfvo type="num" val="0"/>
        <cfvo type="max" val="0"/>
        <color rgb="FFFF0000"/>
        <color rgb="FFFFEF9C"/>
      </colorScale>
    </cfRule>
  </conditionalFormatting>
  <conditionalFormatting sqref="Z744">
    <cfRule type="colorScale" priority="1477">
      <colorScale>
        <cfvo type="num" val="0"/>
        <cfvo type="max" val="0"/>
        <color rgb="FFFF0000"/>
        <color rgb="FFFFEF9C"/>
      </colorScale>
    </cfRule>
  </conditionalFormatting>
  <conditionalFormatting sqref="Z746:Z759">
    <cfRule type="colorScale" priority="1476">
      <colorScale>
        <cfvo type="num" val="0"/>
        <cfvo type="max" val="0"/>
        <color rgb="FFFF0000"/>
        <color rgb="FFFFEF9C"/>
      </colorScale>
    </cfRule>
  </conditionalFormatting>
  <conditionalFormatting sqref="Z761:Z775">
    <cfRule type="colorScale" priority="1475">
      <colorScale>
        <cfvo type="num" val="0"/>
        <cfvo type="max" val="0"/>
        <color rgb="FFFF0000"/>
        <color rgb="FFFFEF9C"/>
      </colorScale>
    </cfRule>
  </conditionalFormatting>
  <conditionalFormatting sqref="Z777">
    <cfRule type="colorScale" priority="1474">
      <colorScale>
        <cfvo type="num" val="0"/>
        <cfvo type="max" val="0"/>
        <color rgb="FFFF0000"/>
        <color rgb="FFFFEF9C"/>
      </colorScale>
    </cfRule>
  </conditionalFormatting>
  <conditionalFormatting sqref="Z744">
    <cfRule type="colorScale" priority="1473">
      <colorScale>
        <cfvo type="num" val="0"/>
        <cfvo type="max" val="0"/>
        <color rgb="FFFF0000"/>
        <color rgb="FFFFEF9C"/>
      </colorScale>
    </cfRule>
  </conditionalFormatting>
  <conditionalFormatting sqref="Z744">
    <cfRule type="colorScale" priority="1472">
      <colorScale>
        <cfvo type="num" val="0"/>
        <cfvo type="max" val="0"/>
        <color rgb="FFFF0000"/>
        <color rgb="FFFFEF9C"/>
      </colorScale>
    </cfRule>
  </conditionalFormatting>
  <conditionalFormatting sqref="Z744">
    <cfRule type="colorScale" priority="1471">
      <colorScale>
        <cfvo type="num" val="0"/>
        <cfvo type="max" val="0"/>
        <color rgb="FFFF0000"/>
        <color rgb="FFFFEF9C"/>
      </colorScale>
    </cfRule>
  </conditionalFormatting>
  <conditionalFormatting sqref="Z744">
    <cfRule type="colorScale" priority="1470">
      <colorScale>
        <cfvo type="num" val="0"/>
        <cfvo type="max" val="0"/>
        <color rgb="FFFF0000"/>
        <color rgb="FFFFEF9C"/>
      </colorScale>
    </cfRule>
  </conditionalFormatting>
  <conditionalFormatting sqref="Z744">
    <cfRule type="colorScale" priority="1469">
      <colorScale>
        <cfvo type="num" val="0"/>
        <cfvo type="max" val="0"/>
        <color rgb="FFFF0000"/>
        <color rgb="FFFFEF9C"/>
      </colorScale>
    </cfRule>
  </conditionalFormatting>
  <conditionalFormatting sqref="Z744">
    <cfRule type="colorScale" priority="1468">
      <colorScale>
        <cfvo type="num" val="0"/>
        <cfvo type="max" val="0"/>
        <color rgb="FFFF0000"/>
        <color rgb="FFFFEF9C"/>
      </colorScale>
    </cfRule>
  </conditionalFormatting>
  <conditionalFormatting sqref="Z744">
    <cfRule type="colorScale" priority="1467">
      <colorScale>
        <cfvo type="num" val="0"/>
        <cfvo type="max" val="0"/>
        <color rgb="FFFF0000"/>
        <color rgb="FFFFEF9C"/>
      </colorScale>
    </cfRule>
  </conditionalFormatting>
  <conditionalFormatting sqref="Z744">
    <cfRule type="colorScale" priority="1466">
      <colorScale>
        <cfvo type="num" val="0"/>
        <cfvo type="max" val="0"/>
        <color rgb="FFFF0000"/>
        <color rgb="FFFFEF9C"/>
      </colorScale>
    </cfRule>
  </conditionalFormatting>
  <conditionalFormatting sqref="Z744">
    <cfRule type="colorScale" priority="1465">
      <colorScale>
        <cfvo type="num" val="0"/>
        <cfvo type="max" val="0"/>
        <color rgb="FFFF0000"/>
        <color rgb="FFFFEF9C"/>
      </colorScale>
    </cfRule>
  </conditionalFormatting>
  <conditionalFormatting sqref="Z744">
    <cfRule type="colorScale" priority="1464">
      <colorScale>
        <cfvo type="num" val="0"/>
        <cfvo type="max" val="0"/>
        <color rgb="FFFF0000"/>
        <color rgb="FFFFEF9C"/>
      </colorScale>
    </cfRule>
  </conditionalFormatting>
  <conditionalFormatting sqref="Z746:Z759">
    <cfRule type="colorScale" priority="1463">
      <colorScale>
        <cfvo type="num" val="0"/>
        <cfvo type="max" val="0"/>
        <color rgb="FFFF0000"/>
        <color rgb="FFFFEF9C"/>
      </colorScale>
    </cfRule>
  </conditionalFormatting>
  <conditionalFormatting sqref="Z746:Z759">
    <cfRule type="colorScale" priority="1462">
      <colorScale>
        <cfvo type="num" val="0"/>
        <cfvo type="max" val="0"/>
        <color rgb="FFFF0000"/>
        <color rgb="FFFFEF9C"/>
      </colorScale>
    </cfRule>
  </conditionalFormatting>
  <conditionalFormatting sqref="Z746:Z759">
    <cfRule type="colorScale" priority="1461">
      <colorScale>
        <cfvo type="num" val="0"/>
        <cfvo type="max" val="0"/>
        <color rgb="FFFF0000"/>
        <color rgb="FFFFEF9C"/>
      </colorScale>
    </cfRule>
  </conditionalFormatting>
  <conditionalFormatting sqref="Z746:Z759">
    <cfRule type="colorScale" priority="1460">
      <colorScale>
        <cfvo type="num" val="0"/>
        <cfvo type="max" val="0"/>
        <color rgb="FFFF0000"/>
        <color rgb="FFFFEF9C"/>
      </colorScale>
    </cfRule>
  </conditionalFormatting>
  <conditionalFormatting sqref="Z746:Z759">
    <cfRule type="colorScale" priority="1459">
      <colorScale>
        <cfvo type="num" val="0"/>
        <cfvo type="max" val="0"/>
        <color rgb="FFFF0000"/>
        <color rgb="FFFFEF9C"/>
      </colorScale>
    </cfRule>
  </conditionalFormatting>
  <conditionalFormatting sqref="Z746:Z759">
    <cfRule type="colorScale" priority="1458">
      <colorScale>
        <cfvo type="num" val="0"/>
        <cfvo type="max" val="0"/>
        <color rgb="FFFF0000"/>
        <color rgb="FFFFEF9C"/>
      </colorScale>
    </cfRule>
  </conditionalFormatting>
  <conditionalFormatting sqref="Z746:Z759">
    <cfRule type="colorScale" priority="1457">
      <colorScale>
        <cfvo type="num" val="0"/>
        <cfvo type="max" val="0"/>
        <color rgb="FFFF0000"/>
        <color rgb="FFFFEF9C"/>
      </colorScale>
    </cfRule>
  </conditionalFormatting>
  <conditionalFormatting sqref="Z746:Z759">
    <cfRule type="colorScale" priority="1456">
      <colorScale>
        <cfvo type="num" val="0"/>
        <cfvo type="max" val="0"/>
        <color rgb="FFFF0000"/>
        <color rgb="FFFFEF9C"/>
      </colorScale>
    </cfRule>
  </conditionalFormatting>
  <conditionalFormatting sqref="Z746:Z759">
    <cfRule type="colorScale" priority="1455">
      <colorScale>
        <cfvo type="num" val="0"/>
        <cfvo type="max" val="0"/>
        <color rgb="FFFF0000"/>
        <color rgb="FFFFEF9C"/>
      </colorScale>
    </cfRule>
  </conditionalFormatting>
  <conditionalFormatting sqref="Z746:Z759">
    <cfRule type="colorScale" priority="1454">
      <colorScale>
        <cfvo type="num" val="0"/>
        <cfvo type="max" val="0"/>
        <color rgb="FFFF0000"/>
        <color rgb="FFFFEF9C"/>
      </colorScale>
    </cfRule>
  </conditionalFormatting>
  <conditionalFormatting sqref="Z746:Z759">
    <cfRule type="colorScale" priority="1453">
      <colorScale>
        <cfvo type="num" val="0"/>
        <cfvo type="max" val="0"/>
        <color rgb="FFFF0000"/>
        <color rgb="FFFFEF9C"/>
      </colorScale>
    </cfRule>
  </conditionalFormatting>
  <conditionalFormatting sqref="Z761:Z775">
    <cfRule type="colorScale" priority="1452">
      <colorScale>
        <cfvo type="num" val="0"/>
        <cfvo type="max" val="0"/>
        <color rgb="FFFF0000"/>
        <color rgb="FFFFEF9C"/>
      </colorScale>
    </cfRule>
  </conditionalFormatting>
  <conditionalFormatting sqref="Z761:Z775">
    <cfRule type="colorScale" priority="1451">
      <colorScale>
        <cfvo type="num" val="0"/>
        <cfvo type="max" val="0"/>
        <color rgb="FFFF0000"/>
        <color rgb="FFFFEF9C"/>
      </colorScale>
    </cfRule>
  </conditionalFormatting>
  <conditionalFormatting sqref="Z761:Z775">
    <cfRule type="colorScale" priority="1450">
      <colorScale>
        <cfvo type="num" val="0"/>
        <cfvo type="max" val="0"/>
        <color rgb="FFFF0000"/>
        <color rgb="FFFFEF9C"/>
      </colorScale>
    </cfRule>
  </conditionalFormatting>
  <conditionalFormatting sqref="Z761:Z775">
    <cfRule type="colorScale" priority="1449">
      <colorScale>
        <cfvo type="num" val="0"/>
        <cfvo type="max" val="0"/>
        <color rgb="FFFF0000"/>
        <color rgb="FFFFEF9C"/>
      </colorScale>
    </cfRule>
  </conditionalFormatting>
  <conditionalFormatting sqref="Z761:Z775">
    <cfRule type="colorScale" priority="1448">
      <colorScale>
        <cfvo type="num" val="0"/>
        <cfvo type="max" val="0"/>
        <color rgb="FFFF0000"/>
        <color rgb="FFFFEF9C"/>
      </colorScale>
    </cfRule>
  </conditionalFormatting>
  <conditionalFormatting sqref="Z761:Z775">
    <cfRule type="colorScale" priority="1447">
      <colorScale>
        <cfvo type="num" val="0"/>
        <cfvo type="max" val="0"/>
        <color rgb="FFFF0000"/>
        <color rgb="FFFFEF9C"/>
      </colorScale>
    </cfRule>
  </conditionalFormatting>
  <conditionalFormatting sqref="Z761:Z775">
    <cfRule type="colorScale" priority="1446">
      <colorScale>
        <cfvo type="num" val="0"/>
        <cfvo type="max" val="0"/>
        <color rgb="FFFF0000"/>
        <color rgb="FFFFEF9C"/>
      </colorScale>
    </cfRule>
  </conditionalFormatting>
  <conditionalFormatting sqref="Z761:Z775">
    <cfRule type="colorScale" priority="1445">
      <colorScale>
        <cfvo type="num" val="0"/>
        <cfvo type="max" val="0"/>
        <color rgb="FFFF0000"/>
        <color rgb="FFFFEF9C"/>
      </colorScale>
    </cfRule>
  </conditionalFormatting>
  <conditionalFormatting sqref="Z761:Z775">
    <cfRule type="colorScale" priority="1444">
      <colorScale>
        <cfvo type="num" val="0"/>
        <cfvo type="max" val="0"/>
        <color rgb="FFFF0000"/>
        <color rgb="FFFFEF9C"/>
      </colorScale>
    </cfRule>
  </conditionalFormatting>
  <conditionalFormatting sqref="Z761:Z775">
    <cfRule type="colorScale" priority="1443">
      <colorScale>
        <cfvo type="num" val="0"/>
        <cfvo type="max" val="0"/>
        <color rgb="FFFF0000"/>
        <color rgb="FFFFEF9C"/>
      </colorScale>
    </cfRule>
  </conditionalFormatting>
  <conditionalFormatting sqref="Z761:Z775">
    <cfRule type="colorScale" priority="1442">
      <colorScale>
        <cfvo type="num" val="0"/>
        <cfvo type="max" val="0"/>
        <color rgb="FFFF0000"/>
        <color rgb="FFFFEF9C"/>
      </colorScale>
    </cfRule>
  </conditionalFormatting>
  <conditionalFormatting sqref="Z761:Z775">
    <cfRule type="colorScale" priority="1441">
      <colorScale>
        <cfvo type="num" val="0"/>
        <cfvo type="max" val="0"/>
        <color rgb="FFFF0000"/>
        <color rgb="FFFFEF9C"/>
      </colorScale>
    </cfRule>
  </conditionalFormatting>
  <conditionalFormatting sqref="Z777">
    <cfRule type="colorScale" priority="1440">
      <colorScale>
        <cfvo type="num" val="0"/>
        <cfvo type="max" val="0"/>
        <color rgb="FFFF0000"/>
        <color rgb="FFFFEF9C"/>
      </colorScale>
    </cfRule>
  </conditionalFormatting>
  <conditionalFormatting sqref="Z777">
    <cfRule type="colorScale" priority="1439">
      <colorScale>
        <cfvo type="num" val="0"/>
        <cfvo type="max" val="0"/>
        <color rgb="FFFF0000"/>
        <color rgb="FFFFEF9C"/>
      </colorScale>
    </cfRule>
  </conditionalFormatting>
  <conditionalFormatting sqref="Z777">
    <cfRule type="colorScale" priority="1438">
      <colorScale>
        <cfvo type="num" val="0"/>
        <cfvo type="max" val="0"/>
        <color rgb="FFFF0000"/>
        <color rgb="FFFFEF9C"/>
      </colorScale>
    </cfRule>
  </conditionalFormatting>
  <conditionalFormatting sqref="Z777">
    <cfRule type="colorScale" priority="1437">
      <colorScale>
        <cfvo type="num" val="0"/>
        <cfvo type="max" val="0"/>
        <color rgb="FFFF0000"/>
        <color rgb="FFFFEF9C"/>
      </colorScale>
    </cfRule>
  </conditionalFormatting>
  <conditionalFormatting sqref="Z777">
    <cfRule type="colorScale" priority="1436">
      <colorScale>
        <cfvo type="num" val="0"/>
        <cfvo type="max" val="0"/>
        <color rgb="FFFF0000"/>
        <color rgb="FFFFEF9C"/>
      </colorScale>
    </cfRule>
  </conditionalFormatting>
  <conditionalFormatting sqref="Z777">
    <cfRule type="colorScale" priority="1435">
      <colorScale>
        <cfvo type="num" val="0"/>
        <cfvo type="max" val="0"/>
        <color rgb="FFFF0000"/>
        <color rgb="FFFFEF9C"/>
      </colorScale>
    </cfRule>
  </conditionalFormatting>
  <conditionalFormatting sqref="Z777">
    <cfRule type="colorScale" priority="1434">
      <colorScale>
        <cfvo type="num" val="0"/>
        <cfvo type="max" val="0"/>
        <color rgb="FFFF0000"/>
        <color rgb="FFFFEF9C"/>
      </colorScale>
    </cfRule>
  </conditionalFormatting>
  <conditionalFormatting sqref="Z777">
    <cfRule type="colorScale" priority="1433">
      <colorScale>
        <cfvo type="num" val="0"/>
        <cfvo type="max" val="0"/>
        <color rgb="FFFF0000"/>
        <color rgb="FFFFEF9C"/>
      </colorScale>
    </cfRule>
  </conditionalFormatting>
  <conditionalFormatting sqref="Z777">
    <cfRule type="colorScale" priority="1432">
      <colorScale>
        <cfvo type="num" val="0"/>
        <cfvo type="max" val="0"/>
        <color rgb="FFFF0000"/>
        <color rgb="FFFFEF9C"/>
      </colorScale>
    </cfRule>
  </conditionalFormatting>
  <conditionalFormatting sqref="Z777">
    <cfRule type="colorScale" priority="1431">
      <colorScale>
        <cfvo type="num" val="0"/>
        <cfvo type="max" val="0"/>
        <color rgb="FFFF0000"/>
        <color rgb="FFFFEF9C"/>
      </colorScale>
    </cfRule>
  </conditionalFormatting>
  <conditionalFormatting sqref="Z777">
    <cfRule type="colorScale" priority="1430">
      <colorScale>
        <cfvo type="num" val="0"/>
        <cfvo type="max" val="0"/>
        <color rgb="FFFF0000"/>
        <color rgb="FFFFEF9C"/>
      </colorScale>
    </cfRule>
  </conditionalFormatting>
  <conditionalFormatting sqref="Z777">
    <cfRule type="colorScale" priority="1429">
      <colorScale>
        <cfvo type="num" val="0"/>
        <cfvo type="max" val="0"/>
        <color rgb="FFFF0000"/>
        <color rgb="FFFFEF9C"/>
      </colorScale>
    </cfRule>
  </conditionalFormatting>
  <conditionalFormatting sqref="Z777">
    <cfRule type="colorScale" priority="1428">
      <colorScale>
        <cfvo type="num" val="0"/>
        <cfvo type="max" val="0"/>
        <color rgb="FFFF0000"/>
        <color rgb="FFFFEF9C"/>
      </colorScale>
    </cfRule>
  </conditionalFormatting>
  <conditionalFormatting sqref="Z750">
    <cfRule type="colorScale" priority="1427">
      <colorScale>
        <cfvo type="num" val="0"/>
        <cfvo type="max" val="0"/>
        <color rgb="FFFF0000"/>
        <color rgb="FFFFEF9C"/>
      </colorScale>
    </cfRule>
  </conditionalFormatting>
  <conditionalFormatting sqref="Z765">
    <cfRule type="colorScale" priority="1426">
      <colorScale>
        <cfvo type="num" val="0"/>
        <cfvo type="max" val="0"/>
        <color rgb="FFFF0000"/>
        <color rgb="FFFFEF9C"/>
      </colorScale>
    </cfRule>
  </conditionalFormatting>
  <conditionalFormatting sqref="Z755">
    <cfRule type="colorScale" priority="1425">
      <colorScale>
        <cfvo type="num" val="0"/>
        <cfvo type="max" val="0"/>
        <color rgb="FFFF0000"/>
        <color rgb="FFFFEF9C"/>
      </colorScale>
    </cfRule>
  </conditionalFormatting>
  <conditionalFormatting sqref="Z771">
    <cfRule type="colorScale" priority="1424">
      <colorScale>
        <cfvo type="num" val="0"/>
        <cfvo type="max" val="0"/>
        <color rgb="FFFF0000"/>
        <color rgb="FFFFEF9C"/>
      </colorScale>
    </cfRule>
  </conditionalFormatting>
  <conditionalFormatting sqref="Z756">
    <cfRule type="colorScale" priority="1423">
      <colorScale>
        <cfvo type="num" val="0"/>
        <cfvo type="max" val="0"/>
        <color rgb="FFFF0000"/>
        <color rgb="FFFFEF9C"/>
      </colorScale>
    </cfRule>
  </conditionalFormatting>
  <conditionalFormatting sqref="Z772">
    <cfRule type="colorScale" priority="1422">
      <colorScale>
        <cfvo type="num" val="0"/>
        <cfvo type="max" val="0"/>
        <color rgb="FFFF0000"/>
        <color rgb="FFFFEF9C"/>
      </colorScale>
    </cfRule>
  </conditionalFormatting>
  <conditionalFormatting sqref="P744:Y750">
    <cfRule type="colorScale" priority="1421">
      <colorScale>
        <cfvo type="num" val="0"/>
        <cfvo type="max" val="0"/>
        <color rgb="FFFF0000"/>
        <color rgb="FFFFEF9C"/>
      </colorScale>
    </cfRule>
  </conditionalFormatting>
  <conditionalFormatting sqref="P752:Y765">
    <cfRule type="colorScale" priority="1420">
      <colorScale>
        <cfvo type="num" val="0"/>
        <cfvo type="max" val="0"/>
        <color rgb="FFFF0000"/>
        <color rgb="FFFFEF9C"/>
      </colorScale>
    </cfRule>
  </conditionalFormatting>
  <conditionalFormatting sqref="P767:Y777">
    <cfRule type="colorScale" priority="1419">
      <colorScale>
        <cfvo type="num" val="0"/>
        <cfvo type="max" val="0"/>
        <color rgb="FFFF0000"/>
        <color rgb="FFFFEF9C"/>
      </colorScale>
    </cfRule>
  </conditionalFormatting>
  <conditionalFormatting sqref="P744:Y750">
    <cfRule type="colorScale" priority="1418">
      <colorScale>
        <cfvo type="num" val="0"/>
        <cfvo type="max" val="0"/>
        <color rgb="FFFF0000"/>
        <color rgb="FFFFEF9C"/>
      </colorScale>
    </cfRule>
  </conditionalFormatting>
  <conditionalFormatting sqref="P744:Y750">
    <cfRule type="colorScale" priority="1417">
      <colorScale>
        <cfvo type="num" val="0"/>
        <cfvo type="max" val="0"/>
        <color rgb="FFFF0000"/>
        <color rgb="FFFFEF9C"/>
      </colorScale>
    </cfRule>
  </conditionalFormatting>
  <conditionalFormatting sqref="P744:Y750">
    <cfRule type="colorScale" priority="1416">
      <colorScale>
        <cfvo type="num" val="0"/>
        <cfvo type="max" val="0"/>
        <color rgb="FFFF0000"/>
        <color rgb="FFFFEF9C"/>
      </colorScale>
    </cfRule>
  </conditionalFormatting>
  <conditionalFormatting sqref="P744:Y750">
    <cfRule type="colorScale" priority="1415">
      <colorScale>
        <cfvo type="num" val="0"/>
        <cfvo type="max" val="0"/>
        <color rgb="FFFF0000"/>
        <color rgb="FFFFEF9C"/>
      </colorScale>
    </cfRule>
  </conditionalFormatting>
  <conditionalFormatting sqref="P744:Y750">
    <cfRule type="colorScale" priority="1414">
      <colorScale>
        <cfvo type="num" val="0"/>
        <cfvo type="max" val="0"/>
        <color rgb="FFFF0000"/>
        <color rgb="FFFFEF9C"/>
      </colorScale>
    </cfRule>
  </conditionalFormatting>
  <conditionalFormatting sqref="P744:Y750">
    <cfRule type="colorScale" priority="1413">
      <colorScale>
        <cfvo type="num" val="0"/>
        <cfvo type="max" val="0"/>
        <color rgb="FFFF0000"/>
        <color rgb="FFFFEF9C"/>
      </colorScale>
    </cfRule>
  </conditionalFormatting>
  <conditionalFormatting sqref="P744:Y750">
    <cfRule type="colorScale" priority="1412">
      <colorScale>
        <cfvo type="num" val="0"/>
        <cfvo type="max" val="0"/>
        <color rgb="FFFF0000"/>
        <color rgb="FFFFEF9C"/>
      </colorScale>
    </cfRule>
  </conditionalFormatting>
  <conditionalFormatting sqref="P744:Y750">
    <cfRule type="colorScale" priority="1411">
      <colorScale>
        <cfvo type="num" val="0"/>
        <cfvo type="max" val="0"/>
        <color rgb="FFFF0000"/>
        <color rgb="FFFFEF9C"/>
      </colorScale>
    </cfRule>
  </conditionalFormatting>
  <conditionalFormatting sqref="P752:Y765">
    <cfRule type="colorScale" priority="1410">
      <colorScale>
        <cfvo type="num" val="0"/>
        <cfvo type="max" val="0"/>
        <color rgb="FFFF0000"/>
        <color rgb="FFFFEF9C"/>
      </colorScale>
    </cfRule>
  </conditionalFormatting>
  <conditionalFormatting sqref="P752:Y765">
    <cfRule type="colorScale" priority="1409">
      <colorScale>
        <cfvo type="num" val="0"/>
        <cfvo type="max" val="0"/>
        <color rgb="FFFF0000"/>
        <color rgb="FFFFEF9C"/>
      </colorScale>
    </cfRule>
  </conditionalFormatting>
  <conditionalFormatting sqref="P752:Y765">
    <cfRule type="colorScale" priority="1408">
      <colorScale>
        <cfvo type="num" val="0"/>
        <cfvo type="max" val="0"/>
        <color rgb="FFFF0000"/>
        <color rgb="FFFFEF9C"/>
      </colorScale>
    </cfRule>
  </conditionalFormatting>
  <conditionalFormatting sqref="P752:Y765">
    <cfRule type="colorScale" priority="1407">
      <colorScale>
        <cfvo type="num" val="0"/>
        <cfvo type="max" val="0"/>
        <color rgb="FFFF0000"/>
        <color rgb="FFFFEF9C"/>
      </colorScale>
    </cfRule>
  </conditionalFormatting>
  <conditionalFormatting sqref="P752:Y765">
    <cfRule type="colorScale" priority="1406">
      <colorScale>
        <cfvo type="num" val="0"/>
        <cfvo type="max" val="0"/>
        <color rgb="FFFF0000"/>
        <color rgb="FFFFEF9C"/>
      </colorScale>
    </cfRule>
  </conditionalFormatting>
  <conditionalFormatting sqref="P752:Y765">
    <cfRule type="colorScale" priority="1405">
      <colorScale>
        <cfvo type="num" val="0"/>
        <cfvo type="max" val="0"/>
        <color rgb="FFFF0000"/>
        <color rgb="FFFFEF9C"/>
      </colorScale>
    </cfRule>
  </conditionalFormatting>
  <conditionalFormatting sqref="P752:Y765">
    <cfRule type="colorScale" priority="1404">
      <colorScale>
        <cfvo type="num" val="0"/>
        <cfvo type="max" val="0"/>
        <color rgb="FFFF0000"/>
        <color rgb="FFFFEF9C"/>
      </colorScale>
    </cfRule>
  </conditionalFormatting>
  <conditionalFormatting sqref="P752:Y765">
    <cfRule type="colorScale" priority="1403">
      <colorScale>
        <cfvo type="num" val="0"/>
        <cfvo type="max" val="0"/>
        <color rgb="FFFF0000"/>
        <color rgb="FFFFEF9C"/>
      </colorScale>
    </cfRule>
  </conditionalFormatting>
  <conditionalFormatting sqref="P752:Y765">
    <cfRule type="colorScale" priority="1402">
      <colorScale>
        <cfvo type="num" val="0"/>
        <cfvo type="max" val="0"/>
        <color rgb="FFFF0000"/>
        <color rgb="FFFFEF9C"/>
      </colorScale>
    </cfRule>
  </conditionalFormatting>
  <conditionalFormatting sqref="P767:Y777">
    <cfRule type="colorScale" priority="1401">
      <colorScale>
        <cfvo type="num" val="0"/>
        <cfvo type="max" val="0"/>
        <color rgb="FFFF0000"/>
        <color rgb="FFFFEF9C"/>
      </colorScale>
    </cfRule>
  </conditionalFormatting>
  <conditionalFormatting sqref="P767:Y777">
    <cfRule type="colorScale" priority="1400">
      <colorScale>
        <cfvo type="num" val="0"/>
        <cfvo type="max" val="0"/>
        <color rgb="FFFF0000"/>
        <color rgb="FFFFEF9C"/>
      </colorScale>
    </cfRule>
  </conditionalFormatting>
  <conditionalFormatting sqref="P767:Y777">
    <cfRule type="colorScale" priority="1399">
      <colorScale>
        <cfvo type="num" val="0"/>
        <cfvo type="max" val="0"/>
        <color rgb="FFFF0000"/>
        <color rgb="FFFFEF9C"/>
      </colorScale>
    </cfRule>
  </conditionalFormatting>
  <conditionalFormatting sqref="P767:Y777">
    <cfRule type="colorScale" priority="1398">
      <colorScale>
        <cfvo type="num" val="0"/>
        <cfvo type="max" val="0"/>
        <color rgb="FFFF0000"/>
        <color rgb="FFFFEF9C"/>
      </colorScale>
    </cfRule>
  </conditionalFormatting>
  <conditionalFormatting sqref="P767:Y777">
    <cfRule type="colorScale" priority="1397">
      <colorScale>
        <cfvo type="num" val="0"/>
        <cfvo type="max" val="0"/>
        <color rgb="FFFF0000"/>
        <color rgb="FFFFEF9C"/>
      </colorScale>
    </cfRule>
  </conditionalFormatting>
  <conditionalFormatting sqref="P767:Y777">
    <cfRule type="colorScale" priority="1396">
      <colorScale>
        <cfvo type="num" val="0"/>
        <cfvo type="max" val="0"/>
        <color rgb="FFFF0000"/>
        <color rgb="FFFFEF9C"/>
      </colorScale>
    </cfRule>
  </conditionalFormatting>
  <conditionalFormatting sqref="P767:Y777">
    <cfRule type="colorScale" priority="1395">
      <colorScale>
        <cfvo type="num" val="0"/>
        <cfvo type="max" val="0"/>
        <color rgb="FFFF0000"/>
        <color rgb="FFFFEF9C"/>
      </colorScale>
    </cfRule>
  </conditionalFormatting>
  <conditionalFormatting sqref="P767:Y777">
    <cfRule type="colorScale" priority="1394">
      <colorScale>
        <cfvo type="num" val="0"/>
        <cfvo type="max" val="0"/>
        <color rgb="FFFF0000"/>
        <color rgb="FFFFEF9C"/>
      </colorScale>
    </cfRule>
  </conditionalFormatting>
  <conditionalFormatting sqref="P767:Y777">
    <cfRule type="colorScale" priority="1393">
      <colorScale>
        <cfvo type="num" val="0"/>
        <cfvo type="max" val="0"/>
        <color rgb="FFFF0000"/>
        <color rgb="FFFFEF9C"/>
      </colorScale>
    </cfRule>
  </conditionalFormatting>
  <conditionalFormatting sqref="P767:Y777">
    <cfRule type="colorScale" priority="1392">
      <colorScale>
        <cfvo type="num" val="0"/>
        <cfvo type="max" val="0"/>
        <color rgb="FFFF0000"/>
        <color rgb="FFFFEF9C"/>
      </colorScale>
    </cfRule>
  </conditionalFormatting>
  <conditionalFormatting sqref="P756:Y756">
    <cfRule type="colorScale" priority="1391">
      <colorScale>
        <cfvo type="num" val="0"/>
        <cfvo type="max" val="0"/>
        <color rgb="FFFF0000"/>
        <color rgb="FFFFEF9C"/>
      </colorScale>
    </cfRule>
  </conditionalFormatting>
  <conditionalFormatting sqref="P772:Y772">
    <cfRule type="colorScale" priority="1390">
      <colorScale>
        <cfvo type="num" val="0"/>
        <cfvo type="max" val="0"/>
        <color rgb="FFFF0000"/>
        <color rgb="FFFFEF9C"/>
      </colorScale>
    </cfRule>
  </conditionalFormatting>
  <conditionalFormatting sqref="P746:Y746">
    <cfRule type="colorScale" priority="1389">
      <colorScale>
        <cfvo type="num" val="0"/>
        <cfvo type="max" val="0"/>
        <color rgb="FFFF0000"/>
        <color rgb="FFFFEF9C"/>
      </colorScale>
    </cfRule>
  </conditionalFormatting>
  <conditionalFormatting sqref="P761:Y761">
    <cfRule type="colorScale" priority="1388">
      <colorScale>
        <cfvo type="num" val="0"/>
        <cfvo type="max" val="0"/>
        <color rgb="FFFF0000"/>
        <color rgb="FFFFEF9C"/>
      </colorScale>
    </cfRule>
  </conditionalFormatting>
  <conditionalFormatting sqref="P777:Y777">
    <cfRule type="colorScale" priority="1387">
      <colorScale>
        <cfvo type="num" val="0"/>
        <cfvo type="max" val="0"/>
        <color rgb="FFFF0000"/>
        <color rgb="FFFFEF9C"/>
      </colorScale>
    </cfRule>
  </conditionalFormatting>
  <conditionalFormatting sqref="P747:Y747">
    <cfRule type="colorScale" priority="1386">
      <colorScale>
        <cfvo type="num" val="0"/>
        <cfvo type="max" val="0"/>
        <color rgb="FFFF0000"/>
        <color rgb="FFFFEF9C"/>
      </colorScale>
    </cfRule>
  </conditionalFormatting>
  <conditionalFormatting sqref="P762:Y762">
    <cfRule type="colorScale" priority="1385">
      <colorScale>
        <cfvo type="num" val="0"/>
        <cfvo type="max" val="0"/>
        <color rgb="FFFF0000"/>
        <color rgb="FFFFEF9C"/>
      </colorScale>
    </cfRule>
  </conditionalFormatting>
  <conditionalFormatting sqref="Z744:Z750">
    <cfRule type="colorScale" priority="1384">
      <colorScale>
        <cfvo type="num" val="0"/>
        <cfvo type="max" val="0"/>
        <color rgb="FFFF0000"/>
        <color rgb="FFFFEF9C"/>
      </colorScale>
    </cfRule>
  </conditionalFormatting>
  <conditionalFormatting sqref="Z752:Z765">
    <cfRule type="colorScale" priority="1383">
      <colorScale>
        <cfvo type="num" val="0"/>
        <cfvo type="max" val="0"/>
        <color rgb="FFFF0000"/>
        <color rgb="FFFFEF9C"/>
      </colorScale>
    </cfRule>
  </conditionalFormatting>
  <conditionalFormatting sqref="Z767:Z777">
    <cfRule type="colorScale" priority="1382">
      <colorScale>
        <cfvo type="num" val="0"/>
        <cfvo type="max" val="0"/>
        <color rgb="FFFF0000"/>
        <color rgb="FFFFEF9C"/>
      </colorScale>
    </cfRule>
  </conditionalFormatting>
  <conditionalFormatting sqref="Z744:Z750">
    <cfRule type="colorScale" priority="1381">
      <colorScale>
        <cfvo type="num" val="0"/>
        <cfvo type="max" val="0"/>
        <color rgb="FFFF0000"/>
        <color rgb="FFFFEF9C"/>
      </colorScale>
    </cfRule>
  </conditionalFormatting>
  <conditionalFormatting sqref="Z744:Z750">
    <cfRule type="colorScale" priority="1380">
      <colorScale>
        <cfvo type="num" val="0"/>
        <cfvo type="max" val="0"/>
        <color rgb="FFFF0000"/>
        <color rgb="FFFFEF9C"/>
      </colorScale>
    </cfRule>
  </conditionalFormatting>
  <conditionalFormatting sqref="Z744:Z750">
    <cfRule type="colorScale" priority="1379">
      <colorScale>
        <cfvo type="num" val="0"/>
        <cfvo type="max" val="0"/>
        <color rgb="FFFF0000"/>
        <color rgb="FFFFEF9C"/>
      </colorScale>
    </cfRule>
  </conditionalFormatting>
  <conditionalFormatting sqref="Z744:Z750">
    <cfRule type="colorScale" priority="1378">
      <colorScale>
        <cfvo type="num" val="0"/>
        <cfvo type="max" val="0"/>
        <color rgb="FFFF0000"/>
        <color rgb="FFFFEF9C"/>
      </colorScale>
    </cfRule>
  </conditionalFormatting>
  <conditionalFormatting sqref="Z744:Z750">
    <cfRule type="colorScale" priority="1377">
      <colorScale>
        <cfvo type="num" val="0"/>
        <cfvo type="max" val="0"/>
        <color rgb="FFFF0000"/>
        <color rgb="FFFFEF9C"/>
      </colorScale>
    </cfRule>
  </conditionalFormatting>
  <conditionalFormatting sqref="Z744:Z750">
    <cfRule type="colorScale" priority="1376">
      <colorScale>
        <cfvo type="num" val="0"/>
        <cfvo type="max" val="0"/>
        <color rgb="FFFF0000"/>
        <color rgb="FFFFEF9C"/>
      </colorScale>
    </cfRule>
  </conditionalFormatting>
  <conditionalFormatting sqref="Z744:Z750">
    <cfRule type="colorScale" priority="1375">
      <colorScale>
        <cfvo type="num" val="0"/>
        <cfvo type="max" val="0"/>
        <color rgb="FFFF0000"/>
        <color rgb="FFFFEF9C"/>
      </colorScale>
    </cfRule>
  </conditionalFormatting>
  <conditionalFormatting sqref="Z744:Z750">
    <cfRule type="colorScale" priority="1374">
      <colorScale>
        <cfvo type="num" val="0"/>
        <cfvo type="max" val="0"/>
        <color rgb="FFFF0000"/>
        <color rgb="FFFFEF9C"/>
      </colorScale>
    </cfRule>
  </conditionalFormatting>
  <conditionalFormatting sqref="Z752:Z765">
    <cfRule type="colorScale" priority="1373">
      <colorScale>
        <cfvo type="num" val="0"/>
        <cfvo type="max" val="0"/>
        <color rgb="FFFF0000"/>
        <color rgb="FFFFEF9C"/>
      </colorScale>
    </cfRule>
  </conditionalFormatting>
  <conditionalFormatting sqref="Z752:Z765">
    <cfRule type="colorScale" priority="1372">
      <colorScale>
        <cfvo type="num" val="0"/>
        <cfvo type="max" val="0"/>
        <color rgb="FFFF0000"/>
        <color rgb="FFFFEF9C"/>
      </colorScale>
    </cfRule>
  </conditionalFormatting>
  <conditionalFormatting sqref="Z752:Z765">
    <cfRule type="colorScale" priority="1371">
      <colorScale>
        <cfvo type="num" val="0"/>
        <cfvo type="max" val="0"/>
        <color rgb="FFFF0000"/>
        <color rgb="FFFFEF9C"/>
      </colorScale>
    </cfRule>
  </conditionalFormatting>
  <conditionalFormatting sqref="Z752:Z765">
    <cfRule type="colorScale" priority="1370">
      <colorScale>
        <cfvo type="num" val="0"/>
        <cfvo type="max" val="0"/>
        <color rgb="FFFF0000"/>
        <color rgb="FFFFEF9C"/>
      </colorScale>
    </cfRule>
  </conditionalFormatting>
  <conditionalFormatting sqref="Z752:Z765">
    <cfRule type="colorScale" priority="1369">
      <colorScale>
        <cfvo type="num" val="0"/>
        <cfvo type="max" val="0"/>
        <color rgb="FFFF0000"/>
        <color rgb="FFFFEF9C"/>
      </colorScale>
    </cfRule>
  </conditionalFormatting>
  <conditionalFormatting sqref="Z752:Z765">
    <cfRule type="colorScale" priority="1368">
      <colorScale>
        <cfvo type="num" val="0"/>
        <cfvo type="max" val="0"/>
        <color rgb="FFFF0000"/>
        <color rgb="FFFFEF9C"/>
      </colorScale>
    </cfRule>
  </conditionalFormatting>
  <conditionalFormatting sqref="Z752:Z765">
    <cfRule type="colorScale" priority="1367">
      <colorScale>
        <cfvo type="num" val="0"/>
        <cfvo type="max" val="0"/>
        <color rgb="FFFF0000"/>
        <color rgb="FFFFEF9C"/>
      </colorScale>
    </cfRule>
  </conditionalFormatting>
  <conditionalFormatting sqref="Z752:Z765">
    <cfRule type="colorScale" priority="1366">
      <colorScale>
        <cfvo type="num" val="0"/>
        <cfvo type="max" val="0"/>
        <color rgb="FFFF0000"/>
        <color rgb="FFFFEF9C"/>
      </colorScale>
    </cfRule>
  </conditionalFormatting>
  <conditionalFormatting sqref="Z752:Z765">
    <cfRule type="colorScale" priority="1365">
      <colorScale>
        <cfvo type="num" val="0"/>
        <cfvo type="max" val="0"/>
        <color rgb="FFFF0000"/>
        <color rgb="FFFFEF9C"/>
      </colorScale>
    </cfRule>
  </conditionalFormatting>
  <conditionalFormatting sqref="Z767:Z777">
    <cfRule type="colorScale" priority="1364">
      <colorScale>
        <cfvo type="num" val="0"/>
        <cfvo type="max" val="0"/>
        <color rgb="FFFF0000"/>
        <color rgb="FFFFEF9C"/>
      </colorScale>
    </cfRule>
  </conditionalFormatting>
  <conditionalFormatting sqref="Z767:Z777">
    <cfRule type="colorScale" priority="1363">
      <colorScale>
        <cfvo type="num" val="0"/>
        <cfvo type="max" val="0"/>
        <color rgb="FFFF0000"/>
        <color rgb="FFFFEF9C"/>
      </colorScale>
    </cfRule>
  </conditionalFormatting>
  <conditionalFormatting sqref="Z767:Z777">
    <cfRule type="colorScale" priority="1362">
      <colorScale>
        <cfvo type="num" val="0"/>
        <cfvo type="max" val="0"/>
        <color rgb="FFFF0000"/>
        <color rgb="FFFFEF9C"/>
      </colorScale>
    </cfRule>
  </conditionalFormatting>
  <conditionalFormatting sqref="Z767:Z777">
    <cfRule type="colorScale" priority="1361">
      <colorScale>
        <cfvo type="num" val="0"/>
        <cfvo type="max" val="0"/>
        <color rgb="FFFF0000"/>
        <color rgb="FFFFEF9C"/>
      </colorScale>
    </cfRule>
  </conditionalFormatting>
  <conditionalFormatting sqref="Z767:Z777">
    <cfRule type="colorScale" priority="1360">
      <colorScale>
        <cfvo type="num" val="0"/>
        <cfvo type="max" val="0"/>
        <color rgb="FFFF0000"/>
        <color rgb="FFFFEF9C"/>
      </colorScale>
    </cfRule>
  </conditionalFormatting>
  <conditionalFormatting sqref="Z767:Z777">
    <cfRule type="colorScale" priority="1359">
      <colorScale>
        <cfvo type="num" val="0"/>
        <cfvo type="max" val="0"/>
        <color rgb="FFFF0000"/>
        <color rgb="FFFFEF9C"/>
      </colorScale>
    </cfRule>
  </conditionalFormatting>
  <conditionalFormatting sqref="Z767:Z777">
    <cfRule type="colorScale" priority="1358">
      <colorScale>
        <cfvo type="num" val="0"/>
        <cfvo type="max" val="0"/>
        <color rgb="FFFF0000"/>
        <color rgb="FFFFEF9C"/>
      </colorScale>
    </cfRule>
  </conditionalFormatting>
  <conditionalFormatting sqref="Z767:Z777">
    <cfRule type="colorScale" priority="1357">
      <colorScale>
        <cfvo type="num" val="0"/>
        <cfvo type="max" val="0"/>
        <color rgb="FFFF0000"/>
        <color rgb="FFFFEF9C"/>
      </colorScale>
    </cfRule>
  </conditionalFormatting>
  <conditionalFormatting sqref="Z767:Z777">
    <cfRule type="colorScale" priority="1356">
      <colorScale>
        <cfvo type="num" val="0"/>
        <cfvo type="max" val="0"/>
        <color rgb="FFFF0000"/>
        <color rgb="FFFFEF9C"/>
      </colorScale>
    </cfRule>
  </conditionalFormatting>
  <conditionalFormatting sqref="Z767:Z777">
    <cfRule type="colorScale" priority="1355">
      <colorScale>
        <cfvo type="num" val="0"/>
        <cfvo type="max" val="0"/>
        <color rgb="FFFF0000"/>
        <color rgb="FFFFEF9C"/>
      </colorScale>
    </cfRule>
  </conditionalFormatting>
  <conditionalFormatting sqref="Z756">
    <cfRule type="colorScale" priority="1354">
      <colorScale>
        <cfvo type="num" val="0"/>
        <cfvo type="max" val="0"/>
        <color rgb="FFFF0000"/>
        <color rgb="FFFFEF9C"/>
      </colorScale>
    </cfRule>
  </conditionalFormatting>
  <conditionalFormatting sqref="Z772">
    <cfRule type="colorScale" priority="1353">
      <colorScale>
        <cfvo type="num" val="0"/>
        <cfvo type="max" val="0"/>
        <color rgb="FFFF0000"/>
        <color rgb="FFFFEF9C"/>
      </colorScale>
    </cfRule>
  </conditionalFormatting>
  <conditionalFormatting sqref="Z746">
    <cfRule type="colorScale" priority="1352">
      <colorScale>
        <cfvo type="num" val="0"/>
        <cfvo type="max" val="0"/>
        <color rgb="FFFF0000"/>
        <color rgb="FFFFEF9C"/>
      </colorScale>
    </cfRule>
  </conditionalFormatting>
  <conditionalFormatting sqref="Z761">
    <cfRule type="colorScale" priority="1351">
      <colorScale>
        <cfvo type="num" val="0"/>
        <cfvo type="max" val="0"/>
        <color rgb="FFFF0000"/>
        <color rgb="FFFFEF9C"/>
      </colorScale>
    </cfRule>
  </conditionalFormatting>
  <conditionalFormatting sqref="Z777">
    <cfRule type="colorScale" priority="1350">
      <colorScale>
        <cfvo type="num" val="0"/>
        <cfvo type="max" val="0"/>
        <color rgb="FFFF0000"/>
        <color rgb="FFFFEF9C"/>
      </colorScale>
    </cfRule>
  </conditionalFormatting>
  <conditionalFormatting sqref="Z747">
    <cfRule type="colorScale" priority="1349">
      <colorScale>
        <cfvo type="num" val="0"/>
        <cfvo type="max" val="0"/>
        <color rgb="FFFF0000"/>
        <color rgb="FFFFEF9C"/>
      </colorScale>
    </cfRule>
  </conditionalFormatting>
  <conditionalFormatting sqref="Z762">
    <cfRule type="colorScale" priority="1348">
      <colorScale>
        <cfvo type="num" val="0"/>
        <cfvo type="max" val="0"/>
        <color rgb="FFFF0000"/>
        <color rgb="FFFFEF9C"/>
      </colorScale>
    </cfRule>
  </conditionalFormatting>
  <conditionalFormatting sqref="P744:Y756">
    <cfRule type="colorScale" priority="1347">
      <colorScale>
        <cfvo type="num" val="0"/>
        <cfvo type="max" val="0"/>
        <color rgb="FFFF0000"/>
        <color rgb="FFFFEF9C"/>
      </colorScale>
    </cfRule>
  </conditionalFormatting>
  <conditionalFormatting sqref="P758:Y772">
    <cfRule type="colorScale" priority="1346">
      <colorScale>
        <cfvo type="num" val="0"/>
        <cfvo type="max" val="0"/>
        <color rgb="FFFF0000"/>
        <color rgb="FFFFEF9C"/>
      </colorScale>
    </cfRule>
  </conditionalFormatting>
  <conditionalFormatting sqref="P774:Y777">
    <cfRule type="colorScale" priority="1345">
      <colorScale>
        <cfvo type="num" val="0"/>
        <cfvo type="max" val="0"/>
        <color rgb="FFFF0000"/>
        <color rgb="FFFFEF9C"/>
      </colorScale>
    </cfRule>
  </conditionalFormatting>
  <conditionalFormatting sqref="P744:Y756">
    <cfRule type="colorScale" priority="1344">
      <colorScale>
        <cfvo type="num" val="0"/>
        <cfvo type="max" val="0"/>
        <color rgb="FFFF0000"/>
        <color rgb="FFFFEF9C"/>
      </colorScale>
    </cfRule>
  </conditionalFormatting>
  <conditionalFormatting sqref="P744:Y756">
    <cfRule type="colorScale" priority="1343">
      <colorScale>
        <cfvo type="num" val="0"/>
        <cfvo type="max" val="0"/>
        <color rgb="FFFF0000"/>
        <color rgb="FFFFEF9C"/>
      </colorScale>
    </cfRule>
  </conditionalFormatting>
  <conditionalFormatting sqref="P744:Y756">
    <cfRule type="colorScale" priority="1342">
      <colorScale>
        <cfvo type="num" val="0"/>
        <cfvo type="max" val="0"/>
        <color rgb="FFFF0000"/>
        <color rgb="FFFFEF9C"/>
      </colorScale>
    </cfRule>
  </conditionalFormatting>
  <conditionalFormatting sqref="P744:Y756">
    <cfRule type="colorScale" priority="1341">
      <colorScale>
        <cfvo type="num" val="0"/>
        <cfvo type="max" val="0"/>
        <color rgb="FFFF0000"/>
        <color rgb="FFFFEF9C"/>
      </colorScale>
    </cfRule>
  </conditionalFormatting>
  <conditionalFormatting sqref="P744:Y756">
    <cfRule type="colorScale" priority="1340">
      <colorScale>
        <cfvo type="num" val="0"/>
        <cfvo type="max" val="0"/>
        <color rgb="FFFF0000"/>
        <color rgb="FFFFEF9C"/>
      </colorScale>
    </cfRule>
  </conditionalFormatting>
  <conditionalFormatting sqref="P744:Y756">
    <cfRule type="colorScale" priority="1339">
      <colorScale>
        <cfvo type="num" val="0"/>
        <cfvo type="max" val="0"/>
        <color rgb="FFFF0000"/>
        <color rgb="FFFFEF9C"/>
      </colorScale>
    </cfRule>
  </conditionalFormatting>
  <conditionalFormatting sqref="P758:Y772">
    <cfRule type="colorScale" priority="1338">
      <colorScale>
        <cfvo type="num" val="0"/>
        <cfvo type="max" val="0"/>
        <color rgb="FFFF0000"/>
        <color rgb="FFFFEF9C"/>
      </colorScale>
    </cfRule>
  </conditionalFormatting>
  <conditionalFormatting sqref="P758:Y772">
    <cfRule type="colorScale" priority="1337">
      <colorScale>
        <cfvo type="num" val="0"/>
        <cfvo type="max" val="0"/>
        <color rgb="FFFF0000"/>
        <color rgb="FFFFEF9C"/>
      </colorScale>
    </cfRule>
  </conditionalFormatting>
  <conditionalFormatting sqref="P758:Y772">
    <cfRule type="colorScale" priority="1336">
      <colorScale>
        <cfvo type="num" val="0"/>
        <cfvo type="max" val="0"/>
        <color rgb="FFFF0000"/>
        <color rgb="FFFFEF9C"/>
      </colorScale>
    </cfRule>
  </conditionalFormatting>
  <conditionalFormatting sqref="P758:Y772">
    <cfRule type="colorScale" priority="1335">
      <colorScale>
        <cfvo type="num" val="0"/>
        <cfvo type="max" val="0"/>
        <color rgb="FFFF0000"/>
        <color rgb="FFFFEF9C"/>
      </colorScale>
    </cfRule>
  </conditionalFormatting>
  <conditionalFormatting sqref="P758:Y772">
    <cfRule type="colorScale" priority="1334">
      <colorScale>
        <cfvo type="num" val="0"/>
        <cfvo type="max" val="0"/>
        <color rgb="FFFF0000"/>
        <color rgb="FFFFEF9C"/>
      </colorScale>
    </cfRule>
  </conditionalFormatting>
  <conditionalFormatting sqref="P758:Y772">
    <cfRule type="colorScale" priority="1333">
      <colorScale>
        <cfvo type="num" val="0"/>
        <cfvo type="max" val="0"/>
        <color rgb="FFFF0000"/>
        <color rgb="FFFFEF9C"/>
      </colorScale>
    </cfRule>
  </conditionalFormatting>
  <conditionalFormatting sqref="P758:Y772">
    <cfRule type="colorScale" priority="1332">
      <colorScale>
        <cfvo type="num" val="0"/>
        <cfvo type="max" val="0"/>
        <color rgb="FFFF0000"/>
        <color rgb="FFFFEF9C"/>
      </colorScale>
    </cfRule>
  </conditionalFormatting>
  <conditionalFormatting sqref="P774:Y777">
    <cfRule type="colorScale" priority="1331">
      <colorScale>
        <cfvo type="num" val="0"/>
        <cfvo type="max" val="0"/>
        <color rgb="FFFF0000"/>
        <color rgb="FFFFEF9C"/>
      </colorScale>
    </cfRule>
  </conditionalFormatting>
  <conditionalFormatting sqref="P774:Y777">
    <cfRule type="colorScale" priority="1330">
      <colorScale>
        <cfvo type="num" val="0"/>
        <cfvo type="max" val="0"/>
        <color rgb="FFFF0000"/>
        <color rgb="FFFFEF9C"/>
      </colorScale>
    </cfRule>
  </conditionalFormatting>
  <conditionalFormatting sqref="P774:Y777">
    <cfRule type="colorScale" priority="1329">
      <colorScale>
        <cfvo type="num" val="0"/>
        <cfvo type="max" val="0"/>
        <color rgb="FFFF0000"/>
        <color rgb="FFFFEF9C"/>
      </colorScale>
    </cfRule>
  </conditionalFormatting>
  <conditionalFormatting sqref="P774:Y777">
    <cfRule type="colorScale" priority="1328">
      <colorScale>
        <cfvo type="num" val="0"/>
        <cfvo type="max" val="0"/>
        <color rgb="FFFF0000"/>
        <color rgb="FFFFEF9C"/>
      </colorScale>
    </cfRule>
  </conditionalFormatting>
  <conditionalFormatting sqref="P774:Y777">
    <cfRule type="colorScale" priority="1327">
      <colorScale>
        <cfvo type="num" val="0"/>
        <cfvo type="max" val="0"/>
        <color rgb="FFFF0000"/>
        <color rgb="FFFFEF9C"/>
      </colorScale>
    </cfRule>
  </conditionalFormatting>
  <conditionalFormatting sqref="P774:Y777">
    <cfRule type="colorScale" priority="1326">
      <colorScale>
        <cfvo type="num" val="0"/>
        <cfvo type="max" val="0"/>
        <color rgb="FFFF0000"/>
        <color rgb="FFFFEF9C"/>
      </colorScale>
    </cfRule>
  </conditionalFormatting>
  <conditionalFormatting sqref="P774:Y777">
    <cfRule type="colorScale" priority="1325">
      <colorScale>
        <cfvo type="num" val="0"/>
        <cfvo type="max" val="0"/>
        <color rgb="FFFF0000"/>
        <color rgb="FFFFEF9C"/>
      </colorScale>
    </cfRule>
  </conditionalFormatting>
  <conditionalFormatting sqref="P774:Y777">
    <cfRule type="colorScale" priority="1324">
      <colorScale>
        <cfvo type="num" val="0"/>
        <cfvo type="max" val="0"/>
        <color rgb="FFFF0000"/>
        <color rgb="FFFFEF9C"/>
      </colorScale>
    </cfRule>
  </conditionalFormatting>
  <conditionalFormatting sqref="P747:Y747">
    <cfRule type="colorScale" priority="1323">
      <colorScale>
        <cfvo type="num" val="0"/>
        <cfvo type="max" val="0"/>
        <color rgb="FFFF0000"/>
        <color rgb="FFFFEF9C"/>
      </colorScale>
    </cfRule>
  </conditionalFormatting>
  <conditionalFormatting sqref="P762:Y762">
    <cfRule type="colorScale" priority="1322">
      <colorScale>
        <cfvo type="num" val="0"/>
        <cfvo type="max" val="0"/>
        <color rgb="FFFF0000"/>
        <color rgb="FFFFEF9C"/>
      </colorScale>
    </cfRule>
  </conditionalFormatting>
  <conditionalFormatting sqref="P752:Y752">
    <cfRule type="colorScale" priority="1321">
      <colorScale>
        <cfvo type="num" val="0"/>
        <cfvo type="max" val="0"/>
        <color rgb="FFFF0000"/>
        <color rgb="FFFFEF9C"/>
      </colorScale>
    </cfRule>
  </conditionalFormatting>
  <conditionalFormatting sqref="P767:Y767">
    <cfRule type="colorScale" priority="1320">
      <colorScale>
        <cfvo type="num" val="0"/>
        <cfvo type="max" val="0"/>
        <color rgb="FFFF0000"/>
        <color rgb="FFFFEF9C"/>
      </colorScale>
    </cfRule>
  </conditionalFormatting>
  <conditionalFormatting sqref="P753:Y753">
    <cfRule type="colorScale" priority="1319">
      <colorScale>
        <cfvo type="num" val="0"/>
        <cfvo type="max" val="0"/>
        <color rgb="FFFF0000"/>
        <color rgb="FFFFEF9C"/>
      </colorScale>
    </cfRule>
  </conditionalFormatting>
  <conditionalFormatting sqref="P768:Y769">
    <cfRule type="colorScale" priority="1318">
      <colorScale>
        <cfvo type="num" val="0"/>
        <cfvo type="max" val="0"/>
        <color rgb="FFFF0000"/>
        <color rgb="FFFFEF9C"/>
      </colorScale>
    </cfRule>
  </conditionalFormatting>
  <conditionalFormatting sqref="Z744:Z756">
    <cfRule type="colorScale" priority="1317">
      <colorScale>
        <cfvo type="num" val="0"/>
        <cfvo type="max" val="0"/>
        <color rgb="FFFF0000"/>
        <color rgb="FFFFEF9C"/>
      </colorScale>
    </cfRule>
  </conditionalFormatting>
  <conditionalFormatting sqref="Z758:Z772">
    <cfRule type="colorScale" priority="1316">
      <colorScale>
        <cfvo type="num" val="0"/>
        <cfvo type="max" val="0"/>
        <color rgb="FFFF0000"/>
        <color rgb="FFFFEF9C"/>
      </colorScale>
    </cfRule>
  </conditionalFormatting>
  <conditionalFormatting sqref="Z774:Z777">
    <cfRule type="colorScale" priority="1315">
      <colorScale>
        <cfvo type="num" val="0"/>
        <cfvo type="max" val="0"/>
        <color rgb="FFFF0000"/>
        <color rgb="FFFFEF9C"/>
      </colorScale>
    </cfRule>
  </conditionalFormatting>
  <conditionalFormatting sqref="Z744:Z756">
    <cfRule type="colorScale" priority="1314">
      <colorScale>
        <cfvo type="num" val="0"/>
        <cfvo type="max" val="0"/>
        <color rgb="FFFF0000"/>
        <color rgb="FFFFEF9C"/>
      </colorScale>
    </cfRule>
  </conditionalFormatting>
  <conditionalFormatting sqref="Z744:Z756">
    <cfRule type="colorScale" priority="1313">
      <colorScale>
        <cfvo type="num" val="0"/>
        <cfvo type="max" val="0"/>
        <color rgb="FFFF0000"/>
        <color rgb="FFFFEF9C"/>
      </colorScale>
    </cfRule>
  </conditionalFormatting>
  <conditionalFormatting sqref="Z744:Z756">
    <cfRule type="colorScale" priority="1312">
      <colorScale>
        <cfvo type="num" val="0"/>
        <cfvo type="max" val="0"/>
        <color rgb="FFFF0000"/>
        <color rgb="FFFFEF9C"/>
      </colorScale>
    </cfRule>
  </conditionalFormatting>
  <conditionalFormatting sqref="Z744:Z756">
    <cfRule type="colorScale" priority="1311">
      <colorScale>
        <cfvo type="num" val="0"/>
        <cfvo type="max" val="0"/>
        <color rgb="FFFF0000"/>
        <color rgb="FFFFEF9C"/>
      </colorScale>
    </cfRule>
  </conditionalFormatting>
  <conditionalFormatting sqref="Z744:Z756">
    <cfRule type="colorScale" priority="1310">
      <colorScale>
        <cfvo type="num" val="0"/>
        <cfvo type="max" val="0"/>
        <color rgb="FFFF0000"/>
        <color rgb="FFFFEF9C"/>
      </colorScale>
    </cfRule>
  </conditionalFormatting>
  <conditionalFormatting sqref="Z744:Z756">
    <cfRule type="colorScale" priority="1309">
      <colorScale>
        <cfvo type="num" val="0"/>
        <cfvo type="max" val="0"/>
        <color rgb="FFFF0000"/>
        <color rgb="FFFFEF9C"/>
      </colorScale>
    </cfRule>
  </conditionalFormatting>
  <conditionalFormatting sqref="Z758:Z772">
    <cfRule type="colorScale" priority="1308">
      <colorScale>
        <cfvo type="num" val="0"/>
        <cfvo type="max" val="0"/>
        <color rgb="FFFF0000"/>
        <color rgb="FFFFEF9C"/>
      </colorScale>
    </cfRule>
  </conditionalFormatting>
  <conditionalFormatting sqref="Z758:Z772">
    <cfRule type="colorScale" priority="1307">
      <colorScale>
        <cfvo type="num" val="0"/>
        <cfvo type="max" val="0"/>
        <color rgb="FFFF0000"/>
        <color rgb="FFFFEF9C"/>
      </colorScale>
    </cfRule>
  </conditionalFormatting>
  <conditionalFormatting sqref="Z758:Z772">
    <cfRule type="colorScale" priority="1306">
      <colorScale>
        <cfvo type="num" val="0"/>
        <cfvo type="max" val="0"/>
        <color rgb="FFFF0000"/>
        <color rgb="FFFFEF9C"/>
      </colorScale>
    </cfRule>
  </conditionalFormatting>
  <conditionalFormatting sqref="Z758:Z772">
    <cfRule type="colorScale" priority="1305">
      <colorScale>
        <cfvo type="num" val="0"/>
        <cfvo type="max" val="0"/>
        <color rgb="FFFF0000"/>
        <color rgb="FFFFEF9C"/>
      </colorScale>
    </cfRule>
  </conditionalFormatting>
  <conditionalFormatting sqref="Z758:Z772">
    <cfRule type="colorScale" priority="1304">
      <colorScale>
        <cfvo type="num" val="0"/>
        <cfvo type="max" val="0"/>
        <color rgb="FFFF0000"/>
        <color rgb="FFFFEF9C"/>
      </colorScale>
    </cfRule>
  </conditionalFormatting>
  <conditionalFormatting sqref="Z758:Z772">
    <cfRule type="colorScale" priority="1303">
      <colorScale>
        <cfvo type="num" val="0"/>
        <cfvo type="max" val="0"/>
        <color rgb="FFFF0000"/>
        <color rgb="FFFFEF9C"/>
      </colorScale>
    </cfRule>
  </conditionalFormatting>
  <conditionalFormatting sqref="Z758:Z772">
    <cfRule type="colorScale" priority="1302">
      <colorScale>
        <cfvo type="num" val="0"/>
        <cfvo type="max" val="0"/>
        <color rgb="FFFF0000"/>
        <color rgb="FFFFEF9C"/>
      </colorScale>
    </cfRule>
  </conditionalFormatting>
  <conditionalFormatting sqref="Z774:Z777">
    <cfRule type="colorScale" priority="1301">
      <colorScale>
        <cfvo type="num" val="0"/>
        <cfvo type="max" val="0"/>
        <color rgb="FFFF0000"/>
        <color rgb="FFFFEF9C"/>
      </colorScale>
    </cfRule>
  </conditionalFormatting>
  <conditionalFormatting sqref="Z774:Z777">
    <cfRule type="colorScale" priority="1300">
      <colorScale>
        <cfvo type="num" val="0"/>
        <cfvo type="max" val="0"/>
        <color rgb="FFFF0000"/>
        <color rgb="FFFFEF9C"/>
      </colorScale>
    </cfRule>
  </conditionalFormatting>
  <conditionalFormatting sqref="Z774:Z777">
    <cfRule type="colorScale" priority="1299">
      <colorScale>
        <cfvo type="num" val="0"/>
        <cfvo type="max" val="0"/>
        <color rgb="FFFF0000"/>
        <color rgb="FFFFEF9C"/>
      </colorScale>
    </cfRule>
  </conditionalFormatting>
  <conditionalFormatting sqref="Z774:Z777">
    <cfRule type="colorScale" priority="1298">
      <colorScale>
        <cfvo type="num" val="0"/>
        <cfvo type="max" val="0"/>
        <color rgb="FFFF0000"/>
        <color rgb="FFFFEF9C"/>
      </colorScale>
    </cfRule>
  </conditionalFormatting>
  <conditionalFormatting sqref="Z774:Z777">
    <cfRule type="colorScale" priority="1297">
      <colorScale>
        <cfvo type="num" val="0"/>
        <cfvo type="max" val="0"/>
        <color rgb="FFFF0000"/>
        <color rgb="FFFFEF9C"/>
      </colorScale>
    </cfRule>
  </conditionalFormatting>
  <conditionalFormatting sqref="Z774:Z777">
    <cfRule type="colorScale" priority="1296">
      <colorScale>
        <cfvo type="num" val="0"/>
        <cfvo type="max" val="0"/>
        <color rgb="FFFF0000"/>
        <color rgb="FFFFEF9C"/>
      </colorScale>
    </cfRule>
  </conditionalFormatting>
  <conditionalFormatting sqref="Z774:Z777">
    <cfRule type="colorScale" priority="1295">
      <colorScale>
        <cfvo type="num" val="0"/>
        <cfvo type="max" val="0"/>
        <color rgb="FFFF0000"/>
        <color rgb="FFFFEF9C"/>
      </colorScale>
    </cfRule>
  </conditionalFormatting>
  <conditionalFormatting sqref="Z774:Z777">
    <cfRule type="colorScale" priority="1294">
      <colorScale>
        <cfvo type="num" val="0"/>
        <cfvo type="max" val="0"/>
        <color rgb="FFFF0000"/>
        <color rgb="FFFFEF9C"/>
      </colorScale>
    </cfRule>
  </conditionalFormatting>
  <conditionalFormatting sqref="Z747">
    <cfRule type="colorScale" priority="1293">
      <colorScale>
        <cfvo type="num" val="0"/>
        <cfvo type="max" val="0"/>
        <color rgb="FFFF0000"/>
        <color rgb="FFFFEF9C"/>
      </colorScale>
    </cfRule>
  </conditionalFormatting>
  <conditionalFormatting sqref="Z762">
    <cfRule type="colorScale" priority="1292">
      <colorScale>
        <cfvo type="num" val="0"/>
        <cfvo type="max" val="0"/>
        <color rgb="FFFF0000"/>
        <color rgb="FFFFEF9C"/>
      </colorScale>
    </cfRule>
  </conditionalFormatting>
  <conditionalFormatting sqref="Z752">
    <cfRule type="colorScale" priority="1291">
      <colorScale>
        <cfvo type="num" val="0"/>
        <cfvo type="max" val="0"/>
        <color rgb="FFFF0000"/>
        <color rgb="FFFFEF9C"/>
      </colorScale>
    </cfRule>
  </conditionalFormatting>
  <conditionalFormatting sqref="Z767">
    <cfRule type="colorScale" priority="1290">
      <colorScale>
        <cfvo type="num" val="0"/>
        <cfvo type="max" val="0"/>
        <color rgb="FFFF0000"/>
        <color rgb="FFFFEF9C"/>
      </colorScale>
    </cfRule>
  </conditionalFormatting>
  <conditionalFormatting sqref="Z753">
    <cfRule type="colorScale" priority="1289">
      <colorScale>
        <cfvo type="num" val="0"/>
        <cfvo type="max" val="0"/>
        <color rgb="FFFF0000"/>
        <color rgb="FFFFEF9C"/>
      </colorScale>
    </cfRule>
  </conditionalFormatting>
  <conditionalFormatting sqref="Z768:Z769">
    <cfRule type="colorScale" priority="1288">
      <colorScale>
        <cfvo type="num" val="0"/>
        <cfvo type="max" val="0"/>
        <color rgb="FFFF0000"/>
        <color rgb="FFFFEF9C"/>
      </colorScale>
    </cfRule>
  </conditionalFormatting>
  <conditionalFormatting sqref="P744:Y747">
    <cfRule type="colorScale" priority="1287">
      <colorScale>
        <cfvo type="num" val="0"/>
        <cfvo type="max" val="0"/>
        <color rgb="FFFF0000"/>
        <color rgb="FFFFEF9C"/>
      </colorScale>
    </cfRule>
  </conditionalFormatting>
  <conditionalFormatting sqref="P749:Y762">
    <cfRule type="colorScale" priority="1286">
      <colorScale>
        <cfvo type="num" val="0"/>
        <cfvo type="max" val="0"/>
        <color rgb="FFFF0000"/>
        <color rgb="FFFFEF9C"/>
      </colorScale>
    </cfRule>
  </conditionalFormatting>
  <conditionalFormatting sqref="P764:Y777">
    <cfRule type="colorScale" priority="1285">
      <colorScale>
        <cfvo type="num" val="0"/>
        <cfvo type="max" val="0"/>
        <color rgb="FFFF0000"/>
        <color rgb="FFFFEF9C"/>
      </colorScale>
    </cfRule>
  </conditionalFormatting>
  <conditionalFormatting sqref="P744:Y747">
    <cfRule type="colorScale" priority="1284">
      <colorScale>
        <cfvo type="num" val="0"/>
        <cfvo type="max" val="0"/>
        <color rgb="FFFF0000"/>
        <color rgb="FFFFEF9C"/>
      </colorScale>
    </cfRule>
  </conditionalFormatting>
  <conditionalFormatting sqref="P744:Y747">
    <cfRule type="colorScale" priority="1283">
      <colorScale>
        <cfvo type="num" val="0"/>
        <cfvo type="max" val="0"/>
        <color rgb="FFFF0000"/>
        <color rgb="FFFFEF9C"/>
      </colorScale>
    </cfRule>
  </conditionalFormatting>
  <conditionalFormatting sqref="P744:Y747">
    <cfRule type="colorScale" priority="1282">
      <colorScale>
        <cfvo type="num" val="0"/>
        <cfvo type="max" val="0"/>
        <color rgb="FFFF0000"/>
        <color rgb="FFFFEF9C"/>
      </colorScale>
    </cfRule>
  </conditionalFormatting>
  <conditionalFormatting sqref="P749:Y762">
    <cfRule type="colorScale" priority="1281">
      <colorScale>
        <cfvo type="num" val="0"/>
        <cfvo type="max" val="0"/>
        <color rgb="FFFF0000"/>
        <color rgb="FFFFEF9C"/>
      </colorScale>
    </cfRule>
  </conditionalFormatting>
  <conditionalFormatting sqref="P749:Y762">
    <cfRule type="colorScale" priority="1280">
      <colorScale>
        <cfvo type="num" val="0"/>
        <cfvo type="max" val="0"/>
        <color rgb="FFFF0000"/>
        <color rgb="FFFFEF9C"/>
      </colorScale>
    </cfRule>
  </conditionalFormatting>
  <conditionalFormatting sqref="P749:Y762">
    <cfRule type="colorScale" priority="1279">
      <colorScale>
        <cfvo type="num" val="0"/>
        <cfvo type="max" val="0"/>
        <color rgb="FFFF0000"/>
        <color rgb="FFFFEF9C"/>
      </colorScale>
    </cfRule>
  </conditionalFormatting>
  <conditionalFormatting sqref="P749:Y762">
    <cfRule type="colorScale" priority="1278">
      <colorScale>
        <cfvo type="num" val="0"/>
        <cfvo type="max" val="0"/>
        <color rgb="FFFF0000"/>
        <color rgb="FFFFEF9C"/>
      </colorScale>
    </cfRule>
  </conditionalFormatting>
  <conditionalFormatting sqref="P764:Y777">
    <cfRule type="colorScale" priority="1277">
      <colorScale>
        <cfvo type="num" val="0"/>
        <cfvo type="max" val="0"/>
        <color rgb="FFFF0000"/>
        <color rgb="FFFFEF9C"/>
      </colorScale>
    </cfRule>
  </conditionalFormatting>
  <conditionalFormatting sqref="P764:Y777">
    <cfRule type="colorScale" priority="1276">
      <colorScale>
        <cfvo type="num" val="0"/>
        <cfvo type="max" val="0"/>
        <color rgb="FFFF0000"/>
        <color rgb="FFFFEF9C"/>
      </colorScale>
    </cfRule>
  </conditionalFormatting>
  <conditionalFormatting sqref="P764:Y777">
    <cfRule type="colorScale" priority="1275">
      <colorScale>
        <cfvo type="num" val="0"/>
        <cfvo type="max" val="0"/>
        <color rgb="FFFF0000"/>
        <color rgb="FFFFEF9C"/>
      </colorScale>
    </cfRule>
  </conditionalFormatting>
  <conditionalFormatting sqref="P764:Y777">
    <cfRule type="colorScale" priority="1274">
      <colorScale>
        <cfvo type="num" val="0"/>
        <cfvo type="max" val="0"/>
        <color rgb="FFFF0000"/>
        <color rgb="FFFFEF9C"/>
      </colorScale>
    </cfRule>
  </conditionalFormatting>
  <conditionalFormatting sqref="P764:Y777">
    <cfRule type="colorScale" priority="1273">
      <colorScale>
        <cfvo type="num" val="0"/>
        <cfvo type="max" val="0"/>
        <color rgb="FFFF0000"/>
        <color rgb="FFFFEF9C"/>
      </colorScale>
    </cfRule>
  </conditionalFormatting>
  <conditionalFormatting sqref="P753:Y753">
    <cfRule type="colorScale" priority="1272">
      <colorScale>
        <cfvo type="num" val="0"/>
        <cfvo type="max" val="0"/>
        <color rgb="FFFF0000"/>
        <color rgb="FFFFEF9C"/>
      </colorScale>
    </cfRule>
  </conditionalFormatting>
  <conditionalFormatting sqref="P768:Y769">
    <cfRule type="colorScale" priority="1271">
      <colorScale>
        <cfvo type="num" val="0"/>
        <cfvo type="max" val="0"/>
        <color rgb="FFFF0000"/>
        <color rgb="FFFFEF9C"/>
      </colorScale>
    </cfRule>
  </conditionalFormatting>
  <conditionalFormatting sqref="P758:Y758">
    <cfRule type="colorScale" priority="1270">
      <colorScale>
        <cfvo type="num" val="0"/>
        <cfvo type="max" val="0"/>
        <color rgb="FFFF0000"/>
        <color rgb="FFFFEF9C"/>
      </colorScale>
    </cfRule>
  </conditionalFormatting>
  <conditionalFormatting sqref="P774:Y774">
    <cfRule type="colorScale" priority="1269">
      <colorScale>
        <cfvo type="num" val="0"/>
        <cfvo type="max" val="0"/>
        <color rgb="FFFF0000"/>
        <color rgb="FFFFEF9C"/>
      </colorScale>
    </cfRule>
  </conditionalFormatting>
  <conditionalFormatting sqref="P744:Y744">
    <cfRule type="colorScale" priority="1268">
      <colorScale>
        <cfvo type="num" val="0"/>
        <cfvo type="max" val="0"/>
        <color rgb="FFFF0000"/>
        <color rgb="FFFFEF9C"/>
      </colorScale>
    </cfRule>
  </conditionalFormatting>
  <conditionalFormatting sqref="P759:Y759">
    <cfRule type="colorScale" priority="1267">
      <colorScale>
        <cfvo type="num" val="0"/>
        <cfvo type="max" val="0"/>
        <color rgb="FFFF0000"/>
        <color rgb="FFFFEF9C"/>
      </colorScale>
    </cfRule>
  </conditionalFormatting>
  <conditionalFormatting sqref="P775:Y775">
    <cfRule type="colorScale" priority="1266">
      <colorScale>
        <cfvo type="num" val="0"/>
        <cfvo type="max" val="0"/>
        <color rgb="FFFF0000"/>
        <color rgb="FFFFEF9C"/>
      </colorScale>
    </cfRule>
  </conditionalFormatting>
  <conditionalFormatting sqref="Z744:Z747">
    <cfRule type="colorScale" priority="1265">
      <colorScale>
        <cfvo type="num" val="0"/>
        <cfvo type="max" val="0"/>
        <color rgb="FFFF0000"/>
        <color rgb="FFFFEF9C"/>
      </colorScale>
    </cfRule>
  </conditionalFormatting>
  <conditionalFormatting sqref="Z749:Z762">
    <cfRule type="colorScale" priority="1264">
      <colorScale>
        <cfvo type="num" val="0"/>
        <cfvo type="max" val="0"/>
        <color rgb="FFFF0000"/>
        <color rgb="FFFFEF9C"/>
      </colorScale>
    </cfRule>
  </conditionalFormatting>
  <conditionalFormatting sqref="Z764:Z777">
    <cfRule type="colorScale" priority="1263">
      <colorScale>
        <cfvo type="num" val="0"/>
        <cfvo type="max" val="0"/>
        <color rgb="FFFF0000"/>
        <color rgb="FFFFEF9C"/>
      </colorScale>
    </cfRule>
  </conditionalFormatting>
  <conditionalFormatting sqref="Z744:Z747">
    <cfRule type="colorScale" priority="1262">
      <colorScale>
        <cfvo type="num" val="0"/>
        <cfvo type="max" val="0"/>
        <color rgb="FFFF0000"/>
        <color rgb="FFFFEF9C"/>
      </colorScale>
    </cfRule>
  </conditionalFormatting>
  <conditionalFormatting sqref="Z744:Z747">
    <cfRule type="colorScale" priority="1261">
      <colorScale>
        <cfvo type="num" val="0"/>
        <cfvo type="max" val="0"/>
        <color rgb="FFFF0000"/>
        <color rgb="FFFFEF9C"/>
      </colorScale>
    </cfRule>
  </conditionalFormatting>
  <conditionalFormatting sqref="Z744:Z747">
    <cfRule type="colorScale" priority="1260">
      <colorScale>
        <cfvo type="num" val="0"/>
        <cfvo type="max" val="0"/>
        <color rgb="FFFF0000"/>
        <color rgb="FFFFEF9C"/>
      </colorScale>
    </cfRule>
  </conditionalFormatting>
  <conditionalFormatting sqref="Z749:Z762">
    <cfRule type="colorScale" priority="1259">
      <colorScale>
        <cfvo type="num" val="0"/>
        <cfvo type="max" val="0"/>
        <color rgb="FFFF0000"/>
        <color rgb="FFFFEF9C"/>
      </colorScale>
    </cfRule>
  </conditionalFormatting>
  <conditionalFormatting sqref="Z749:Z762">
    <cfRule type="colorScale" priority="1258">
      <colorScale>
        <cfvo type="num" val="0"/>
        <cfvo type="max" val="0"/>
        <color rgb="FFFF0000"/>
        <color rgb="FFFFEF9C"/>
      </colorScale>
    </cfRule>
  </conditionalFormatting>
  <conditionalFormatting sqref="Z749:Z762">
    <cfRule type="colorScale" priority="1257">
      <colorScale>
        <cfvo type="num" val="0"/>
        <cfvo type="max" val="0"/>
        <color rgb="FFFF0000"/>
        <color rgb="FFFFEF9C"/>
      </colorScale>
    </cfRule>
  </conditionalFormatting>
  <conditionalFormatting sqref="Z749:Z762">
    <cfRule type="colorScale" priority="1256">
      <colorScale>
        <cfvo type="num" val="0"/>
        <cfvo type="max" val="0"/>
        <color rgb="FFFF0000"/>
        <color rgb="FFFFEF9C"/>
      </colorScale>
    </cfRule>
  </conditionalFormatting>
  <conditionalFormatting sqref="Z764:Z777">
    <cfRule type="colorScale" priority="1255">
      <colorScale>
        <cfvo type="num" val="0"/>
        <cfvo type="max" val="0"/>
        <color rgb="FFFF0000"/>
        <color rgb="FFFFEF9C"/>
      </colorScale>
    </cfRule>
  </conditionalFormatting>
  <conditionalFormatting sqref="Z764:Z777">
    <cfRule type="colorScale" priority="1254">
      <colorScale>
        <cfvo type="num" val="0"/>
        <cfvo type="max" val="0"/>
        <color rgb="FFFF0000"/>
        <color rgb="FFFFEF9C"/>
      </colorScale>
    </cfRule>
  </conditionalFormatting>
  <conditionalFormatting sqref="Z764:Z777">
    <cfRule type="colorScale" priority="1253">
      <colorScale>
        <cfvo type="num" val="0"/>
        <cfvo type="max" val="0"/>
        <color rgb="FFFF0000"/>
        <color rgb="FFFFEF9C"/>
      </colorScale>
    </cfRule>
  </conditionalFormatting>
  <conditionalFormatting sqref="Z764:Z777">
    <cfRule type="colorScale" priority="1252">
      <colorScale>
        <cfvo type="num" val="0"/>
        <cfvo type="max" val="0"/>
        <color rgb="FFFF0000"/>
        <color rgb="FFFFEF9C"/>
      </colorScale>
    </cfRule>
  </conditionalFormatting>
  <conditionalFormatting sqref="Z764:Z777">
    <cfRule type="colorScale" priority="1251">
      <colorScale>
        <cfvo type="num" val="0"/>
        <cfvo type="max" val="0"/>
        <color rgb="FFFF0000"/>
        <color rgb="FFFFEF9C"/>
      </colorScale>
    </cfRule>
  </conditionalFormatting>
  <conditionalFormatting sqref="Z753">
    <cfRule type="colorScale" priority="1250">
      <colorScale>
        <cfvo type="num" val="0"/>
        <cfvo type="max" val="0"/>
        <color rgb="FFFF0000"/>
        <color rgb="FFFFEF9C"/>
      </colorScale>
    </cfRule>
  </conditionalFormatting>
  <conditionalFormatting sqref="Z768:Z769">
    <cfRule type="colorScale" priority="1249">
      <colorScale>
        <cfvo type="num" val="0"/>
        <cfvo type="max" val="0"/>
        <color rgb="FFFF0000"/>
        <color rgb="FFFFEF9C"/>
      </colorScale>
    </cfRule>
  </conditionalFormatting>
  <conditionalFormatting sqref="Z758">
    <cfRule type="colorScale" priority="1248">
      <colorScale>
        <cfvo type="num" val="0"/>
        <cfvo type="max" val="0"/>
        <color rgb="FFFF0000"/>
        <color rgb="FFFFEF9C"/>
      </colorScale>
    </cfRule>
  </conditionalFormatting>
  <conditionalFormatting sqref="Z774">
    <cfRule type="colorScale" priority="1247">
      <colorScale>
        <cfvo type="num" val="0"/>
        <cfvo type="max" val="0"/>
        <color rgb="FFFF0000"/>
        <color rgb="FFFFEF9C"/>
      </colorScale>
    </cfRule>
  </conditionalFormatting>
  <conditionalFormatting sqref="Z744">
    <cfRule type="colorScale" priority="1246">
      <colorScale>
        <cfvo type="num" val="0"/>
        <cfvo type="max" val="0"/>
        <color rgb="FFFF0000"/>
        <color rgb="FFFFEF9C"/>
      </colorScale>
    </cfRule>
  </conditionalFormatting>
  <conditionalFormatting sqref="Z759">
    <cfRule type="colorScale" priority="1245">
      <colorScale>
        <cfvo type="num" val="0"/>
        <cfvo type="max" val="0"/>
        <color rgb="FFFF0000"/>
        <color rgb="FFFFEF9C"/>
      </colorScale>
    </cfRule>
  </conditionalFormatting>
  <conditionalFormatting sqref="Z775">
    <cfRule type="colorScale" priority="1244">
      <colorScale>
        <cfvo type="num" val="0"/>
        <cfvo type="max" val="0"/>
        <color rgb="FFFF0000"/>
        <color rgb="FFFFEF9C"/>
      </colorScale>
    </cfRule>
  </conditionalFormatting>
  <conditionalFormatting sqref="P744:Y753">
    <cfRule type="colorScale" priority="1243">
      <colorScale>
        <cfvo type="num" val="0"/>
        <cfvo type="max" val="0"/>
        <color rgb="FFFF0000"/>
        <color rgb="FFFFEF9C"/>
      </colorScale>
    </cfRule>
  </conditionalFormatting>
  <conditionalFormatting sqref="P755:Y769">
    <cfRule type="colorScale" priority="1242">
      <colorScale>
        <cfvo type="num" val="0"/>
        <cfvo type="max" val="0"/>
        <color rgb="FFFF0000"/>
        <color rgb="FFFFEF9C"/>
      </colorScale>
    </cfRule>
  </conditionalFormatting>
  <conditionalFormatting sqref="P771:Y777">
    <cfRule type="colorScale" priority="1241">
      <colorScale>
        <cfvo type="num" val="0"/>
        <cfvo type="max" val="0"/>
        <color rgb="FFFF0000"/>
        <color rgb="FFFFEF9C"/>
      </colorScale>
    </cfRule>
  </conditionalFormatting>
  <conditionalFormatting sqref="P744:Y753">
    <cfRule type="colorScale" priority="1240">
      <colorScale>
        <cfvo type="num" val="0"/>
        <cfvo type="max" val="0"/>
        <color rgb="FFFF0000"/>
        <color rgb="FFFFEF9C"/>
      </colorScale>
    </cfRule>
  </conditionalFormatting>
  <conditionalFormatting sqref="P755:Y769">
    <cfRule type="colorScale" priority="1239">
      <colorScale>
        <cfvo type="num" val="0"/>
        <cfvo type="max" val="0"/>
        <color rgb="FFFF0000"/>
        <color rgb="FFFFEF9C"/>
      </colorScale>
    </cfRule>
  </conditionalFormatting>
  <conditionalFormatting sqref="P755:Y769">
    <cfRule type="colorScale" priority="1238">
      <colorScale>
        <cfvo type="num" val="0"/>
        <cfvo type="max" val="0"/>
        <color rgb="FFFF0000"/>
        <color rgb="FFFFEF9C"/>
      </colorScale>
    </cfRule>
  </conditionalFormatting>
  <conditionalFormatting sqref="P771:Y777">
    <cfRule type="colorScale" priority="1237">
      <colorScale>
        <cfvo type="num" val="0"/>
        <cfvo type="max" val="0"/>
        <color rgb="FFFF0000"/>
        <color rgb="FFFFEF9C"/>
      </colorScale>
    </cfRule>
  </conditionalFormatting>
  <conditionalFormatting sqref="P771:Y777">
    <cfRule type="colorScale" priority="1236">
      <colorScale>
        <cfvo type="num" val="0"/>
        <cfvo type="max" val="0"/>
        <color rgb="FFFF0000"/>
        <color rgb="FFFFEF9C"/>
      </colorScale>
    </cfRule>
  </conditionalFormatting>
  <conditionalFormatting sqref="P771:Y777">
    <cfRule type="colorScale" priority="1235">
      <colorScale>
        <cfvo type="num" val="0"/>
        <cfvo type="max" val="0"/>
        <color rgb="FFFF0000"/>
        <color rgb="FFFFEF9C"/>
      </colorScale>
    </cfRule>
  </conditionalFormatting>
  <conditionalFormatting sqref="P744:Y744">
    <cfRule type="colorScale" priority="1234">
      <colorScale>
        <cfvo type="num" val="0"/>
        <cfvo type="max" val="0"/>
        <color rgb="FFFF0000"/>
        <color rgb="FFFFEF9C"/>
      </colorScale>
    </cfRule>
  </conditionalFormatting>
  <conditionalFormatting sqref="P759:Y759">
    <cfRule type="colorScale" priority="1233">
      <colorScale>
        <cfvo type="num" val="0"/>
        <cfvo type="max" val="0"/>
        <color rgb="FFFF0000"/>
        <color rgb="FFFFEF9C"/>
      </colorScale>
    </cfRule>
  </conditionalFormatting>
  <conditionalFormatting sqref="P775:Y775">
    <cfRule type="colorScale" priority="1232">
      <colorScale>
        <cfvo type="num" val="0"/>
        <cfvo type="max" val="0"/>
        <color rgb="FFFF0000"/>
        <color rgb="FFFFEF9C"/>
      </colorScale>
    </cfRule>
  </conditionalFormatting>
  <conditionalFormatting sqref="P749:Y749">
    <cfRule type="colorScale" priority="1231">
      <colorScale>
        <cfvo type="num" val="0"/>
        <cfvo type="max" val="0"/>
        <color rgb="FFFF0000"/>
        <color rgb="FFFFEF9C"/>
      </colorScale>
    </cfRule>
  </conditionalFormatting>
  <conditionalFormatting sqref="P764:Y764">
    <cfRule type="colorScale" priority="1230">
      <colorScale>
        <cfvo type="num" val="0"/>
        <cfvo type="max" val="0"/>
        <color rgb="FFFF0000"/>
        <color rgb="FFFFEF9C"/>
      </colorScale>
    </cfRule>
  </conditionalFormatting>
  <conditionalFormatting sqref="P750:Y750">
    <cfRule type="colorScale" priority="1229">
      <colorScale>
        <cfvo type="num" val="0"/>
        <cfvo type="max" val="0"/>
        <color rgb="FFFF0000"/>
        <color rgb="FFFFEF9C"/>
      </colorScale>
    </cfRule>
  </conditionalFormatting>
  <conditionalFormatting sqref="P765:Y765">
    <cfRule type="colorScale" priority="1228">
      <colorScale>
        <cfvo type="num" val="0"/>
        <cfvo type="max" val="0"/>
        <color rgb="FFFF0000"/>
        <color rgb="FFFFEF9C"/>
      </colorScale>
    </cfRule>
  </conditionalFormatting>
  <conditionalFormatting sqref="Z744:Z753">
    <cfRule type="colorScale" priority="1227">
      <colorScale>
        <cfvo type="num" val="0"/>
        <cfvo type="max" val="0"/>
        <color rgb="FFFF0000"/>
        <color rgb="FFFFEF9C"/>
      </colorScale>
    </cfRule>
  </conditionalFormatting>
  <conditionalFormatting sqref="Z755:Z769">
    <cfRule type="colorScale" priority="1226">
      <colorScale>
        <cfvo type="num" val="0"/>
        <cfvo type="max" val="0"/>
        <color rgb="FFFF0000"/>
        <color rgb="FFFFEF9C"/>
      </colorScale>
    </cfRule>
  </conditionalFormatting>
  <conditionalFormatting sqref="Z771:Z777">
    <cfRule type="colorScale" priority="1225">
      <colorScale>
        <cfvo type="num" val="0"/>
        <cfvo type="max" val="0"/>
        <color rgb="FFFF0000"/>
        <color rgb="FFFFEF9C"/>
      </colorScale>
    </cfRule>
  </conditionalFormatting>
  <conditionalFormatting sqref="Z744:Z753">
    <cfRule type="colorScale" priority="1224">
      <colorScale>
        <cfvo type="num" val="0"/>
        <cfvo type="max" val="0"/>
        <color rgb="FFFF0000"/>
        <color rgb="FFFFEF9C"/>
      </colorScale>
    </cfRule>
  </conditionalFormatting>
  <conditionalFormatting sqref="Z755:Z769">
    <cfRule type="colorScale" priority="1223">
      <colorScale>
        <cfvo type="num" val="0"/>
        <cfvo type="max" val="0"/>
        <color rgb="FFFF0000"/>
        <color rgb="FFFFEF9C"/>
      </colorScale>
    </cfRule>
  </conditionalFormatting>
  <conditionalFormatting sqref="Z755:Z769">
    <cfRule type="colorScale" priority="1222">
      <colorScale>
        <cfvo type="num" val="0"/>
        <cfvo type="max" val="0"/>
        <color rgb="FFFF0000"/>
        <color rgb="FFFFEF9C"/>
      </colorScale>
    </cfRule>
  </conditionalFormatting>
  <conditionalFormatting sqref="Z771:Z777">
    <cfRule type="colorScale" priority="1221">
      <colorScale>
        <cfvo type="num" val="0"/>
        <cfvo type="max" val="0"/>
        <color rgb="FFFF0000"/>
        <color rgb="FFFFEF9C"/>
      </colorScale>
    </cfRule>
  </conditionalFormatting>
  <conditionalFormatting sqref="Z771:Z777">
    <cfRule type="colorScale" priority="1220">
      <colorScale>
        <cfvo type="num" val="0"/>
        <cfvo type="max" val="0"/>
        <color rgb="FFFF0000"/>
        <color rgb="FFFFEF9C"/>
      </colorScale>
    </cfRule>
  </conditionalFormatting>
  <conditionalFormatting sqref="Z771:Z777">
    <cfRule type="colorScale" priority="1219">
      <colorScale>
        <cfvo type="num" val="0"/>
        <cfvo type="max" val="0"/>
        <color rgb="FFFF0000"/>
        <color rgb="FFFFEF9C"/>
      </colorScale>
    </cfRule>
  </conditionalFormatting>
  <conditionalFormatting sqref="Z744">
    <cfRule type="colorScale" priority="1218">
      <colorScale>
        <cfvo type="num" val="0"/>
        <cfvo type="max" val="0"/>
        <color rgb="FFFF0000"/>
        <color rgb="FFFFEF9C"/>
      </colorScale>
    </cfRule>
  </conditionalFormatting>
  <conditionalFormatting sqref="Z759">
    <cfRule type="colorScale" priority="1217">
      <colorScale>
        <cfvo type="num" val="0"/>
        <cfvo type="max" val="0"/>
        <color rgb="FFFF0000"/>
        <color rgb="FFFFEF9C"/>
      </colorScale>
    </cfRule>
  </conditionalFormatting>
  <conditionalFormatting sqref="Z775">
    <cfRule type="colorScale" priority="1216">
      <colorScale>
        <cfvo type="num" val="0"/>
        <cfvo type="max" val="0"/>
        <color rgb="FFFF0000"/>
        <color rgb="FFFFEF9C"/>
      </colorScale>
    </cfRule>
  </conditionalFormatting>
  <conditionalFormatting sqref="Z749">
    <cfRule type="colorScale" priority="1215">
      <colorScale>
        <cfvo type="num" val="0"/>
        <cfvo type="max" val="0"/>
        <color rgb="FFFF0000"/>
        <color rgb="FFFFEF9C"/>
      </colorScale>
    </cfRule>
  </conditionalFormatting>
  <conditionalFormatting sqref="Z764">
    <cfRule type="colorScale" priority="1214">
      <colorScale>
        <cfvo type="num" val="0"/>
        <cfvo type="max" val="0"/>
        <color rgb="FFFF0000"/>
        <color rgb="FFFFEF9C"/>
      </colorScale>
    </cfRule>
  </conditionalFormatting>
  <conditionalFormatting sqref="Z750">
    <cfRule type="colorScale" priority="1213">
      <colorScale>
        <cfvo type="num" val="0"/>
        <cfvo type="max" val="0"/>
        <color rgb="FFFF0000"/>
        <color rgb="FFFFEF9C"/>
      </colorScale>
    </cfRule>
  </conditionalFormatting>
  <conditionalFormatting sqref="Z765">
    <cfRule type="colorScale" priority="1212">
      <colorScale>
        <cfvo type="num" val="0"/>
        <cfvo type="max" val="0"/>
        <color rgb="FFFF0000"/>
        <color rgb="FFFFEF9C"/>
      </colorScale>
    </cfRule>
  </conditionalFormatting>
  <conditionalFormatting sqref="P744:Y744">
    <cfRule type="colorScale" priority="1211">
      <colorScale>
        <cfvo type="num" val="0"/>
        <cfvo type="max" val="0"/>
        <color rgb="FFFF0000"/>
        <color rgb="FFFFEF9C"/>
      </colorScale>
    </cfRule>
  </conditionalFormatting>
  <conditionalFormatting sqref="P746:Y759">
    <cfRule type="colorScale" priority="1210">
      <colorScale>
        <cfvo type="num" val="0"/>
        <cfvo type="max" val="0"/>
        <color rgb="FFFF0000"/>
        <color rgb="FFFFEF9C"/>
      </colorScale>
    </cfRule>
  </conditionalFormatting>
  <conditionalFormatting sqref="P761:Y775">
    <cfRule type="colorScale" priority="1209">
      <colorScale>
        <cfvo type="num" val="0"/>
        <cfvo type="max" val="0"/>
        <color rgb="FFFF0000"/>
        <color rgb="FFFFEF9C"/>
      </colorScale>
    </cfRule>
  </conditionalFormatting>
  <conditionalFormatting sqref="P777:Y777">
    <cfRule type="colorScale" priority="1208">
      <colorScale>
        <cfvo type="num" val="0"/>
        <cfvo type="max" val="0"/>
        <color rgb="FFFF0000"/>
        <color rgb="FFFFEF9C"/>
      </colorScale>
    </cfRule>
  </conditionalFormatting>
  <conditionalFormatting sqref="P777:Y777">
    <cfRule type="colorScale" priority="1207">
      <colorScale>
        <cfvo type="num" val="0"/>
        <cfvo type="max" val="0"/>
        <color rgb="FFFF0000"/>
        <color rgb="FFFFEF9C"/>
      </colorScale>
    </cfRule>
  </conditionalFormatting>
  <conditionalFormatting sqref="P750:Y750">
    <cfRule type="colorScale" priority="1206">
      <colorScale>
        <cfvo type="num" val="0"/>
        <cfvo type="max" val="0"/>
        <color rgb="FFFF0000"/>
        <color rgb="FFFFEF9C"/>
      </colorScale>
    </cfRule>
  </conditionalFormatting>
  <conditionalFormatting sqref="P765:Y765">
    <cfRule type="colorScale" priority="1205">
      <colorScale>
        <cfvo type="num" val="0"/>
        <cfvo type="max" val="0"/>
        <color rgb="FFFF0000"/>
        <color rgb="FFFFEF9C"/>
      </colorScale>
    </cfRule>
  </conditionalFormatting>
  <conditionalFormatting sqref="P755:Y755">
    <cfRule type="colorScale" priority="1204">
      <colorScale>
        <cfvo type="num" val="0"/>
        <cfvo type="max" val="0"/>
        <color rgb="FFFF0000"/>
        <color rgb="FFFFEF9C"/>
      </colorScale>
    </cfRule>
  </conditionalFormatting>
  <conditionalFormatting sqref="P771:Y771">
    <cfRule type="colorScale" priority="1203">
      <colorScale>
        <cfvo type="num" val="0"/>
        <cfvo type="max" val="0"/>
        <color rgb="FFFF0000"/>
        <color rgb="FFFFEF9C"/>
      </colorScale>
    </cfRule>
  </conditionalFormatting>
  <conditionalFormatting sqref="P756:Y756">
    <cfRule type="colorScale" priority="1202">
      <colorScale>
        <cfvo type="num" val="0"/>
        <cfvo type="max" val="0"/>
        <color rgb="FFFF0000"/>
        <color rgb="FFFFEF9C"/>
      </colorScale>
    </cfRule>
  </conditionalFormatting>
  <conditionalFormatting sqref="P772:Y772">
    <cfRule type="colorScale" priority="1201">
      <colorScale>
        <cfvo type="num" val="0"/>
        <cfvo type="max" val="0"/>
        <color rgb="FFFF0000"/>
        <color rgb="FFFFEF9C"/>
      </colorScale>
    </cfRule>
  </conditionalFormatting>
  <conditionalFormatting sqref="Z744">
    <cfRule type="colorScale" priority="1200">
      <colorScale>
        <cfvo type="num" val="0"/>
        <cfvo type="max" val="0"/>
        <color rgb="FFFF0000"/>
        <color rgb="FFFFEF9C"/>
      </colorScale>
    </cfRule>
  </conditionalFormatting>
  <conditionalFormatting sqref="Z746:Z759">
    <cfRule type="colorScale" priority="1199">
      <colorScale>
        <cfvo type="num" val="0"/>
        <cfvo type="max" val="0"/>
        <color rgb="FFFF0000"/>
        <color rgb="FFFFEF9C"/>
      </colorScale>
    </cfRule>
  </conditionalFormatting>
  <conditionalFormatting sqref="Z761:Z775">
    <cfRule type="colorScale" priority="1198">
      <colorScale>
        <cfvo type="num" val="0"/>
        <cfvo type="max" val="0"/>
        <color rgb="FFFF0000"/>
        <color rgb="FFFFEF9C"/>
      </colorScale>
    </cfRule>
  </conditionalFormatting>
  <conditionalFormatting sqref="Z777">
    <cfRule type="colorScale" priority="1197">
      <colorScale>
        <cfvo type="num" val="0"/>
        <cfvo type="max" val="0"/>
        <color rgb="FFFF0000"/>
        <color rgb="FFFFEF9C"/>
      </colorScale>
    </cfRule>
  </conditionalFormatting>
  <conditionalFormatting sqref="Z777">
    <cfRule type="colorScale" priority="1196">
      <colorScale>
        <cfvo type="num" val="0"/>
        <cfvo type="max" val="0"/>
        <color rgb="FFFF0000"/>
        <color rgb="FFFFEF9C"/>
      </colorScale>
    </cfRule>
  </conditionalFormatting>
  <conditionalFormatting sqref="Z750">
    <cfRule type="colorScale" priority="1195">
      <colorScale>
        <cfvo type="num" val="0"/>
        <cfvo type="max" val="0"/>
        <color rgb="FFFF0000"/>
        <color rgb="FFFFEF9C"/>
      </colorScale>
    </cfRule>
  </conditionalFormatting>
  <conditionalFormatting sqref="Z765">
    <cfRule type="colorScale" priority="1194">
      <colorScale>
        <cfvo type="num" val="0"/>
        <cfvo type="max" val="0"/>
        <color rgb="FFFF0000"/>
        <color rgb="FFFFEF9C"/>
      </colorScale>
    </cfRule>
  </conditionalFormatting>
  <conditionalFormatting sqref="Z755">
    <cfRule type="colorScale" priority="1193">
      <colorScale>
        <cfvo type="num" val="0"/>
        <cfvo type="max" val="0"/>
        <color rgb="FFFF0000"/>
        <color rgb="FFFFEF9C"/>
      </colorScale>
    </cfRule>
  </conditionalFormatting>
  <conditionalFormatting sqref="Z771">
    <cfRule type="colorScale" priority="1192">
      <colorScale>
        <cfvo type="num" val="0"/>
        <cfvo type="max" val="0"/>
        <color rgb="FFFF0000"/>
        <color rgb="FFFFEF9C"/>
      </colorScale>
    </cfRule>
  </conditionalFormatting>
  <conditionalFormatting sqref="Z756">
    <cfRule type="colorScale" priority="1191">
      <colorScale>
        <cfvo type="num" val="0"/>
        <cfvo type="max" val="0"/>
        <color rgb="FFFF0000"/>
        <color rgb="FFFFEF9C"/>
      </colorScale>
    </cfRule>
  </conditionalFormatting>
  <conditionalFormatting sqref="Z772">
    <cfRule type="colorScale" priority="1190">
      <colorScale>
        <cfvo type="num" val="0"/>
        <cfvo type="max" val="0"/>
        <color rgb="FFFF0000"/>
        <color rgb="FFFFEF9C"/>
      </colorScale>
    </cfRule>
  </conditionalFormatting>
  <conditionalFormatting sqref="P744:Y750">
    <cfRule type="colorScale" priority="1189">
      <colorScale>
        <cfvo type="num" val="0"/>
        <cfvo type="max" val="0"/>
        <color rgb="FFFF0000"/>
        <color rgb="FFFFEF9C"/>
      </colorScale>
    </cfRule>
  </conditionalFormatting>
  <conditionalFormatting sqref="P752:Y765">
    <cfRule type="colorScale" priority="1188">
      <colorScale>
        <cfvo type="num" val="0"/>
        <cfvo type="max" val="0"/>
        <color rgb="FFFF0000"/>
        <color rgb="FFFFEF9C"/>
      </colorScale>
    </cfRule>
  </conditionalFormatting>
  <conditionalFormatting sqref="P767:Y777">
    <cfRule type="colorScale" priority="1187">
      <colorScale>
        <cfvo type="num" val="0"/>
        <cfvo type="max" val="0"/>
        <color rgb="FFFF0000"/>
        <color rgb="FFFFEF9C"/>
      </colorScale>
    </cfRule>
  </conditionalFormatting>
  <conditionalFormatting sqref="P756:Y756">
    <cfRule type="colorScale" priority="1186">
      <colorScale>
        <cfvo type="num" val="0"/>
        <cfvo type="max" val="0"/>
        <color rgb="FFFF0000"/>
        <color rgb="FFFFEF9C"/>
      </colorScale>
    </cfRule>
  </conditionalFormatting>
  <conditionalFormatting sqref="P772:Y772">
    <cfRule type="colorScale" priority="1185">
      <colorScale>
        <cfvo type="num" val="0"/>
        <cfvo type="max" val="0"/>
        <color rgb="FFFF0000"/>
        <color rgb="FFFFEF9C"/>
      </colorScale>
    </cfRule>
  </conditionalFormatting>
  <conditionalFormatting sqref="P746:Y746">
    <cfRule type="colorScale" priority="1184">
      <colorScale>
        <cfvo type="num" val="0"/>
        <cfvo type="max" val="0"/>
        <color rgb="FFFF0000"/>
        <color rgb="FFFFEF9C"/>
      </colorScale>
    </cfRule>
  </conditionalFormatting>
  <conditionalFormatting sqref="P761:Y761">
    <cfRule type="colorScale" priority="1183">
      <colorScale>
        <cfvo type="num" val="0"/>
        <cfvo type="max" val="0"/>
        <color rgb="FFFF0000"/>
        <color rgb="FFFFEF9C"/>
      </colorScale>
    </cfRule>
  </conditionalFormatting>
  <conditionalFormatting sqref="P777:Y777">
    <cfRule type="colorScale" priority="1182">
      <colorScale>
        <cfvo type="num" val="0"/>
        <cfvo type="max" val="0"/>
        <color rgb="FFFF0000"/>
        <color rgb="FFFFEF9C"/>
      </colorScale>
    </cfRule>
  </conditionalFormatting>
  <conditionalFormatting sqref="P747:Y747">
    <cfRule type="colorScale" priority="1181">
      <colorScale>
        <cfvo type="num" val="0"/>
        <cfvo type="max" val="0"/>
        <color rgb="FFFF0000"/>
        <color rgb="FFFFEF9C"/>
      </colorScale>
    </cfRule>
  </conditionalFormatting>
  <conditionalFormatting sqref="P762:Y762">
    <cfRule type="colorScale" priority="1180">
      <colorScale>
        <cfvo type="num" val="0"/>
        <cfvo type="max" val="0"/>
        <color rgb="FFFF0000"/>
        <color rgb="FFFFEF9C"/>
      </colorScale>
    </cfRule>
  </conditionalFormatting>
  <conditionalFormatting sqref="Z744:Z750">
    <cfRule type="colorScale" priority="1179">
      <colorScale>
        <cfvo type="num" val="0"/>
        <cfvo type="max" val="0"/>
        <color rgb="FFFF0000"/>
        <color rgb="FFFFEF9C"/>
      </colorScale>
    </cfRule>
  </conditionalFormatting>
  <conditionalFormatting sqref="Z752:Z765">
    <cfRule type="colorScale" priority="1178">
      <colorScale>
        <cfvo type="num" val="0"/>
        <cfvo type="max" val="0"/>
        <color rgb="FFFF0000"/>
        <color rgb="FFFFEF9C"/>
      </colorScale>
    </cfRule>
  </conditionalFormatting>
  <conditionalFormatting sqref="Z767:Z777">
    <cfRule type="colorScale" priority="1177">
      <colorScale>
        <cfvo type="num" val="0"/>
        <cfvo type="max" val="0"/>
        <color rgb="FFFF0000"/>
        <color rgb="FFFFEF9C"/>
      </colorScale>
    </cfRule>
  </conditionalFormatting>
  <conditionalFormatting sqref="Z756">
    <cfRule type="colorScale" priority="1176">
      <colorScale>
        <cfvo type="num" val="0"/>
        <cfvo type="max" val="0"/>
        <color rgb="FFFF0000"/>
        <color rgb="FFFFEF9C"/>
      </colorScale>
    </cfRule>
  </conditionalFormatting>
  <conditionalFormatting sqref="Z772">
    <cfRule type="colorScale" priority="1175">
      <colorScale>
        <cfvo type="num" val="0"/>
        <cfvo type="max" val="0"/>
        <color rgb="FFFF0000"/>
        <color rgb="FFFFEF9C"/>
      </colorScale>
    </cfRule>
  </conditionalFormatting>
  <conditionalFormatting sqref="Z746">
    <cfRule type="colorScale" priority="1174">
      <colorScale>
        <cfvo type="num" val="0"/>
        <cfvo type="max" val="0"/>
        <color rgb="FFFF0000"/>
        <color rgb="FFFFEF9C"/>
      </colorScale>
    </cfRule>
  </conditionalFormatting>
  <conditionalFormatting sqref="Z761">
    <cfRule type="colorScale" priority="1173">
      <colorScale>
        <cfvo type="num" val="0"/>
        <cfvo type="max" val="0"/>
        <color rgb="FFFF0000"/>
        <color rgb="FFFFEF9C"/>
      </colorScale>
    </cfRule>
  </conditionalFormatting>
  <conditionalFormatting sqref="Z777">
    <cfRule type="colorScale" priority="1172">
      <colorScale>
        <cfvo type="num" val="0"/>
        <cfvo type="max" val="0"/>
        <color rgb="FFFF0000"/>
        <color rgb="FFFFEF9C"/>
      </colorScale>
    </cfRule>
  </conditionalFormatting>
  <conditionalFormatting sqref="Z747">
    <cfRule type="colorScale" priority="1171">
      <colorScale>
        <cfvo type="num" val="0"/>
        <cfvo type="max" val="0"/>
        <color rgb="FFFF0000"/>
        <color rgb="FFFFEF9C"/>
      </colorScale>
    </cfRule>
  </conditionalFormatting>
  <conditionalFormatting sqref="Z762">
    <cfRule type="colorScale" priority="1170">
      <colorScale>
        <cfvo type="num" val="0"/>
        <cfvo type="max" val="0"/>
        <color rgb="FFFF0000"/>
        <color rgb="FFFFEF9C"/>
      </colorScale>
    </cfRule>
  </conditionalFormatting>
  <conditionalFormatting sqref="P744:Y756">
    <cfRule type="colorScale" priority="1169">
      <colorScale>
        <cfvo type="num" val="0"/>
        <cfvo type="max" val="0"/>
        <color rgb="FFFF0000"/>
        <color rgb="FFFFEF9C"/>
      </colorScale>
    </cfRule>
  </conditionalFormatting>
  <conditionalFormatting sqref="P758:Y772">
    <cfRule type="colorScale" priority="1168">
      <colorScale>
        <cfvo type="num" val="0"/>
        <cfvo type="max" val="0"/>
        <color rgb="FFFF0000"/>
        <color rgb="FFFFEF9C"/>
      </colorScale>
    </cfRule>
  </conditionalFormatting>
  <conditionalFormatting sqref="P774:Y777">
    <cfRule type="colorScale" priority="1167">
      <colorScale>
        <cfvo type="num" val="0"/>
        <cfvo type="max" val="0"/>
        <color rgb="FFFF0000"/>
        <color rgb="FFFFEF9C"/>
      </colorScale>
    </cfRule>
  </conditionalFormatting>
  <conditionalFormatting sqref="P747:Y747">
    <cfRule type="colorScale" priority="1166">
      <colorScale>
        <cfvo type="num" val="0"/>
        <cfvo type="max" val="0"/>
        <color rgb="FFFF0000"/>
        <color rgb="FFFFEF9C"/>
      </colorScale>
    </cfRule>
  </conditionalFormatting>
  <conditionalFormatting sqref="P762:Y762">
    <cfRule type="colorScale" priority="1165">
      <colorScale>
        <cfvo type="num" val="0"/>
        <cfvo type="max" val="0"/>
        <color rgb="FFFF0000"/>
        <color rgb="FFFFEF9C"/>
      </colorScale>
    </cfRule>
  </conditionalFormatting>
  <conditionalFormatting sqref="P752:Y752">
    <cfRule type="colorScale" priority="1164">
      <colorScale>
        <cfvo type="num" val="0"/>
        <cfvo type="max" val="0"/>
        <color rgb="FFFF0000"/>
        <color rgb="FFFFEF9C"/>
      </colorScale>
    </cfRule>
  </conditionalFormatting>
  <conditionalFormatting sqref="P767:Y767">
    <cfRule type="colorScale" priority="1163">
      <colorScale>
        <cfvo type="num" val="0"/>
        <cfvo type="max" val="0"/>
        <color rgb="FFFF0000"/>
        <color rgb="FFFFEF9C"/>
      </colorScale>
    </cfRule>
  </conditionalFormatting>
  <conditionalFormatting sqref="P753:Y753">
    <cfRule type="colorScale" priority="1162">
      <colorScale>
        <cfvo type="num" val="0"/>
        <cfvo type="max" val="0"/>
        <color rgb="FFFF0000"/>
        <color rgb="FFFFEF9C"/>
      </colorScale>
    </cfRule>
  </conditionalFormatting>
  <conditionalFormatting sqref="P768:Y769">
    <cfRule type="colorScale" priority="1161">
      <colorScale>
        <cfvo type="num" val="0"/>
        <cfvo type="max" val="0"/>
        <color rgb="FFFF0000"/>
        <color rgb="FFFFEF9C"/>
      </colorScale>
    </cfRule>
  </conditionalFormatting>
  <conditionalFormatting sqref="Z744:Z756">
    <cfRule type="colorScale" priority="1160">
      <colorScale>
        <cfvo type="num" val="0"/>
        <cfvo type="max" val="0"/>
        <color rgb="FFFF0000"/>
        <color rgb="FFFFEF9C"/>
      </colorScale>
    </cfRule>
  </conditionalFormatting>
  <conditionalFormatting sqref="Z758:Z772">
    <cfRule type="colorScale" priority="1159">
      <colorScale>
        <cfvo type="num" val="0"/>
        <cfvo type="max" val="0"/>
        <color rgb="FFFF0000"/>
        <color rgb="FFFFEF9C"/>
      </colorScale>
    </cfRule>
  </conditionalFormatting>
  <conditionalFormatting sqref="Z774:Z777">
    <cfRule type="colorScale" priority="1158">
      <colorScale>
        <cfvo type="num" val="0"/>
        <cfvo type="max" val="0"/>
        <color rgb="FFFF0000"/>
        <color rgb="FFFFEF9C"/>
      </colorScale>
    </cfRule>
  </conditionalFormatting>
  <conditionalFormatting sqref="P744:Y744">
    <cfRule type="colorScale" priority="1157">
      <colorScale>
        <cfvo type="num" val="0"/>
        <cfvo type="max" val="0"/>
        <color rgb="FFFF0000"/>
        <color rgb="FFFFEF9C"/>
      </colorScale>
    </cfRule>
  </conditionalFormatting>
  <conditionalFormatting sqref="P746:Y759">
    <cfRule type="colorScale" priority="1156">
      <colorScale>
        <cfvo type="num" val="0"/>
        <cfvo type="max" val="0"/>
        <color rgb="FFFF0000"/>
        <color rgb="FFFFEF9C"/>
      </colorScale>
    </cfRule>
  </conditionalFormatting>
  <conditionalFormatting sqref="P761:Y775">
    <cfRule type="colorScale" priority="1155">
      <colorScale>
        <cfvo type="num" val="0"/>
        <cfvo type="max" val="0"/>
        <color rgb="FFFF0000"/>
        <color rgb="FFFFEF9C"/>
      </colorScale>
    </cfRule>
  </conditionalFormatting>
  <conditionalFormatting sqref="P777:Y777">
    <cfRule type="colorScale" priority="1154">
      <colorScale>
        <cfvo type="num" val="0"/>
        <cfvo type="max" val="0"/>
        <color rgb="FFFF0000"/>
        <color rgb="FFFFEF9C"/>
      </colorScale>
    </cfRule>
  </conditionalFormatting>
  <conditionalFormatting sqref="P744:Y744">
    <cfRule type="colorScale" priority="1153">
      <colorScale>
        <cfvo type="num" val="0"/>
        <cfvo type="max" val="0"/>
        <color rgb="FFFF0000"/>
        <color rgb="FFFFEF9C"/>
      </colorScale>
    </cfRule>
  </conditionalFormatting>
  <conditionalFormatting sqref="P744:Y744">
    <cfRule type="colorScale" priority="1152">
      <colorScale>
        <cfvo type="num" val="0"/>
        <cfvo type="max" val="0"/>
        <color rgb="FFFF0000"/>
        <color rgb="FFFFEF9C"/>
      </colorScale>
    </cfRule>
  </conditionalFormatting>
  <conditionalFormatting sqref="P744:Y744">
    <cfRule type="colorScale" priority="1151">
      <colorScale>
        <cfvo type="num" val="0"/>
        <cfvo type="max" val="0"/>
        <color rgb="FFFF0000"/>
        <color rgb="FFFFEF9C"/>
      </colorScale>
    </cfRule>
  </conditionalFormatting>
  <conditionalFormatting sqref="P744:Y744">
    <cfRule type="colorScale" priority="1150">
      <colorScale>
        <cfvo type="num" val="0"/>
        <cfvo type="max" val="0"/>
        <color rgb="FFFF0000"/>
        <color rgb="FFFFEF9C"/>
      </colorScale>
    </cfRule>
  </conditionalFormatting>
  <conditionalFormatting sqref="P744:Y744">
    <cfRule type="colorScale" priority="1149">
      <colorScale>
        <cfvo type="num" val="0"/>
        <cfvo type="max" val="0"/>
        <color rgb="FFFF0000"/>
        <color rgb="FFFFEF9C"/>
      </colorScale>
    </cfRule>
  </conditionalFormatting>
  <conditionalFormatting sqref="P744:Y744">
    <cfRule type="colorScale" priority="1148">
      <colorScale>
        <cfvo type="num" val="0"/>
        <cfvo type="max" val="0"/>
        <color rgb="FFFF0000"/>
        <color rgb="FFFFEF9C"/>
      </colorScale>
    </cfRule>
  </conditionalFormatting>
  <conditionalFormatting sqref="P744:Y744">
    <cfRule type="colorScale" priority="1147">
      <colorScale>
        <cfvo type="num" val="0"/>
        <cfvo type="max" val="0"/>
        <color rgb="FFFF0000"/>
        <color rgb="FFFFEF9C"/>
      </colorScale>
    </cfRule>
  </conditionalFormatting>
  <conditionalFormatting sqref="P744:Y744">
    <cfRule type="colorScale" priority="1146">
      <colorScale>
        <cfvo type="num" val="0"/>
        <cfvo type="max" val="0"/>
        <color rgb="FFFF0000"/>
        <color rgb="FFFFEF9C"/>
      </colorScale>
    </cfRule>
  </conditionalFormatting>
  <conditionalFormatting sqref="P744:Y744">
    <cfRule type="colorScale" priority="1145">
      <colorScale>
        <cfvo type="num" val="0"/>
        <cfvo type="max" val="0"/>
        <color rgb="FFFF0000"/>
        <color rgb="FFFFEF9C"/>
      </colorScale>
    </cfRule>
  </conditionalFormatting>
  <conditionalFormatting sqref="P744:Y744">
    <cfRule type="colorScale" priority="1144">
      <colorScale>
        <cfvo type="num" val="0"/>
        <cfvo type="max" val="0"/>
        <color rgb="FFFF0000"/>
        <color rgb="FFFFEF9C"/>
      </colorScale>
    </cfRule>
  </conditionalFormatting>
  <conditionalFormatting sqref="P744:Y744">
    <cfRule type="colorScale" priority="1143">
      <colorScale>
        <cfvo type="num" val="0"/>
        <cfvo type="max" val="0"/>
        <color rgb="FFFF0000"/>
        <color rgb="FFFFEF9C"/>
      </colorScale>
    </cfRule>
  </conditionalFormatting>
  <conditionalFormatting sqref="P744:Y744">
    <cfRule type="colorScale" priority="1142">
      <colorScale>
        <cfvo type="num" val="0"/>
        <cfvo type="max" val="0"/>
        <color rgb="FFFF0000"/>
        <color rgb="FFFFEF9C"/>
      </colorScale>
    </cfRule>
  </conditionalFormatting>
  <conditionalFormatting sqref="P744:Y744">
    <cfRule type="colorScale" priority="1141">
      <colorScale>
        <cfvo type="num" val="0"/>
        <cfvo type="max" val="0"/>
        <color rgb="FFFF0000"/>
        <color rgb="FFFFEF9C"/>
      </colorScale>
    </cfRule>
  </conditionalFormatting>
  <conditionalFormatting sqref="P744:Y744">
    <cfRule type="colorScale" priority="1140">
      <colorScale>
        <cfvo type="num" val="0"/>
        <cfvo type="max" val="0"/>
        <color rgb="FFFF0000"/>
        <color rgb="FFFFEF9C"/>
      </colorScale>
    </cfRule>
  </conditionalFormatting>
  <conditionalFormatting sqref="P744:Y744">
    <cfRule type="colorScale" priority="1139">
      <colorScale>
        <cfvo type="num" val="0"/>
        <cfvo type="max" val="0"/>
        <color rgb="FFFF0000"/>
        <color rgb="FFFFEF9C"/>
      </colorScale>
    </cfRule>
  </conditionalFormatting>
  <conditionalFormatting sqref="P744:Y744">
    <cfRule type="colorScale" priority="1138">
      <colorScale>
        <cfvo type="num" val="0"/>
        <cfvo type="max" val="0"/>
        <color rgb="FFFF0000"/>
        <color rgb="FFFFEF9C"/>
      </colorScale>
    </cfRule>
  </conditionalFormatting>
  <conditionalFormatting sqref="P744:Y744">
    <cfRule type="colorScale" priority="1137">
      <colorScale>
        <cfvo type="num" val="0"/>
        <cfvo type="max" val="0"/>
        <color rgb="FFFF0000"/>
        <color rgb="FFFFEF9C"/>
      </colorScale>
    </cfRule>
  </conditionalFormatting>
  <conditionalFormatting sqref="P744:Y744">
    <cfRule type="colorScale" priority="1136">
      <colorScale>
        <cfvo type="num" val="0"/>
        <cfvo type="max" val="0"/>
        <color rgb="FFFF0000"/>
        <color rgb="FFFFEF9C"/>
      </colorScale>
    </cfRule>
  </conditionalFormatting>
  <conditionalFormatting sqref="P744:Y744">
    <cfRule type="colorScale" priority="1135">
      <colorScale>
        <cfvo type="num" val="0"/>
        <cfvo type="max" val="0"/>
        <color rgb="FFFF0000"/>
        <color rgb="FFFFEF9C"/>
      </colorScale>
    </cfRule>
  </conditionalFormatting>
  <conditionalFormatting sqref="P744:Y744">
    <cfRule type="colorScale" priority="1134">
      <colorScale>
        <cfvo type="num" val="0"/>
        <cfvo type="max" val="0"/>
        <color rgb="FFFF0000"/>
        <color rgb="FFFFEF9C"/>
      </colorScale>
    </cfRule>
  </conditionalFormatting>
  <conditionalFormatting sqref="P744:Y744">
    <cfRule type="colorScale" priority="1133">
      <colorScale>
        <cfvo type="num" val="0"/>
        <cfvo type="max" val="0"/>
        <color rgb="FFFF0000"/>
        <color rgb="FFFFEF9C"/>
      </colorScale>
    </cfRule>
  </conditionalFormatting>
  <conditionalFormatting sqref="P744:Y744">
    <cfRule type="colorScale" priority="1132">
      <colorScale>
        <cfvo type="num" val="0"/>
        <cfvo type="max" val="0"/>
        <color rgb="FFFF0000"/>
        <color rgb="FFFFEF9C"/>
      </colorScale>
    </cfRule>
  </conditionalFormatting>
  <conditionalFormatting sqref="P746:Y759">
    <cfRule type="colorScale" priority="1131">
      <colorScale>
        <cfvo type="num" val="0"/>
        <cfvo type="max" val="0"/>
        <color rgb="FFFF0000"/>
        <color rgb="FFFFEF9C"/>
      </colorScale>
    </cfRule>
  </conditionalFormatting>
  <conditionalFormatting sqref="P746:Y759">
    <cfRule type="colorScale" priority="1130">
      <colorScale>
        <cfvo type="num" val="0"/>
        <cfvo type="max" val="0"/>
        <color rgb="FFFF0000"/>
        <color rgb="FFFFEF9C"/>
      </colorScale>
    </cfRule>
  </conditionalFormatting>
  <conditionalFormatting sqref="P746:Y759">
    <cfRule type="colorScale" priority="1129">
      <colorScale>
        <cfvo type="num" val="0"/>
        <cfvo type="max" val="0"/>
        <color rgb="FFFF0000"/>
        <color rgb="FFFFEF9C"/>
      </colorScale>
    </cfRule>
  </conditionalFormatting>
  <conditionalFormatting sqref="P746:Y759">
    <cfRule type="colorScale" priority="1128">
      <colorScale>
        <cfvo type="num" val="0"/>
        <cfvo type="max" val="0"/>
        <color rgb="FFFF0000"/>
        <color rgb="FFFFEF9C"/>
      </colorScale>
    </cfRule>
  </conditionalFormatting>
  <conditionalFormatting sqref="P746:Y759">
    <cfRule type="colorScale" priority="1127">
      <colorScale>
        <cfvo type="num" val="0"/>
        <cfvo type="max" val="0"/>
        <color rgb="FFFF0000"/>
        <color rgb="FFFFEF9C"/>
      </colorScale>
    </cfRule>
  </conditionalFormatting>
  <conditionalFormatting sqref="P746:Y759">
    <cfRule type="colorScale" priority="1126">
      <colorScale>
        <cfvo type="num" val="0"/>
        <cfvo type="max" val="0"/>
        <color rgb="FFFF0000"/>
        <color rgb="FFFFEF9C"/>
      </colorScale>
    </cfRule>
  </conditionalFormatting>
  <conditionalFormatting sqref="P746:Y759">
    <cfRule type="colorScale" priority="1125">
      <colorScale>
        <cfvo type="num" val="0"/>
        <cfvo type="max" val="0"/>
        <color rgb="FFFF0000"/>
        <color rgb="FFFFEF9C"/>
      </colorScale>
    </cfRule>
  </conditionalFormatting>
  <conditionalFormatting sqref="P746:Y759">
    <cfRule type="colorScale" priority="1124">
      <colorScale>
        <cfvo type="num" val="0"/>
        <cfvo type="max" val="0"/>
        <color rgb="FFFF0000"/>
        <color rgb="FFFFEF9C"/>
      </colorScale>
    </cfRule>
  </conditionalFormatting>
  <conditionalFormatting sqref="P746:Y759">
    <cfRule type="colorScale" priority="1123">
      <colorScale>
        <cfvo type="num" val="0"/>
        <cfvo type="max" val="0"/>
        <color rgb="FFFF0000"/>
        <color rgb="FFFFEF9C"/>
      </colorScale>
    </cfRule>
  </conditionalFormatting>
  <conditionalFormatting sqref="P746:Y759">
    <cfRule type="colorScale" priority="1122">
      <colorScale>
        <cfvo type="num" val="0"/>
        <cfvo type="max" val="0"/>
        <color rgb="FFFF0000"/>
        <color rgb="FFFFEF9C"/>
      </colorScale>
    </cfRule>
  </conditionalFormatting>
  <conditionalFormatting sqref="P746:Y759">
    <cfRule type="colorScale" priority="1121">
      <colorScale>
        <cfvo type="num" val="0"/>
        <cfvo type="max" val="0"/>
        <color rgb="FFFF0000"/>
        <color rgb="FFFFEF9C"/>
      </colorScale>
    </cfRule>
  </conditionalFormatting>
  <conditionalFormatting sqref="P746:Y759">
    <cfRule type="colorScale" priority="1120">
      <colorScale>
        <cfvo type="num" val="0"/>
        <cfvo type="max" val="0"/>
        <color rgb="FFFF0000"/>
        <color rgb="FFFFEF9C"/>
      </colorScale>
    </cfRule>
  </conditionalFormatting>
  <conditionalFormatting sqref="P746:Y759">
    <cfRule type="colorScale" priority="1119">
      <colorScale>
        <cfvo type="num" val="0"/>
        <cfvo type="max" val="0"/>
        <color rgb="FFFF0000"/>
        <color rgb="FFFFEF9C"/>
      </colorScale>
    </cfRule>
  </conditionalFormatting>
  <conditionalFormatting sqref="P746:Y759">
    <cfRule type="colorScale" priority="1118">
      <colorScale>
        <cfvo type="num" val="0"/>
        <cfvo type="max" val="0"/>
        <color rgb="FFFF0000"/>
        <color rgb="FFFFEF9C"/>
      </colorScale>
    </cfRule>
  </conditionalFormatting>
  <conditionalFormatting sqref="P746:Y759">
    <cfRule type="colorScale" priority="1117">
      <colorScale>
        <cfvo type="num" val="0"/>
        <cfvo type="max" val="0"/>
        <color rgb="FFFF0000"/>
        <color rgb="FFFFEF9C"/>
      </colorScale>
    </cfRule>
  </conditionalFormatting>
  <conditionalFormatting sqref="P746:Y759">
    <cfRule type="colorScale" priority="1116">
      <colorScale>
        <cfvo type="num" val="0"/>
        <cfvo type="max" val="0"/>
        <color rgb="FFFF0000"/>
        <color rgb="FFFFEF9C"/>
      </colorScale>
    </cfRule>
  </conditionalFormatting>
  <conditionalFormatting sqref="P746:Y759">
    <cfRule type="colorScale" priority="1115">
      <colorScale>
        <cfvo type="num" val="0"/>
        <cfvo type="max" val="0"/>
        <color rgb="FFFF0000"/>
        <color rgb="FFFFEF9C"/>
      </colorScale>
    </cfRule>
  </conditionalFormatting>
  <conditionalFormatting sqref="P746:Y759">
    <cfRule type="colorScale" priority="1114">
      <colorScale>
        <cfvo type="num" val="0"/>
        <cfvo type="max" val="0"/>
        <color rgb="FFFF0000"/>
        <color rgb="FFFFEF9C"/>
      </colorScale>
    </cfRule>
  </conditionalFormatting>
  <conditionalFormatting sqref="P746:Y759">
    <cfRule type="colorScale" priority="1113">
      <colorScale>
        <cfvo type="num" val="0"/>
        <cfvo type="max" val="0"/>
        <color rgb="FFFF0000"/>
        <color rgb="FFFFEF9C"/>
      </colorScale>
    </cfRule>
  </conditionalFormatting>
  <conditionalFormatting sqref="P746:Y759">
    <cfRule type="colorScale" priority="1112">
      <colorScale>
        <cfvo type="num" val="0"/>
        <cfvo type="max" val="0"/>
        <color rgb="FFFF0000"/>
        <color rgb="FFFFEF9C"/>
      </colorScale>
    </cfRule>
  </conditionalFormatting>
  <conditionalFormatting sqref="P746:Y759">
    <cfRule type="colorScale" priority="1111">
      <colorScale>
        <cfvo type="num" val="0"/>
        <cfvo type="max" val="0"/>
        <color rgb="FFFF0000"/>
        <color rgb="FFFFEF9C"/>
      </colorScale>
    </cfRule>
  </conditionalFormatting>
  <conditionalFormatting sqref="P746:Y759">
    <cfRule type="colorScale" priority="1110">
      <colorScale>
        <cfvo type="num" val="0"/>
        <cfvo type="max" val="0"/>
        <color rgb="FFFF0000"/>
        <color rgb="FFFFEF9C"/>
      </colorScale>
    </cfRule>
  </conditionalFormatting>
  <conditionalFormatting sqref="P746:Y759">
    <cfRule type="colorScale" priority="1109">
      <colorScale>
        <cfvo type="num" val="0"/>
        <cfvo type="max" val="0"/>
        <color rgb="FFFF0000"/>
        <color rgb="FFFFEF9C"/>
      </colorScale>
    </cfRule>
  </conditionalFormatting>
  <conditionalFormatting sqref="P761:Y775">
    <cfRule type="colorScale" priority="1108">
      <colorScale>
        <cfvo type="num" val="0"/>
        <cfvo type="max" val="0"/>
        <color rgb="FFFF0000"/>
        <color rgb="FFFFEF9C"/>
      </colorScale>
    </cfRule>
  </conditionalFormatting>
  <conditionalFormatting sqref="P761:Y775">
    <cfRule type="colorScale" priority="1107">
      <colorScale>
        <cfvo type="num" val="0"/>
        <cfvo type="max" val="0"/>
        <color rgb="FFFF0000"/>
        <color rgb="FFFFEF9C"/>
      </colorScale>
    </cfRule>
  </conditionalFormatting>
  <conditionalFormatting sqref="P761:Y775">
    <cfRule type="colorScale" priority="1106">
      <colorScale>
        <cfvo type="num" val="0"/>
        <cfvo type="max" val="0"/>
        <color rgb="FFFF0000"/>
        <color rgb="FFFFEF9C"/>
      </colorScale>
    </cfRule>
  </conditionalFormatting>
  <conditionalFormatting sqref="P761:Y775">
    <cfRule type="colorScale" priority="1105">
      <colorScale>
        <cfvo type="num" val="0"/>
        <cfvo type="max" val="0"/>
        <color rgb="FFFF0000"/>
        <color rgb="FFFFEF9C"/>
      </colorScale>
    </cfRule>
  </conditionalFormatting>
  <conditionalFormatting sqref="P761:Y775">
    <cfRule type="colorScale" priority="1104">
      <colorScale>
        <cfvo type="num" val="0"/>
        <cfvo type="max" val="0"/>
        <color rgb="FFFF0000"/>
        <color rgb="FFFFEF9C"/>
      </colorScale>
    </cfRule>
  </conditionalFormatting>
  <conditionalFormatting sqref="P761:Y775">
    <cfRule type="colorScale" priority="1103">
      <colorScale>
        <cfvo type="num" val="0"/>
        <cfvo type="max" val="0"/>
        <color rgb="FFFF0000"/>
        <color rgb="FFFFEF9C"/>
      </colorScale>
    </cfRule>
  </conditionalFormatting>
  <conditionalFormatting sqref="P761:Y775">
    <cfRule type="colorScale" priority="1102">
      <colorScale>
        <cfvo type="num" val="0"/>
        <cfvo type="max" val="0"/>
        <color rgb="FFFF0000"/>
        <color rgb="FFFFEF9C"/>
      </colorScale>
    </cfRule>
  </conditionalFormatting>
  <conditionalFormatting sqref="P761:Y775">
    <cfRule type="colorScale" priority="1101">
      <colorScale>
        <cfvo type="num" val="0"/>
        <cfvo type="max" val="0"/>
        <color rgb="FFFF0000"/>
        <color rgb="FFFFEF9C"/>
      </colorScale>
    </cfRule>
  </conditionalFormatting>
  <conditionalFormatting sqref="P761:Y775">
    <cfRule type="colorScale" priority="1100">
      <colorScale>
        <cfvo type="num" val="0"/>
        <cfvo type="max" val="0"/>
        <color rgb="FFFF0000"/>
        <color rgb="FFFFEF9C"/>
      </colorScale>
    </cfRule>
  </conditionalFormatting>
  <conditionalFormatting sqref="P761:Y775">
    <cfRule type="colorScale" priority="1099">
      <colorScale>
        <cfvo type="num" val="0"/>
        <cfvo type="max" val="0"/>
        <color rgb="FFFF0000"/>
        <color rgb="FFFFEF9C"/>
      </colorScale>
    </cfRule>
  </conditionalFormatting>
  <conditionalFormatting sqref="P761:Y775">
    <cfRule type="colorScale" priority="1098">
      <colorScale>
        <cfvo type="num" val="0"/>
        <cfvo type="max" val="0"/>
        <color rgb="FFFF0000"/>
        <color rgb="FFFFEF9C"/>
      </colorScale>
    </cfRule>
  </conditionalFormatting>
  <conditionalFormatting sqref="P761:Y775">
    <cfRule type="colorScale" priority="1097">
      <colorScale>
        <cfvo type="num" val="0"/>
        <cfvo type="max" val="0"/>
        <color rgb="FFFF0000"/>
        <color rgb="FFFFEF9C"/>
      </colorScale>
    </cfRule>
  </conditionalFormatting>
  <conditionalFormatting sqref="P761:Y775">
    <cfRule type="colorScale" priority="1096">
      <colorScale>
        <cfvo type="num" val="0"/>
        <cfvo type="max" val="0"/>
        <color rgb="FFFF0000"/>
        <color rgb="FFFFEF9C"/>
      </colorScale>
    </cfRule>
  </conditionalFormatting>
  <conditionalFormatting sqref="P761:Y775">
    <cfRule type="colorScale" priority="1095">
      <colorScale>
        <cfvo type="num" val="0"/>
        <cfvo type="max" val="0"/>
        <color rgb="FFFF0000"/>
        <color rgb="FFFFEF9C"/>
      </colorScale>
    </cfRule>
  </conditionalFormatting>
  <conditionalFormatting sqref="P761:Y775">
    <cfRule type="colorScale" priority="1094">
      <colorScale>
        <cfvo type="num" val="0"/>
        <cfvo type="max" val="0"/>
        <color rgb="FFFF0000"/>
        <color rgb="FFFFEF9C"/>
      </colorScale>
    </cfRule>
  </conditionalFormatting>
  <conditionalFormatting sqref="P761:Y775">
    <cfRule type="colorScale" priority="1093">
      <colorScale>
        <cfvo type="num" val="0"/>
        <cfvo type="max" val="0"/>
        <color rgb="FFFF0000"/>
        <color rgb="FFFFEF9C"/>
      </colorScale>
    </cfRule>
  </conditionalFormatting>
  <conditionalFormatting sqref="P761:Y775">
    <cfRule type="colorScale" priority="1092">
      <colorScale>
        <cfvo type="num" val="0"/>
        <cfvo type="max" val="0"/>
        <color rgb="FFFF0000"/>
        <color rgb="FFFFEF9C"/>
      </colorScale>
    </cfRule>
  </conditionalFormatting>
  <conditionalFormatting sqref="P761:Y775">
    <cfRule type="colorScale" priority="1091">
      <colorScale>
        <cfvo type="num" val="0"/>
        <cfvo type="max" val="0"/>
        <color rgb="FFFF0000"/>
        <color rgb="FFFFEF9C"/>
      </colorScale>
    </cfRule>
  </conditionalFormatting>
  <conditionalFormatting sqref="P761:Y775">
    <cfRule type="colorScale" priority="1090">
      <colorScale>
        <cfvo type="num" val="0"/>
        <cfvo type="max" val="0"/>
        <color rgb="FFFF0000"/>
        <color rgb="FFFFEF9C"/>
      </colorScale>
    </cfRule>
  </conditionalFormatting>
  <conditionalFormatting sqref="P761:Y775">
    <cfRule type="colorScale" priority="1089">
      <colorScale>
        <cfvo type="num" val="0"/>
        <cfvo type="max" val="0"/>
        <color rgb="FFFF0000"/>
        <color rgb="FFFFEF9C"/>
      </colorScale>
    </cfRule>
  </conditionalFormatting>
  <conditionalFormatting sqref="P761:Y775">
    <cfRule type="colorScale" priority="1088">
      <colorScale>
        <cfvo type="num" val="0"/>
        <cfvo type="max" val="0"/>
        <color rgb="FFFF0000"/>
        <color rgb="FFFFEF9C"/>
      </colorScale>
    </cfRule>
  </conditionalFormatting>
  <conditionalFormatting sqref="P761:Y775">
    <cfRule type="colorScale" priority="1087">
      <colorScale>
        <cfvo type="num" val="0"/>
        <cfvo type="max" val="0"/>
        <color rgb="FFFF0000"/>
        <color rgb="FFFFEF9C"/>
      </colorScale>
    </cfRule>
  </conditionalFormatting>
  <conditionalFormatting sqref="P761:Y775">
    <cfRule type="colorScale" priority="1086">
      <colorScale>
        <cfvo type="num" val="0"/>
        <cfvo type="max" val="0"/>
        <color rgb="FFFF0000"/>
        <color rgb="FFFFEF9C"/>
      </colorScale>
    </cfRule>
  </conditionalFormatting>
  <conditionalFormatting sqref="P761:Y775">
    <cfRule type="colorScale" priority="1085">
      <colorScale>
        <cfvo type="num" val="0"/>
        <cfvo type="max" val="0"/>
        <color rgb="FFFF0000"/>
        <color rgb="FFFFEF9C"/>
      </colorScale>
    </cfRule>
  </conditionalFormatting>
  <conditionalFormatting sqref="P777:Y777">
    <cfRule type="colorScale" priority="1084">
      <colorScale>
        <cfvo type="num" val="0"/>
        <cfvo type="max" val="0"/>
        <color rgb="FFFF0000"/>
        <color rgb="FFFFEF9C"/>
      </colorScale>
    </cfRule>
  </conditionalFormatting>
  <conditionalFormatting sqref="P777:Y777">
    <cfRule type="colorScale" priority="1083">
      <colorScale>
        <cfvo type="num" val="0"/>
        <cfvo type="max" val="0"/>
        <color rgb="FFFF0000"/>
        <color rgb="FFFFEF9C"/>
      </colorScale>
    </cfRule>
  </conditionalFormatting>
  <conditionalFormatting sqref="P777:Y777">
    <cfRule type="colorScale" priority="1082">
      <colorScale>
        <cfvo type="num" val="0"/>
        <cfvo type="max" val="0"/>
        <color rgb="FFFF0000"/>
        <color rgb="FFFFEF9C"/>
      </colorScale>
    </cfRule>
  </conditionalFormatting>
  <conditionalFormatting sqref="P777:Y777">
    <cfRule type="colorScale" priority="1081">
      <colorScale>
        <cfvo type="num" val="0"/>
        <cfvo type="max" val="0"/>
        <color rgb="FFFF0000"/>
        <color rgb="FFFFEF9C"/>
      </colorScale>
    </cfRule>
  </conditionalFormatting>
  <conditionalFormatting sqref="P777:Y777">
    <cfRule type="colorScale" priority="1080">
      <colorScale>
        <cfvo type="num" val="0"/>
        <cfvo type="max" val="0"/>
        <color rgb="FFFF0000"/>
        <color rgb="FFFFEF9C"/>
      </colorScale>
    </cfRule>
  </conditionalFormatting>
  <conditionalFormatting sqref="P777:Y777">
    <cfRule type="colorScale" priority="1079">
      <colorScale>
        <cfvo type="num" val="0"/>
        <cfvo type="max" val="0"/>
        <color rgb="FFFF0000"/>
        <color rgb="FFFFEF9C"/>
      </colorScale>
    </cfRule>
  </conditionalFormatting>
  <conditionalFormatting sqref="P777:Y777">
    <cfRule type="colorScale" priority="1078">
      <colorScale>
        <cfvo type="num" val="0"/>
        <cfvo type="max" val="0"/>
        <color rgb="FFFF0000"/>
        <color rgb="FFFFEF9C"/>
      </colorScale>
    </cfRule>
  </conditionalFormatting>
  <conditionalFormatting sqref="P777:Y777">
    <cfRule type="colorScale" priority="1077">
      <colorScale>
        <cfvo type="num" val="0"/>
        <cfvo type="max" val="0"/>
        <color rgb="FFFF0000"/>
        <color rgb="FFFFEF9C"/>
      </colorScale>
    </cfRule>
  </conditionalFormatting>
  <conditionalFormatting sqref="P777:Y777">
    <cfRule type="colorScale" priority="1076">
      <colorScale>
        <cfvo type="num" val="0"/>
        <cfvo type="max" val="0"/>
        <color rgb="FFFF0000"/>
        <color rgb="FFFFEF9C"/>
      </colorScale>
    </cfRule>
  </conditionalFormatting>
  <conditionalFormatting sqref="P777:Y777">
    <cfRule type="colorScale" priority="1075">
      <colorScale>
        <cfvo type="num" val="0"/>
        <cfvo type="max" val="0"/>
        <color rgb="FFFF0000"/>
        <color rgb="FFFFEF9C"/>
      </colorScale>
    </cfRule>
  </conditionalFormatting>
  <conditionalFormatting sqref="P777:Y777">
    <cfRule type="colorScale" priority="1074">
      <colorScale>
        <cfvo type="num" val="0"/>
        <cfvo type="max" val="0"/>
        <color rgb="FFFF0000"/>
        <color rgb="FFFFEF9C"/>
      </colorScale>
    </cfRule>
  </conditionalFormatting>
  <conditionalFormatting sqref="P777:Y777">
    <cfRule type="colorScale" priority="1073">
      <colorScale>
        <cfvo type="num" val="0"/>
        <cfvo type="max" val="0"/>
        <color rgb="FFFF0000"/>
        <color rgb="FFFFEF9C"/>
      </colorScale>
    </cfRule>
  </conditionalFormatting>
  <conditionalFormatting sqref="P777:Y777">
    <cfRule type="colorScale" priority="1072">
      <colorScale>
        <cfvo type="num" val="0"/>
        <cfvo type="max" val="0"/>
        <color rgb="FFFF0000"/>
        <color rgb="FFFFEF9C"/>
      </colorScale>
    </cfRule>
  </conditionalFormatting>
  <conditionalFormatting sqref="P777:Y777">
    <cfRule type="colorScale" priority="1071">
      <colorScale>
        <cfvo type="num" val="0"/>
        <cfvo type="max" val="0"/>
        <color rgb="FFFF0000"/>
        <color rgb="FFFFEF9C"/>
      </colorScale>
    </cfRule>
  </conditionalFormatting>
  <conditionalFormatting sqref="P777:Y777">
    <cfRule type="colorScale" priority="1070">
      <colorScale>
        <cfvo type="num" val="0"/>
        <cfvo type="max" val="0"/>
        <color rgb="FFFF0000"/>
        <color rgb="FFFFEF9C"/>
      </colorScale>
    </cfRule>
  </conditionalFormatting>
  <conditionalFormatting sqref="P777:Y777">
    <cfRule type="colorScale" priority="1069">
      <colorScale>
        <cfvo type="num" val="0"/>
        <cfvo type="max" val="0"/>
        <color rgb="FFFF0000"/>
        <color rgb="FFFFEF9C"/>
      </colorScale>
    </cfRule>
  </conditionalFormatting>
  <conditionalFormatting sqref="P777:Y777">
    <cfRule type="colorScale" priority="1068">
      <colorScale>
        <cfvo type="num" val="0"/>
        <cfvo type="max" val="0"/>
        <color rgb="FFFF0000"/>
        <color rgb="FFFFEF9C"/>
      </colorScale>
    </cfRule>
  </conditionalFormatting>
  <conditionalFormatting sqref="P777:Y777">
    <cfRule type="colorScale" priority="1067">
      <colorScale>
        <cfvo type="num" val="0"/>
        <cfvo type="max" val="0"/>
        <color rgb="FFFF0000"/>
        <color rgb="FFFFEF9C"/>
      </colorScale>
    </cfRule>
  </conditionalFormatting>
  <conditionalFormatting sqref="P777:Y777">
    <cfRule type="colorScale" priority="1066">
      <colorScale>
        <cfvo type="num" val="0"/>
        <cfvo type="max" val="0"/>
        <color rgb="FFFF0000"/>
        <color rgb="FFFFEF9C"/>
      </colorScale>
    </cfRule>
  </conditionalFormatting>
  <conditionalFormatting sqref="P777:Y777">
    <cfRule type="colorScale" priority="1065">
      <colorScale>
        <cfvo type="num" val="0"/>
        <cfvo type="max" val="0"/>
        <color rgb="FFFF0000"/>
        <color rgb="FFFFEF9C"/>
      </colorScale>
    </cfRule>
  </conditionalFormatting>
  <conditionalFormatting sqref="P777:Y777">
    <cfRule type="colorScale" priority="1064">
      <colorScale>
        <cfvo type="num" val="0"/>
        <cfvo type="max" val="0"/>
        <color rgb="FFFF0000"/>
        <color rgb="FFFFEF9C"/>
      </colorScale>
    </cfRule>
  </conditionalFormatting>
  <conditionalFormatting sqref="P777:Y777">
    <cfRule type="colorScale" priority="1063">
      <colorScale>
        <cfvo type="num" val="0"/>
        <cfvo type="max" val="0"/>
        <color rgb="FFFF0000"/>
        <color rgb="FFFFEF9C"/>
      </colorScale>
    </cfRule>
  </conditionalFormatting>
  <conditionalFormatting sqref="P777:Y777">
    <cfRule type="colorScale" priority="1062">
      <colorScale>
        <cfvo type="num" val="0"/>
        <cfvo type="max" val="0"/>
        <color rgb="FFFF0000"/>
        <color rgb="FFFFEF9C"/>
      </colorScale>
    </cfRule>
  </conditionalFormatting>
  <conditionalFormatting sqref="P777:Y777">
    <cfRule type="colorScale" priority="1061">
      <colorScale>
        <cfvo type="num" val="0"/>
        <cfvo type="max" val="0"/>
        <color rgb="FFFF0000"/>
        <color rgb="FFFFEF9C"/>
      </colorScale>
    </cfRule>
  </conditionalFormatting>
  <conditionalFormatting sqref="P777:Y777">
    <cfRule type="colorScale" priority="1060">
      <colorScale>
        <cfvo type="num" val="0"/>
        <cfvo type="max" val="0"/>
        <color rgb="FFFF0000"/>
        <color rgb="FFFFEF9C"/>
      </colorScale>
    </cfRule>
  </conditionalFormatting>
  <conditionalFormatting sqref="P750:Y750">
    <cfRule type="colorScale" priority="1059">
      <colorScale>
        <cfvo type="num" val="0"/>
        <cfvo type="max" val="0"/>
        <color rgb="FFFF0000"/>
        <color rgb="FFFFEF9C"/>
      </colorScale>
    </cfRule>
  </conditionalFormatting>
  <conditionalFormatting sqref="P765:Y765">
    <cfRule type="colorScale" priority="1058">
      <colorScale>
        <cfvo type="num" val="0"/>
        <cfvo type="max" val="0"/>
        <color rgb="FFFF0000"/>
        <color rgb="FFFFEF9C"/>
      </colorScale>
    </cfRule>
  </conditionalFormatting>
  <conditionalFormatting sqref="P755:Y755">
    <cfRule type="colorScale" priority="1057">
      <colorScale>
        <cfvo type="num" val="0"/>
        <cfvo type="max" val="0"/>
        <color rgb="FFFF0000"/>
        <color rgb="FFFFEF9C"/>
      </colorScale>
    </cfRule>
  </conditionalFormatting>
  <conditionalFormatting sqref="P771:Y771">
    <cfRule type="colorScale" priority="1056">
      <colorScale>
        <cfvo type="num" val="0"/>
        <cfvo type="max" val="0"/>
        <color rgb="FFFF0000"/>
        <color rgb="FFFFEF9C"/>
      </colorScale>
    </cfRule>
  </conditionalFormatting>
  <conditionalFormatting sqref="P756:Y756">
    <cfRule type="colorScale" priority="1055">
      <colorScale>
        <cfvo type="num" val="0"/>
        <cfvo type="max" val="0"/>
        <color rgb="FFFF0000"/>
        <color rgb="FFFFEF9C"/>
      </colorScale>
    </cfRule>
  </conditionalFormatting>
  <conditionalFormatting sqref="P772:Y772">
    <cfRule type="colorScale" priority="1054">
      <colorScale>
        <cfvo type="num" val="0"/>
        <cfvo type="max" val="0"/>
        <color rgb="FFFF0000"/>
        <color rgb="FFFFEF9C"/>
      </colorScale>
    </cfRule>
  </conditionalFormatting>
  <conditionalFormatting sqref="Z744">
    <cfRule type="colorScale" priority="1053">
      <colorScale>
        <cfvo type="num" val="0"/>
        <cfvo type="max" val="0"/>
        <color rgb="FFFF0000"/>
        <color rgb="FFFFEF9C"/>
      </colorScale>
    </cfRule>
  </conditionalFormatting>
  <conditionalFormatting sqref="Z746:Z759">
    <cfRule type="colorScale" priority="1052">
      <colorScale>
        <cfvo type="num" val="0"/>
        <cfvo type="max" val="0"/>
        <color rgb="FFFF0000"/>
        <color rgb="FFFFEF9C"/>
      </colorScale>
    </cfRule>
  </conditionalFormatting>
  <conditionalFormatting sqref="Z761:Z775">
    <cfRule type="colorScale" priority="1051">
      <colorScale>
        <cfvo type="num" val="0"/>
        <cfvo type="max" val="0"/>
        <color rgb="FFFF0000"/>
        <color rgb="FFFFEF9C"/>
      </colorScale>
    </cfRule>
  </conditionalFormatting>
  <conditionalFormatting sqref="Z777">
    <cfRule type="colorScale" priority="1050">
      <colorScale>
        <cfvo type="num" val="0"/>
        <cfvo type="max" val="0"/>
        <color rgb="FFFF0000"/>
        <color rgb="FFFFEF9C"/>
      </colorScale>
    </cfRule>
  </conditionalFormatting>
  <conditionalFormatting sqref="Z744">
    <cfRule type="colorScale" priority="1049">
      <colorScale>
        <cfvo type="num" val="0"/>
        <cfvo type="max" val="0"/>
        <color rgb="FFFF0000"/>
        <color rgb="FFFFEF9C"/>
      </colorScale>
    </cfRule>
  </conditionalFormatting>
  <conditionalFormatting sqref="Z744">
    <cfRule type="colorScale" priority="1048">
      <colorScale>
        <cfvo type="num" val="0"/>
        <cfvo type="max" val="0"/>
        <color rgb="FFFF0000"/>
        <color rgb="FFFFEF9C"/>
      </colorScale>
    </cfRule>
  </conditionalFormatting>
  <conditionalFormatting sqref="Z744">
    <cfRule type="colorScale" priority="1047">
      <colorScale>
        <cfvo type="num" val="0"/>
        <cfvo type="max" val="0"/>
        <color rgb="FFFF0000"/>
        <color rgb="FFFFEF9C"/>
      </colorScale>
    </cfRule>
  </conditionalFormatting>
  <conditionalFormatting sqref="Z744">
    <cfRule type="colorScale" priority="1046">
      <colorScale>
        <cfvo type="num" val="0"/>
        <cfvo type="max" val="0"/>
        <color rgb="FFFF0000"/>
        <color rgb="FFFFEF9C"/>
      </colorScale>
    </cfRule>
  </conditionalFormatting>
  <conditionalFormatting sqref="Z744">
    <cfRule type="colorScale" priority="1045">
      <colorScale>
        <cfvo type="num" val="0"/>
        <cfvo type="max" val="0"/>
        <color rgb="FFFF0000"/>
        <color rgb="FFFFEF9C"/>
      </colorScale>
    </cfRule>
  </conditionalFormatting>
  <conditionalFormatting sqref="Z744">
    <cfRule type="colorScale" priority="1044">
      <colorScale>
        <cfvo type="num" val="0"/>
        <cfvo type="max" val="0"/>
        <color rgb="FFFF0000"/>
        <color rgb="FFFFEF9C"/>
      </colorScale>
    </cfRule>
  </conditionalFormatting>
  <conditionalFormatting sqref="Z744">
    <cfRule type="colorScale" priority="1043">
      <colorScale>
        <cfvo type="num" val="0"/>
        <cfvo type="max" val="0"/>
        <color rgb="FFFF0000"/>
        <color rgb="FFFFEF9C"/>
      </colorScale>
    </cfRule>
  </conditionalFormatting>
  <conditionalFormatting sqref="Z744">
    <cfRule type="colorScale" priority="1042">
      <colorScale>
        <cfvo type="num" val="0"/>
        <cfvo type="max" val="0"/>
        <color rgb="FFFF0000"/>
        <color rgb="FFFFEF9C"/>
      </colorScale>
    </cfRule>
  </conditionalFormatting>
  <conditionalFormatting sqref="Z744">
    <cfRule type="colorScale" priority="1041">
      <colorScale>
        <cfvo type="num" val="0"/>
        <cfvo type="max" val="0"/>
        <color rgb="FFFF0000"/>
        <color rgb="FFFFEF9C"/>
      </colorScale>
    </cfRule>
  </conditionalFormatting>
  <conditionalFormatting sqref="Z744">
    <cfRule type="colorScale" priority="1040">
      <colorScale>
        <cfvo type="num" val="0"/>
        <cfvo type="max" val="0"/>
        <color rgb="FFFF0000"/>
        <color rgb="FFFFEF9C"/>
      </colorScale>
    </cfRule>
  </conditionalFormatting>
  <conditionalFormatting sqref="Z744">
    <cfRule type="colorScale" priority="1039">
      <colorScale>
        <cfvo type="num" val="0"/>
        <cfvo type="max" val="0"/>
        <color rgb="FFFF0000"/>
        <color rgb="FFFFEF9C"/>
      </colorScale>
    </cfRule>
  </conditionalFormatting>
  <conditionalFormatting sqref="Z744">
    <cfRule type="colorScale" priority="1038">
      <colorScale>
        <cfvo type="num" val="0"/>
        <cfvo type="max" val="0"/>
        <color rgb="FFFF0000"/>
        <color rgb="FFFFEF9C"/>
      </colorScale>
    </cfRule>
  </conditionalFormatting>
  <conditionalFormatting sqref="Z744">
    <cfRule type="colorScale" priority="1037">
      <colorScale>
        <cfvo type="num" val="0"/>
        <cfvo type="max" val="0"/>
        <color rgb="FFFF0000"/>
        <color rgb="FFFFEF9C"/>
      </colorScale>
    </cfRule>
  </conditionalFormatting>
  <conditionalFormatting sqref="Z744">
    <cfRule type="colorScale" priority="1036">
      <colorScale>
        <cfvo type="num" val="0"/>
        <cfvo type="max" val="0"/>
        <color rgb="FFFF0000"/>
        <color rgb="FFFFEF9C"/>
      </colorScale>
    </cfRule>
  </conditionalFormatting>
  <conditionalFormatting sqref="Z744">
    <cfRule type="colorScale" priority="1035">
      <colorScale>
        <cfvo type="num" val="0"/>
        <cfvo type="max" val="0"/>
        <color rgb="FFFF0000"/>
        <color rgb="FFFFEF9C"/>
      </colorScale>
    </cfRule>
  </conditionalFormatting>
  <conditionalFormatting sqref="Z744">
    <cfRule type="colorScale" priority="1034">
      <colorScale>
        <cfvo type="num" val="0"/>
        <cfvo type="max" val="0"/>
        <color rgb="FFFF0000"/>
        <color rgb="FFFFEF9C"/>
      </colorScale>
    </cfRule>
  </conditionalFormatting>
  <conditionalFormatting sqref="Z744">
    <cfRule type="colorScale" priority="1033">
      <colorScale>
        <cfvo type="num" val="0"/>
        <cfvo type="max" val="0"/>
        <color rgb="FFFF0000"/>
        <color rgb="FFFFEF9C"/>
      </colorScale>
    </cfRule>
  </conditionalFormatting>
  <conditionalFormatting sqref="Z744">
    <cfRule type="colorScale" priority="1032">
      <colorScale>
        <cfvo type="num" val="0"/>
        <cfvo type="max" val="0"/>
        <color rgb="FFFF0000"/>
        <color rgb="FFFFEF9C"/>
      </colorScale>
    </cfRule>
  </conditionalFormatting>
  <conditionalFormatting sqref="Z744">
    <cfRule type="colorScale" priority="1031">
      <colorScale>
        <cfvo type="num" val="0"/>
        <cfvo type="max" val="0"/>
        <color rgb="FFFF0000"/>
        <color rgb="FFFFEF9C"/>
      </colorScale>
    </cfRule>
  </conditionalFormatting>
  <conditionalFormatting sqref="Z744">
    <cfRule type="colorScale" priority="1030">
      <colorScale>
        <cfvo type="num" val="0"/>
        <cfvo type="max" val="0"/>
        <color rgb="FFFF0000"/>
        <color rgb="FFFFEF9C"/>
      </colorScale>
    </cfRule>
  </conditionalFormatting>
  <conditionalFormatting sqref="Z744">
    <cfRule type="colorScale" priority="1029">
      <colorScale>
        <cfvo type="num" val="0"/>
        <cfvo type="max" val="0"/>
        <color rgb="FFFF0000"/>
        <color rgb="FFFFEF9C"/>
      </colorScale>
    </cfRule>
  </conditionalFormatting>
  <conditionalFormatting sqref="Z744">
    <cfRule type="colorScale" priority="1028">
      <colorScale>
        <cfvo type="num" val="0"/>
        <cfvo type="max" val="0"/>
        <color rgb="FFFF0000"/>
        <color rgb="FFFFEF9C"/>
      </colorScale>
    </cfRule>
  </conditionalFormatting>
  <conditionalFormatting sqref="Z746:Z759">
    <cfRule type="colorScale" priority="1027">
      <colorScale>
        <cfvo type="num" val="0"/>
        <cfvo type="max" val="0"/>
        <color rgb="FFFF0000"/>
        <color rgb="FFFFEF9C"/>
      </colorScale>
    </cfRule>
  </conditionalFormatting>
  <conditionalFormatting sqref="Z746:Z759">
    <cfRule type="colorScale" priority="1026">
      <colorScale>
        <cfvo type="num" val="0"/>
        <cfvo type="max" val="0"/>
        <color rgb="FFFF0000"/>
        <color rgb="FFFFEF9C"/>
      </colorScale>
    </cfRule>
  </conditionalFormatting>
  <conditionalFormatting sqref="Z746:Z759">
    <cfRule type="colorScale" priority="1025">
      <colorScale>
        <cfvo type="num" val="0"/>
        <cfvo type="max" val="0"/>
        <color rgb="FFFF0000"/>
        <color rgb="FFFFEF9C"/>
      </colorScale>
    </cfRule>
  </conditionalFormatting>
  <conditionalFormatting sqref="Z746:Z759">
    <cfRule type="colorScale" priority="1024">
      <colorScale>
        <cfvo type="num" val="0"/>
        <cfvo type="max" val="0"/>
        <color rgb="FFFF0000"/>
        <color rgb="FFFFEF9C"/>
      </colorScale>
    </cfRule>
  </conditionalFormatting>
  <conditionalFormatting sqref="Z746:Z759">
    <cfRule type="colorScale" priority="1023">
      <colorScale>
        <cfvo type="num" val="0"/>
        <cfvo type="max" val="0"/>
        <color rgb="FFFF0000"/>
        <color rgb="FFFFEF9C"/>
      </colorScale>
    </cfRule>
  </conditionalFormatting>
  <conditionalFormatting sqref="Z746:Z759">
    <cfRule type="colorScale" priority="1022">
      <colorScale>
        <cfvo type="num" val="0"/>
        <cfvo type="max" val="0"/>
        <color rgb="FFFF0000"/>
        <color rgb="FFFFEF9C"/>
      </colorScale>
    </cfRule>
  </conditionalFormatting>
  <conditionalFormatting sqref="Z746:Z759">
    <cfRule type="colorScale" priority="1021">
      <colorScale>
        <cfvo type="num" val="0"/>
        <cfvo type="max" val="0"/>
        <color rgb="FFFF0000"/>
        <color rgb="FFFFEF9C"/>
      </colorScale>
    </cfRule>
  </conditionalFormatting>
  <conditionalFormatting sqref="Z746:Z759">
    <cfRule type="colorScale" priority="1020">
      <colorScale>
        <cfvo type="num" val="0"/>
        <cfvo type="max" val="0"/>
        <color rgb="FFFF0000"/>
        <color rgb="FFFFEF9C"/>
      </colorScale>
    </cfRule>
  </conditionalFormatting>
  <conditionalFormatting sqref="Z746:Z759">
    <cfRule type="colorScale" priority="1019">
      <colorScale>
        <cfvo type="num" val="0"/>
        <cfvo type="max" val="0"/>
        <color rgb="FFFF0000"/>
        <color rgb="FFFFEF9C"/>
      </colorScale>
    </cfRule>
  </conditionalFormatting>
  <conditionalFormatting sqref="Z746:Z759">
    <cfRule type="colorScale" priority="1018">
      <colorScale>
        <cfvo type="num" val="0"/>
        <cfvo type="max" val="0"/>
        <color rgb="FFFF0000"/>
        <color rgb="FFFFEF9C"/>
      </colorScale>
    </cfRule>
  </conditionalFormatting>
  <conditionalFormatting sqref="Z746:Z759">
    <cfRule type="colorScale" priority="1017">
      <colorScale>
        <cfvo type="num" val="0"/>
        <cfvo type="max" val="0"/>
        <color rgb="FFFF0000"/>
        <color rgb="FFFFEF9C"/>
      </colorScale>
    </cfRule>
  </conditionalFormatting>
  <conditionalFormatting sqref="Z746:Z759">
    <cfRule type="colorScale" priority="1016">
      <colorScale>
        <cfvo type="num" val="0"/>
        <cfvo type="max" val="0"/>
        <color rgb="FFFF0000"/>
        <color rgb="FFFFEF9C"/>
      </colorScale>
    </cfRule>
  </conditionalFormatting>
  <conditionalFormatting sqref="Z746:Z759">
    <cfRule type="colorScale" priority="1015">
      <colorScale>
        <cfvo type="num" val="0"/>
        <cfvo type="max" val="0"/>
        <color rgb="FFFF0000"/>
        <color rgb="FFFFEF9C"/>
      </colorScale>
    </cfRule>
  </conditionalFormatting>
  <conditionalFormatting sqref="Z746:Z759">
    <cfRule type="colorScale" priority="1014">
      <colorScale>
        <cfvo type="num" val="0"/>
        <cfvo type="max" val="0"/>
        <color rgb="FFFF0000"/>
        <color rgb="FFFFEF9C"/>
      </colorScale>
    </cfRule>
  </conditionalFormatting>
  <conditionalFormatting sqref="Z746:Z759">
    <cfRule type="colorScale" priority="1013">
      <colorScale>
        <cfvo type="num" val="0"/>
        <cfvo type="max" val="0"/>
        <color rgb="FFFF0000"/>
        <color rgb="FFFFEF9C"/>
      </colorScale>
    </cfRule>
  </conditionalFormatting>
  <conditionalFormatting sqref="Z746:Z759">
    <cfRule type="colorScale" priority="1012">
      <colorScale>
        <cfvo type="num" val="0"/>
        <cfvo type="max" val="0"/>
        <color rgb="FFFF0000"/>
        <color rgb="FFFFEF9C"/>
      </colorScale>
    </cfRule>
  </conditionalFormatting>
  <conditionalFormatting sqref="Z746:Z759">
    <cfRule type="colorScale" priority="1011">
      <colorScale>
        <cfvo type="num" val="0"/>
        <cfvo type="max" val="0"/>
        <color rgb="FFFF0000"/>
        <color rgb="FFFFEF9C"/>
      </colorScale>
    </cfRule>
  </conditionalFormatting>
  <conditionalFormatting sqref="Z746:Z759">
    <cfRule type="colorScale" priority="1010">
      <colorScale>
        <cfvo type="num" val="0"/>
        <cfvo type="max" val="0"/>
        <color rgb="FFFF0000"/>
        <color rgb="FFFFEF9C"/>
      </colorScale>
    </cfRule>
  </conditionalFormatting>
  <conditionalFormatting sqref="Z746:Z759">
    <cfRule type="colorScale" priority="1009">
      <colorScale>
        <cfvo type="num" val="0"/>
        <cfvo type="max" val="0"/>
        <color rgb="FFFF0000"/>
        <color rgb="FFFFEF9C"/>
      </colorScale>
    </cfRule>
  </conditionalFormatting>
  <conditionalFormatting sqref="Z746:Z759">
    <cfRule type="colorScale" priority="1008">
      <colorScale>
        <cfvo type="num" val="0"/>
        <cfvo type="max" val="0"/>
        <color rgb="FFFF0000"/>
        <color rgb="FFFFEF9C"/>
      </colorScale>
    </cfRule>
  </conditionalFormatting>
  <conditionalFormatting sqref="Z746:Z759">
    <cfRule type="colorScale" priority="1007">
      <colorScale>
        <cfvo type="num" val="0"/>
        <cfvo type="max" val="0"/>
        <color rgb="FFFF0000"/>
        <color rgb="FFFFEF9C"/>
      </colorScale>
    </cfRule>
  </conditionalFormatting>
  <conditionalFormatting sqref="Z746:Z759">
    <cfRule type="colorScale" priority="1006">
      <colorScale>
        <cfvo type="num" val="0"/>
        <cfvo type="max" val="0"/>
        <color rgb="FFFF0000"/>
        <color rgb="FFFFEF9C"/>
      </colorScale>
    </cfRule>
  </conditionalFormatting>
  <conditionalFormatting sqref="Z746:Z759">
    <cfRule type="colorScale" priority="1005">
      <colorScale>
        <cfvo type="num" val="0"/>
        <cfvo type="max" val="0"/>
        <color rgb="FFFF0000"/>
        <color rgb="FFFFEF9C"/>
      </colorScale>
    </cfRule>
  </conditionalFormatting>
  <conditionalFormatting sqref="Z761:Z775">
    <cfRule type="colorScale" priority="1004">
      <colorScale>
        <cfvo type="num" val="0"/>
        <cfvo type="max" val="0"/>
        <color rgb="FFFF0000"/>
        <color rgb="FFFFEF9C"/>
      </colorScale>
    </cfRule>
  </conditionalFormatting>
  <conditionalFormatting sqref="Z761:Z775">
    <cfRule type="colorScale" priority="1003">
      <colorScale>
        <cfvo type="num" val="0"/>
        <cfvo type="max" val="0"/>
        <color rgb="FFFF0000"/>
        <color rgb="FFFFEF9C"/>
      </colorScale>
    </cfRule>
  </conditionalFormatting>
  <conditionalFormatting sqref="Z761:Z775">
    <cfRule type="colorScale" priority="1002">
      <colorScale>
        <cfvo type="num" val="0"/>
        <cfvo type="max" val="0"/>
        <color rgb="FFFF0000"/>
        <color rgb="FFFFEF9C"/>
      </colorScale>
    </cfRule>
  </conditionalFormatting>
  <conditionalFormatting sqref="Z761:Z775">
    <cfRule type="colorScale" priority="1001">
      <colorScale>
        <cfvo type="num" val="0"/>
        <cfvo type="max" val="0"/>
        <color rgb="FFFF0000"/>
        <color rgb="FFFFEF9C"/>
      </colorScale>
    </cfRule>
  </conditionalFormatting>
  <conditionalFormatting sqref="Z761:Z775">
    <cfRule type="colorScale" priority="1000">
      <colorScale>
        <cfvo type="num" val="0"/>
        <cfvo type="max" val="0"/>
        <color rgb="FFFF0000"/>
        <color rgb="FFFFEF9C"/>
      </colorScale>
    </cfRule>
  </conditionalFormatting>
  <conditionalFormatting sqref="Z761:Z775">
    <cfRule type="colorScale" priority="999">
      <colorScale>
        <cfvo type="num" val="0"/>
        <cfvo type="max" val="0"/>
        <color rgb="FFFF0000"/>
        <color rgb="FFFFEF9C"/>
      </colorScale>
    </cfRule>
  </conditionalFormatting>
  <conditionalFormatting sqref="Z761:Z775">
    <cfRule type="colorScale" priority="998">
      <colorScale>
        <cfvo type="num" val="0"/>
        <cfvo type="max" val="0"/>
        <color rgb="FFFF0000"/>
        <color rgb="FFFFEF9C"/>
      </colorScale>
    </cfRule>
  </conditionalFormatting>
  <conditionalFormatting sqref="Z761:Z775">
    <cfRule type="colorScale" priority="997">
      <colorScale>
        <cfvo type="num" val="0"/>
        <cfvo type="max" val="0"/>
        <color rgb="FFFF0000"/>
        <color rgb="FFFFEF9C"/>
      </colorScale>
    </cfRule>
  </conditionalFormatting>
  <conditionalFormatting sqref="Z761:Z775">
    <cfRule type="colorScale" priority="996">
      <colorScale>
        <cfvo type="num" val="0"/>
        <cfvo type="max" val="0"/>
        <color rgb="FFFF0000"/>
        <color rgb="FFFFEF9C"/>
      </colorScale>
    </cfRule>
  </conditionalFormatting>
  <conditionalFormatting sqref="Z761:Z775">
    <cfRule type="colorScale" priority="995">
      <colorScale>
        <cfvo type="num" val="0"/>
        <cfvo type="max" val="0"/>
        <color rgb="FFFF0000"/>
        <color rgb="FFFFEF9C"/>
      </colorScale>
    </cfRule>
  </conditionalFormatting>
  <conditionalFormatting sqref="Z761:Z775">
    <cfRule type="colorScale" priority="994">
      <colorScale>
        <cfvo type="num" val="0"/>
        <cfvo type="max" val="0"/>
        <color rgb="FFFF0000"/>
        <color rgb="FFFFEF9C"/>
      </colorScale>
    </cfRule>
  </conditionalFormatting>
  <conditionalFormatting sqref="Z761:Z775">
    <cfRule type="colorScale" priority="993">
      <colorScale>
        <cfvo type="num" val="0"/>
        <cfvo type="max" val="0"/>
        <color rgb="FFFF0000"/>
        <color rgb="FFFFEF9C"/>
      </colorScale>
    </cfRule>
  </conditionalFormatting>
  <conditionalFormatting sqref="Z761:Z775">
    <cfRule type="colorScale" priority="992">
      <colorScale>
        <cfvo type="num" val="0"/>
        <cfvo type="max" val="0"/>
        <color rgb="FFFF0000"/>
        <color rgb="FFFFEF9C"/>
      </colorScale>
    </cfRule>
  </conditionalFormatting>
  <conditionalFormatting sqref="Z761:Z775">
    <cfRule type="colorScale" priority="991">
      <colorScale>
        <cfvo type="num" val="0"/>
        <cfvo type="max" val="0"/>
        <color rgb="FFFF0000"/>
        <color rgb="FFFFEF9C"/>
      </colorScale>
    </cfRule>
  </conditionalFormatting>
  <conditionalFormatting sqref="Z761:Z775">
    <cfRule type="colorScale" priority="990">
      <colorScale>
        <cfvo type="num" val="0"/>
        <cfvo type="max" val="0"/>
        <color rgb="FFFF0000"/>
        <color rgb="FFFFEF9C"/>
      </colorScale>
    </cfRule>
  </conditionalFormatting>
  <conditionalFormatting sqref="Z761:Z775">
    <cfRule type="colorScale" priority="989">
      <colorScale>
        <cfvo type="num" val="0"/>
        <cfvo type="max" val="0"/>
        <color rgb="FFFF0000"/>
        <color rgb="FFFFEF9C"/>
      </colorScale>
    </cfRule>
  </conditionalFormatting>
  <conditionalFormatting sqref="Z761:Z775">
    <cfRule type="colorScale" priority="988">
      <colorScale>
        <cfvo type="num" val="0"/>
        <cfvo type="max" val="0"/>
        <color rgb="FFFF0000"/>
        <color rgb="FFFFEF9C"/>
      </colorScale>
    </cfRule>
  </conditionalFormatting>
  <conditionalFormatting sqref="Z761:Z775">
    <cfRule type="colorScale" priority="987">
      <colorScale>
        <cfvo type="num" val="0"/>
        <cfvo type="max" val="0"/>
        <color rgb="FFFF0000"/>
        <color rgb="FFFFEF9C"/>
      </colorScale>
    </cfRule>
  </conditionalFormatting>
  <conditionalFormatting sqref="Z761:Z775">
    <cfRule type="colorScale" priority="986">
      <colorScale>
        <cfvo type="num" val="0"/>
        <cfvo type="max" val="0"/>
        <color rgb="FFFF0000"/>
        <color rgb="FFFFEF9C"/>
      </colorScale>
    </cfRule>
  </conditionalFormatting>
  <conditionalFormatting sqref="Z761:Z775">
    <cfRule type="colorScale" priority="985">
      <colorScale>
        <cfvo type="num" val="0"/>
        <cfvo type="max" val="0"/>
        <color rgb="FFFF0000"/>
        <color rgb="FFFFEF9C"/>
      </colorScale>
    </cfRule>
  </conditionalFormatting>
  <conditionalFormatting sqref="Z761:Z775">
    <cfRule type="colorScale" priority="984">
      <colorScale>
        <cfvo type="num" val="0"/>
        <cfvo type="max" val="0"/>
        <color rgb="FFFF0000"/>
        <color rgb="FFFFEF9C"/>
      </colorScale>
    </cfRule>
  </conditionalFormatting>
  <conditionalFormatting sqref="Z761:Z775">
    <cfRule type="colorScale" priority="983">
      <colorScale>
        <cfvo type="num" val="0"/>
        <cfvo type="max" val="0"/>
        <color rgb="FFFF0000"/>
        <color rgb="FFFFEF9C"/>
      </colorScale>
    </cfRule>
  </conditionalFormatting>
  <conditionalFormatting sqref="Z761:Z775">
    <cfRule type="colorScale" priority="982">
      <colorScale>
        <cfvo type="num" val="0"/>
        <cfvo type="max" val="0"/>
        <color rgb="FFFF0000"/>
        <color rgb="FFFFEF9C"/>
      </colorScale>
    </cfRule>
  </conditionalFormatting>
  <conditionalFormatting sqref="Z761:Z775">
    <cfRule type="colorScale" priority="981">
      <colorScale>
        <cfvo type="num" val="0"/>
        <cfvo type="max" val="0"/>
        <color rgb="FFFF0000"/>
        <color rgb="FFFFEF9C"/>
      </colorScale>
    </cfRule>
  </conditionalFormatting>
  <conditionalFormatting sqref="Z777">
    <cfRule type="colorScale" priority="980">
      <colorScale>
        <cfvo type="num" val="0"/>
        <cfvo type="max" val="0"/>
        <color rgb="FFFF0000"/>
        <color rgb="FFFFEF9C"/>
      </colorScale>
    </cfRule>
  </conditionalFormatting>
  <conditionalFormatting sqref="Z777">
    <cfRule type="colorScale" priority="979">
      <colorScale>
        <cfvo type="num" val="0"/>
        <cfvo type="max" val="0"/>
        <color rgb="FFFF0000"/>
        <color rgb="FFFFEF9C"/>
      </colorScale>
    </cfRule>
  </conditionalFormatting>
  <conditionalFormatting sqref="Z777">
    <cfRule type="colorScale" priority="978">
      <colorScale>
        <cfvo type="num" val="0"/>
        <cfvo type="max" val="0"/>
        <color rgb="FFFF0000"/>
        <color rgb="FFFFEF9C"/>
      </colorScale>
    </cfRule>
  </conditionalFormatting>
  <conditionalFormatting sqref="Z777">
    <cfRule type="colorScale" priority="977">
      <colorScale>
        <cfvo type="num" val="0"/>
        <cfvo type="max" val="0"/>
        <color rgb="FFFF0000"/>
        <color rgb="FFFFEF9C"/>
      </colorScale>
    </cfRule>
  </conditionalFormatting>
  <conditionalFormatting sqref="Z777">
    <cfRule type="colorScale" priority="976">
      <colorScale>
        <cfvo type="num" val="0"/>
        <cfvo type="max" val="0"/>
        <color rgb="FFFF0000"/>
        <color rgb="FFFFEF9C"/>
      </colorScale>
    </cfRule>
  </conditionalFormatting>
  <conditionalFormatting sqref="Z777">
    <cfRule type="colorScale" priority="975">
      <colorScale>
        <cfvo type="num" val="0"/>
        <cfvo type="max" val="0"/>
        <color rgb="FFFF0000"/>
        <color rgb="FFFFEF9C"/>
      </colorScale>
    </cfRule>
  </conditionalFormatting>
  <conditionalFormatting sqref="Z777">
    <cfRule type="colorScale" priority="974">
      <colorScale>
        <cfvo type="num" val="0"/>
        <cfvo type="max" val="0"/>
        <color rgb="FFFF0000"/>
        <color rgb="FFFFEF9C"/>
      </colorScale>
    </cfRule>
  </conditionalFormatting>
  <conditionalFormatting sqref="Z777">
    <cfRule type="colorScale" priority="973">
      <colorScale>
        <cfvo type="num" val="0"/>
        <cfvo type="max" val="0"/>
        <color rgb="FFFF0000"/>
        <color rgb="FFFFEF9C"/>
      </colorScale>
    </cfRule>
  </conditionalFormatting>
  <conditionalFormatting sqref="Z777">
    <cfRule type="colorScale" priority="972">
      <colorScale>
        <cfvo type="num" val="0"/>
        <cfvo type="max" val="0"/>
        <color rgb="FFFF0000"/>
        <color rgb="FFFFEF9C"/>
      </colorScale>
    </cfRule>
  </conditionalFormatting>
  <conditionalFormatting sqref="Z777">
    <cfRule type="colorScale" priority="971">
      <colorScale>
        <cfvo type="num" val="0"/>
        <cfvo type="max" val="0"/>
        <color rgb="FFFF0000"/>
        <color rgb="FFFFEF9C"/>
      </colorScale>
    </cfRule>
  </conditionalFormatting>
  <conditionalFormatting sqref="Z777">
    <cfRule type="colorScale" priority="970">
      <colorScale>
        <cfvo type="num" val="0"/>
        <cfvo type="max" val="0"/>
        <color rgb="FFFF0000"/>
        <color rgb="FFFFEF9C"/>
      </colorScale>
    </cfRule>
  </conditionalFormatting>
  <conditionalFormatting sqref="Z777">
    <cfRule type="colorScale" priority="969">
      <colorScale>
        <cfvo type="num" val="0"/>
        <cfvo type="max" val="0"/>
        <color rgb="FFFF0000"/>
        <color rgb="FFFFEF9C"/>
      </colorScale>
    </cfRule>
  </conditionalFormatting>
  <conditionalFormatting sqref="Z777">
    <cfRule type="colorScale" priority="968">
      <colorScale>
        <cfvo type="num" val="0"/>
        <cfvo type="max" val="0"/>
        <color rgb="FFFF0000"/>
        <color rgb="FFFFEF9C"/>
      </colorScale>
    </cfRule>
  </conditionalFormatting>
  <conditionalFormatting sqref="Z777">
    <cfRule type="colorScale" priority="967">
      <colorScale>
        <cfvo type="num" val="0"/>
        <cfvo type="max" val="0"/>
        <color rgb="FFFF0000"/>
        <color rgb="FFFFEF9C"/>
      </colorScale>
    </cfRule>
  </conditionalFormatting>
  <conditionalFormatting sqref="Z777">
    <cfRule type="colorScale" priority="966">
      <colorScale>
        <cfvo type="num" val="0"/>
        <cfvo type="max" val="0"/>
        <color rgb="FFFF0000"/>
        <color rgb="FFFFEF9C"/>
      </colorScale>
    </cfRule>
  </conditionalFormatting>
  <conditionalFormatting sqref="Z777">
    <cfRule type="colorScale" priority="965">
      <colorScale>
        <cfvo type="num" val="0"/>
        <cfvo type="max" val="0"/>
        <color rgb="FFFF0000"/>
        <color rgb="FFFFEF9C"/>
      </colorScale>
    </cfRule>
  </conditionalFormatting>
  <conditionalFormatting sqref="Z777">
    <cfRule type="colorScale" priority="964">
      <colorScale>
        <cfvo type="num" val="0"/>
        <cfvo type="max" val="0"/>
        <color rgb="FFFF0000"/>
        <color rgb="FFFFEF9C"/>
      </colorScale>
    </cfRule>
  </conditionalFormatting>
  <conditionalFormatting sqref="Z777">
    <cfRule type="colorScale" priority="963">
      <colorScale>
        <cfvo type="num" val="0"/>
        <cfvo type="max" val="0"/>
        <color rgb="FFFF0000"/>
        <color rgb="FFFFEF9C"/>
      </colorScale>
    </cfRule>
  </conditionalFormatting>
  <conditionalFormatting sqref="Z777">
    <cfRule type="colorScale" priority="962">
      <colorScale>
        <cfvo type="num" val="0"/>
        <cfvo type="max" val="0"/>
        <color rgb="FFFF0000"/>
        <color rgb="FFFFEF9C"/>
      </colorScale>
    </cfRule>
  </conditionalFormatting>
  <conditionalFormatting sqref="Z777">
    <cfRule type="colorScale" priority="961">
      <colorScale>
        <cfvo type="num" val="0"/>
        <cfvo type="max" val="0"/>
        <color rgb="FFFF0000"/>
        <color rgb="FFFFEF9C"/>
      </colorScale>
    </cfRule>
  </conditionalFormatting>
  <conditionalFormatting sqref="Z777">
    <cfRule type="colorScale" priority="960">
      <colorScale>
        <cfvo type="num" val="0"/>
        <cfvo type="max" val="0"/>
        <color rgb="FFFF0000"/>
        <color rgb="FFFFEF9C"/>
      </colorScale>
    </cfRule>
  </conditionalFormatting>
  <conditionalFormatting sqref="Z777">
    <cfRule type="colorScale" priority="959">
      <colorScale>
        <cfvo type="num" val="0"/>
        <cfvo type="max" val="0"/>
        <color rgb="FFFF0000"/>
        <color rgb="FFFFEF9C"/>
      </colorScale>
    </cfRule>
  </conditionalFormatting>
  <conditionalFormatting sqref="Z777">
    <cfRule type="colorScale" priority="958">
      <colorScale>
        <cfvo type="num" val="0"/>
        <cfvo type="max" val="0"/>
        <color rgb="FFFF0000"/>
        <color rgb="FFFFEF9C"/>
      </colorScale>
    </cfRule>
  </conditionalFormatting>
  <conditionalFormatting sqref="Z777">
    <cfRule type="colorScale" priority="957">
      <colorScale>
        <cfvo type="num" val="0"/>
        <cfvo type="max" val="0"/>
        <color rgb="FFFF0000"/>
        <color rgb="FFFFEF9C"/>
      </colorScale>
    </cfRule>
  </conditionalFormatting>
  <conditionalFormatting sqref="Z777">
    <cfRule type="colorScale" priority="956">
      <colorScale>
        <cfvo type="num" val="0"/>
        <cfvo type="max" val="0"/>
        <color rgb="FFFF0000"/>
        <color rgb="FFFFEF9C"/>
      </colorScale>
    </cfRule>
  </conditionalFormatting>
  <conditionalFormatting sqref="Z750">
    <cfRule type="colorScale" priority="955">
      <colorScale>
        <cfvo type="num" val="0"/>
        <cfvo type="max" val="0"/>
        <color rgb="FFFF0000"/>
        <color rgb="FFFFEF9C"/>
      </colorScale>
    </cfRule>
  </conditionalFormatting>
  <conditionalFormatting sqref="Z765">
    <cfRule type="colorScale" priority="954">
      <colorScale>
        <cfvo type="num" val="0"/>
        <cfvo type="max" val="0"/>
        <color rgb="FFFF0000"/>
        <color rgb="FFFFEF9C"/>
      </colorScale>
    </cfRule>
  </conditionalFormatting>
  <conditionalFormatting sqref="Z755">
    <cfRule type="colorScale" priority="953">
      <colorScale>
        <cfvo type="num" val="0"/>
        <cfvo type="max" val="0"/>
        <color rgb="FFFF0000"/>
        <color rgb="FFFFEF9C"/>
      </colorScale>
    </cfRule>
  </conditionalFormatting>
  <conditionalFormatting sqref="Z771">
    <cfRule type="colorScale" priority="952">
      <colorScale>
        <cfvo type="num" val="0"/>
        <cfvo type="max" val="0"/>
        <color rgb="FFFF0000"/>
        <color rgb="FFFFEF9C"/>
      </colorScale>
    </cfRule>
  </conditionalFormatting>
  <conditionalFormatting sqref="Z756">
    <cfRule type="colorScale" priority="951">
      <colorScale>
        <cfvo type="num" val="0"/>
        <cfvo type="max" val="0"/>
        <color rgb="FFFF0000"/>
        <color rgb="FFFFEF9C"/>
      </colorScale>
    </cfRule>
  </conditionalFormatting>
  <conditionalFormatting sqref="Z772">
    <cfRule type="colorScale" priority="950">
      <colorScale>
        <cfvo type="num" val="0"/>
        <cfvo type="max" val="0"/>
        <color rgb="FFFF0000"/>
        <color rgb="FFFFEF9C"/>
      </colorScale>
    </cfRule>
  </conditionalFormatting>
  <conditionalFormatting sqref="P744:Y750">
    <cfRule type="colorScale" priority="949">
      <colorScale>
        <cfvo type="num" val="0"/>
        <cfvo type="max" val="0"/>
        <color rgb="FFFF0000"/>
        <color rgb="FFFFEF9C"/>
      </colorScale>
    </cfRule>
  </conditionalFormatting>
  <conditionalFormatting sqref="P752:Y765">
    <cfRule type="colorScale" priority="948">
      <colorScale>
        <cfvo type="num" val="0"/>
        <cfvo type="max" val="0"/>
        <color rgb="FFFF0000"/>
        <color rgb="FFFFEF9C"/>
      </colorScale>
    </cfRule>
  </conditionalFormatting>
  <conditionalFormatting sqref="P767:Y777">
    <cfRule type="colorScale" priority="947">
      <colorScale>
        <cfvo type="num" val="0"/>
        <cfvo type="max" val="0"/>
        <color rgb="FFFF0000"/>
        <color rgb="FFFFEF9C"/>
      </colorScale>
    </cfRule>
  </conditionalFormatting>
  <conditionalFormatting sqref="P744:Y750">
    <cfRule type="colorScale" priority="946">
      <colorScale>
        <cfvo type="num" val="0"/>
        <cfvo type="max" val="0"/>
        <color rgb="FFFF0000"/>
        <color rgb="FFFFEF9C"/>
      </colorScale>
    </cfRule>
  </conditionalFormatting>
  <conditionalFormatting sqref="P744:Y750">
    <cfRule type="colorScale" priority="945">
      <colorScale>
        <cfvo type="num" val="0"/>
        <cfvo type="max" val="0"/>
        <color rgb="FFFF0000"/>
        <color rgb="FFFFEF9C"/>
      </colorScale>
    </cfRule>
  </conditionalFormatting>
  <conditionalFormatting sqref="P744:Y750">
    <cfRule type="colorScale" priority="944">
      <colorScale>
        <cfvo type="num" val="0"/>
        <cfvo type="max" val="0"/>
        <color rgb="FFFF0000"/>
        <color rgb="FFFFEF9C"/>
      </colorScale>
    </cfRule>
  </conditionalFormatting>
  <conditionalFormatting sqref="P744:Y750">
    <cfRule type="colorScale" priority="943">
      <colorScale>
        <cfvo type="num" val="0"/>
        <cfvo type="max" val="0"/>
        <color rgb="FFFF0000"/>
        <color rgb="FFFFEF9C"/>
      </colorScale>
    </cfRule>
  </conditionalFormatting>
  <conditionalFormatting sqref="P744:Y750">
    <cfRule type="colorScale" priority="942">
      <colorScale>
        <cfvo type="num" val="0"/>
        <cfvo type="max" val="0"/>
        <color rgb="FFFF0000"/>
        <color rgb="FFFFEF9C"/>
      </colorScale>
    </cfRule>
  </conditionalFormatting>
  <conditionalFormatting sqref="P744:Y750">
    <cfRule type="colorScale" priority="941">
      <colorScale>
        <cfvo type="num" val="0"/>
        <cfvo type="max" val="0"/>
        <color rgb="FFFF0000"/>
        <color rgb="FFFFEF9C"/>
      </colorScale>
    </cfRule>
  </conditionalFormatting>
  <conditionalFormatting sqref="P744:Y750">
    <cfRule type="colorScale" priority="940">
      <colorScale>
        <cfvo type="num" val="0"/>
        <cfvo type="max" val="0"/>
        <color rgb="FFFF0000"/>
        <color rgb="FFFFEF9C"/>
      </colorScale>
    </cfRule>
  </conditionalFormatting>
  <conditionalFormatting sqref="P744:Y750">
    <cfRule type="colorScale" priority="939">
      <colorScale>
        <cfvo type="num" val="0"/>
        <cfvo type="max" val="0"/>
        <color rgb="FFFF0000"/>
        <color rgb="FFFFEF9C"/>
      </colorScale>
    </cfRule>
  </conditionalFormatting>
  <conditionalFormatting sqref="P744:Y750">
    <cfRule type="colorScale" priority="938">
      <colorScale>
        <cfvo type="num" val="0"/>
        <cfvo type="max" val="0"/>
        <color rgb="FFFF0000"/>
        <color rgb="FFFFEF9C"/>
      </colorScale>
    </cfRule>
  </conditionalFormatting>
  <conditionalFormatting sqref="P744:Y750">
    <cfRule type="colorScale" priority="937">
      <colorScale>
        <cfvo type="num" val="0"/>
        <cfvo type="max" val="0"/>
        <color rgb="FFFF0000"/>
        <color rgb="FFFFEF9C"/>
      </colorScale>
    </cfRule>
  </conditionalFormatting>
  <conditionalFormatting sqref="P744:Y750">
    <cfRule type="colorScale" priority="936">
      <colorScale>
        <cfvo type="num" val="0"/>
        <cfvo type="max" val="0"/>
        <color rgb="FFFF0000"/>
        <color rgb="FFFFEF9C"/>
      </colorScale>
    </cfRule>
  </conditionalFormatting>
  <conditionalFormatting sqref="P744:Y750">
    <cfRule type="colorScale" priority="935">
      <colorScale>
        <cfvo type="num" val="0"/>
        <cfvo type="max" val="0"/>
        <color rgb="FFFF0000"/>
        <color rgb="FFFFEF9C"/>
      </colorScale>
    </cfRule>
  </conditionalFormatting>
  <conditionalFormatting sqref="P744:Y750">
    <cfRule type="colorScale" priority="934">
      <colorScale>
        <cfvo type="num" val="0"/>
        <cfvo type="max" val="0"/>
        <color rgb="FFFF0000"/>
        <color rgb="FFFFEF9C"/>
      </colorScale>
    </cfRule>
  </conditionalFormatting>
  <conditionalFormatting sqref="P744:Y750">
    <cfRule type="colorScale" priority="933">
      <colorScale>
        <cfvo type="num" val="0"/>
        <cfvo type="max" val="0"/>
        <color rgb="FFFF0000"/>
        <color rgb="FFFFEF9C"/>
      </colorScale>
    </cfRule>
  </conditionalFormatting>
  <conditionalFormatting sqref="P744:Y750">
    <cfRule type="colorScale" priority="932">
      <colorScale>
        <cfvo type="num" val="0"/>
        <cfvo type="max" val="0"/>
        <color rgb="FFFF0000"/>
        <color rgb="FFFFEF9C"/>
      </colorScale>
    </cfRule>
  </conditionalFormatting>
  <conditionalFormatting sqref="P744:Y750">
    <cfRule type="colorScale" priority="931">
      <colorScale>
        <cfvo type="num" val="0"/>
        <cfvo type="max" val="0"/>
        <color rgb="FFFF0000"/>
        <color rgb="FFFFEF9C"/>
      </colorScale>
    </cfRule>
  </conditionalFormatting>
  <conditionalFormatting sqref="P744:Y750">
    <cfRule type="colorScale" priority="930">
      <colorScale>
        <cfvo type="num" val="0"/>
        <cfvo type="max" val="0"/>
        <color rgb="FFFF0000"/>
        <color rgb="FFFFEF9C"/>
      </colorScale>
    </cfRule>
  </conditionalFormatting>
  <conditionalFormatting sqref="P744:Y750">
    <cfRule type="colorScale" priority="929">
      <colorScale>
        <cfvo type="num" val="0"/>
        <cfvo type="max" val="0"/>
        <color rgb="FFFF0000"/>
        <color rgb="FFFFEF9C"/>
      </colorScale>
    </cfRule>
  </conditionalFormatting>
  <conditionalFormatting sqref="P744:Y750">
    <cfRule type="colorScale" priority="928">
      <colorScale>
        <cfvo type="num" val="0"/>
        <cfvo type="max" val="0"/>
        <color rgb="FFFF0000"/>
        <color rgb="FFFFEF9C"/>
      </colorScale>
    </cfRule>
  </conditionalFormatting>
  <conditionalFormatting sqref="P744:Y750">
    <cfRule type="colorScale" priority="927">
      <colorScale>
        <cfvo type="num" val="0"/>
        <cfvo type="max" val="0"/>
        <color rgb="FFFF0000"/>
        <color rgb="FFFFEF9C"/>
      </colorScale>
    </cfRule>
  </conditionalFormatting>
  <conditionalFormatting sqref="P752:Y765">
    <cfRule type="colorScale" priority="926">
      <colorScale>
        <cfvo type="num" val="0"/>
        <cfvo type="max" val="0"/>
        <color rgb="FFFF0000"/>
        <color rgb="FFFFEF9C"/>
      </colorScale>
    </cfRule>
  </conditionalFormatting>
  <conditionalFormatting sqref="P752:Y765">
    <cfRule type="colorScale" priority="925">
      <colorScale>
        <cfvo type="num" val="0"/>
        <cfvo type="max" val="0"/>
        <color rgb="FFFF0000"/>
        <color rgb="FFFFEF9C"/>
      </colorScale>
    </cfRule>
  </conditionalFormatting>
  <conditionalFormatting sqref="P752:Y765">
    <cfRule type="colorScale" priority="924">
      <colorScale>
        <cfvo type="num" val="0"/>
        <cfvo type="max" val="0"/>
        <color rgb="FFFF0000"/>
        <color rgb="FFFFEF9C"/>
      </colorScale>
    </cfRule>
  </conditionalFormatting>
  <conditionalFormatting sqref="P752:Y765">
    <cfRule type="colorScale" priority="923">
      <colorScale>
        <cfvo type="num" val="0"/>
        <cfvo type="max" val="0"/>
        <color rgb="FFFF0000"/>
        <color rgb="FFFFEF9C"/>
      </colorScale>
    </cfRule>
  </conditionalFormatting>
  <conditionalFormatting sqref="P752:Y765">
    <cfRule type="colorScale" priority="922">
      <colorScale>
        <cfvo type="num" val="0"/>
        <cfvo type="max" val="0"/>
        <color rgb="FFFF0000"/>
        <color rgb="FFFFEF9C"/>
      </colorScale>
    </cfRule>
  </conditionalFormatting>
  <conditionalFormatting sqref="P752:Y765">
    <cfRule type="colorScale" priority="921">
      <colorScale>
        <cfvo type="num" val="0"/>
        <cfvo type="max" val="0"/>
        <color rgb="FFFF0000"/>
        <color rgb="FFFFEF9C"/>
      </colorScale>
    </cfRule>
  </conditionalFormatting>
  <conditionalFormatting sqref="P752:Y765">
    <cfRule type="colorScale" priority="920">
      <colorScale>
        <cfvo type="num" val="0"/>
        <cfvo type="max" val="0"/>
        <color rgb="FFFF0000"/>
        <color rgb="FFFFEF9C"/>
      </colorScale>
    </cfRule>
  </conditionalFormatting>
  <conditionalFormatting sqref="P752:Y765">
    <cfRule type="colorScale" priority="919">
      <colorScale>
        <cfvo type="num" val="0"/>
        <cfvo type="max" val="0"/>
        <color rgb="FFFF0000"/>
        <color rgb="FFFFEF9C"/>
      </colorScale>
    </cfRule>
  </conditionalFormatting>
  <conditionalFormatting sqref="P752:Y765">
    <cfRule type="colorScale" priority="918">
      <colorScale>
        <cfvo type="num" val="0"/>
        <cfvo type="max" val="0"/>
        <color rgb="FFFF0000"/>
        <color rgb="FFFFEF9C"/>
      </colorScale>
    </cfRule>
  </conditionalFormatting>
  <conditionalFormatting sqref="P752:Y765">
    <cfRule type="colorScale" priority="917">
      <colorScale>
        <cfvo type="num" val="0"/>
        <cfvo type="max" val="0"/>
        <color rgb="FFFF0000"/>
        <color rgb="FFFFEF9C"/>
      </colorScale>
    </cfRule>
  </conditionalFormatting>
  <conditionalFormatting sqref="P752:Y765">
    <cfRule type="colorScale" priority="916">
      <colorScale>
        <cfvo type="num" val="0"/>
        <cfvo type="max" val="0"/>
        <color rgb="FFFF0000"/>
        <color rgb="FFFFEF9C"/>
      </colorScale>
    </cfRule>
  </conditionalFormatting>
  <conditionalFormatting sqref="P752:Y765">
    <cfRule type="colorScale" priority="915">
      <colorScale>
        <cfvo type="num" val="0"/>
        <cfvo type="max" val="0"/>
        <color rgb="FFFF0000"/>
        <color rgb="FFFFEF9C"/>
      </colorScale>
    </cfRule>
  </conditionalFormatting>
  <conditionalFormatting sqref="P752:Y765">
    <cfRule type="colorScale" priority="914">
      <colorScale>
        <cfvo type="num" val="0"/>
        <cfvo type="max" val="0"/>
        <color rgb="FFFF0000"/>
        <color rgb="FFFFEF9C"/>
      </colorScale>
    </cfRule>
  </conditionalFormatting>
  <conditionalFormatting sqref="P752:Y765">
    <cfRule type="colorScale" priority="913">
      <colorScale>
        <cfvo type="num" val="0"/>
        <cfvo type="max" val="0"/>
        <color rgb="FFFF0000"/>
        <color rgb="FFFFEF9C"/>
      </colorScale>
    </cfRule>
  </conditionalFormatting>
  <conditionalFormatting sqref="P752:Y765">
    <cfRule type="colorScale" priority="912">
      <colorScale>
        <cfvo type="num" val="0"/>
        <cfvo type="max" val="0"/>
        <color rgb="FFFF0000"/>
        <color rgb="FFFFEF9C"/>
      </colorScale>
    </cfRule>
  </conditionalFormatting>
  <conditionalFormatting sqref="P752:Y765">
    <cfRule type="colorScale" priority="911">
      <colorScale>
        <cfvo type="num" val="0"/>
        <cfvo type="max" val="0"/>
        <color rgb="FFFF0000"/>
        <color rgb="FFFFEF9C"/>
      </colorScale>
    </cfRule>
  </conditionalFormatting>
  <conditionalFormatting sqref="P752:Y765">
    <cfRule type="colorScale" priority="910">
      <colorScale>
        <cfvo type="num" val="0"/>
        <cfvo type="max" val="0"/>
        <color rgb="FFFF0000"/>
        <color rgb="FFFFEF9C"/>
      </colorScale>
    </cfRule>
  </conditionalFormatting>
  <conditionalFormatting sqref="P752:Y765">
    <cfRule type="colorScale" priority="909">
      <colorScale>
        <cfvo type="num" val="0"/>
        <cfvo type="max" val="0"/>
        <color rgb="FFFF0000"/>
        <color rgb="FFFFEF9C"/>
      </colorScale>
    </cfRule>
  </conditionalFormatting>
  <conditionalFormatting sqref="P752:Y765">
    <cfRule type="colorScale" priority="908">
      <colorScale>
        <cfvo type="num" val="0"/>
        <cfvo type="max" val="0"/>
        <color rgb="FFFF0000"/>
        <color rgb="FFFFEF9C"/>
      </colorScale>
    </cfRule>
  </conditionalFormatting>
  <conditionalFormatting sqref="P752:Y765">
    <cfRule type="colorScale" priority="907">
      <colorScale>
        <cfvo type="num" val="0"/>
        <cfvo type="max" val="0"/>
        <color rgb="FFFF0000"/>
        <color rgb="FFFFEF9C"/>
      </colorScale>
    </cfRule>
  </conditionalFormatting>
  <conditionalFormatting sqref="P752:Y765">
    <cfRule type="colorScale" priority="906">
      <colorScale>
        <cfvo type="num" val="0"/>
        <cfvo type="max" val="0"/>
        <color rgb="FFFF0000"/>
        <color rgb="FFFFEF9C"/>
      </colorScale>
    </cfRule>
  </conditionalFormatting>
  <conditionalFormatting sqref="P767:Y777">
    <cfRule type="colorScale" priority="905">
      <colorScale>
        <cfvo type="num" val="0"/>
        <cfvo type="max" val="0"/>
        <color rgb="FFFF0000"/>
        <color rgb="FFFFEF9C"/>
      </colorScale>
    </cfRule>
  </conditionalFormatting>
  <conditionalFormatting sqref="P767:Y777">
    <cfRule type="colorScale" priority="904">
      <colorScale>
        <cfvo type="num" val="0"/>
        <cfvo type="max" val="0"/>
        <color rgb="FFFF0000"/>
        <color rgb="FFFFEF9C"/>
      </colorScale>
    </cfRule>
  </conditionalFormatting>
  <conditionalFormatting sqref="P767:Y777">
    <cfRule type="colorScale" priority="903">
      <colorScale>
        <cfvo type="num" val="0"/>
        <cfvo type="max" val="0"/>
        <color rgb="FFFF0000"/>
        <color rgb="FFFFEF9C"/>
      </colorScale>
    </cfRule>
  </conditionalFormatting>
  <conditionalFormatting sqref="P767:Y777">
    <cfRule type="colorScale" priority="902">
      <colorScale>
        <cfvo type="num" val="0"/>
        <cfvo type="max" val="0"/>
        <color rgb="FFFF0000"/>
        <color rgb="FFFFEF9C"/>
      </colorScale>
    </cfRule>
  </conditionalFormatting>
  <conditionalFormatting sqref="P767:Y777">
    <cfRule type="colorScale" priority="901">
      <colorScale>
        <cfvo type="num" val="0"/>
        <cfvo type="max" val="0"/>
        <color rgb="FFFF0000"/>
        <color rgb="FFFFEF9C"/>
      </colorScale>
    </cfRule>
  </conditionalFormatting>
  <conditionalFormatting sqref="P767:Y777">
    <cfRule type="colorScale" priority="900">
      <colorScale>
        <cfvo type="num" val="0"/>
        <cfvo type="max" val="0"/>
        <color rgb="FFFF0000"/>
        <color rgb="FFFFEF9C"/>
      </colorScale>
    </cfRule>
  </conditionalFormatting>
  <conditionalFormatting sqref="P767:Y777">
    <cfRule type="colorScale" priority="899">
      <colorScale>
        <cfvo type="num" val="0"/>
        <cfvo type="max" val="0"/>
        <color rgb="FFFF0000"/>
        <color rgb="FFFFEF9C"/>
      </colorScale>
    </cfRule>
  </conditionalFormatting>
  <conditionalFormatting sqref="P767:Y777">
    <cfRule type="colorScale" priority="898">
      <colorScale>
        <cfvo type="num" val="0"/>
        <cfvo type="max" val="0"/>
        <color rgb="FFFF0000"/>
        <color rgb="FFFFEF9C"/>
      </colorScale>
    </cfRule>
  </conditionalFormatting>
  <conditionalFormatting sqref="P767:Y777">
    <cfRule type="colorScale" priority="897">
      <colorScale>
        <cfvo type="num" val="0"/>
        <cfvo type="max" val="0"/>
        <color rgb="FFFF0000"/>
        <color rgb="FFFFEF9C"/>
      </colorScale>
    </cfRule>
  </conditionalFormatting>
  <conditionalFormatting sqref="P767:Y777">
    <cfRule type="colorScale" priority="896">
      <colorScale>
        <cfvo type="num" val="0"/>
        <cfvo type="max" val="0"/>
        <color rgb="FFFF0000"/>
        <color rgb="FFFFEF9C"/>
      </colorScale>
    </cfRule>
  </conditionalFormatting>
  <conditionalFormatting sqref="P767:Y777">
    <cfRule type="colorScale" priority="895">
      <colorScale>
        <cfvo type="num" val="0"/>
        <cfvo type="max" val="0"/>
        <color rgb="FFFF0000"/>
        <color rgb="FFFFEF9C"/>
      </colorScale>
    </cfRule>
  </conditionalFormatting>
  <conditionalFormatting sqref="P767:Y777">
    <cfRule type="colorScale" priority="894">
      <colorScale>
        <cfvo type="num" val="0"/>
        <cfvo type="max" val="0"/>
        <color rgb="FFFF0000"/>
        <color rgb="FFFFEF9C"/>
      </colorScale>
    </cfRule>
  </conditionalFormatting>
  <conditionalFormatting sqref="P767:Y777">
    <cfRule type="colorScale" priority="893">
      <colorScale>
        <cfvo type="num" val="0"/>
        <cfvo type="max" val="0"/>
        <color rgb="FFFF0000"/>
        <color rgb="FFFFEF9C"/>
      </colorScale>
    </cfRule>
  </conditionalFormatting>
  <conditionalFormatting sqref="P767:Y777">
    <cfRule type="colorScale" priority="892">
      <colorScale>
        <cfvo type="num" val="0"/>
        <cfvo type="max" val="0"/>
        <color rgb="FFFF0000"/>
        <color rgb="FFFFEF9C"/>
      </colorScale>
    </cfRule>
  </conditionalFormatting>
  <conditionalFormatting sqref="P767:Y777">
    <cfRule type="colorScale" priority="891">
      <colorScale>
        <cfvo type="num" val="0"/>
        <cfvo type="max" val="0"/>
        <color rgb="FFFF0000"/>
        <color rgb="FFFFEF9C"/>
      </colorScale>
    </cfRule>
  </conditionalFormatting>
  <conditionalFormatting sqref="P767:Y777">
    <cfRule type="colorScale" priority="890">
      <colorScale>
        <cfvo type="num" val="0"/>
        <cfvo type="max" val="0"/>
        <color rgb="FFFF0000"/>
        <color rgb="FFFFEF9C"/>
      </colorScale>
    </cfRule>
  </conditionalFormatting>
  <conditionalFormatting sqref="P767:Y777">
    <cfRule type="colorScale" priority="889">
      <colorScale>
        <cfvo type="num" val="0"/>
        <cfvo type="max" val="0"/>
        <color rgb="FFFF0000"/>
        <color rgb="FFFFEF9C"/>
      </colorScale>
    </cfRule>
  </conditionalFormatting>
  <conditionalFormatting sqref="P767:Y777">
    <cfRule type="colorScale" priority="888">
      <colorScale>
        <cfvo type="num" val="0"/>
        <cfvo type="max" val="0"/>
        <color rgb="FFFF0000"/>
        <color rgb="FFFFEF9C"/>
      </colorScale>
    </cfRule>
  </conditionalFormatting>
  <conditionalFormatting sqref="P767:Y777">
    <cfRule type="colorScale" priority="887">
      <colorScale>
        <cfvo type="num" val="0"/>
        <cfvo type="max" val="0"/>
        <color rgb="FFFF0000"/>
        <color rgb="FFFFEF9C"/>
      </colorScale>
    </cfRule>
  </conditionalFormatting>
  <conditionalFormatting sqref="P767:Y777">
    <cfRule type="colorScale" priority="886">
      <colorScale>
        <cfvo type="num" val="0"/>
        <cfvo type="max" val="0"/>
        <color rgb="FFFF0000"/>
        <color rgb="FFFFEF9C"/>
      </colorScale>
    </cfRule>
  </conditionalFormatting>
  <conditionalFormatting sqref="P767:Y777">
    <cfRule type="colorScale" priority="885">
      <colorScale>
        <cfvo type="num" val="0"/>
        <cfvo type="max" val="0"/>
        <color rgb="FFFF0000"/>
        <color rgb="FFFFEF9C"/>
      </colorScale>
    </cfRule>
  </conditionalFormatting>
  <conditionalFormatting sqref="P767:Y777">
    <cfRule type="colorScale" priority="884">
      <colorScale>
        <cfvo type="num" val="0"/>
        <cfvo type="max" val="0"/>
        <color rgb="FFFF0000"/>
        <color rgb="FFFFEF9C"/>
      </colorScale>
    </cfRule>
  </conditionalFormatting>
  <conditionalFormatting sqref="P756:Y756">
    <cfRule type="colorScale" priority="883">
      <colorScale>
        <cfvo type="num" val="0"/>
        <cfvo type="max" val="0"/>
        <color rgb="FFFF0000"/>
        <color rgb="FFFFEF9C"/>
      </colorScale>
    </cfRule>
  </conditionalFormatting>
  <conditionalFormatting sqref="P772:Y772">
    <cfRule type="colorScale" priority="882">
      <colorScale>
        <cfvo type="num" val="0"/>
        <cfvo type="max" val="0"/>
        <color rgb="FFFF0000"/>
        <color rgb="FFFFEF9C"/>
      </colorScale>
    </cfRule>
  </conditionalFormatting>
  <conditionalFormatting sqref="P746:Y746">
    <cfRule type="colorScale" priority="881">
      <colorScale>
        <cfvo type="num" val="0"/>
        <cfvo type="max" val="0"/>
        <color rgb="FFFF0000"/>
        <color rgb="FFFFEF9C"/>
      </colorScale>
    </cfRule>
  </conditionalFormatting>
  <conditionalFormatting sqref="P761:Y761">
    <cfRule type="colorScale" priority="880">
      <colorScale>
        <cfvo type="num" val="0"/>
        <cfvo type="max" val="0"/>
        <color rgb="FFFF0000"/>
        <color rgb="FFFFEF9C"/>
      </colorScale>
    </cfRule>
  </conditionalFormatting>
  <conditionalFormatting sqref="P777:Y777">
    <cfRule type="colorScale" priority="879">
      <colorScale>
        <cfvo type="num" val="0"/>
        <cfvo type="max" val="0"/>
        <color rgb="FFFF0000"/>
        <color rgb="FFFFEF9C"/>
      </colorScale>
    </cfRule>
  </conditionalFormatting>
  <conditionalFormatting sqref="P747:Y747">
    <cfRule type="colorScale" priority="878">
      <colorScale>
        <cfvo type="num" val="0"/>
        <cfvo type="max" val="0"/>
        <color rgb="FFFF0000"/>
        <color rgb="FFFFEF9C"/>
      </colorScale>
    </cfRule>
  </conditionalFormatting>
  <conditionalFormatting sqref="P762:Y762">
    <cfRule type="colorScale" priority="877">
      <colorScale>
        <cfvo type="num" val="0"/>
        <cfvo type="max" val="0"/>
        <color rgb="FFFF0000"/>
        <color rgb="FFFFEF9C"/>
      </colorScale>
    </cfRule>
  </conditionalFormatting>
  <conditionalFormatting sqref="Z744:Z750">
    <cfRule type="colorScale" priority="876">
      <colorScale>
        <cfvo type="num" val="0"/>
        <cfvo type="max" val="0"/>
        <color rgb="FFFF0000"/>
        <color rgb="FFFFEF9C"/>
      </colorScale>
    </cfRule>
  </conditionalFormatting>
  <conditionalFormatting sqref="Z752:Z765">
    <cfRule type="colorScale" priority="875">
      <colorScale>
        <cfvo type="num" val="0"/>
        <cfvo type="max" val="0"/>
        <color rgb="FFFF0000"/>
        <color rgb="FFFFEF9C"/>
      </colorScale>
    </cfRule>
  </conditionalFormatting>
  <conditionalFormatting sqref="Z767:Z777">
    <cfRule type="colorScale" priority="874">
      <colorScale>
        <cfvo type="num" val="0"/>
        <cfvo type="max" val="0"/>
        <color rgb="FFFF0000"/>
        <color rgb="FFFFEF9C"/>
      </colorScale>
    </cfRule>
  </conditionalFormatting>
  <conditionalFormatting sqref="Z744:Z750">
    <cfRule type="colorScale" priority="873">
      <colorScale>
        <cfvo type="num" val="0"/>
        <cfvo type="max" val="0"/>
        <color rgb="FFFF0000"/>
        <color rgb="FFFFEF9C"/>
      </colorScale>
    </cfRule>
  </conditionalFormatting>
  <conditionalFormatting sqref="Z744:Z750">
    <cfRule type="colorScale" priority="872">
      <colorScale>
        <cfvo type="num" val="0"/>
        <cfvo type="max" val="0"/>
        <color rgb="FFFF0000"/>
        <color rgb="FFFFEF9C"/>
      </colorScale>
    </cfRule>
  </conditionalFormatting>
  <conditionalFormatting sqref="Z744:Z750">
    <cfRule type="colorScale" priority="871">
      <colorScale>
        <cfvo type="num" val="0"/>
        <cfvo type="max" val="0"/>
        <color rgb="FFFF0000"/>
        <color rgb="FFFFEF9C"/>
      </colorScale>
    </cfRule>
  </conditionalFormatting>
  <conditionalFormatting sqref="Z744:Z750">
    <cfRule type="colorScale" priority="870">
      <colorScale>
        <cfvo type="num" val="0"/>
        <cfvo type="max" val="0"/>
        <color rgb="FFFF0000"/>
        <color rgb="FFFFEF9C"/>
      </colorScale>
    </cfRule>
  </conditionalFormatting>
  <conditionalFormatting sqref="Z744:Z750">
    <cfRule type="colorScale" priority="869">
      <colorScale>
        <cfvo type="num" val="0"/>
        <cfvo type="max" val="0"/>
        <color rgb="FFFF0000"/>
        <color rgb="FFFFEF9C"/>
      </colorScale>
    </cfRule>
  </conditionalFormatting>
  <conditionalFormatting sqref="Z744:Z750">
    <cfRule type="colorScale" priority="868">
      <colorScale>
        <cfvo type="num" val="0"/>
        <cfvo type="max" val="0"/>
        <color rgb="FFFF0000"/>
        <color rgb="FFFFEF9C"/>
      </colorScale>
    </cfRule>
  </conditionalFormatting>
  <conditionalFormatting sqref="Z744:Z750">
    <cfRule type="colorScale" priority="867">
      <colorScale>
        <cfvo type="num" val="0"/>
        <cfvo type="max" val="0"/>
        <color rgb="FFFF0000"/>
        <color rgb="FFFFEF9C"/>
      </colorScale>
    </cfRule>
  </conditionalFormatting>
  <conditionalFormatting sqref="Z744:Z750">
    <cfRule type="colorScale" priority="866">
      <colorScale>
        <cfvo type="num" val="0"/>
        <cfvo type="max" val="0"/>
        <color rgb="FFFF0000"/>
        <color rgb="FFFFEF9C"/>
      </colorScale>
    </cfRule>
  </conditionalFormatting>
  <conditionalFormatting sqref="Z744:Z750">
    <cfRule type="colorScale" priority="865">
      <colorScale>
        <cfvo type="num" val="0"/>
        <cfvo type="max" val="0"/>
        <color rgb="FFFF0000"/>
        <color rgb="FFFFEF9C"/>
      </colorScale>
    </cfRule>
  </conditionalFormatting>
  <conditionalFormatting sqref="Z744:Z750">
    <cfRule type="colorScale" priority="864">
      <colorScale>
        <cfvo type="num" val="0"/>
        <cfvo type="max" val="0"/>
        <color rgb="FFFF0000"/>
        <color rgb="FFFFEF9C"/>
      </colorScale>
    </cfRule>
  </conditionalFormatting>
  <conditionalFormatting sqref="Z744:Z750">
    <cfRule type="colorScale" priority="863">
      <colorScale>
        <cfvo type="num" val="0"/>
        <cfvo type="max" val="0"/>
        <color rgb="FFFF0000"/>
        <color rgb="FFFFEF9C"/>
      </colorScale>
    </cfRule>
  </conditionalFormatting>
  <conditionalFormatting sqref="Z744:Z750">
    <cfRule type="colorScale" priority="862">
      <colorScale>
        <cfvo type="num" val="0"/>
        <cfvo type="max" val="0"/>
        <color rgb="FFFF0000"/>
        <color rgb="FFFFEF9C"/>
      </colorScale>
    </cfRule>
  </conditionalFormatting>
  <conditionalFormatting sqref="Z744:Z750">
    <cfRule type="colorScale" priority="861">
      <colorScale>
        <cfvo type="num" val="0"/>
        <cfvo type="max" val="0"/>
        <color rgb="FFFF0000"/>
        <color rgb="FFFFEF9C"/>
      </colorScale>
    </cfRule>
  </conditionalFormatting>
  <conditionalFormatting sqref="Z744:Z750">
    <cfRule type="colorScale" priority="860">
      <colorScale>
        <cfvo type="num" val="0"/>
        <cfvo type="max" val="0"/>
        <color rgb="FFFF0000"/>
        <color rgb="FFFFEF9C"/>
      </colorScale>
    </cfRule>
  </conditionalFormatting>
  <conditionalFormatting sqref="Z744:Z750">
    <cfRule type="colorScale" priority="859">
      <colorScale>
        <cfvo type="num" val="0"/>
        <cfvo type="max" val="0"/>
        <color rgb="FFFF0000"/>
        <color rgb="FFFFEF9C"/>
      </colorScale>
    </cfRule>
  </conditionalFormatting>
  <conditionalFormatting sqref="Z744:Z750">
    <cfRule type="colorScale" priority="858">
      <colorScale>
        <cfvo type="num" val="0"/>
        <cfvo type="max" val="0"/>
        <color rgb="FFFF0000"/>
        <color rgb="FFFFEF9C"/>
      </colorScale>
    </cfRule>
  </conditionalFormatting>
  <conditionalFormatting sqref="Z744:Z750">
    <cfRule type="colorScale" priority="857">
      <colorScale>
        <cfvo type="num" val="0"/>
        <cfvo type="max" val="0"/>
        <color rgb="FFFF0000"/>
        <color rgb="FFFFEF9C"/>
      </colorScale>
    </cfRule>
  </conditionalFormatting>
  <conditionalFormatting sqref="Z744:Z750">
    <cfRule type="colorScale" priority="856">
      <colorScale>
        <cfvo type="num" val="0"/>
        <cfvo type="max" val="0"/>
        <color rgb="FFFF0000"/>
        <color rgb="FFFFEF9C"/>
      </colorScale>
    </cfRule>
  </conditionalFormatting>
  <conditionalFormatting sqref="Z744:Z750">
    <cfRule type="colorScale" priority="855">
      <colorScale>
        <cfvo type="num" val="0"/>
        <cfvo type="max" val="0"/>
        <color rgb="FFFF0000"/>
        <color rgb="FFFFEF9C"/>
      </colorScale>
    </cfRule>
  </conditionalFormatting>
  <conditionalFormatting sqref="Z744:Z750">
    <cfRule type="colorScale" priority="854">
      <colorScale>
        <cfvo type="num" val="0"/>
        <cfvo type="max" val="0"/>
        <color rgb="FFFF0000"/>
        <color rgb="FFFFEF9C"/>
      </colorScale>
    </cfRule>
  </conditionalFormatting>
  <conditionalFormatting sqref="Z752:Z765">
    <cfRule type="colorScale" priority="853">
      <colorScale>
        <cfvo type="num" val="0"/>
        <cfvo type="max" val="0"/>
        <color rgb="FFFF0000"/>
        <color rgb="FFFFEF9C"/>
      </colorScale>
    </cfRule>
  </conditionalFormatting>
  <conditionalFormatting sqref="Z752:Z765">
    <cfRule type="colorScale" priority="852">
      <colorScale>
        <cfvo type="num" val="0"/>
        <cfvo type="max" val="0"/>
        <color rgb="FFFF0000"/>
        <color rgb="FFFFEF9C"/>
      </colorScale>
    </cfRule>
  </conditionalFormatting>
  <conditionalFormatting sqref="Z752:Z765">
    <cfRule type="colorScale" priority="851">
      <colorScale>
        <cfvo type="num" val="0"/>
        <cfvo type="max" val="0"/>
        <color rgb="FFFF0000"/>
        <color rgb="FFFFEF9C"/>
      </colorScale>
    </cfRule>
  </conditionalFormatting>
  <conditionalFormatting sqref="Z752:Z765">
    <cfRule type="colorScale" priority="850">
      <colorScale>
        <cfvo type="num" val="0"/>
        <cfvo type="max" val="0"/>
        <color rgb="FFFF0000"/>
        <color rgb="FFFFEF9C"/>
      </colorScale>
    </cfRule>
  </conditionalFormatting>
  <conditionalFormatting sqref="Z752:Z765">
    <cfRule type="colorScale" priority="849">
      <colorScale>
        <cfvo type="num" val="0"/>
        <cfvo type="max" val="0"/>
        <color rgb="FFFF0000"/>
        <color rgb="FFFFEF9C"/>
      </colorScale>
    </cfRule>
  </conditionalFormatting>
  <conditionalFormatting sqref="Z752:Z765">
    <cfRule type="colorScale" priority="848">
      <colorScale>
        <cfvo type="num" val="0"/>
        <cfvo type="max" val="0"/>
        <color rgb="FFFF0000"/>
        <color rgb="FFFFEF9C"/>
      </colorScale>
    </cfRule>
  </conditionalFormatting>
  <conditionalFormatting sqref="Z752:Z765">
    <cfRule type="colorScale" priority="847">
      <colorScale>
        <cfvo type="num" val="0"/>
        <cfvo type="max" val="0"/>
        <color rgb="FFFF0000"/>
        <color rgb="FFFFEF9C"/>
      </colorScale>
    </cfRule>
  </conditionalFormatting>
  <conditionalFormatting sqref="Z752:Z765">
    <cfRule type="colorScale" priority="846">
      <colorScale>
        <cfvo type="num" val="0"/>
        <cfvo type="max" val="0"/>
        <color rgb="FFFF0000"/>
        <color rgb="FFFFEF9C"/>
      </colorScale>
    </cfRule>
  </conditionalFormatting>
  <conditionalFormatting sqref="Z752:Z765">
    <cfRule type="colorScale" priority="845">
      <colorScale>
        <cfvo type="num" val="0"/>
        <cfvo type="max" val="0"/>
        <color rgb="FFFF0000"/>
        <color rgb="FFFFEF9C"/>
      </colorScale>
    </cfRule>
  </conditionalFormatting>
  <conditionalFormatting sqref="Z752:Z765">
    <cfRule type="colorScale" priority="844">
      <colorScale>
        <cfvo type="num" val="0"/>
        <cfvo type="max" val="0"/>
        <color rgb="FFFF0000"/>
        <color rgb="FFFFEF9C"/>
      </colorScale>
    </cfRule>
  </conditionalFormatting>
  <conditionalFormatting sqref="Z752:Z765">
    <cfRule type="colorScale" priority="843">
      <colorScale>
        <cfvo type="num" val="0"/>
        <cfvo type="max" val="0"/>
        <color rgb="FFFF0000"/>
        <color rgb="FFFFEF9C"/>
      </colorScale>
    </cfRule>
  </conditionalFormatting>
  <conditionalFormatting sqref="Z752:Z765">
    <cfRule type="colorScale" priority="842">
      <colorScale>
        <cfvo type="num" val="0"/>
        <cfvo type="max" val="0"/>
        <color rgb="FFFF0000"/>
        <color rgb="FFFFEF9C"/>
      </colorScale>
    </cfRule>
  </conditionalFormatting>
  <conditionalFormatting sqref="Z752:Z765">
    <cfRule type="colorScale" priority="841">
      <colorScale>
        <cfvo type="num" val="0"/>
        <cfvo type="max" val="0"/>
        <color rgb="FFFF0000"/>
        <color rgb="FFFFEF9C"/>
      </colorScale>
    </cfRule>
  </conditionalFormatting>
  <conditionalFormatting sqref="Z752:Z765">
    <cfRule type="colorScale" priority="840">
      <colorScale>
        <cfvo type="num" val="0"/>
        <cfvo type="max" val="0"/>
        <color rgb="FFFF0000"/>
        <color rgb="FFFFEF9C"/>
      </colorScale>
    </cfRule>
  </conditionalFormatting>
  <conditionalFormatting sqref="Z752:Z765">
    <cfRule type="colorScale" priority="839">
      <colorScale>
        <cfvo type="num" val="0"/>
        <cfvo type="max" val="0"/>
        <color rgb="FFFF0000"/>
        <color rgb="FFFFEF9C"/>
      </colorScale>
    </cfRule>
  </conditionalFormatting>
  <conditionalFormatting sqref="Z752:Z765">
    <cfRule type="colorScale" priority="838">
      <colorScale>
        <cfvo type="num" val="0"/>
        <cfvo type="max" val="0"/>
        <color rgb="FFFF0000"/>
        <color rgb="FFFFEF9C"/>
      </colorScale>
    </cfRule>
  </conditionalFormatting>
  <conditionalFormatting sqref="Z752:Z765">
    <cfRule type="colorScale" priority="837">
      <colorScale>
        <cfvo type="num" val="0"/>
        <cfvo type="max" val="0"/>
        <color rgb="FFFF0000"/>
        <color rgb="FFFFEF9C"/>
      </colorScale>
    </cfRule>
  </conditionalFormatting>
  <conditionalFormatting sqref="Z752:Z765">
    <cfRule type="colorScale" priority="836">
      <colorScale>
        <cfvo type="num" val="0"/>
        <cfvo type="max" val="0"/>
        <color rgb="FFFF0000"/>
        <color rgb="FFFFEF9C"/>
      </colorScale>
    </cfRule>
  </conditionalFormatting>
  <conditionalFormatting sqref="Z752:Z765">
    <cfRule type="colorScale" priority="835">
      <colorScale>
        <cfvo type="num" val="0"/>
        <cfvo type="max" val="0"/>
        <color rgb="FFFF0000"/>
        <color rgb="FFFFEF9C"/>
      </colorScale>
    </cfRule>
  </conditionalFormatting>
  <conditionalFormatting sqref="Z752:Z765">
    <cfRule type="colorScale" priority="834">
      <colorScale>
        <cfvo type="num" val="0"/>
        <cfvo type="max" val="0"/>
        <color rgb="FFFF0000"/>
        <color rgb="FFFFEF9C"/>
      </colorScale>
    </cfRule>
  </conditionalFormatting>
  <conditionalFormatting sqref="Z752:Z765">
    <cfRule type="colorScale" priority="833">
      <colorScale>
        <cfvo type="num" val="0"/>
        <cfvo type="max" val="0"/>
        <color rgb="FFFF0000"/>
        <color rgb="FFFFEF9C"/>
      </colorScale>
    </cfRule>
  </conditionalFormatting>
  <conditionalFormatting sqref="Z767:Z777">
    <cfRule type="colorScale" priority="832">
      <colorScale>
        <cfvo type="num" val="0"/>
        <cfvo type="max" val="0"/>
        <color rgb="FFFF0000"/>
        <color rgb="FFFFEF9C"/>
      </colorScale>
    </cfRule>
  </conditionalFormatting>
  <conditionalFormatting sqref="Z767:Z777">
    <cfRule type="colorScale" priority="831">
      <colorScale>
        <cfvo type="num" val="0"/>
        <cfvo type="max" val="0"/>
        <color rgb="FFFF0000"/>
        <color rgb="FFFFEF9C"/>
      </colorScale>
    </cfRule>
  </conditionalFormatting>
  <conditionalFormatting sqref="Z767:Z777">
    <cfRule type="colorScale" priority="830">
      <colorScale>
        <cfvo type="num" val="0"/>
        <cfvo type="max" val="0"/>
        <color rgb="FFFF0000"/>
        <color rgb="FFFFEF9C"/>
      </colorScale>
    </cfRule>
  </conditionalFormatting>
  <conditionalFormatting sqref="Z767:Z777">
    <cfRule type="colorScale" priority="829">
      <colorScale>
        <cfvo type="num" val="0"/>
        <cfvo type="max" val="0"/>
        <color rgb="FFFF0000"/>
        <color rgb="FFFFEF9C"/>
      </colorScale>
    </cfRule>
  </conditionalFormatting>
  <conditionalFormatting sqref="Z767:Z777">
    <cfRule type="colorScale" priority="828">
      <colorScale>
        <cfvo type="num" val="0"/>
        <cfvo type="max" val="0"/>
        <color rgb="FFFF0000"/>
        <color rgb="FFFFEF9C"/>
      </colorScale>
    </cfRule>
  </conditionalFormatting>
  <conditionalFormatting sqref="Z767:Z777">
    <cfRule type="colorScale" priority="827">
      <colorScale>
        <cfvo type="num" val="0"/>
        <cfvo type="max" val="0"/>
        <color rgb="FFFF0000"/>
        <color rgb="FFFFEF9C"/>
      </colorScale>
    </cfRule>
  </conditionalFormatting>
  <conditionalFormatting sqref="Z767:Z777">
    <cfRule type="colorScale" priority="826">
      <colorScale>
        <cfvo type="num" val="0"/>
        <cfvo type="max" val="0"/>
        <color rgb="FFFF0000"/>
        <color rgb="FFFFEF9C"/>
      </colorScale>
    </cfRule>
  </conditionalFormatting>
  <conditionalFormatting sqref="Z767:Z777">
    <cfRule type="colorScale" priority="825">
      <colorScale>
        <cfvo type="num" val="0"/>
        <cfvo type="max" val="0"/>
        <color rgb="FFFF0000"/>
        <color rgb="FFFFEF9C"/>
      </colorScale>
    </cfRule>
  </conditionalFormatting>
  <conditionalFormatting sqref="Z767:Z777">
    <cfRule type="colorScale" priority="824">
      <colorScale>
        <cfvo type="num" val="0"/>
        <cfvo type="max" val="0"/>
        <color rgb="FFFF0000"/>
        <color rgb="FFFFEF9C"/>
      </colorScale>
    </cfRule>
  </conditionalFormatting>
  <conditionalFormatting sqref="Z767:Z777">
    <cfRule type="colorScale" priority="823">
      <colorScale>
        <cfvo type="num" val="0"/>
        <cfvo type="max" val="0"/>
        <color rgb="FFFF0000"/>
        <color rgb="FFFFEF9C"/>
      </colorScale>
    </cfRule>
  </conditionalFormatting>
  <conditionalFormatting sqref="Z767:Z777">
    <cfRule type="colorScale" priority="822">
      <colorScale>
        <cfvo type="num" val="0"/>
        <cfvo type="max" val="0"/>
        <color rgb="FFFF0000"/>
        <color rgb="FFFFEF9C"/>
      </colorScale>
    </cfRule>
  </conditionalFormatting>
  <conditionalFormatting sqref="Z767:Z777">
    <cfRule type="colorScale" priority="821">
      <colorScale>
        <cfvo type="num" val="0"/>
        <cfvo type="max" val="0"/>
        <color rgb="FFFF0000"/>
        <color rgb="FFFFEF9C"/>
      </colorScale>
    </cfRule>
  </conditionalFormatting>
  <conditionalFormatting sqref="Z767:Z777">
    <cfRule type="colorScale" priority="820">
      <colorScale>
        <cfvo type="num" val="0"/>
        <cfvo type="max" val="0"/>
        <color rgb="FFFF0000"/>
        <color rgb="FFFFEF9C"/>
      </colorScale>
    </cfRule>
  </conditionalFormatting>
  <conditionalFormatting sqref="Z767:Z777">
    <cfRule type="colorScale" priority="819">
      <colorScale>
        <cfvo type="num" val="0"/>
        <cfvo type="max" val="0"/>
        <color rgb="FFFF0000"/>
        <color rgb="FFFFEF9C"/>
      </colorScale>
    </cfRule>
  </conditionalFormatting>
  <conditionalFormatting sqref="Z767:Z777">
    <cfRule type="colorScale" priority="818">
      <colorScale>
        <cfvo type="num" val="0"/>
        <cfvo type="max" val="0"/>
        <color rgb="FFFF0000"/>
        <color rgb="FFFFEF9C"/>
      </colorScale>
    </cfRule>
  </conditionalFormatting>
  <conditionalFormatting sqref="Z767:Z777">
    <cfRule type="colorScale" priority="817">
      <colorScale>
        <cfvo type="num" val="0"/>
        <cfvo type="max" val="0"/>
        <color rgb="FFFF0000"/>
        <color rgb="FFFFEF9C"/>
      </colorScale>
    </cfRule>
  </conditionalFormatting>
  <conditionalFormatting sqref="Z767:Z777">
    <cfRule type="colorScale" priority="816">
      <colorScale>
        <cfvo type="num" val="0"/>
        <cfvo type="max" val="0"/>
        <color rgb="FFFF0000"/>
        <color rgb="FFFFEF9C"/>
      </colorScale>
    </cfRule>
  </conditionalFormatting>
  <conditionalFormatting sqref="Z767:Z777">
    <cfRule type="colorScale" priority="815">
      <colorScale>
        <cfvo type="num" val="0"/>
        <cfvo type="max" val="0"/>
        <color rgb="FFFF0000"/>
        <color rgb="FFFFEF9C"/>
      </colorScale>
    </cfRule>
  </conditionalFormatting>
  <conditionalFormatting sqref="Z767:Z777">
    <cfRule type="colorScale" priority="814">
      <colorScale>
        <cfvo type="num" val="0"/>
        <cfvo type="max" val="0"/>
        <color rgb="FFFF0000"/>
        <color rgb="FFFFEF9C"/>
      </colorScale>
    </cfRule>
  </conditionalFormatting>
  <conditionalFormatting sqref="Z767:Z777">
    <cfRule type="colorScale" priority="813">
      <colorScale>
        <cfvo type="num" val="0"/>
        <cfvo type="max" val="0"/>
        <color rgb="FFFF0000"/>
        <color rgb="FFFFEF9C"/>
      </colorScale>
    </cfRule>
  </conditionalFormatting>
  <conditionalFormatting sqref="Z767:Z777">
    <cfRule type="colorScale" priority="812">
      <colorScale>
        <cfvo type="num" val="0"/>
        <cfvo type="max" val="0"/>
        <color rgb="FFFF0000"/>
        <color rgb="FFFFEF9C"/>
      </colorScale>
    </cfRule>
  </conditionalFormatting>
  <conditionalFormatting sqref="Z767:Z777">
    <cfRule type="colorScale" priority="811">
      <colorScale>
        <cfvo type="num" val="0"/>
        <cfvo type="max" val="0"/>
        <color rgb="FFFF0000"/>
        <color rgb="FFFFEF9C"/>
      </colorScale>
    </cfRule>
  </conditionalFormatting>
  <conditionalFormatting sqref="Z756">
    <cfRule type="colorScale" priority="810">
      <colorScale>
        <cfvo type="num" val="0"/>
        <cfvo type="max" val="0"/>
        <color rgb="FFFF0000"/>
        <color rgb="FFFFEF9C"/>
      </colorScale>
    </cfRule>
  </conditionalFormatting>
  <conditionalFormatting sqref="Z772">
    <cfRule type="colorScale" priority="809">
      <colorScale>
        <cfvo type="num" val="0"/>
        <cfvo type="max" val="0"/>
        <color rgb="FFFF0000"/>
        <color rgb="FFFFEF9C"/>
      </colorScale>
    </cfRule>
  </conditionalFormatting>
  <conditionalFormatting sqref="Z746">
    <cfRule type="colorScale" priority="808">
      <colorScale>
        <cfvo type="num" val="0"/>
        <cfvo type="max" val="0"/>
        <color rgb="FFFF0000"/>
        <color rgb="FFFFEF9C"/>
      </colorScale>
    </cfRule>
  </conditionalFormatting>
  <conditionalFormatting sqref="Z761">
    <cfRule type="colorScale" priority="807">
      <colorScale>
        <cfvo type="num" val="0"/>
        <cfvo type="max" val="0"/>
        <color rgb="FFFF0000"/>
        <color rgb="FFFFEF9C"/>
      </colorScale>
    </cfRule>
  </conditionalFormatting>
  <conditionalFormatting sqref="Z777">
    <cfRule type="colorScale" priority="806">
      <colorScale>
        <cfvo type="num" val="0"/>
        <cfvo type="max" val="0"/>
        <color rgb="FFFF0000"/>
        <color rgb="FFFFEF9C"/>
      </colorScale>
    </cfRule>
  </conditionalFormatting>
  <conditionalFormatting sqref="Z747">
    <cfRule type="colorScale" priority="805">
      <colorScale>
        <cfvo type="num" val="0"/>
        <cfvo type="max" val="0"/>
        <color rgb="FFFF0000"/>
        <color rgb="FFFFEF9C"/>
      </colorScale>
    </cfRule>
  </conditionalFormatting>
  <conditionalFormatting sqref="Z762">
    <cfRule type="colorScale" priority="804">
      <colorScale>
        <cfvo type="num" val="0"/>
        <cfvo type="max" val="0"/>
        <color rgb="FFFF0000"/>
        <color rgb="FFFFEF9C"/>
      </colorScale>
    </cfRule>
  </conditionalFormatting>
  <conditionalFormatting sqref="P744:Y756">
    <cfRule type="colorScale" priority="803">
      <colorScale>
        <cfvo type="num" val="0"/>
        <cfvo type="max" val="0"/>
        <color rgb="FFFF0000"/>
        <color rgb="FFFFEF9C"/>
      </colorScale>
    </cfRule>
  </conditionalFormatting>
  <conditionalFormatting sqref="P758:Y772">
    <cfRule type="colorScale" priority="802">
      <colorScale>
        <cfvo type="num" val="0"/>
        <cfvo type="max" val="0"/>
        <color rgb="FFFF0000"/>
        <color rgb="FFFFEF9C"/>
      </colorScale>
    </cfRule>
  </conditionalFormatting>
  <conditionalFormatting sqref="P774:Y777">
    <cfRule type="colorScale" priority="801">
      <colorScale>
        <cfvo type="num" val="0"/>
        <cfvo type="max" val="0"/>
        <color rgb="FFFF0000"/>
        <color rgb="FFFFEF9C"/>
      </colorScale>
    </cfRule>
  </conditionalFormatting>
  <conditionalFormatting sqref="P744:Y756">
    <cfRule type="colorScale" priority="800">
      <colorScale>
        <cfvo type="num" val="0"/>
        <cfvo type="max" val="0"/>
        <color rgb="FFFF0000"/>
        <color rgb="FFFFEF9C"/>
      </colorScale>
    </cfRule>
  </conditionalFormatting>
  <conditionalFormatting sqref="P744:Y756">
    <cfRule type="colorScale" priority="799">
      <colorScale>
        <cfvo type="num" val="0"/>
        <cfvo type="max" val="0"/>
        <color rgb="FFFF0000"/>
        <color rgb="FFFFEF9C"/>
      </colorScale>
    </cfRule>
  </conditionalFormatting>
  <conditionalFormatting sqref="P744:Y756">
    <cfRule type="colorScale" priority="798">
      <colorScale>
        <cfvo type="num" val="0"/>
        <cfvo type="max" val="0"/>
        <color rgb="FFFF0000"/>
        <color rgb="FFFFEF9C"/>
      </colorScale>
    </cfRule>
  </conditionalFormatting>
  <conditionalFormatting sqref="P744:Y756">
    <cfRule type="colorScale" priority="797">
      <colorScale>
        <cfvo type="num" val="0"/>
        <cfvo type="max" val="0"/>
        <color rgb="FFFF0000"/>
        <color rgb="FFFFEF9C"/>
      </colorScale>
    </cfRule>
  </conditionalFormatting>
  <conditionalFormatting sqref="P744:Y756">
    <cfRule type="colorScale" priority="796">
      <colorScale>
        <cfvo type="num" val="0"/>
        <cfvo type="max" val="0"/>
        <color rgb="FFFF0000"/>
        <color rgb="FFFFEF9C"/>
      </colorScale>
    </cfRule>
  </conditionalFormatting>
  <conditionalFormatting sqref="P744:Y756">
    <cfRule type="colorScale" priority="795">
      <colorScale>
        <cfvo type="num" val="0"/>
        <cfvo type="max" val="0"/>
        <color rgb="FFFF0000"/>
        <color rgb="FFFFEF9C"/>
      </colorScale>
    </cfRule>
  </conditionalFormatting>
  <conditionalFormatting sqref="P744:Y756">
    <cfRule type="colorScale" priority="794">
      <colorScale>
        <cfvo type="num" val="0"/>
        <cfvo type="max" val="0"/>
        <color rgb="FFFF0000"/>
        <color rgb="FFFFEF9C"/>
      </colorScale>
    </cfRule>
  </conditionalFormatting>
  <conditionalFormatting sqref="P744:Y756">
    <cfRule type="colorScale" priority="793">
      <colorScale>
        <cfvo type="num" val="0"/>
        <cfvo type="max" val="0"/>
        <color rgb="FFFF0000"/>
        <color rgb="FFFFEF9C"/>
      </colorScale>
    </cfRule>
  </conditionalFormatting>
  <conditionalFormatting sqref="P744:Y756">
    <cfRule type="colorScale" priority="792">
      <colorScale>
        <cfvo type="num" val="0"/>
        <cfvo type="max" val="0"/>
        <color rgb="FFFF0000"/>
        <color rgb="FFFFEF9C"/>
      </colorScale>
    </cfRule>
  </conditionalFormatting>
  <conditionalFormatting sqref="P744:Y756">
    <cfRule type="colorScale" priority="791">
      <colorScale>
        <cfvo type="num" val="0"/>
        <cfvo type="max" val="0"/>
        <color rgb="FFFF0000"/>
        <color rgb="FFFFEF9C"/>
      </colorScale>
    </cfRule>
  </conditionalFormatting>
  <conditionalFormatting sqref="P744:Y756">
    <cfRule type="colorScale" priority="790">
      <colorScale>
        <cfvo type="num" val="0"/>
        <cfvo type="max" val="0"/>
        <color rgb="FFFF0000"/>
        <color rgb="FFFFEF9C"/>
      </colorScale>
    </cfRule>
  </conditionalFormatting>
  <conditionalFormatting sqref="P744:Y756">
    <cfRule type="colorScale" priority="789">
      <colorScale>
        <cfvo type="num" val="0"/>
        <cfvo type="max" val="0"/>
        <color rgb="FFFF0000"/>
        <color rgb="FFFFEF9C"/>
      </colorScale>
    </cfRule>
  </conditionalFormatting>
  <conditionalFormatting sqref="P744:Y756">
    <cfRule type="colorScale" priority="788">
      <colorScale>
        <cfvo type="num" val="0"/>
        <cfvo type="max" val="0"/>
        <color rgb="FFFF0000"/>
        <color rgb="FFFFEF9C"/>
      </colorScale>
    </cfRule>
  </conditionalFormatting>
  <conditionalFormatting sqref="P744:Y756">
    <cfRule type="colorScale" priority="787">
      <colorScale>
        <cfvo type="num" val="0"/>
        <cfvo type="max" val="0"/>
        <color rgb="FFFF0000"/>
        <color rgb="FFFFEF9C"/>
      </colorScale>
    </cfRule>
  </conditionalFormatting>
  <conditionalFormatting sqref="P744:Y756">
    <cfRule type="colorScale" priority="786">
      <colorScale>
        <cfvo type="num" val="0"/>
        <cfvo type="max" val="0"/>
        <color rgb="FFFF0000"/>
        <color rgb="FFFFEF9C"/>
      </colorScale>
    </cfRule>
  </conditionalFormatting>
  <conditionalFormatting sqref="P744:Y756">
    <cfRule type="colorScale" priority="785">
      <colorScale>
        <cfvo type="num" val="0"/>
        <cfvo type="max" val="0"/>
        <color rgb="FFFF0000"/>
        <color rgb="FFFFEF9C"/>
      </colorScale>
    </cfRule>
  </conditionalFormatting>
  <conditionalFormatting sqref="P744:Y756">
    <cfRule type="colorScale" priority="784">
      <colorScale>
        <cfvo type="num" val="0"/>
        <cfvo type="max" val="0"/>
        <color rgb="FFFF0000"/>
        <color rgb="FFFFEF9C"/>
      </colorScale>
    </cfRule>
  </conditionalFormatting>
  <conditionalFormatting sqref="P744:Y756">
    <cfRule type="colorScale" priority="783">
      <colorScale>
        <cfvo type="num" val="0"/>
        <cfvo type="max" val="0"/>
        <color rgb="FFFF0000"/>
        <color rgb="FFFFEF9C"/>
      </colorScale>
    </cfRule>
  </conditionalFormatting>
  <conditionalFormatting sqref="P758:Y772">
    <cfRule type="colorScale" priority="782">
      <colorScale>
        <cfvo type="num" val="0"/>
        <cfvo type="max" val="0"/>
        <color rgb="FFFF0000"/>
        <color rgb="FFFFEF9C"/>
      </colorScale>
    </cfRule>
  </conditionalFormatting>
  <conditionalFormatting sqref="P758:Y772">
    <cfRule type="colorScale" priority="781">
      <colorScale>
        <cfvo type="num" val="0"/>
        <cfvo type="max" val="0"/>
        <color rgb="FFFF0000"/>
        <color rgb="FFFFEF9C"/>
      </colorScale>
    </cfRule>
  </conditionalFormatting>
  <conditionalFormatting sqref="P758:Y772">
    <cfRule type="colorScale" priority="780">
      <colorScale>
        <cfvo type="num" val="0"/>
        <cfvo type="max" val="0"/>
        <color rgb="FFFF0000"/>
        <color rgb="FFFFEF9C"/>
      </colorScale>
    </cfRule>
  </conditionalFormatting>
  <conditionalFormatting sqref="P758:Y772">
    <cfRule type="colorScale" priority="779">
      <colorScale>
        <cfvo type="num" val="0"/>
        <cfvo type="max" val="0"/>
        <color rgb="FFFF0000"/>
        <color rgb="FFFFEF9C"/>
      </colorScale>
    </cfRule>
  </conditionalFormatting>
  <conditionalFormatting sqref="P758:Y772">
    <cfRule type="colorScale" priority="778">
      <colorScale>
        <cfvo type="num" val="0"/>
        <cfvo type="max" val="0"/>
        <color rgb="FFFF0000"/>
        <color rgb="FFFFEF9C"/>
      </colorScale>
    </cfRule>
  </conditionalFormatting>
  <conditionalFormatting sqref="P758:Y772">
    <cfRule type="colorScale" priority="777">
      <colorScale>
        <cfvo type="num" val="0"/>
        <cfvo type="max" val="0"/>
        <color rgb="FFFF0000"/>
        <color rgb="FFFFEF9C"/>
      </colorScale>
    </cfRule>
  </conditionalFormatting>
  <conditionalFormatting sqref="P758:Y772">
    <cfRule type="colorScale" priority="776">
      <colorScale>
        <cfvo type="num" val="0"/>
        <cfvo type="max" val="0"/>
        <color rgb="FFFF0000"/>
        <color rgb="FFFFEF9C"/>
      </colorScale>
    </cfRule>
  </conditionalFormatting>
  <conditionalFormatting sqref="P758:Y772">
    <cfRule type="colorScale" priority="775">
      <colorScale>
        <cfvo type="num" val="0"/>
        <cfvo type="max" val="0"/>
        <color rgb="FFFF0000"/>
        <color rgb="FFFFEF9C"/>
      </colorScale>
    </cfRule>
  </conditionalFormatting>
  <conditionalFormatting sqref="P758:Y772">
    <cfRule type="colorScale" priority="774">
      <colorScale>
        <cfvo type="num" val="0"/>
        <cfvo type="max" val="0"/>
        <color rgb="FFFF0000"/>
        <color rgb="FFFFEF9C"/>
      </colorScale>
    </cfRule>
  </conditionalFormatting>
  <conditionalFormatting sqref="P758:Y772">
    <cfRule type="colorScale" priority="773">
      <colorScale>
        <cfvo type="num" val="0"/>
        <cfvo type="max" val="0"/>
        <color rgb="FFFF0000"/>
        <color rgb="FFFFEF9C"/>
      </colorScale>
    </cfRule>
  </conditionalFormatting>
  <conditionalFormatting sqref="P758:Y772">
    <cfRule type="colorScale" priority="772">
      <colorScale>
        <cfvo type="num" val="0"/>
        <cfvo type="max" val="0"/>
        <color rgb="FFFF0000"/>
        <color rgb="FFFFEF9C"/>
      </colorScale>
    </cfRule>
  </conditionalFormatting>
  <conditionalFormatting sqref="P758:Y772">
    <cfRule type="colorScale" priority="771">
      <colorScale>
        <cfvo type="num" val="0"/>
        <cfvo type="max" val="0"/>
        <color rgb="FFFF0000"/>
        <color rgb="FFFFEF9C"/>
      </colorScale>
    </cfRule>
  </conditionalFormatting>
  <conditionalFormatting sqref="P758:Y772">
    <cfRule type="colorScale" priority="770">
      <colorScale>
        <cfvo type="num" val="0"/>
        <cfvo type="max" val="0"/>
        <color rgb="FFFF0000"/>
        <color rgb="FFFFEF9C"/>
      </colorScale>
    </cfRule>
  </conditionalFormatting>
  <conditionalFormatting sqref="P758:Y772">
    <cfRule type="colorScale" priority="769">
      <colorScale>
        <cfvo type="num" val="0"/>
        <cfvo type="max" val="0"/>
        <color rgb="FFFF0000"/>
        <color rgb="FFFFEF9C"/>
      </colorScale>
    </cfRule>
  </conditionalFormatting>
  <conditionalFormatting sqref="P758:Y772">
    <cfRule type="colorScale" priority="768">
      <colorScale>
        <cfvo type="num" val="0"/>
        <cfvo type="max" val="0"/>
        <color rgb="FFFF0000"/>
        <color rgb="FFFFEF9C"/>
      </colorScale>
    </cfRule>
  </conditionalFormatting>
  <conditionalFormatting sqref="P758:Y772">
    <cfRule type="colorScale" priority="767">
      <colorScale>
        <cfvo type="num" val="0"/>
        <cfvo type="max" val="0"/>
        <color rgb="FFFF0000"/>
        <color rgb="FFFFEF9C"/>
      </colorScale>
    </cfRule>
  </conditionalFormatting>
  <conditionalFormatting sqref="P758:Y772">
    <cfRule type="colorScale" priority="766">
      <colorScale>
        <cfvo type="num" val="0"/>
        <cfvo type="max" val="0"/>
        <color rgb="FFFF0000"/>
        <color rgb="FFFFEF9C"/>
      </colorScale>
    </cfRule>
  </conditionalFormatting>
  <conditionalFormatting sqref="P758:Y772">
    <cfRule type="colorScale" priority="765">
      <colorScale>
        <cfvo type="num" val="0"/>
        <cfvo type="max" val="0"/>
        <color rgb="FFFF0000"/>
        <color rgb="FFFFEF9C"/>
      </colorScale>
    </cfRule>
  </conditionalFormatting>
  <conditionalFormatting sqref="P758:Y772">
    <cfRule type="colorScale" priority="764">
      <colorScale>
        <cfvo type="num" val="0"/>
        <cfvo type="max" val="0"/>
        <color rgb="FFFF0000"/>
        <color rgb="FFFFEF9C"/>
      </colorScale>
    </cfRule>
  </conditionalFormatting>
  <conditionalFormatting sqref="P774:Y777">
    <cfRule type="colorScale" priority="763">
      <colorScale>
        <cfvo type="num" val="0"/>
        <cfvo type="max" val="0"/>
        <color rgb="FFFF0000"/>
        <color rgb="FFFFEF9C"/>
      </colorScale>
    </cfRule>
  </conditionalFormatting>
  <conditionalFormatting sqref="P774:Y777">
    <cfRule type="colorScale" priority="762">
      <colorScale>
        <cfvo type="num" val="0"/>
        <cfvo type="max" val="0"/>
        <color rgb="FFFF0000"/>
        <color rgb="FFFFEF9C"/>
      </colorScale>
    </cfRule>
  </conditionalFormatting>
  <conditionalFormatting sqref="P774:Y777">
    <cfRule type="colorScale" priority="761">
      <colorScale>
        <cfvo type="num" val="0"/>
        <cfvo type="max" val="0"/>
        <color rgb="FFFF0000"/>
        <color rgb="FFFFEF9C"/>
      </colorScale>
    </cfRule>
  </conditionalFormatting>
  <conditionalFormatting sqref="P774:Y777">
    <cfRule type="colorScale" priority="760">
      <colorScale>
        <cfvo type="num" val="0"/>
        <cfvo type="max" val="0"/>
        <color rgb="FFFF0000"/>
        <color rgb="FFFFEF9C"/>
      </colorScale>
    </cfRule>
  </conditionalFormatting>
  <conditionalFormatting sqref="P774:Y777">
    <cfRule type="colorScale" priority="759">
      <colorScale>
        <cfvo type="num" val="0"/>
        <cfvo type="max" val="0"/>
        <color rgb="FFFF0000"/>
        <color rgb="FFFFEF9C"/>
      </colorScale>
    </cfRule>
  </conditionalFormatting>
  <conditionalFormatting sqref="P774:Y777">
    <cfRule type="colorScale" priority="758">
      <colorScale>
        <cfvo type="num" val="0"/>
        <cfvo type="max" val="0"/>
        <color rgb="FFFF0000"/>
        <color rgb="FFFFEF9C"/>
      </colorScale>
    </cfRule>
  </conditionalFormatting>
  <conditionalFormatting sqref="P774:Y777">
    <cfRule type="colorScale" priority="757">
      <colorScale>
        <cfvo type="num" val="0"/>
        <cfvo type="max" val="0"/>
        <color rgb="FFFF0000"/>
        <color rgb="FFFFEF9C"/>
      </colorScale>
    </cfRule>
  </conditionalFormatting>
  <conditionalFormatting sqref="P774:Y777">
    <cfRule type="colorScale" priority="756">
      <colorScale>
        <cfvo type="num" val="0"/>
        <cfvo type="max" val="0"/>
        <color rgb="FFFF0000"/>
        <color rgb="FFFFEF9C"/>
      </colorScale>
    </cfRule>
  </conditionalFormatting>
  <conditionalFormatting sqref="P774:Y777">
    <cfRule type="colorScale" priority="755">
      <colorScale>
        <cfvo type="num" val="0"/>
        <cfvo type="max" val="0"/>
        <color rgb="FFFF0000"/>
        <color rgb="FFFFEF9C"/>
      </colorScale>
    </cfRule>
  </conditionalFormatting>
  <conditionalFormatting sqref="P774:Y777">
    <cfRule type="colorScale" priority="754">
      <colorScale>
        <cfvo type="num" val="0"/>
        <cfvo type="max" val="0"/>
        <color rgb="FFFF0000"/>
        <color rgb="FFFFEF9C"/>
      </colorScale>
    </cfRule>
  </conditionalFormatting>
  <conditionalFormatting sqref="P774:Y777">
    <cfRule type="colorScale" priority="753">
      <colorScale>
        <cfvo type="num" val="0"/>
        <cfvo type="max" val="0"/>
        <color rgb="FFFF0000"/>
        <color rgb="FFFFEF9C"/>
      </colorScale>
    </cfRule>
  </conditionalFormatting>
  <conditionalFormatting sqref="P774:Y777">
    <cfRule type="colorScale" priority="752">
      <colorScale>
        <cfvo type="num" val="0"/>
        <cfvo type="max" val="0"/>
        <color rgb="FFFF0000"/>
        <color rgb="FFFFEF9C"/>
      </colorScale>
    </cfRule>
  </conditionalFormatting>
  <conditionalFormatting sqref="P774:Y777">
    <cfRule type="colorScale" priority="751">
      <colorScale>
        <cfvo type="num" val="0"/>
        <cfvo type="max" val="0"/>
        <color rgb="FFFF0000"/>
        <color rgb="FFFFEF9C"/>
      </colorScale>
    </cfRule>
  </conditionalFormatting>
  <conditionalFormatting sqref="P774:Y777">
    <cfRule type="colorScale" priority="750">
      <colorScale>
        <cfvo type="num" val="0"/>
        <cfvo type="max" val="0"/>
        <color rgb="FFFF0000"/>
        <color rgb="FFFFEF9C"/>
      </colorScale>
    </cfRule>
  </conditionalFormatting>
  <conditionalFormatting sqref="P774:Y777">
    <cfRule type="colorScale" priority="749">
      <colorScale>
        <cfvo type="num" val="0"/>
        <cfvo type="max" val="0"/>
        <color rgb="FFFF0000"/>
        <color rgb="FFFFEF9C"/>
      </colorScale>
    </cfRule>
  </conditionalFormatting>
  <conditionalFormatting sqref="P774:Y777">
    <cfRule type="colorScale" priority="748">
      <colorScale>
        <cfvo type="num" val="0"/>
        <cfvo type="max" val="0"/>
        <color rgb="FFFF0000"/>
        <color rgb="FFFFEF9C"/>
      </colorScale>
    </cfRule>
  </conditionalFormatting>
  <conditionalFormatting sqref="P774:Y777">
    <cfRule type="colorScale" priority="747">
      <colorScale>
        <cfvo type="num" val="0"/>
        <cfvo type="max" val="0"/>
        <color rgb="FFFF0000"/>
        <color rgb="FFFFEF9C"/>
      </colorScale>
    </cfRule>
  </conditionalFormatting>
  <conditionalFormatting sqref="P774:Y777">
    <cfRule type="colorScale" priority="746">
      <colorScale>
        <cfvo type="num" val="0"/>
        <cfvo type="max" val="0"/>
        <color rgb="FFFF0000"/>
        <color rgb="FFFFEF9C"/>
      </colorScale>
    </cfRule>
  </conditionalFormatting>
  <conditionalFormatting sqref="P774:Y777">
    <cfRule type="colorScale" priority="745">
      <colorScale>
        <cfvo type="num" val="0"/>
        <cfvo type="max" val="0"/>
        <color rgb="FFFF0000"/>
        <color rgb="FFFFEF9C"/>
      </colorScale>
    </cfRule>
  </conditionalFormatting>
  <conditionalFormatting sqref="P774:Y777">
    <cfRule type="colorScale" priority="744">
      <colorScale>
        <cfvo type="num" val="0"/>
        <cfvo type="max" val="0"/>
        <color rgb="FFFF0000"/>
        <color rgb="FFFFEF9C"/>
      </colorScale>
    </cfRule>
  </conditionalFormatting>
  <conditionalFormatting sqref="P747:Y747">
    <cfRule type="colorScale" priority="743">
      <colorScale>
        <cfvo type="num" val="0"/>
        <cfvo type="max" val="0"/>
        <color rgb="FFFF0000"/>
        <color rgb="FFFFEF9C"/>
      </colorScale>
    </cfRule>
  </conditionalFormatting>
  <conditionalFormatting sqref="P762:Y762">
    <cfRule type="colorScale" priority="742">
      <colorScale>
        <cfvo type="num" val="0"/>
        <cfvo type="max" val="0"/>
        <color rgb="FFFF0000"/>
        <color rgb="FFFFEF9C"/>
      </colorScale>
    </cfRule>
  </conditionalFormatting>
  <conditionalFormatting sqref="P752:Y752">
    <cfRule type="colorScale" priority="741">
      <colorScale>
        <cfvo type="num" val="0"/>
        <cfvo type="max" val="0"/>
        <color rgb="FFFF0000"/>
        <color rgb="FFFFEF9C"/>
      </colorScale>
    </cfRule>
  </conditionalFormatting>
  <conditionalFormatting sqref="P767:Y767">
    <cfRule type="colorScale" priority="740">
      <colorScale>
        <cfvo type="num" val="0"/>
        <cfvo type="max" val="0"/>
        <color rgb="FFFF0000"/>
        <color rgb="FFFFEF9C"/>
      </colorScale>
    </cfRule>
  </conditionalFormatting>
  <conditionalFormatting sqref="P753:Y753">
    <cfRule type="colorScale" priority="739">
      <colorScale>
        <cfvo type="num" val="0"/>
        <cfvo type="max" val="0"/>
        <color rgb="FFFF0000"/>
        <color rgb="FFFFEF9C"/>
      </colorScale>
    </cfRule>
  </conditionalFormatting>
  <conditionalFormatting sqref="P768:Y769">
    <cfRule type="colorScale" priority="738">
      <colorScale>
        <cfvo type="num" val="0"/>
        <cfvo type="max" val="0"/>
        <color rgb="FFFF0000"/>
        <color rgb="FFFFEF9C"/>
      </colorScale>
    </cfRule>
  </conditionalFormatting>
  <conditionalFormatting sqref="Z744:Z756">
    <cfRule type="colorScale" priority="737">
      <colorScale>
        <cfvo type="num" val="0"/>
        <cfvo type="max" val="0"/>
        <color rgb="FFFF0000"/>
        <color rgb="FFFFEF9C"/>
      </colorScale>
    </cfRule>
  </conditionalFormatting>
  <conditionalFormatting sqref="Z758:Z772">
    <cfRule type="colorScale" priority="736">
      <colorScale>
        <cfvo type="num" val="0"/>
        <cfvo type="max" val="0"/>
        <color rgb="FFFF0000"/>
        <color rgb="FFFFEF9C"/>
      </colorScale>
    </cfRule>
  </conditionalFormatting>
  <conditionalFormatting sqref="Z774:Z777">
    <cfRule type="colorScale" priority="735">
      <colorScale>
        <cfvo type="num" val="0"/>
        <cfvo type="max" val="0"/>
        <color rgb="FFFF0000"/>
        <color rgb="FFFFEF9C"/>
      </colorScale>
    </cfRule>
  </conditionalFormatting>
  <conditionalFormatting sqref="Z744:Z756">
    <cfRule type="colorScale" priority="734">
      <colorScale>
        <cfvo type="num" val="0"/>
        <cfvo type="max" val="0"/>
        <color rgb="FFFF0000"/>
        <color rgb="FFFFEF9C"/>
      </colorScale>
    </cfRule>
  </conditionalFormatting>
  <conditionalFormatting sqref="Z744:Z756">
    <cfRule type="colorScale" priority="733">
      <colorScale>
        <cfvo type="num" val="0"/>
        <cfvo type="max" val="0"/>
        <color rgb="FFFF0000"/>
        <color rgb="FFFFEF9C"/>
      </colorScale>
    </cfRule>
  </conditionalFormatting>
  <conditionalFormatting sqref="Z744:Z756">
    <cfRule type="colorScale" priority="732">
      <colorScale>
        <cfvo type="num" val="0"/>
        <cfvo type="max" val="0"/>
        <color rgb="FFFF0000"/>
        <color rgb="FFFFEF9C"/>
      </colorScale>
    </cfRule>
  </conditionalFormatting>
  <conditionalFormatting sqref="Z744:Z756">
    <cfRule type="colorScale" priority="731">
      <colorScale>
        <cfvo type="num" val="0"/>
        <cfvo type="max" val="0"/>
        <color rgb="FFFF0000"/>
        <color rgb="FFFFEF9C"/>
      </colorScale>
    </cfRule>
  </conditionalFormatting>
  <conditionalFormatting sqref="Z744:Z756">
    <cfRule type="colorScale" priority="730">
      <colorScale>
        <cfvo type="num" val="0"/>
        <cfvo type="max" val="0"/>
        <color rgb="FFFF0000"/>
        <color rgb="FFFFEF9C"/>
      </colorScale>
    </cfRule>
  </conditionalFormatting>
  <conditionalFormatting sqref="Z744:Z756">
    <cfRule type="colorScale" priority="729">
      <colorScale>
        <cfvo type="num" val="0"/>
        <cfvo type="max" val="0"/>
        <color rgb="FFFF0000"/>
        <color rgb="FFFFEF9C"/>
      </colorScale>
    </cfRule>
  </conditionalFormatting>
  <conditionalFormatting sqref="Z744:Z756">
    <cfRule type="colorScale" priority="728">
      <colorScale>
        <cfvo type="num" val="0"/>
        <cfvo type="max" val="0"/>
        <color rgb="FFFF0000"/>
        <color rgb="FFFFEF9C"/>
      </colorScale>
    </cfRule>
  </conditionalFormatting>
  <conditionalFormatting sqref="Z744:Z756">
    <cfRule type="colorScale" priority="727">
      <colorScale>
        <cfvo type="num" val="0"/>
        <cfvo type="max" val="0"/>
        <color rgb="FFFF0000"/>
        <color rgb="FFFFEF9C"/>
      </colorScale>
    </cfRule>
  </conditionalFormatting>
  <conditionalFormatting sqref="Z744:Z756">
    <cfRule type="colorScale" priority="726">
      <colorScale>
        <cfvo type="num" val="0"/>
        <cfvo type="max" val="0"/>
        <color rgb="FFFF0000"/>
        <color rgb="FFFFEF9C"/>
      </colorScale>
    </cfRule>
  </conditionalFormatting>
  <conditionalFormatting sqref="Z744:Z756">
    <cfRule type="colorScale" priority="725">
      <colorScale>
        <cfvo type="num" val="0"/>
        <cfvo type="max" val="0"/>
        <color rgb="FFFF0000"/>
        <color rgb="FFFFEF9C"/>
      </colorScale>
    </cfRule>
  </conditionalFormatting>
  <conditionalFormatting sqref="Z744:Z756">
    <cfRule type="colorScale" priority="724">
      <colorScale>
        <cfvo type="num" val="0"/>
        <cfvo type="max" val="0"/>
        <color rgb="FFFF0000"/>
        <color rgb="FFFFEF9C"/>
      </colorScale>
    </cfRule>
  </conditionalFormatting>
  <conditionalFormatting sqref="Z744:Z756">
    <cfRule type="colorScale" priority="723">
      <colorScale>
        <cfvo type="num" val="0"/>
        <cfvo type="max" val="0"/>
        <color rgb="FFFF0000"/>
        <color rgb="FFFFEF9C"/>
      </colorScale>
    </cfRule>
  </conditionalFormatting>
  <conditionalFormatting sqref="Z744:Z756">
    <cfRule type="colorScale" priority="722">
      <colorScale>
        <cfvo type="num" val="0"/>
        <cfvo type="max" val="0"/>
        <color rgb="FFFF0000"/>
        <color rgb="FFFFEF9C"/>
      </colorScale>
    </cfRule>
  </conditionalFormatting>
  <conditionalFormatting sqref="Z744:Z756">
    <cfRule type="colorScale" priority="721">
      <colorScale>
        <cfvo type="num" val="0"/>
        <cfvo type="max" val="0"/>
        <color rgb="FFFF0000"/>
        <color rgb="FFFFEF9C"/>
      </colorScale>
    </cfRule>
  </conditionalFormatting>
  <conditionalFormatting sqref="Z744:Z756">
    <cfRule type="colorScale" priority="720">
      <colorScale>
        <cfvo type="num" val="0"/>
        <cfvo type="max" val="0"/>
        <color rgb="FFFF0000"/>
        <color rgb="FFFFEF9C"/>
      </colorScale>
    </cfRule>
  </conditionalFormatting>
  <conditionalFormatting sqref="Z744:Z756">
    <cfRule type="colorScale" priority="719">
      <colorScale>
        <cfvo type="num" val="0"/>
        <cfvo type="max" val="0"/>
        <color rgb="FFFF0000"/>
        <color rgb="FFFFEF9C"/>
      </colorScale>
    </cfRule>
  </conditionalFormatting>
  <conditionalFormatting sqref="Z744:Z756">
    <cfRule type="colorScale" priority="718">
      <colorScale>
        <cfvo type="num" val="0"/>
        <cfvo type="max" val="0"/>
        <color rgb="FFFF0000"/>
        <color rgb="FFFFEF9C"/>
      </colorScale>
    </cfRule>
  </conditionalFormatting>
  <conditionalFormatting sqref="Z744:Z756">
    <cfRule type="colorScale" priority="717">
      <colorScale>
        <cfvo type="num" val="0"/>
        <cfvo type="max" val="0"/>
        <color rgb="FFFF0000"/>
        <color rgb="FFFFEF9C"/>
      </colorScale>
    </cfRule>
  </conditionalFormatting>
  <conditionalFormatting sqref="Z758:Z772">
    <cfRule type="colorScale" priority="716">
      <colorScale>
        <cfvo type="num" val="0"/>
        <cfvo type="max" val="0"/>
        <color rgb="FFFF0000"/>
        <color rgb="FFFFEF9C"/>
      </colorScale>
    </cfRule>
  </conditionalFormatting>
  <conditionalFormatting sqref="Z758:Z772">
    <cfRule type="colorScale" priority="715">
      <colorScale>
        <cfvo type="num" val="0"/>
        <cfvo type="max" val="0"/>
        <color rgb="FFFF0000"/>
        <color rgb="FFFFEF9C"/>
      </colorScale>
    </cfRule>
  </conditionalFormatting>
  <conditionalFormatting sqref="Z758:Z772">
    <cfRule type="colorScale" priority="714">
      <colorScale>
        <cfvo type="num" val="0"/>
        <cfvo type="max" val="0"/>
        <color rgb="FFFF0000"/>
        <color rgb="FFFFEF9C"/>
      </colorScale>
    </cfRule>
  </conditionalFormatting>
  <conditionalFormatting sqref="Z758:Z772">
    <cfRule type="colorScale" priority="713">
      <colorScale>
        <cfvo type="num" val="0"/>
        <cfvo type="max" val="0"/>
        <color rgb="FFFF0000"/>
        <color rgb="FFFFEF9C"/>
      </colorScale>
    </cfRule>
  </conditionalFormatting>
  <conditionalFormatting sqref="Z758:Z772">
    <cfRule type="colorScale" priority="712">
      <colorScale>
        <cfvo type="num" val="0"/>
        <cfvo type="max" val="0"/>
        <color rgb="FFFF0000"/>
        <color rgb="FFFFEF9C"/>
      </colorScale>
    </cfRule>
  </conditionalFormatting>
  <conditionalFormatting sqref="Z758:Z772">
    <cfRule type="colorScale" priority="711">
      <colorScale>
        <cfvo type="num" val="0"/>
        <cfvo type="max" val="0"/>
        <color rgb="FFFF0000"/>
        <color rgb="FFFFEF9C"/>
      </colorScale>
    </cfRule>
  </conditionalFormatting>
  <conditionalFormatting sqref="Z758:Z772">
    <cfRule type="colorScale" priority="710">
      <colorScale>
        <cfvo type="num" val="0"/>
        <cfvo type="max" val="0"/>
        <color rgb="FFFF0000"/>
        <color rgb="FFFFEF9C"/>
      </colorScale>
    </cfRule>
  </conditionalFormatting>
  <conditionalFormatting sqref="Z758:Z772">
    <cfRule type="colorScale" priority="709">
      <colorScale>
        <cfvo type="num" val="0"/>
        <cfvo type="max" val="0"/>
        <color rgb="FFFF0000"/>
        <color rgb="FFFFEF9C"/>
      </colorScale>
    </cfRule>
  </conditionalFormatting>
  <conditionalFormatting sqref="Z758:Z772">
    <cfRule type="colorScale" priority="708">
      <colorScale>
        <cfvo type="num" val="0"/>
        <cfvo type="max" val="0"/>
        <color rgb="FFFF0000"/>
        <color rgb="FFFFEF9C"/>
      </colorScale>
    </cfRule>
  </conditionalFormatting>
  <conditionalFormatting sqref="Z758:Z772">
    <cfRule type="colorScale" priority="707">
      <colorScale>
        <cfvo type="num" val="0"/>
        <cfvo type="max" val="0"/>
        <color rgb="FFFF0000"/>
        <color rgb="FFFFEF9C"/>
      </colorScale>
    </cfRule>
  </conditionalFormatting>
  <conditionalFormatting sqref="Z758:Z772">
    <cfRule type="colorScale" priority="706">
      <colorScale>
        <cfvo type="num" val="0"/>
        <cfvo type="max" val="0"/>
        <color rgb="FFFF0000"/>
        <color rgb="FFFFEF9C"/>
      </colorScale>
    </cfRule>
  </conditionalFormatting>
  <conditionalFormatting sqref="Z758:Z772">
    <cfRule type="colorScale" priority="705">
      <colorScale>
        <cfvo type="num" val="0"/>
        <cfvo type="max" val="0"/>
        <color rgb="FFFF0000"/>
        <color rgb="FFFFEF9C"/>
      </colorScale>
    </cfRule>
  </conditionalFormatting>
  <conditionalFormatting sqref="Z758:Z772">
    <cfRule type="colorScale" priority="704">
      <colorScale>
        <cfvo type="num" val="0"/>
        <cfvo type="max" val="0"/>
        <color rgb="FFFF0000"/>
        <color rgb="FFFFEF9C"/>
      </colorScale>
    </cfRule>
  </conditionalFormatting>
  <conditionalFormatting sqref="Z758:Z772">
    <cfRule type="colorScale" priority="703">
      <colorScale>
        <cfvo type="num" val="0"/>
        <cfvo type="max" val="0"/>
        <color rgb="FFFF0000"/>
        <color rgb="FFFFEF9C"/>
      </colorScale>
    </cfRule>
  </conditionalFormatting>
  <conditionalFormatting sqref="Z758:Z772">
    <cfRule type="colorScale" priority="702">
      <colorScale>
        <cfvo type="num" val="0"/>
        <cfvo type="max" val="0"/>
        <color rgb="FFFF0000"/>
        <color rgb="FFFFEF9C"/>
      </colorScale>
    </cfRule>
  </conditionalFormatting>
  <conditionalFormatting sqref="Z758:Z772">
    <cfRule type="colorScale" priority="701">
      <colorScale>
        <cfvo type="num" val="0"/>
        <cfvo type="max" val="0"/>
        <color rgb="FFFF0000"/>
        <color rgb="FFFFEF9C"/>
      </colorScale>
    </cfRule>
  </conditionalFormatting>
  <conditionalFormatting sqref="Z758:Z772">
    <cfRule type="colorScale" priority="700">
      <colorScale>
        <cfvo type="num" val="0"/>
        <cfvo type="max" val="0"/>
        <color rgb="FFFF0000"/>
        <color rgb="FFFFEF9C"/>
      </colorScale>
    </cfRule>
  </conditionalFormatting>
  <conditionalFormatting sqref="Z758:Z772">
    <cfRule type="colorScale" priority="699">
      <colorScale>
        <cfvo type="num" val="0"/>
        <cfvo type="max" val="0"/>
        <color rgb="FFFF0000"/>
        <color rgb="FFFFEF9C"/>
      </colorScale>
    </cfRule>
  </conditionalFormatting>
  <conditionalFormatting sqref="Z758:Z772">
    <cfRule type="colorScale" priority="698">
      <colorScale>
        <cfvo type="num" val="0"/>
        <cfvo type="max" val="0"/>
        <color rgb="FFFF0000"/>
        <color rgb="FFFFEF9C"/>
      </colorScale>
    </cfRule>
  </conditionalFormatting>
  <conditionalFormatting sqref="Z774:Z777">
    <cfRule type="colorScale" priority="697">
      <colorScale>
        <cfvo type="num" val="0"/>
        <cfvo type="max" val="0"/>
        <color rgb="FFFF0000"/>
        <color rgb="FFFFEF9C"/>
      </colorScale>
    </cfRule>
  </conditionalFormatting>
  <conditionalFormatting sqref="Z774:Z777">
    <cfRule type="colorScale" priority="696">
      <colorScale>
        <cfvo type="num" val="0"/>
        <cfvo type="max" val="0"/>
        <color rgb="FFFF0000"/>
        <color rgb="FFFFEF9C"/>
      </colorScale>
    </cfRule>
  </conditionalFormatting>
  <conditionalFormatting sqref="Z774:Z777">
    <cfRule type="colorScale" priority="695">
      <colorScale>
        <cfvo type="num" val="0"/>
        <cfvo type="max" val="0"/>
        <color rgb="FFFF0000"/>
        <color rgb="FFFFEF9C"/>
      </colorScale>
    </cfRule>
  </conditionalFormatting>
  <conditionalFormatting sqref="Z774:Z777">
    <cfRule type="colorScale" priority="694">
      <colorScale>
        <cfvo type="num" val="0"/>
        <cfvo type="max" val="0"/>
        <color rgb="FFFF0000"/>
        <color rgb="FFFFEF9C"/>
      </colorScale>
    </cfRule>
  </conditionalFormatting>
  <conditionalFormatting sqref="Z774:Z777">
    <cfRule type="colorScale" priority="693">
      <colorScale>
        <cfvo type="num" val="0"/>
        <cfvo type="max" val="0"/>
        <color rgb="FFFF0000"/>
        <color rgb="FFFFEF9C"/>
      </colorScale>
    </cfRule>
  </conditionalFormatting>
  <conditionalFormatting sqref="Z774:Z777">
    <cfRule type="colorScale" priority="692">
      <colorScale>
        <cfvo type="num" val="0"/>
        <cfvo type="max" val="0"/>
        <color rgb="FFFF0000"/>
        <color rgb="FFFFEF9C"/>
      </colorScale>
    </cfRule>
  </conditionalFormatting>
  <conditionalFormatting sqref="Z774:Z777">
    <cfRule type="colorScale" priority="691">
      <colorScale>
        <cfvo type="num" val="0"/>
        <cfvo type="max" val="0"/>
        <color rgb="FFFF0000"/>
        <color rgb="FFFFEF9C"/>
      </colorScale>
    </cfRule>
  </conditionalFormatting>
  <conditionalFormatting sqref="Z774:Z777">
    <cfRule type="colorScale" priority="690">
      <colorScale>
        <cfvo type="num" val="0"/>
        <cfvo type="max" val="0"/>
        <color rgb="FFFF0000"/>
        <color rgb="FFFFEF9C"/>
      </colorScale>
    </cfRule>
  </conditionalFormatting>
  <conditionalFormatting sqref="Z774:Z777">
    <cfRule type="colorScale" priority="689">
      <colorScale>
        <cfvo type="num" val="0"/>
        <cfvo type="max" val="0"/>
        <color rgb="FFFF0000"/>
        <color rgb="FFFFEF9C"/>
      </colorScale>
    </cfRule>
  </conditionalFormatting>
  <conditionalFormatting sqref="Z774:Z777">
    <cfRule type="colorScale" priority="688">
      <colorScale>
        <cfvo type="num" val="0"/>
        <cfvo type="max" val="0"/>
        <color rgb="FFFF0000"/>
        <color rgb="FFFFEF9C"/>
      </colorScale>
    </cfRule>
  </conditionalFormatting>
  <conditionalFormatting sqref="Z774:Z777">
    <cfRule type="colorScale" priority="687">
      <colorScale>
        <cfvo type="num" val="0"/>
        <cfvo type="max" val="0"/>
        <color rgb="FFFF0000"/>
        <color rgb="FFFFEF9C"/>
      </colorScale>
    </cfRule>
  </conditionalFormatting>
  <conditionalFormatting sqref="Z774:Z777">
    <cfRule type="colorScale" priority="686">
      <colorScale>
        <cfvo type="num" val="0"/>
        <cfvo type="max" val="0"/>
        <color rgb="FFFF0000"/>
        <color rgb="FFFFEF9C"/>
      </colorScale>
    </cfRule>
  </conditionalFormatting>
  <conditionalFormatting sqref="Z774:Z777">
    <cfRule type="colorScale" priority="685">
      <colorScale>
        <cfvo type="num" val="0"/>
        <cfvo type="max" val="0"/>
        <color rgb="FFFF0000"/>
        <color rgb="FFFFEF9C"/>
      </colorScale>
    </cfRule>
  </conditionalFormatting>
  <conditionalFormatting sqref="Z774:Z777">
    <cfRule type="colorScale" priority="684">
      <colorScale>
        <cfvo type="num" val="0"/>
        <cfvo type="max" val="0"/>
        <color rgb="FFFF0000"/>
        <color rgb="FFFFEF9C"/>
      </colorScale>
    </cfRule>
  </conditionalFormatting>
  <conditionalFormatting sqref="Z774:Z777">
    <cfRule type="colorScale" priority="683">
      <colorScale>
        <cfvo type="num" val="0"/>
        <cfvo type="max" val="0"/>
        <color rgb="FFFF0000"/>
        <color rgb="FFFFEF9C"/>
      </colorScale>
    </cfRule>
  </conditionalFormatting>
  <conditionalFormatting sqref="Z774:Z777">
    <cfRule type="colorScale" priority="682">
      <colorScale>
        <cfvo type="num" val="0"/>
        <cfvo type="max" val="0"/>
        <color rgb="FFFF0000"/>
        <color rgb="FFFFEF9C"/>
      </colorScale>
    </cfRule>
  </conditionalFormatting>
  <conditionalFormatting sqref="Z774:Z777">
    <cfRule type="colorScale" priority="681">
      <colorScale>
        <cfvo type="num" val="0"/>
        <cfvo type="max" val="0"/>
        <color rgb="FFFF0000"/>
        <color rgb="FFFFEF9C"/>
      </colorScale>
    </cfRule>
  </conditionalFormatting>
  <conditionalFormatting sqref="Z774:Z777">
    <cfRule type="colorScale" priority="680">
      <colorScale>
        <cfvo type="num" val="0"/>
        <cfvo type="max" val="0"/>
        <color rgb="FFFF0000"/>
        <color rgb="FFFFEF9C"/>
      </colorScale>
    </cfRule>
  </conditionalFormatting>
  <conditionalFormatting sqref="Z774:Z777">
    <cfRule type="colorScale" priority="679">
      <colorScale>
        <cfvo type="num" val="0"/>
        <cfvo type="max" val="0"/>
        <color rgb="FFFF0000"/>
        <color rgb="FFFFEF9C"/>
      </colorScale>
    </cfRule>
  </conditionalFormatting>
  <conditionalFormatting sqref="Z774:Z777">
    <cfRule type="colorScale" priority="678">
      <colorScale>
        <cfvo type="num" val="0"/>
        <cfvo type="max" val="0"/>
        <color rgb="FFFF0000"/>
        <color rgb="FFFFEF9C"/>
      </colorScale>
    </cfRule>
  </conditionalFormatting>
  <conditionalFormatting sqref="Z747">
    <cfRule type="colorScale" priority="677">
      <colorScale>
        <cfvo type="num" val="0"/>
        <cfvo type="max" val="0"/>
        <color rgb="FFFF0000"/>
        <color rgb="FFFFEF9C"/>
      </colorScale>
    </cfRule>
  </conditionalFormatting>
  <conditionalFormatting sqref="Z762">
    <cfRule type="colorScale" priority="676">
      <colorScale>
        <cfvo type="num" val="0"/>
        <cfvo type="max" val="0"/>
        <color rgb="FFFF0000"/>
        <color rgb="FFFFEF9C"/>
      </colorScale>
    </cfRule>
  </conditionalFormatting>
  <conditionalFormatting sqref="Z752">
    <cfRule type="colorScale" priority="675">
      <colorScale>
        <cfvo type="num" val="0"/>
        <cfvo type="max" val="0"/>
        <color rgb="FFFF0000"/>
        <color rgb="FFFFEF9C"/>
      </colorScale>
    </cfRule>
  </conditionalFormatting>
  <conditionalFormatting sqref="Z767">
    <cfRule type="colorScale" priority="674">
      <colorScale>
        <cfvo type="num" val="0"/>
        <cfvo type="max" val="0"/>
        <color rgb="FFFF0000"/>
        <color rgb="FFFFEF9C"/>
      </colorScale>
    </cfRule>
  </conditionalFormatting>
  <conditionalFormatting sqref="Z753">
    <cfRule type="colorScale" priority="673">
      <colorScale>
        <cfvo type="num" val="0"/>
        <cfvo type="max" val="0"/>
        <color rgb="FFFF0000"/>
        <color rgb="FFFFEF9C"/>
      </colorScale>
    </cfRule>
  </conditionalFormatting>
  <conditionalFormatting sqref="Z768:Z769">
    <cfRule type="colorScale" priority="672">
      <colorScale>
        <cfvo type="num" val="0"/>
        <cfvo type="max" val="0"/>
        <color rgb="FFFF0000"/>
        <color rgb="FFFFEF9C"/>
      </colorScale>
    </cfRule>
  </conditionalFormatting>
  <conditionalFormatting sqref="P744:Y747">
    <cfRule type="colorScale" priority="671">
      <colorScale>
        <cfvo type="num" val="0"/>
        <cfvo type="max" val="0"/>
        <color rgb="FFFF0000"/>
        <color rgb="FFFFEF9C"/>
      </colorScale>
    </cfRule>
  </conditionalFormatting>
  <conditionalFormatting sqref="P749:Y762">
    <cfRule type="colorScale" priority="670">
      <colorScale>
        <cfvo type="num" val="0"/>
        <cfvo type="max" val="0"/>
        <color rgb="FFFF0000"/>
        <color rgb="FFFFEF9C"/>
      </colorScale>
    </cfRule>
  </conditionalFormatting>
  <conditionalFormatting sqref="P764:Y777">
    <cfRule type="colorScale" priority="669">
      <colorScale>
        <cfvo type="num" val="0"/>
        <cfvo type="max" val="0"/>
        <color rgb="FFFF0000"/>
        <color rgb="FFFFEF9C"/>
      </colorScale>
    </cfRule>
  </conditionalFormatting>
  <conditionalFormatting sqref="P744:Y747">
    <cfRule type="colorScale" priority="668">
      <colorScale>
        <cfvo type="num" val="0"/>
        <cfvo type="max" val="0"/>
        <color rgb="FFFF0000"/>
        <color rgb="FFFFEF9C"/>
      </colorScale>
    </cfRule>
  </conditionalFormatting>
  <conditionalFormatting sqref="P744:Y747">
    <cfRule type="colorScale" priority="667">
      <colorScale>
        <cfvo type="num" val="0"/>
        <cfvo type="max" val="0"/>
        <color rgb="FFFF0000"/>
        <color rgb="FFFFEF9C"/>
      </colorScale>
    </cfRule>
  </conditionalFormatting>
  <conditionalFormatting sqref="P744:Y747">
    <cfRule type="colorScale" priority="666">
      <colorScale>
        <cfvo type="num" val="0"/>
        <cfvo type="max" val="0"/>
        <color rgb="FFFF0000"/>
        <color rgb="FFFFEF9C"/>
      </colorScale>
    </cfRule>
  </conditionalFormatting>
  <conditionalFormatting sqref="P744:Y747">
    <cfRule type="colorScale" priority="665">
      <colorScale>
        <cfvo type="num" val="0"/>
        <cfvo type="max" val="0"/>
        <color rgb="FFFF0000"/>
        <color rgb="FFFFEF9C"/>
      </colorScale>
    </cfRule>
  </conditionalFormatting>
  <conditionalFormatting sqref="P744:Y747">
    <cfRule type="colorScale" priority="664">
      <colorScale>
        <cfvo type="num" val="0"/>
        <cfvo type="max" val="0"/>
        <color rgb="FFFF0000"/>
        <color rgb="FFFFEF9C"/>
      </colorScale>
    </cfRule>
  </conditionalFormatting>
  <conditionalFormatting sqref="P744:Y747">
    <cfRule type="colorScale" priority="663">
      <colorScale>
        <cfvo type="num" val="0"/>
        <cfvo type="max" val="0"/>
        <color rgb="FFFF0000"/>
        <color rgb="FFFFEF9C"/>
      </colorScale>
    </cfRule>
  </conditionalFormatting>
  <conditionalFormatting sqref="P744:Y747">
    <cfRule type="colorScale" priority="662">
      <colorScale>
        <cfvo type="num" val="0"/>
        <cfvo type="max" val="0"/>
        <color rgb="FFFF0000"/>
        <color rgb="FFFFEF9C"/>
      </colorScale>
    </cfRule>
  </conditionalFormatting>
  <conditionalFormatting sqref="P744:Y747">
    <cfRule type="colorScale" priority="661">
      <colorScale>
        <cfvo type="num" val="0"/>
        <cfvo type="max" val="0"/>
        <color rgb="FFFF0000"/>
        <color rgb="FFFFEF9C"/>
      </colorScale>
    </cfRule>
  </conditionalFormatting>
  <conditionalFormatting sqref="P744:Y747">
    <cfRule type="colorScale" priority="660">
      <colorScale>
        <cfvo type="num" val="0"/>
        <cfvo type="max" val="0"/>
        <color rgb="FFFF0000"/>
        <color rgb="FFFFEF9C"/>
      </colorScale>
    </cfRule>
  </conditionalFormatting>
  <conditionalFormatting sqref="P744:Y747">
    <cfRule type="colorScale" priority="659">
      <colorScale>
        <cfvo type="num" val="0"/>
        <cfvo type="max" val="0"/>
        <color rgb="FFFF0000"/>
        <color rgb="FFFFEF9C"/>
      </colorScale>
    </cfRule>
  </conditionalFormatting>
  <conditionalFormatting sqref="P744:Y747">
    <cfRule type="colorScale" priority="658">
      <colorScale>
        <cfvo type="num" val="0"/>
        <cfvo type="max" val="0"/>
        <color rgb="FFFF0000"/>
        <color rgb="FFFFEF9C"/>
      </colorScale>
    </cfRule>
  </conditionalFormatting>
  <conditionalFormatting sqref="P744:Y747">
    <cfRule type="colorScale" priority="657">
      <colorScale>
        <cfvo type="num" val="0"/>
        <cfvo type="max" val="0"/>
        <color rgb="FFFF0000"/>
        <color rgb="FFFFEF9C"/>
      </colorScale>
    </cfRule>
  </conditionalFormatting>
  <conditionalFormatting sqref="P744:Y747">
    <cfRule type="colorScale" priority="656">
      <colorScale>
        <cfvo type="num" val="0"/>
        <cfvo type="max" val="0"/>
        <color rgb="FFFF0000"/>
        <color rgb="FFFFEF9C"/>
      </colorScale>
    </cfRule>
  </conditionalFormatting>
  <conditionalFormatting sqref="P744:Y747">
    <cfRule type="colorScale" priority="655">
      <colorScale>
        <cfvo type="num" val="0"/>
        <cfvo type="max" val="0"/>
        <color rgb="FFFF0000"/>
        <color rgb="FFFFEF9C"/>
      </colorScale>
    </cfRule>
  </conditionalFormatting>
  <conditionalFormatting sqref="P744:Y747">
    <cfRule type="colorScale" priority="654">
      <colorScale>
        <cfvo type="num" val="0"/>
        <cfvo type="max" val="0"/>
        <color rgb="FFFF0000"/>
        <color rgb="FFFFEF9C"/>
      </colorScale>
    </cfRule>
  </conditionalFormatting>
  <conditionalFormatting sqref="P749:Y762">
    <cfRule type="colorScale" priority="653">
      <colorScale>
        <cfvo type="num" val="0"/>
        <cfvo type="max" val="0"/>
        <color rgb="FFFF0000"/>
        <color rgb="FFFFEF9C"/>
      </colorScale>
    </cfRule>
  </conditionalFormatting>
  <conditionalFormatting sqref="P749:Y762">
    <cfRule type="colorScale" priority="652">
      <colorScale>
        <cfvo type="num" val="0"/>
        <cfvo type="max" val="0"/>
        <color rgb="FFFF0000"/>
        <color rgb="FFFFEF9C"/>
      </colorScale>
    </cfRule>
  </conditionalFormatting>
  <conditionalFormatting sqref="P749:Y762">
    <cfRule type="colorScale" priority="651">
      <colorScale>
        <cfvo type="num" val="0"/>
        <cfvo type="max" val="0"/>
        <color rgb="FFFF0000"/>
        <color rgb="FFFFEF9C"/>
      </colorScale>
    </cfRule>
  </conditionalFormatting>
  <conditionalFormatting sqref="P749:Y762">
    <cfRule type="colorScale" priority="650">
      <colorScale>
        <cfvo type="num" val="0"/>
        <cfvo type="max" val="0"/>
        <color rgb="FFFF0000"/>
        <color rgb="FFFFEF9C"/>
      </colorScale>
    </cfRule>
  </conditionalFormatting>
  <conditionalFormatting sqref="P749:Y762">
    <cfRule type="colorScale" priority="649">
      <colorScale>
        <cfvo type="num" val="0"/>
        <cfvo type="max" val="0"/>
        <color rgb="FFFF0000"/>
        <color rgb="FFFFEF9C"/>
      </colorScale>
    </cfRule>
  </conditionalFormatting>
  <conditionalFormatting sqref="P749:Y762">
    <cfRule type="colorScale" priority="648">
      <colorScale>
        <cfvo type="num" val="0"/>
        <cfvo type="max" val="0"/>
        <color rgb="FFFF0000"/>
        <color rgb="FFFFEF9C"/>
      </colorScale>
    </cfRule>
  </conditionalFormatting>
  <conditionalFormatting sqref="P749:Y762">
    <cfRule type="colorScale" priority="647">
      <colorScale>
        <cfvo type="num" val="0"/>
        <cfvo type="max" val="0"/>
        <color rgb="FFFF0000"/>
        <color rgb="FFFFEF9C"/>
      </colorScale>
    </cfRule>
  </conditionalFormatting>
  <conditionalFormatting sqref="P749:Y762">
    <cfRule type="colorScale" priority="646">
      <colorScale>
        <cfvo type="num" val="0"/>
        <cfvo type="max" val="0"/>
        <color rgb="FFFF0000"/>
        <color rgb="FFFFEF9C"/>
      </colorScale>
    </cfRule>
  </conditionalFormatting>
  <conditionalFormatting sqref="P749:Y762">
    <cfRule type="colorScale" priority="645">
      <colorScale>
        <cfvo type="num" val="0"/>
        <cfvo type="max" val="0"/>
        <color rgb="FFFF0000"/>
        <color rgb="FFFFEF9C"/>
      </colorScale>
    </cfRule>
  </conditionalFormatting>
  <conditionalFormatting sqref="P749:Y762">
    <cfRule type="colorScale" priority="644">
      <colorScale>
        <cfvo type="num" val="0"/>
        <cfvo type="max" val="0"/>
        <color rgb="FFFF0000"/>
        <color rgb="FFFFEF9C"/>
      </colorScale>
    </cfRule>
  </conditionalFormatting>
  <conditionalFormatting sqref="P749:Y762">
    <cfRule type="colorScale" priority="643">
      <colorScale>
        <cfvo type="num" val="0"/>
        <cfvo type="max" val="0"/>
        <color rgb="FFFF0000"/>
        <color rgb="FFFFEF9C"/>
      </colorScale>
    </cfRule>
  </conditionalFormatting>
  <conditionalFormatting sqref="P749:Y762">
    <cfRule type="colorScale" priority="642">
      <colorScale>
        <cfvo type="num" val="0"/>
        <cfvo type="max" val="0"/>
        <color rgb="FFFF0000"/>
        <color rgb="FFFFEF9C"/>
      </colorScale>
    </cfRule>
  </conditionalFormatting>
  <conditionalFormatting sqref="P749:Y762">
    <cfRule type="colorScale" priority="641">
      <colorScale>
        <cfvo type="num" val="0"/>
        <cfvo type="max" val="0"/>
        <color rgb="FFFF0000"/>
        <color rgb="FFFFEF9C"/>
      </colorScale>
    </cfRule>
  </conditionalFormatting>
  <conditionalFormatting sqref="P749:Y762">
    <cfRule type="colorScale" priority="640">
      <colorScale>
        <cfvo type="num" val="0"/>
        <cfvo type="max" val="0"/>
        <color rgb="FFFF0000"/>
        <color rgb="FFFFEF9C"/>
      </colorScale>
    </cfRule>
  </conditionalFormatting>
  <conditionalFormatting sqref="P749:Y762">
    <cfRule type="colorScale" priority="639">
      <colorScale>
        <cfvo type="num" val="0"/>
        <cfvo type="max" val="0"/>
        <color rgb="FFFF0000"/>
        <color rgb="FFFFEF9C"/>
      </colorScale>
    </cfRule>
  </conditionalFormatting>
  <conditionalFormatting sqref="P749:Y762">
    <cfRule type="colorScale" priority="638">
      <colorScale>
        <cfvo type="num" val="0"/>
        <cfvo type="max" val="0"/>
        <color rgb="FFFF0000"/>
        <color rgb="FFFFEF9C"/>
      </colorScale>
    </cfRule>
  </conditionalFormatting>
  <conditionalFormatting sqref="P764:Y777">
    <cfRule type="colorScale" priority="637">
      <colorScale>
        <cfvo type="num" val="0"/>
        <cfvo type="max" val="0"/>
        <color rgb="FFFF0000"/>
        <color rgb="FFFFEF9C"/>
      </colorScale>
    </cfRule>
  </conditionalFormatting>
  <conditionalFormatting sqref="P764:Y777">
    <cfRule type="colorScale" priority="636">
      <colorScale>
        <cfvo type="num" val="0"/>
        <cfvo type="max" val="0"/>
        <color rgb="FFFF0000"/>
        <color rgb="FFFFEF9C"/>
      </colorScale>
    </cfRule>
  </conditionalFormatting>
  <conditionalFormatting sqref="P764:Y777">
    <cfRule type="colorScale" priority="635">
      <colorScale>
        <cfvo type="num" val="0"/>
        <cfvo type="max" val="0"/>
        <color rgb="FFFF0000"/>
        <color rgb="FFFFEF9C"/>
      </colorScale>
    </cfRule>
  </conditionalFormatting>
  <conditionalFormatting sqref="P764:Y777">
    <cfRule type="colorScale" priority="634">
      <colorScale>
        <cfvo type="num" val="0"/>
        <cfvo type="max" val="0"/>
        <color rgb="FFFF0000"/>
        <color rgb="FFFFEF9C"/>
      </colorScale>
    </cfRule>
  </conditionalFormatting>
  <conditionalFormatting sqref="P764:Y777">
    <cfRule type="colorScale" priority="633">
      <colorScale>
        <cfvo type="num" val="0"/>
        <cfvo type="max" val="0"/>
        <color rgb="FFFF0000"/>
        <color rgb="FFFFEF9C"/>
      </colorScale>
    </cfRule>
  </conditionalFormatting>
  <conditionalFormatting sqref="P764:Y777">
    <cfRule type="colorScale" priority="632">
      <colorScale>
        <cfvo type="num" val="0"/>
        <cfvo type="max" val="0"/>
        <color rgb="FFFF0000"/>
        <color rgb="FFFFEF9C"/>
      </colorScale>
    </cfRule>
  </conditionalFormatting>
  <conditionalFormatting sqref="P764:Y777">
    <cfRule type="colorScale" priority="631">
      <colorScale>
        <cfvo type="num" val="0"/>
        <cfvo type="max" val="0"/>
        <color rgb="FFFF0000"/>
        <color rgb="FFFFEF9C"/>
      </colorScale>
    </cfRule>
  </conditionalFormatting>
  <conditionalFormatting sqref="P764:Y777">
    <cfRule type="colorScale" priority="630">
      <colorScale>
        <cfvo type="num" val="0"/>
        <cfvo type="max" val="0"/>
        <color rgb="FFFF0000"/>
        <color rgb="FFFFEF9C"/>
      </colorScale>
    </cfRule>
  </conditionalFormatting>
  <conditionalFormatting sqref="P764:Y777">
    <cfRule type="colorScale" priority="629">
      <colorScale>
        <cfvo type="num" val="0"/>
        <cfvo type="max" val="0"/>
        <color rgb="FFFF0000"/>
        <color rgb="FFFFEF9C"/>
      </colorScale>
    </cfRule>
  </conditionalFormatting>
  <conditionalFormatting sqref="P764:Y777">
    <cfRule type="colorScale" priority="628">
      <colorScale>
        <cfvo type="num" val="0"/>
        <cfvo type="max" val="0"/>
        <color rgb="FFFF0000"/>
        <color rgb="FFFFEF9C"/>
      </colorScale>
    </cfRule>
  </conditionalFormatting>
  <conditionalFormatting sqref="P764:Y777">
    <cfRule type="colorScale" priority="627">
      <colorScale>
        <cfvo type="num" val="0"/>
        <cfvo type="max" val="0"/>
        <color rgb="FFFF0000"/>
        <color rgb="FFFFEF9C"/>
      </colorScale>
    </cfRule>
  </conditionalFormatting>
  <conditionalFormatting sqref="P764:Y777">
    <cfRule type="colorScale" priority="626">
      <colorScale>
        <cfvo type="num" val="0"/>
        <cfvo type="max" val="0"/>
        <color rgb="FFFF0000"/>
        <color rgb="FFFFEF9C"/>
      </colorScale>
    </cfRule>
  </conditionalFormatting>
  <conditionalFormatting sqref="P764:Y777">
    <cfRule type="colorScale" priority="625">
      <colorScale>
        <cfvo type="num" val="0"/>
        <cfvo type="max" val="0"/>
        <color rgb="FFFF0000"/>
        <color rgb="FFFFEF9C"/>
      </colorScale>
    </cfRule>
  </conditionalFormatting>
  <conditionalFormatting sqref="P764:Y777">
    <cfRule type="colorScale" priority="624">
      <colorScale>
        <cfvo type="num" val="0"/>
        <cfvo type="max" val="0"/>
        <color rgb="FFFF0000"/>
        <color rgb="FFFFEF9C"/>
      </colorScale>
    </cfRule>
  </conditionalFormatting>
  <conditionalFormatting sqref="P764:Y777">
    <cfRule type="colorScale" priority="623">
      <colorScale>
        <cfvo type="num" val="0"/>
        <cfvo type="max" val="0"/>
        <color rgb="FFFF0000"/>
        <color rgb="FFFFEF9C"/>
      </colorScale>
    </cfRule>
  </conditionalFormatting>
  <conditionalFormatting sqref="P764:Y777">
    <cfRule type="colorScale" priority="622">
      <colorScale>
        <cfvo type="num" val="0"/>
        <cfvo type="max" val="0"/>
        <color rgb="FFFF0000"/>
        <color rgb="FFFFEF9C"/>
      </colorScale>
    </cfRule>
  </conditionalFormatting>
  <conditionalFormatting sqref="P764:Y777">
    <cfRule type="colorScale" priority="621">
      <colorScale>
        <cfvo type="num" val="0"/>
        <cfvo type="max" val="0"/>
        <color rgb="FFFF0000"/>
        <color rgb="FFFFEF9C"/>
      </colorScale>
    </cfRule>
  </conditionalFormatting>
  <conditionalFormatting sqref="P753:Y753">
    <cfRule type="colorScale" priority="620">
      <colorScale>
        <cfvo type="num" val="0"/>
        <cfvo type="max" val="0"/>
        <color rgb="FFFF0000"/>
        <color rgb="FFFFEF9C"/>
      </colorScale>
    </cfRule>
  </conditionalFormatting>
  <conditionalFormatting sqref="P768:Y769">
    <cfRule type="colorScale" priority="619">
      <colorScale>
        <cfvo type="num" val="0"/>
        <cfvo type="max" val="0"/>
        <color rgb="FFFF0000"/>
        <color rgb="FFFFEF9C"/>
      </colorScale>
    </cfRule>
  </conditionalFormatting>
  <conditionalFormatting sqref="P758:Y758">
    <cfRule type="colorScale" priority="618">
      <colorScale>
        <cfvo type="num" val="0"/>
        <cfvo type="max" val="0"/>
        <color rgb="FFFF0000"/>
        <color rgb="FFFFEF9C"/>
      </colorScale>
    </cfRule>
  </conditionalFormatting>
  <conditionalFormatting sqref="P774:Y774">
    <cfRule type="colorScale" priority="617">
      <colorScale>
        <cfvo type="num" val="0"/>
        <cfvo type="max" val="0"/>
        <color rgb="FFFF0000"/>
        <color rgb="FFFFEF9C"/>
      </colorScale>
    </cfRule>
  </conditionalFormatting>
  <conditionalFormatting sqref="P744:Y744">
    <cfRule type="colorScale" priority="616">
      <colorScale>
        <cfvo type="num" val="0"/>
        <cfvo type="max" val="0"/>
        <color rgb="FFFF0000"/>
        <color rgb="FFFFEF9C"/>
      </colorScale>
    </cfRule>
  </conditionalFormatting>
  <conditionalFormatting sqref="P759:Y759">
    <cfRule type="colorScale" priority="615">
      <colorScale>
        <cfvo type="num" val="0"/>
        <cfvo type="max" val="0"/>
        <color rgb="FFFF0000"/>
        <color rgb="FFFFEF9C"/>
      </colorScale>
    </cfRule>
  </conditionalFormatting>
  <conditionalFormatting sqref="P775:Y775">
    <cfRule type="colorScale" priority="614">
      <colorScale>
        <cfvo type="num" val="0"/>
        <cfvo type="max" val="0"/>
        <color rgb="FFFF0000"/>
        <color rgb="FFFFEF9C"/>
      </colorScale>
    </cfRule>
  </conditionalFormatting>
  <conditionalFormatting sqref="Z744:Z747">
    <cfRule type="colorScale" priority="613">
      <colorScale>
        <cfvo type="num" val="0"/>
        <cfvo type="max" val="0"/>
        <color rgb="FFFF0000"/>
        <color rgb="FFFFEF9C"/>
      </colorScale>
    </cfRule>
  </conditionalFormatting>
  <conditionalFormatting sqref="Z749:Z762">
    <cfRule type="colorScale" priority="612">
      <colorScale>
        <cfvo type="num" val="0"/>
        <cfvo type="max" val="0"/>
        <color rgb="FFFF0000"/>
        <color rgb="FFFFEF9C"/>
      </colorScale>
    </cfRule>
  </conditionalFormatting>
  <conditionalFormatting sqref="Z764:Z777">
    <cfRule type="colorScale" priority="611">
      <colorScale>
        <cfvo type="num" val="0"/>
        <cfvo type="max" val="0"/>
        <color rgb="FFFF0000"/>
        <color rgb="FFFFEF9C"/>
      </colorScale>
    </cfRule>
  </conditionalFormatting>
  <conditionalFormatting sqref="Z744:Z747">
    <cfRule type="colorScale" priority="610">
      <colorScale>
        <cfvo type="num" val="0"/>
        <cfvo type="max" val="0"/>
        <color rgb="FFFF0000"/>
        <color rgb="FFFFEF9C"/>
      </colorScale>
    </cfRule>
  </conditionalFormatting>
  <conditionalFormatting sqref="Z744:Z747">
    <cfRule type="colorScale" priority="609">
      <colorScale>
        <cfvo type="num" val="0"/>
        <cfvo type="max" val="0"/>
        <color rgb="FFFF0000"/>
        <color rgb="FFFFEF9C"/>
      </colorScale>
    </cfRule>
  </conditionalFormatting>
  <conditionalFormatting sqref="Z744:Z747">
    <cfRule type="colorScale" priority="608">
      <colorScale>
        <cfvo type="num" val="0"/>
        <cfvo type="max" val="0"/>
        <color rgb="FFFF0000"/>
        <color rgb="FFFFEF9C"/>
      </colorScale>
    </cfRule>
  </conditionalFormatting>
  <conditionalFormatting sqref="Z744:Z747">
    <cfRule type="colorScale" priority="607">
      <colorScale>
        <cfvo type="num" val="0"/>
        <cfvo type="max" val="0"/>
        <color rgb="FFFF0000"/>
        <color rgb="FFFFEF9C"/>
      </colorScale>
    </cfRule>
  </conditionalFormatting>
  <conditionalFormatting sqref="Z744:Z747">
    <cfRule type="colorScale" priority="606">
      <colorScale>
        <cfvo type="num" val="0"/>
        <cfvo type="max" val="0"/>
        <color rgb="FFFF0000"/>
        <color rgb="FFFFEF9C"/>
      </colorScale>
    </cfRule>
  </conditionalFormatting>
  <conditionalFormatting sqref="Z744:Z747">
    <cfRule type="colorScale" priority="605">
      <colorScale>
        <cfvo type="num" val="0"/>
        <cfvo type="max" val="0"/>
        <color rgb="FFFF0000"/>
        <color rgb="FFFFEF9C"/>
      </colorScale>
    </cfRule>
  </conditionalFormatting>
  <conditionalFormatting sqref="Z744:Z747">
    <cfRule type="colorScale" priority="604">
      <colorScale>
        <cfvo type="num" val="0"/>
        <cfvo type="max" val="0"/>
        <color rgb="FFFF0000"/>
        <color rgb="FFFFEF9C"/>
      </colorScale>
    </cfRule>
  </conditionalFormatting>
  <conditionalFormatting sqref="Z744:Z747">
    <cfRule type="colorScale" priority="603">
      <colorScale>
        <cfvo type="num" val="0"/>
        <cfvo type="max" val="0"/>
        <color rgb="FFFF0000"/>
        <color rgb="FFFFEF9C"/>
      </colorScale>
    </cfRule>
  </conditionalFormatting>
  <conditionalFormatting sqref="Z744:Z747">
    <cfRule type="colorScale" priority="602">
      <colorScale>
        <cfvo type="num" val="0"/>
        <cfvo type="max" val="0"/>
        <color rgb="FFFF0000"/>
        <color rgb="FFFFEF9C"/>
      </colorScale>
    </cfRule>
  </conditionalFormatting>
  <conditionalFormatting sqref="Z744:Z747">
    <cfRule type="colorScale" priority="601">
      <colorScale>
        <cfvo type="num" val="0"/>
        <cfvo type="max" val="0"/>
        <color rgb="FFFF0000"/>
        <color rgb="FFFFEF9C"/>
      </colorScale>
    </cfRule>
  </conditionalFormatting>
  <conditionalFormatting sqref="Z744:Z747">
    <cfRule type="colorScale" priority="600">
      <colorScale>
        <cfvo type="num" val="0"/>
        <cfvo type="max" val="0"/>
        <color rgb="FFFF0000"/>
        <color rgb="FFFFEF9C"/>
      </colorScale>
    </cfRule>
  </conditionalFormatting>
  <conditionalFormatting sqref="Z744:Z747">
    <cfRule type="colorScale" priority="599">
      <colorScale>
        <cfvo type="num" val="0"/>
        <cfvo type="max" val="0"/>
        <color rgb="FFFF0000"/>
        <color rgb="FFFFEF9C"/>
      </colorScale>
    </cfRule>
  </conditionalFormatting>
  <conditionalFormatting sqref="Z744:Z747">
    <cfRule type="colorScale" priority="598">
      <colorScale>
        <cfvo type="num" val="0"/>
        <cfvo type="max" val="0"/>
        <color rgb="FFFF0000"/>
        <color rgb="FFFFEF9C"/>
      </colorScale>
    </cfRule>
  </conditionalFormatting>
  <conditionalFormatting sqref="Z744:Z747">
    <cfRule type="colorScale" priority="597">
      <colorScale>
        <cfvo type="num" val="0"/>
        <cfvo type="max" val="0"/>
        <color rgb="FFFF0000"/>
        <color rgb="FFFFEF9C"/>
      </colorScale>
    </cfRule>
  </conditionalFormatting>
  <conditionalFormatting sqref="Z744:Z747">
    <cfRule type="colorScale" priority="596">
      <colorScale>
        <cfvo type="num" val="0"/>
        <cfvo type="max" val="0"/>
        <color rgb="FFFF0000"/>
        <color rgb="FFFFEF9C"/>
      </colorScale>
    </cfRule>
  </conditionalFormatting>
  <conditionalFormatting sqref="Z749:Z762">
    <cfRule type="colorScale" priority="595">
      <colorScale>
        <cfvo type="num" val="0"/>
        <cfvo type="max" val="0"/>
        <color rgb="FFFF0000"/>
        <color rgb="FFFFEF9C"/>
      </colorScale>
    </cfRule>
  </conditionalFormatting>
  <conditionalFormatting sqref="Z749:Z762">
    <cfRule type="colorScale" priority="594">
      <colorScale>
        <cfvo type="num" val="0"/>
        <cfvo type="max" val="0"/>
        <color rgb="FFFF0000"/>
        <color rgb="FFFFEF9C"/>
      </colorScale>
    </cfRule>
  </conditionalFormatting>
  <conditionalFormatting sqref="Z749:Z762">
    <cfRule type="colorScale" priority="593">
      <colorScale>
        <cfvo type="num" val="0"/>
        <cfvo type="max" val="0"/>
        <color rgb="FFFF0000"/>
        <color rgb="FFFFEF9C"/>
      </colorScale>
    </cfRule>
  </conditionalFormatting>
  <conditionalFormatting sqref="Z749:Z762">
    <cfRule type="colorScale" priority="592">
      <colorScale>
        <cfvo type="num" val="0"/>
        <cfvo type="max" val="0"/>
        <color rgb="FFFF0000"/>
        <color rgb="FFFFEF9C"/>
      </colorScale>
    </cfRule>
  </conditionalFormatting>
  <conditionalFormatting sqref="Z749:Z762">
    <cfRule type="colorScale" priority="591">
      <colorScale>
        <cfvo type="num" val="0"/>
        <cfvo type="max" val="0"/>
        <color rgb="FFFF0000"/>
        <color rgb="FFFFEF9C"/>
      </colorScale>
    </cfRule>
  </conditionalFormatting>
  <conditionalFormatting sqref="Z749:Z762">
    <cfRule type="colorScale" priority="590">
      <colorScale>
        <cfvo type="num" val="0"/>
        <cfvo type="max" val="0"/>
        <color rgb="FFFF0000"/>
        <color rgb="FFFFEF9C"/>
      </colorScale>
    </cfRule>
  </conditionalFormatting>
  <conditionalFormatting sqref="Z749:Z762">
    <cfRule type="colorScale" priority="589">
      <colorScale>
        <cfvo type="num" val="0"/>
        <cfvo type="max" val="0"/>
        <color rgb="FFFF0000"/>
        <color rgb="FFFFEF9C"/>
      </colorScale>
    </cfRule>
  </conditionalFormatting>
  <conditionalFormatting sqref="Z749:Z762">
    <cfRule type="colorScale" priority="588">
      <colorScale>
        <cfvo type="num" val="0"/>
        <cfvo type="max" val="0"/>
        <color rgb="FFFF0000"/>
        <color rgb="FFFFEF9C"/>
      </colorScale>
    </cfRule>
  </conditionalFormatting>
  <conditionalFormatting sqref="Z749:Z762">
    <cfRule type="colorScale" priority="587">
      <colorScale>
        <cfvo type="num" val="0"/>
        <cfvo type="max" val="0"/>
        <color rgb="FFFF0000"/>
        <color rgb="FFFFEF9C"/>
      </colorScale>
    </cfRule>
  </conditionalFormatting>
  <conditionalFormatting sqref="Z749:Z762">
    <cfRule type="colorScale" priority="586">
      <colorScale>
        <cfvo type="num" val="0"/>
        <cfvo type="max" val="0"/>
        <color rgb="FFFF0000"/>
        <color rgb="FFFFEF9C"/>
      </colorScale>
    </cfRule>
  </conditionalFormatting>
  <conditionalFormatting sqref="Z749:Z762">
    <cfRule type="colorScale" priority="585">
      <colorScale>
        <cfvo type="num" val="0"/>
        <cfvo type="max" val="0"/>
        <color rgb="FFFF0000"/>
        <color rgb="FFFFEF9C"/>
      </colorScale>
    </cfRule>
  </conditionalFormatting>
  <conditionalFormatting sqref="Z749:Z762">
    <cfRule type="colorScale" priority="584">
      <colorScale>
        <cfvo type="num" val="0"/>
        <cfvo type="max" val="0"/>
        <color rgb="FFFF0000"/>
        <color rgb="FFFFEF9C"/>
      </colorScale>
    </cfRule>
  </conditionalFormatting>
  <conditionalFormatting sqref="Z749:Z762">
    <cfRule type="colorScale" priority="583">
      <colorScale>
        <cfvo type="num" val="0"/>
        <cfvo type="max" val="0"/>
        <color rgb="FFFF0000"/>
        <color rgb="FFFFEF9C"/>
      </colorScale>
    </cfRule>
  </conditionalFormatting>
  <conditionalFormatting sqref="Z749:Z762">
    <cfRule type="colorScale" priority="582">
      <colorScale>
        <cfvo type="num" val="0"/>
        <cfvo type="max" val="0"/>
        <color rgb="FFFF0000"/>
        <color rgb="FFFFEF9C"/>
      </colorScale>
    </cfRule>
  </conditionalFormatting>
  <conditionalFormatting sqref="Z749:Z762">
    <cfRule type="colorScale" priority="581">
      <colorScale>
        <cfvo type="num" val="0"/>
        <cfvo type="max" val="0"/>
        <color rgb="FFFF0000"/>
        <color rgb="FFFFEF9C"/>
      </colorScale>
    </cfRule>
  </conditionalFormatting>
  <conditionalFormatting sqref="Z749:Z762">
    <cfRule type="colorScale" priority="580">
      <colorScale>
        <cfvo type="num" val="0"/>
        <cfvo type="max" val="0"/>
        <color rgb="FFFF0000"/>
        <color rgb="FFFFEF9C"/>
      </colorScale>
    </cfRule>
  </conditionalFormatting>
  <conditionalFormatting sqref="Z764:Z777">
    <cfRule type="colorScale" priority="579">
      <colorScale>
        <cfvo type="num" val="0"/>
        <cfvo type="max" val="0"/>
        <color rgb="FFFF0000"/>
        <color rgb="FFFFEF9C"/>
      </colorScale>
    </cfRule>
  </conditionalFormatting>
  <conditionalFormatting sqref="Z764:Z777">
    <cfRule type="colorScale" priority="578">
      <colorScale>
        <cfvo type="num" val="0"/>
        <cfvo type="max" val="0"/>
        <color rgb="FFFF0000"/>
        <color rgb="FFFFEF9C"/>
      </colorScale>
    </cfRule>
  </conditionalFormatting>
  <conditionalFormatting sqref="Z764:Z777">
    <cfRule type="colorScale" priority="577">
      <colorScale>
        <cfvo type="num" val="0"/>
        <cfvo type="max" val="0"/>
        <color rgb="FFFF0000"/>
        <color rgb="FFFFEF9C"/>
      </colorScale>
    </cfRule>
  </conditionalFormatting>
  <conditionalFormatting sqref="Z764:Z777">
    <cfRule type="colorScale" priority="576">
      <colorScale>
        <cfvo type="num" val="0"/>
        <cfvo type="max" val="0"/>
        <color rgb="FFFF0000"/>
        <color rgb="FFFFEF9C"/>
      </colorScale>
    </cfRule>
  </conditionalFormatting>
  <conditionalFormatting sqref="Z764:Z777">
    <cfRule type="colorScale" priority="575">
      <colorScale>
        <cfvo type="num" val="0"/>
        <cfvo type="max" val="0"/>
        <color rgb="FFFF0000"/>
        <color rgb="FFFFEF9C"/>
      </colorScale>
    </cfRule>
  </conditionalFormatting>
  <conditionalFormatting sqref="Z764:Z777">
    <cfRule type="colorScale" priority="574">
      <colorScale>
        <cfvo type="num" val="0"/>
        <cfvo type="max" val="0"/>
        <color rgb="FFFF0000"/>
        <color rgb="FFFFEF9C"/>
      </colorScale>
    </cfRule>
  </conditionalFormatting>
  <conditionalFormatting sqref="Z764:Z777">
    <cfRule type="colorScale" priority="573">
      <colorScale>
        <cfvo type="num" val="0"/>
        <cfvo type="max" val="0"/>
        <color rgb="FFFF0000"/>
        <color rgb="FFFFEF9C"/>
      </colorScale>
    </cfRule>
  </conditionalFormatting>
  <conditionalFormatting sqref="Z764:Z777">
    <cfRule type="colorScale" priority="572">
      <colorScale>
        <cfvo type="num" val="0"/>
        <cfvo type="max" val="0"/>
        <color rgb="FFFF0000"/>
        <color rgb="FFFFEF9C"/>
      </colorScale>
    </cfRule>
  </conditionalFormatting>
  <conditionalFormatting sqref="Z764:Z777">
    <cfRule type="colorScale" priority="571">
      <colorScale>
        <cfvo type="num" val="0"/>
        <cfvo type="max" val="0"/>
        <color rgb="FFFF0000"/>
        <color rgb="FFFFEF9C"/>
      </colorScale>
    </cfRule>
  </conditionalFormatting>
  <conditionalFormatting sqref="Z764:Z777">
    <cfRule type="colorScale" priority="570">
      <colorScale>
        <cfvo type="num" val="0"/>
        <cfvo type="max" val="0"/>
        <color rgb="FFFF0000"/>
        <color rgb="FFFFEF9C"/>
      </colorScale>
    </cfRule>
  </conditionalFormatting>
  <conditionalFormatting sqref="Z764:Z777">
    <cfRule type="colorScale" priority="569">
      <colorScale>
        <cfvo type="num" val="0"/>
        <cfvo type="max" val="0"/>
        <color rgb="FFFF0000"/>
        <color rgb="FFFFEF9C"/>
      </colorScale>
    </cfRule>
  </conditionalFormatting>
  <conditionalFormatting sqref="Z764:Z777">
    <cfRule type="colorScale" priority="568">
      <colorScale>
        <cfvo type="num" val="0"/>
        <cfvo type="max" val="0"/>
        <color rgb="FFFF0000"/>
        <color rgb="FFFFEF9C"/>
      </colorScale>
    </cfRule>
  </conditionalFormatting>
  <conditionalFormatting sqref="Z764:Z777">
    <cfRule type="colorScale" priority="567">
      <colorScale>
        <cfvo type="num" val="0"/>
        <cfvo type="max" val="0"/>
        <color rgb="FFFF0000"/>
        <color rgb="FFFFEF9C"/>
      </colorScale>
    </cfRule>
  </conditionalFormatting>
  <conditionalFormatting sqref="Z764:Z777">
    <cfRule type="colorScale" priority="566">
      <colorScale>
        <cfvo type="num" val="0"/>
        <cfvo type="max" val="0"/>
        <color rgb="FFFF0000"/>
        <color rgb="FFFFEF9C"/>
      </colorScale>
    </cfRule>
  </conditionalFormatting>
  <conditionalFormatting sqref="Z764:Z777">
    <cfRule type="colorScale" priority="565">
      <colorScale>
        <cfvo type="num" val="0"/>
        <cfvo type="max" val="0"/>
        <color rgb="FFFF0000"/>
        <color rgb="FFFFEF9C"/>
      </colorScale>
    </cfRule>
  </conditionalFormatting>
  <conditionalFormatting sqref="Z764:Z777">
    <cfRule type="colorScale" priority="564">
      <colorScale>
        <cfvo type="num" val="0"/>
        <cfvo type="max" val="0"/>
        <color rgb="FFFF0000"/>
        <color rgb="FFFFEF9C"/>
      </colorScale>
    </cfRule>
  </conditionalFormatting>
  <conditionalFormatting sqref="Z764:Z777">
    <cfRule type="colorScale" priority="563">
      <colorScale>
        <cfvo type="num" val="0"/>
        <cfvo type="max" val="0"/>
        <color rgb="FFFF0000"/>
        <color rgb="FFFFEF9C"/>
      </colorScale>
    </cfRule>
  </conditionalFormatting>
  <conditionalFormatting sqref="Z753">
    <cfRule type="colorScale" priority="562">
      <colorScale>
        <cfvo type="num" val="0"/>
        <cfvo type="max" val="0"/>
        <color rgb="FFFF0000"/>
        <color rgb="FFFFEF9C"/>
      </colorScale>
    </cfRule>
  </conditionalFormatting>
  <conditionalFormatting sqref="Z768:Z769">
    <cfRule type="colorScale" priority="561">
      <colorScale>
        <cfvo type="num" val="0"/>
        <cfvo type="max" val="0"/>
        <color rgb="FFFF0000"/>
        <color rgb="FFFFEF9C"/>
      </colorScale>
    </cfRule>
  </conditionalFormatting>
  <conditionalFormatting sqref="Z758">
    <cfRule type="colorScale" priority="560">
      <colorScale>
        <cfvo type="num" val="0"/>
        <cfvo type="max" val="0"/>
        <color rgb="FFFF0000"/>
        <color rgb="FFFFEF9C"/>
      </colorScale>
    </cfRule>
  </conditionalFormatting>
  <conditionalFormatting sqref="Z774">
    <cfRule type="colorScale" priority="559">
      <colorScale>
        <cfvo type="num" val="0"/>
        <cfvo type="max" val="0"/>
        <color rgb="FFFF0000"/>
        <color rgb="FFFFEF9C"/>
      </colorScale>
    </cfRule>
  </conditionalFormatting>
  <conditionalFormatting sqref="Z744">
    <cfRule type="colorScale" priority="558">
      <colorScale>
        <cfvo type="num" val="0"/>
        <cfvo type="max" val="0"/>
        <color rgb="FFFF0000"/>
        <color rgb="FFFFEF9C"/>
      </colorScale>
    </cfRule>
  </conditionalFormatting>
  <conditionalFormatting sqref="Z759">
    <cfRule type="colorScale" priority="557">
      <colorScale>
        <cfvo type="num" val="0"/>
        <cfvo type="max" val="0"/>
        <color rgb="FFFF0000"/>
        <color rgb="FFFFEF9C"/>
      </colorScale>
    </cfRule>
  </conditionalFormatting>
  <conditionalFormatting sqref="Z775">
    <cfRule type="colorScale" priority="556">
      <colorScale>
        <cfvo type="num" val="0"/>
        <cfvo type="max" val="0"/>
        <color rgb="FFFF0000"/>
        <color rgb="FFFFEF9C"/>
      </colorScale>
    </cfRule>
  </conditionalFormatting>
  <conditionalFormatting sqref="P744:Y753">
    <cfRule type="colorScale" priority="555">
      <colorScale>
        <cfvo type="num" val="0"/>
        <cfvo type="max" val="0"/>
        <color rgb="FFFF0000"/>
        <color rgb="FFFFEF9C"/>
      </colorScale>
    </cfRule>
  </conditionalFormatting>
  <conditionalFormatting sqref="P755:Y769">
    <cfRule type="colorScale" priority="554">
      <colorScale>
        <cfvo type="num" val="0"/>
        <cfvo type="max" val="0"/>
        <color rgb="FFFF0000"/>
        <color rgb="FFFFEF9C"/>
      </colorScale>
    </cfRule>
  </conditionalFormatting>
  <conditionalFormatting sqref="P771:Y777">
    <cfRule type="colorScale" priority="553">
      <colorScale>
        <cfvo type="num" val="0"/>
        <cfvo type="max" val="0"/>
        <color rgb="FFFF0000"/>
        <color rgb="FFFFEF9C"/>
      </colorScale>
    </cfRule>
  </conditionalFormatting>
  <conditionalFormatting sqref="P744:Y753">
    <cfRule type="colorScale" priority="552">
      <colorScale>
        <cfvo type="num" val="0"/>
        <cfvo type="max" val="0"/>
        <color rgb="FFFF0000"/>
        <color rgb="FFFFEF9C"/>
      </colorScale>
    </cfRule>
  </conditionalFormatting>
  <conditionalFormatting sqref="P744:Y753">
    <cfRule type="colorScale" priority="551">
      <colorScale>
        <cfvo type="num" val="0"/>
        <cfvo type="max" val="0"/>
        <color rgb="FFFF0000"/>
        <color rgb="FFFFEF9C"/>
      </colorScale>
    </cfRule>
  </conditionalFormatting>
  <conditionalFormatting sqref="P744:Y753">
    <cfRule type="colorScale" priority="550">
      <colorScale>
        <cfvo type="num" val="0"/>
        <cfvo type="max" val="0"/>
        <color rgb="FFFF0000"/>
        <color rgb="FFFFEF9C"/>
      </colorScale>
    </cfRule>
  </conditionalFormatting>
  <conditionalFormatting sqref="P744:Y753">
    <cfRule type="colorScale" priority="549">
      <colorScale>
        <cfvo type="num" val="0"/>
        <cfvo type="max" val="0"/>
        <color rgb="FFFF0000"/>
        <color rgb="FFFFEF9C"/>
      </colorScale>
    </cfRule>
  </conditionalFormatting>
  <conditionalFormatting sqref="P744:Y753">
    <cfRule type="colorScale" priority="548">
      <colorScale>
        <cfvo type="num" val="0"/>
        <cfvo type="max" val="0"/>
        <color rgb="FFFF0000"/>
        <color rgb="FFFFEF9C"/>
      </colorScale>
    </cfRule>
  </conditionalFormatting>
  <conditionalFormatting sqref="P744:Y753">
    <cfRule type="colorScale" priority="547">
      <colorScale>
        <cfvo type="num" val="0"/>
        <cfvo type="max" val="0"/>
        <color rgb="FFFF0000"/>
        <color rgb="FFFFEF9C"/>
      </colorScale>
    </cfRule>
  </conditionalFormatting>
  <conditionalFormatting sqref="P744:Y753">
    <cfRule type="colorScale" priority="546">
      <colorScale>
        <cfvo type="num" val="0"/>
        <cfvo type="max" val="0"/>
        <color rgb="FFFF0000"/>
        <color rgb="FFFFEF9C"/>
      </colorScale>
    </cfRule>
  </conditionalFormatting>
  <conditionalFormatting sqref="P744:Y753">
    <cfRule type="colorScale" priority="545">
      <colorScale>
        <cfvo type="num" val="0"/>
        <cfvo type="max" val="0"/>
        <color rgb="FFFF0000"/>
        <color rgb="FFFFEF9C"/>
      </colorScale>
    </cfRule>
  </conditionalFormatting>
  <conditionalFormatting sqref="P744:Y753">
    <cfRule type="colorScale" priority="544">
      <colorScale>
        <cfvo type="num" val="0"/>
        <cfvo type="max" val="0"/>
        <color rgb="FFFF0000"/>
        <color rgb="FFFFEF9C"/>
      </colorScale>
    </cfRule>
  </conditionalFormatting>
  <conditionalFormatting sqref="P744:Y753">
    <cfRule type="colorScale" priority="543">
      <colorScale>
        <cfvo type="num" val="0"/>
        <cfvo type="max" val="0"/>
        <color rgb="FFFF0000"/>
        <color rgb="FFFFEF9C"/>
      </colorScale>
    </cfRule>
  </conditionalFormatting>
  <conditionalFormatting sqref="P744:Y753">
    <cfRule type="colorScale" priority="542">
      <colorScale>
        <cfvo type="num" val="0"/>
        <cfvo type="max" val="0"/>
        <color rgb="FFFF0000"/>
        <color rgb="FFFFEF9C"/>
      </colorScale>
    </cfRule>
  </conditionalFormatting>
  <conditionalFormatting sqref="P744:Y753">
    <cfRule type="colorScale" priority="541">
      <colorScale>
        <cfvo type="num" val="0"/>
        <cfvo type="max" val="0"/>
        <color rgb="FFFF0000"/>
        <color rgb="FFFFEF9C"/>
      </colorScale>
    </cfRule>
  </conditionalFormatting>
  <conditionalFormatting sqref="P744:Y753">
    <cfRule type="colorScale" priority="540">
      <colorScale>
        <cfvo type="num" val="0"/>
        <cfvo type="max" val="0"/>
        <color rgb="FFFF0000"/>
        <color rgb="FFFFEF9C"/>
      </colorScale>
    </cfRule>
  </conditionalFormatting>
  <conditionalFormatting sqref="P755:Y769">
    <cfRule type="colorScale" priority="539">
      <colorScale>
        <cfvo type="num" val="0"/>
        <cfvo type="max" val="0"/>
        <color rgb="FFFF0000"/>
        <color rgb="FFFFEF9C"/>
      </colorScale>
    </cfRule>
  </conditionalFormatting>
  <conditionalFormatting sqref="P755:Y769">
    <cfRule type="colorScale" priority="538">
      <colorScale>
        <cfvo type="num" val="0"/>
        <cfvo type="max" val="0"/>
        <color rgb="FFFF0000"/>
        <color rgb="FFFFEF9C"/>
      </colorScale>
    </cfRule>
  </conditionalFormatting>
  <conditionalFormatting sqref="P755:Y769">
    <cfRule type="colorScale" priority="537">
      <colorScale>
        <cfvo type="num" val="0"/>
        <cfvo type="max" val="0"/>
        <color rgb="FFFF0000"/>
        <color rgb="FFFFEF9C"/>
      </colorScale>
    </cfRule>
  </conditionalFormatting>
  <conditionalFormatting sqref="P755:Y769">
    <cfRule type="colorScale" priority="536">
      <colorScale>
        <cfvo type="num" val="0"/>
        <cfvo type="max" val="0"/>
        <color rgb="FFFF0000"/>
        <color rgb="FFFFEF9C"/>
      </colorScale>
    </cfRule>
  </conditionalFormatting>
  <conditionalFormatting sqref="P755:Y769">
    <cfRule type="colorScale" priority="535">
      <colorScale>
        <cfvo type="num" val="0"/>
        <cfvo type="max" val="0"/>
        <color rgb="FFFF0000"/>
        <color rgb="FFFFEF9C"/>
      </colorScale>
    </cfRule>
  </conditionalFormatting>
  <conditionalFormatting sqref="P755:Y769">
    <cfRule type="colorScale" priority="534">
      <colorScale>
        <cfvo type="num" val="0"/>
        <cfvo type="max" val="0"/>
        <color rgb="FFFF0000"/>
        <color rgb="FFFFEF9C"/>
      </colorScale>
    </cfRule>
  </conditionalFormatting>
  <conditionalFormatting sqref="P755:Y769">
    <cfRule type="colorScale" priority="533">
      <colorScale>
        <cfvo type="num" val="0"/>
        <cfvo type="max" val="0"/>
        <color rgb="FFFF0000"/>
        <color rgb="FFFFEF9C"/>
      </colorScale>
    </cfRule>
  </conditionalFormatting>
  <conditionalFormatting sqref="P755:Y769">
    <cfRule type="colorScale" priority="532">
      <colorScale>
        <cfvo type="num" val="0"/>
        <cfvo type="max" val="0"/>
        <color rgb="FFFF0000"/>
        <color rgb="FFFFEF9C"/>
      </colorScale>
    </cfRule>
  </conditionalFormatting>
  <conditionalFormatting sqref="P755:Y769">
    <cfRule type="colorScale" priority="531">
      <colorScale>
        <cfvo type="num" val="0"/>
        <cfvo type="max" val="0"/>
        <color rgb="FFFF0000"/>
        <color rgb="FFFFEF9C"/>
      </colorScale>
    </cfRule>
  </conditionalFormatting>
  <conditionalFormatting sqref="P755:Y769">
    <cfRule type="colorScale" priority="530">
      <colorScale>
        <cfvo type="num" val="0"/>
        <cfvo type="max" val="0"/>
        <color rgb="FFFF0000"/>
        <color rgb="FFFFEF9C"/>
      </colorScale>
    </cfRule>
  </conditionalFormatting>
  <conditionalFormatting sqref="P755:Y769">
    <cfRule type="colorScale" priority="529">
      <colorScale>
        <cfvo type="num" val="0"/>
        <cfvo type="max" val="0"/>
        <color rgb="FFFF0000"/>
        <color rgb="FFFFEF9C"/>
      </colorScale>
    </cfRule>
  </conditionalFormatting>
  <conditionalFormatting sqref="P755:Y769">
    <cfRule type="colorScale" priority="528">
      <colorScale>
        <cfvo type="num" val="0"/>
        <cfvo type="max" val="0"/>
        <color rgb="FFFF0000"/>
        <color rgb="FFFFEF9C"/>
      </colorScale>
    </cfRule>
  </conditionalFormatting>
  <conditionalFormatting sqref="P755:Y769">
    <cfRule type="colorScale" priority="527">
      <colorScale>
        <cfvo type="num" val="0"/>
        <cfvo type="max" val="0"/>
        <color rgb="FFFF0000"/>
        <color rgb="FFFFEF9C"/>
      </colorScale>
    </cfRule>
  </conditionalFormatting>
  <conditionalFormatting sqref="P755:Y769">
    <cfRule type="colorScale" priority="526">
      <colorScale>
        <cfvo type="num" val="0"/>
        <cfvo type="max" val="0"/>
        <color rgb="FFFF0000"/>
        <color rgb="FFFFEF9C"/>
      </colorScale>
    </cfRule>
  </conditionalFormatting>
  <conditionalFormatting sqref="P771:Y777">
    <cfRule type="colorScale" priority="525">
      <colorScale>
        <cfvo type="num" val="0"/>
        <cfvo type="max" val="0"/>
        <color rgb="FFFF0000"/>
        <color rgb="FFFFEF9C"/>
      </colorScale>
    </cfRule>
  </conditionalFormatting>
  <conditionalFormatting sqref="P771:Y777">
    <cfRule type="colorScale" priority="524">
      <colorScale>
        <cfvo type="num" val="0"/>
        <cfvo type="max" val="0"/>
        <color rgb="FFFF0000"/>
        <color rgb="FFFFEF9C"/>
      </colorScale>
    </cfRule>
  </conditionalFormatting>
  <conditionalFormatting sqref="P771:Y777">
    <cfRule type="colorScale" priority="523">
      <colorScale>
        <cfvo type="num" val="0"/>
        <cfvo type="max" val="0"/>
        <color rgb="FFFF0000"/>
        <color rgb="FFFFEF9C"/>
      </colorScale>
    </cfRule>
  </conditionalFormatting>
  <conditionalFormatting sqref="P771:Y777">
    <cfRule type="colorScale" priority="522">
      <colorScale>
        <cfvo type="num" val="0"/>
        <cfvo type="max" val="0"/>
        <color rgb="FFFF0000"/>
        <color rgb="FFFFEF9C"/>
      </colorScale>
    </cfRule>
  </conditionalFormatting>
  <conditionalFormatting sqref="P771:Y777">
    <cfRule type="colorScale" priority="521">
      <colorScale>
        <cfvo type="num" val="0"/>
        <cfvo type="max" val="0"/>
        <color rgb="FFFF0000"/>
        <color rgb="FFFFEF9C"/>
      </colorScale>
    </cfRule>
  </conditionalFormatting>
  <conditionalFormatting sqref="P771:Y777">
    <cfRule type="colorScale" priority="520">
      <colorScale>
        <cfvo type="num" val="0"/>
        <cfvo type="max" val="0"/>
        <color rgb="FFFF0000"/>
        <color rgb="FFFFEF9C"/>
      </colorScale>
    </cfRule>
  </conditionalFormatting>
  <conditionalFormatting sqref="P771:Y777">
    <cfRule type="colorScale" priority="519">
      <colorScale>
        <cfvo type="num" val="0"/>
        <cfvo type="max" val="0"/>
        <color rgb="FFFF0000"/>
        <color rgb="FFFFEF9C"/>
      </colorScale>
    </cfRule>
  </conditionalFormatting>
  <conditionalFormatting sqref="P771:Y777">
    <cfRule type="colorScale" priority="518">
      <colorScale>
        <cfvo type="num" val="0"/>
        <cfvo type="max" val="0"/>
        <color rgb="FFFF0000"/>
        <color rgb="FFFFEF9C"/>
      </colorScale>
    </cfRule>
  </conditionalFormatting>
  <conditionalFormatting sqref="P771:Y777">
    <cfRule type="colorScale" priority="517">
      <colorScale>
        <cfvo type="num" val="0"/>
        <cfvo type="max" val="0"/>
        <color rgb="FFFF0000"/>
        <color rgb="FFFFEF9C"/>
      </colorScale>
    </cfRule>
  </conditionalFormatting>
  <conditionalFormatting sqref="P771:Y777">
    <cfRule type="colorScale" priority="516">
      <colorScale>
        <cfvo type="num" val="0"/>
        <cfvo type="max" val="0"/>
        <color rgb="FFFF0000"/>
        <color rgb="FFFFEF9C"/>
      </colorScale>
    </cfRule>
  </conditionalFormatting>
  <conditionalFormatting sqref="P771:Y777">
    <cfRule type="colorScale" priority="515">
      <colorScale>
        <cfvo type="num" val="0"/>
        <cfvo type="max" val="0"/>
        <color rgb="FFFF0000"/>
        <color rgb="FFFFEF9C"/>
      </colorScale>
    </cfRule>
  </conditionalFormatting>
  <conditionalFormatting sqref="P771:Y777">
    <cfRule type="colorScale" priority="514">
      <colorScale>
        <cfvo type="num" val="0"/>
        <cfvo type="max" val="0"/>
        <color rgb="FFFF0000"/>
        <color rgb="FFFFEF9C"/>
      </colorScale>
    </cfRule>
  </conditionalFormatting>
  <conditionalFormatting sqref="P771:Y777">
    <cfRule type="colorScale" priority="513">
      <colorScale>
        <cfvo type="num" val="0"/>
        <cfvo type="max" val="0"/>
        <color rgb="FFFF0000"/>
        <color rgb="FFFFEF9C"/>
      </colorScale>
    </cfRule>
  </conditionalFormatting>
  <conditionalFormatting sqref="P771:Y777">
    <cfRule type="colorScale" priority="512">
      <colorScale>
        <cfvo type="num" val="0"/>
        <cfvo type="max" val="0"/>
        <color rgb="FFFF0000"/>
        <color rgb="FFFFEF9C"/>
      </colorScale>
    </cfRule>
  </conditionalFormatting>
  <conditionalFormatting sqref="P771:Y777">
    <cfRule type="colorScale" priority="511">
      <colorScale>
        <cfvo type="num" val="0"/>
        <cfvo type="max" val="0"/>
        <color rgb="FFFF0000"/>
        <color rgb="FFFFEF9C"/>
      </colorScale>
    </cfRule>
  </conditionalFormatting>
  <conditionalFormatting sqref="P744:Y744">
    <cfRule type="colorScale" priority="510">
      <colorScale>
        <cfvo type="num" val="0"/>
        <cfvo type="max" val="0"/>
        <color rgb="FFFF0000"/>
        <color rgb="FFFFEF9C"/>
      </colorScale>
    </cfRule>
  </conditionalFormatting>
  <conditionalFormatting sqref="P759:Y759">
    <cfRule type="colorScale" priority="509">
      <colorScale>
        <cfvo type="num" val="0"/>
        <cfvo type="max" val="0"/>
        <color rgb="FFFF0000"/>
        <color rgb="FFFFEF9C"/>
      </colorScale>
    </cfRule>
  </conditionalFormatting>
  <conditionalFormatting sqref="P775:Y775">
    <cfRule type="colorScale" priority="508">
      <colorScale>
        <cfvo type="num" val="0"/>
        <cfvo type="max" val="0"/>
        <color rgb="FFFF0000"/>
        <color rgb="FFFFEF9C"/>
      </colorScale>
    </cfRule>
  </conditionalFormatting>
  <conditionalFormatting sqref="P749:Y749">
    <cfRule type="colorScale" priority="507">
      <colorScale>
        <cfvo type="num" val="0"/>
        <cfvo type="max" val="0"/>
        <color rgb="FFFF0000"/>
        <color rgb="FFFFEF9C"/>
      </colorScale>
    </cfRule>
  </conditionalFormatting>
  <conditionalFormatting sqref="P764:Y764">
    <cfRule type="colorScale" priority="506">
      <colorScale>
        <cfvo type="num" val="0"/>
        <cfvo type="max" val="0"/>
        <color rgb="FFFF0000"/>
        <color rgb="FFFFEF9C"/>
      </colorScale>
    </cfRule>
  </conditionalFormatting>
  <conditionalFormatting sqref="P750:Y750">
    <cfRule type="colorScale" priority="505">
      <colorScale>
        <cfvo type="num" val="0"/>
        <cfvo type="max" val="0"/>
        <color rgb="FFFF0000"/>
        <color rgb="FFFFEF9C"/>
      </colorScale>
    </cfRule>
  </conditionalFormatting>
  <conditionalFormatting sqref="P765:Y765">
    <cfRule type="colorScale" priority="504">
      <colorScale>
        <cfvo type="num" val="0"/>
        <cfvo type="max" val="0"/>
        <color rgb="FFFF0000"/>
        <color rgb="FFFFEF9C"/>
      </colorScale>
    </cfRule>
  </conditionalFormatting>
  <conditionalFormatting sqref="Z744:Z753">
    <cfRule type="colorScale" priority="503">
      <colorScale>
        <cfvo type="num" val="0"/>
        <cfvo type="max" val="0"/>
        <color rgb="FFFF0000"/>
        <color rgb="FFFFEF9C"/>
      </colorScale>
    </cfRule>
  </conditionalFormatting>
  <conditionalFormatting sqref="Z755:Z769">
    <cfRule type="colorScale" priority="502">
      <colorScale>
        <cfvo type="num" val="0"/>
        <cfvo type="max" val="0"/>
        <color rgb="FFFF0000"/>
        <color rgb="FFFFEF9C"/>
      </colorScale>
    </cfRule>
  </conditionalFormatting>
  <conditionalFormatting sqref="Z771:Z777">
    <cfRule type="colorScale" priority="501">
      <colorScale>
        <cfvo type="num" val="0"/>
        <cfvo type="max" val="0"/>
        <color rgb="FFFF0000"/>
        <color rgb="FFFFEF9C"/>
      </colorScale>
    </cfRule>
  </conditionalFormatting>
  <conditionalFormatting sqref="Z744:Z753">
    <cfRule type="colorScale" priority="500">
      <colorScale>
        <cfvo type="num" val="0"/>
        <cfvo type="max" val="0"/>
        <color rgb="FFFF0000"/>
        <color rgb="FFFFEF9C"/>
      </colorScale>
    </cfRule>
  </conditionalFormatting>
  <conditionalFormatting sqref="Z744:Z753">
    <cfRule type="colorScale" priority="499">
      <colorScale>
        <cfvo type="num" val="0"/>
        <cfvo type="max" val="0"/>
        <color rgb="FFFF0000"/>
        <color rgb="FFFFEF9C"/>
      </colorScale>
    </cfRule>
  </conditionalFormatting>
  <conditionalFormatting sqref="Z744:Z753">
    <cfRule type="colorScale" priority="498">
      <colorScale>
        <cfvo type="num" val="0"/>
        <cfvo type="max" val="0"/>
        <color rgb="FFFF0000"/>
        <color rgb="FFFFEF9C"/>
      </colorScale>
    </cfRule>
  </conditionalFormatting>
  <conditionalFormatting sqref="Z744:Z753">
    <cfRule type="colorScale" priority="497">
      <colorScale>
        <cfvo type="num" val="0"/>
        <cfvo type="max" val="0"/>
        <color rgb="FFFF0000"/>
        <color rgb="FFFFEF9C"/>
      </colorScale>
    </cfRule>
  </conditionalFormatting>
  <conditionalFormatting sqref="Z744:Z753">
    <cfRule type="colorScale" priority="496">
      <colorScale>
        <cfvo type="num" val="0"/>
        <cfvo type="max" val="0"/>
        <color rgb="FFFF0000"/>
        <color rgb="FFFFEF9C"/>
      </colorScale>
    </cfRule>
  </conditionalFormatting>
  <conditionalFormatting sqref="Z744:Z753">
    <cfRule type="colorScale" priority="495">
      <colorScale>
        <cfvo type="num" val="0"/>
        <cfvo type="max" val="0"/>
        <color rgb="FFFF0000"/>
        <color rgb="FFFFEF9C"/>
      </colorScale>
    </cfRule>
  </conditionalFormatting>
  <conditionalFormatting sqref="Z744:Z753">
    <cfRule type="colorScale" priority="494">
      <colorScale>
        <cfvo type="num" val="0"/>
        <cfvo type="max" val="0"/>
        <color rgb="FFFF0000"/>
        <color rgb="FFFFEF9C"/>
      </colorScale>
    </cfRule>
  </conditionalFormatting>
  <conditionalFormatting sqref="Z744:Z753">
    <cfRule type="colorScale" priority="493">
      <colorScale>
        <cfvo type="num" val="0"/>
        <cfvo type="max" val="0"/>
        <color rgb="FFFF0000"/>
        <color rgb="FFFFEF9C"/>
      </colorScale>
    </cfRule>
  </conditionalFormatting>
  <conditionalFormatting sqref="Z744:Z753">
    <cfRule type="colorScale" priority="492">
      <colorScale>
        <cfvo type="num" val="0"/>
        <cfvo type="max" val="0"/>
        <color rgb="FFFF0000"/>
        <color rgb="FFFFEF9C"/>
      </colorScale>
    </cfRule>
  </conditionalFormatting>
  <conditionalFormatting sqref="Z744:Z753">
    <cfRule type="colorScale" priority="491">
      <colorScale>
        <cfvo type="num" val="0"/>
        <cfvo type="max" val="0"/>
        <color rgb="FFFF0000"/>
        <color rgb="FFFFEF9C"/>
      </colorScale>
    </cfRule>
  </conditionalFormatting>
  <conditionalFormatting sqref="Z744:Z753">
    <cfRule type="colorScale" priority="490">
      <colorScale>
        <cfvo type="num" val="0"/>
        <cfvo type="max" val="0"/>
        <color rgb="FFFF0000"/>
        <color rgb="FFFFEF9C"/>
      </colorScale>
    </cfRule>
  </conditionalFormatting>
  <conditionalFormatting sqref="Z744:Z753">
    <cfRule type="colorScale" priority="489">
      <colorScale>
        <cfvo type="num" val="0"/>
        <cfvo type="max" val="0"/>
        <color rgb="FFFF0000"/>
        <color rgb="FFFFEF9C"/>
      </colorScale>
    </cfRule>
  </conditionalFormatting>
  <conditionalFormatting sqref="Z744:Z753">
    <cfRule type="colorScale" priority="488">
      <colorScale>
        <cfvo type="num" val="0"/>
        <cfvo type="max" val="0"/>
        <color rgb="FFFF0000"/>
        <color rgb="FFFFEF9C"/>
      </colorScale>
    </cfRule>
  </conditionalFormatting>
  <conditionalFormatting sqref="Z755:Z769">
    <cfRule type="colorScale" priority="487">
      <colorScale>
        <cfvo type="num" val="0"/>
        <cfvo type="max" val="0"/>
        <color rgb="FFFF0000"/>
        <color rgb="FFFFEF9C"/>
      </colorScale>
    </cfRule>
  </conditionalFormatting>
  <conditionalFormatting sqref="Z755:Z769">
    <cfRule type="colorScale" priority="486">
      <colorScale>
        <cfvo type="num" val="0"/>
        <cfvo type="max" val="0"/>
        <color rgb="FFFF0000"/>
        <color rgb="FFFFEF9C"/>
      </colorScale>
    </cfRule>
  </conditionalFormatting>
  <conditionalFormatting sqref="Z755:Z769">
    <cfRule type="colorScale" priority="485">
      <colorScale>
        <cfvo type="num" val="0"/>
        <cfvo type="max" val="0"/>
        <color rgb="FFFF0000"/>
        <color rgb="FFFFEF9C"/>
      </colorScale>
    </cfRule>
  </conditionalFormatting>
  <conditionalFormatting sqref="Z755:Z769">
    <cfRule type="colorScale" priority="484">
      <colorScale>
        <cfvo type="num" val="0"/>
        <cfvo type="max" val="0"/>
        <color rgb="FFFF0000"/>
        <color rgb="FFFFEF9C"/>
      </colorScale>
    </cfRule>
  </conditionalFormatting>
  <conditionalFormatting sqref="Z755:Z769">
    <cfRule type="colorScale" priority="483">
      <colorScale>
        <cfvo type="num" val="0"/>
        <cfvo type="max" val="0"/>
        <color rgb="FFFF0000"/>
        <color rgb="FFFFEF9C"/>
      </colorScale>
    </cfRule>
  </conditionalFormatting>
  <conditionalFormatting sqref="Z755:Z769">
    <cfRule type="colorScale" priority="482">
      <colorScale>
        <cfvo type="num" val="0"/>
        <cfvo type="max" val="0"/>
        <color rgb="FFFF0000"/>
        <color rgb="FFFFEF9C"/>
      </colorScale>
    </cfRule>
  </conditionalFormatting>
  <conditionalFormatting sqref="Z755:Z769">
    <cfRule type="colorScale" priority="481">
      <colorScale>
        <cfvo type="num" val="0"/>
        <cfvo type="max" val="0"/>
        <color rgb="FFFF0000"/>
        <color rgb="FFFFEF9C"/>
      </colorScale>
    </cfRule>
  </conditionalFormatting>
  <conditionalFormatting sqref="Z755:Z769">
    <cfRule type="colorScale" priority="480">
      <colorScale>
        <cfvo type="num" val="0"/>
        <cfvo type="max" val="0"/>
        <color rgb="FFFF0000"/>
        <color rgb="FFFFEF9C"/>
      </colorScale>
    </cfRule>
  </conditionalFormatting>
  <conditionalFormatting sqref="Z755:Z769">
    <cfRule type="colorScale" priority="479">
      <colorScale>
        <cfvo type="num" val="0"/>
        <cfvo type="max" val="0"/>
        <color rgb="FFFF0000"/>
        <color rgb="FFFFEF9C"/>
      </colorScale>
    </cfRule>
  </conditionalFormatting>
  <conditionalFormatting sqref="Z755:Z769">
    <cfRule type="colorScale" priority="478">
      <colorScale>
        <cfvo type="num" val="0"/>
        <cfvo type="max" val="0"/>
        <color rgb="FFFF0000"/>
        <color rgb="FFFFEF9C"/>
      </colorScale>
    </cfRule>
  </conditionalFormatting>
  <conditionalFormatting sqref="Z755:Z769">
    <cfRule type="colorScale" priority="477">
      <colorScale>
        <cfvo type="num" val="0"/>
        <cfvo type="max" val="0"/>
        <color rgb="FFFF0000"/>
        <color rgb="FFFFEF9C"/>
      </colorScale>
    </cfRule>
  </conditionalFormatting>
  <conditionalFormatting sqref="Z755:Z769">
    <cfRule type="colorScale" priority="476">
      <colorScale>
        <cfvo type="num" val="0"/>
        <cfvo type="max" val="0"/>
        <color rgb="FFFF0000"/>
        <color rgb="FFFFEF9C"/>
      </colorScale>
    </cfRule>
  </conditionalFormatting>
  <conditionalFormatting sqref="Z755:Z769">
    <cfRule type="colorScale" priority="475">
      <colorScale>
        <cfvo type="num" val="0"/>
        <cfvo type="max" val="0"/>
        <color rgb="FFFF0000"/>
        <color rgb="FFFFEF9C"/>
      </colorScale>
    </cfRule>
  </conditionalFormatting>
  <conditionalFormatting sqref="Z755:Z769">
    <cfRule type="colorScale" priority="474">
      <colorScale>
        <cfvo type="num" val="0"/>
        <cfvo type="max" val="0"/>
        <color rgb="FFFF0000"/>
        <color rgb="FFFFEF9C"/>
      </colorScale>
    </cfRule>
  </conditionalFormatting>
  <conditionalFormatting sqref="Z771:Z777">
    <cfRule type="colorScale" priority="473">
      <colorScale>
        <cfvo type="num" val="0"/>
        <cfvo type="max" val="0"/>
        <color rgb="FFFF0000"/>
        <color rgb="FFFFEF9C"/>
      </colorScale>
    </cfRule>
  </conditionalFormatting>
  <conditionalFormatting sqref="Z771:Z777">
    <cfRule type="colorScale" priority="472">
      <colorScale>
        <cfvo type="num" val="0"/>
        <cfvo type="max" val="0"/>
        <color rgb="FFFF0000"/>
        <color rgb="FFFFEF9C"/>
      </colorScale>
    </cfRule>
  </conditionalFormatting>
  <conditionalFormatting sqref="Z771:Z777">
    <cfRule type="colorScale" priority="471">
      <colorScale>
        <cfvo type="num" val="0"/>
        <cfvo type="max" val="0"/>
        <color rgb="FFFF0000"/>
        <color rgb="FFFFEF9C"/>
      </colorScale>
    </cfRule>
  </conditionalFormatting>
  <conditionalFormatting sqref="Z771:Z777">
    <cfRule type="colorScale" priority="470">
      <colorScale>
        <cfvo type="num" val="0"/>
        <cfvo type="max" val="0"/>
        <color rgb="FFFF0000"/>
        <color rgb="FFFFEF9C"/>
      </colorScale>
    </cfRule>
  </conditionalFormatting>
  <conditionalFormatting sqref="Z771:Z777">
    <cfRule type="colorScale" priority="469">
      <colorScale>
        <cfvo type="num" val="0"/>
        <cfvo type="max" val="0"/>
        <color rgb="FFFF0000"/>
        <color rgb="FFFFEF9C"/>
      </colorScale>
    </cfRule>
  </conditionalFormatting>
  <conditionalFormatting sqref="Z771:Z777">
    <cfRule type="colorScale" priority="468">
      <colorScale>
        <cfvo type="num" val="0"/>
        <cfvo type="max" val="0"/>
        <color rgb="FFFF0000"/>
        <color rgb="FFFFEF9C"/>
      </colorScale>
    </cfRule>
  </conditionalFormatting>
  <conditionalFormatting sqref="Z771:Z777">
    <cfRule type="colorScale" priority="467">
      <colorScale>
        <cfvo type="num" val="0"/>
        <cfvo type="max" val="0"/>
        <color rgb="FFFF0000"/>
        <color rgb="FFFFEF9C"/>
      </colorScale>
    </cfRule>
  </conditionalFormatting>
  <conditionalFormatting sqref="Z771:Z777">
    <cfRule type="colorScale" priority="466">
      <colorScale>
        <cfvo type="num" val="0"/>
        <cfvo type="max" val="0"/>
        <color rgb="FFFF0000"/>
        <color rgb="FFFFEF9C"/>
      </colorScale>
    </cfRule>
  </conditionalFormatting>
  <conditionalFormatting sqref="Z771:Z777">
    <cfRule type="colorScale" priority="465">
      <colorScale>
        <cfvo type="num" val="0"/>
        <cfvo type="max" val="0"/>
        <color rgb="FFFF0000"/>
        <color rgb="FFFFEF9C"/>
      </colorScale>
    </cfRule>
  </conditionalFormatting>
  <conditionalFormatting sqref="Z771:Z777">
    <cfRule type="colorScale" priority="464">
      <colorScale>
        <cfvo type="num" val="0"/>
        <cfvo type="max" val="0"/>
        <color rgb="FFFF0000"/>
        <color rgb="FFFFEF9C"/>
      </colorScale>
    </cfRule>
  </conditionalFormatting>
  <conditionalFormatting sqref="Z771:Z777">
    <cfRule type="colorScale" priority="463">
      <colorScale>
        <cfvo type="num" val="0"/>
        <cfvo type="max" val="0"/>
        <color rgb="FFFF0000"/>
        <color rgb="FFFFEF9C"/>
      </colorScale>
    </cfRule>
  </conditionalFormatting>
  <conditionalFormatting sqref="Z771:Z777">
    <cfRule type="colorScale" priority="462">
      <colorScale>
        <cfvo type="num" val="0"/>
        <cfvo type="max" val="0"/>
        <color rgb="FFFF0000"/>
        <color rgb="FFFFEF9C"/>
      </colorScale>
    </cfRule>
  </conditionalFormatting>
  <conditionalFormatting sqref="Z771:Z777">
    <cfRule type="colorScale" priority="461">
      <colorScale>
        <cfvo type="num" val="0"/>
        <cfvo type="max" val="0"/>
        <color rgb="FFFF0000"/>
        <color rgb="FFFFEF9C"/>
      </colorScale>
    </cfRule>
  </conditionalFormatting>
  <conditionalFormatting sqref="Z771:Z777">
    <cfRule type="colorScale" priority="460">
      <colorScale>
        <cfvo type="num" val="0"/>
        <cfvo type="max" val="0"/>
        <color rgb="FFFF0000"/>
        <color rgb="FFFFEF9C"/>
      </colorScale>
    </cfRule>
  </conditionalFormatting>
  <conditionalFormatting sqref="Z771:Z777">
    <cfRule type="colorScale" priority="459">
      <colorScale>
        <cfvo type="num" val="0"/>
        <cfvo type="max" val="0"/>
        <color rgb="FFFF0000"/>
        <color rgb="FFFFEF9C"/>
      </colorScale>
    </cfRule>
  </conditionalFormatting>
  <conditionalFormatting sqref="Z744">
    <cfRule type="colorScale" priority="458">
      <colorScale>
        <cfvo type="num" val="0"/>
        <cfvo type="max" val="0"/>
        <color rgb="FFFF0000"/>
        <color rgb="FFFFEF9C"/>
      </colorScale>
    </cfRule>
  </conditionalFormatting>
  <conditionalFormatting sqref="Z759">
    <cfRule type="colorScale" priority="457">
      <colorScale>
        <cfvo type="num" val="0"/>
        <cfvo type="max" val="0"/>
        <color rgb="FFFF0000"/>
        <color rgb="FFFFEF9C"/>
      </colorScale>
    </cfRule>
  </conditionalFormatting>
  <conditionalFormatting sqref="Z775">
    <cfRule type="colorScale" priority="456">
      <colorScale>
        <cfvo type="num" val="0"/>
        <cfvo type="max" val="0"/>
        <color rgb="FFFF0000"/>
        <color rgb="FFFFEF9C"/>
      </colorScale>
    </cfRule>
  </conditionalFormatting>
  <conditionalFormatting sqref="Z749">
    <cfRule type="colorScale" priority="455">
      <colorScale>
        <cfvo type="num" val="0"/>
        <cfvo type="max" val="0"/>
        <color rgb="FFFF0000"/>
        <color rgb="FFFFEF9C"/>
      </colorScale>
    </cfRule>
  </conditionalFormatting>
  <conditionalFormatting sqref="Z764">
    <cfRule type="colorScale" priority="454">
      <colorScale>
        <cfvo type="num" val="0"/>
        <cfvo type="max" val="0"/>
        <color rgb="FFFF0000"/>
        <color rgb="FFFFEF9C"/>
      </colorScale>
    </cfRule>
  </conditionalFormatting>
  <conditionalFormatting sqref="Z750">
    <cfRule type="colorScale" priority="453">
      <colorScale>
        <cfvo type="num" val="0"/>
        <cfvo type="max" val="0"/>
        <color rgb="FFFF0000"/>
        <color rgb="FFFFEF9C"/>
      </colorScale>
    </cfRule>
  </conditionalFormatting>
  <conditionalFormatting sqref="Z765">
    <cfRule type="colorScale" priority="452">
      <colorScale>
        <cfvo type="num" val="0"/>
        <cfvo type="max" val="0"/>
        <color rgb="FFFF0000"/>
        <color rgb="FFFFEF9C"/>
      </colorScale>
    </cfRule>
  </conditionalFormatting>
  <conditionalFormatting sqref="P744:Y744">
    <cfRule type="colorScale" priority="451">
      <colorScale>
        <cfvo type="num" val="0"/>
        <cfvo type="max" val="0"/>
        <color rgb="FFFF0000"/>
        <color rgb="FFFFEF9C"/>
      </colorScale>
    </cfRule>
  </conditionalFormatting>
  <conditionalFormatting sqref="P746:Y759">
    <cfRule type="colorScale" priority="450">
      <colorScale>
        <cfvo type="num" val="0"/>
        <cfvo type="max" val="0"/>
        <color rgb="FFFF0000"/>
        <color rgb="FFFFEF9C"/>
      </colorScale>
    </cfRule>
  </conditionalFormatting>
  <conditionalFormatting sqref="P761:Y775">
    <cfRule type="colorScale" priority="449">
      <colorScale>
        <cfvo type="num" val="0"/>
        <cfvo type="max" val="0"/>
        <color rgb="FFFF0000"/>
        <color rgb="FFFFEF9C"/>
      </colorScale>
    </cfRule>
  </conditionalFormatting>
  <conditionalFormatting sqref="P777:Y777">
    <cfRule type="colorScale" priority="448">
      <colorScale>
        <cfvo type="num" val="0"/>
        <cfvo type="max" val="0"/>
        <color rgb="FFFF0000"/>
        <color rgb="FFFFEF9C"/>
      </colorScale>
    </cfRule>
  </conditionalFormatting>
  <conditionalFormatting sqref="P744:Y744">
    <cfRule type="colorScale" priority="447">
      <colorScale>
        <cfvo type="num" val="0"/>
        <cfvo type="max" val="0"/>
        <color rgb="FFFF0000"/>
        <color rgb="FFFFEF9C"/>
      </colorScale>
    </cfRule>
  </conditionalFormatting>
  <conditionalFormatting sqref="P744:Y744">
    <cfRule type="colorScale" priority="446">
      <colorScale>
        <cfvo type="num" val="0"/>
        <cfvo type="max" val="0"/>
        <color rgb="FFFF0000"/>
        <color rgb="FFFFEF9C"/>
      </colorScale>
    </cfRule>
  </conditionalFormatting>
  <conditionalFormatting sqref="P744:Y744">
    <cfRule type="colorScale" priority="445">
      <colorScale>
        <cfvo type="num" val="0"/>
        <cfvo type="max" val="0"/>
        <color rgb="FFFF0000"/>
        <color rgb="FFFFEF9C"/>
      </colorScale>
    </cfRule>
  </conditionalFormatting>
  <conditionalFormatting sqref="P744:Y744">
    <cfRule type="colorScale" priority="444">
      <colorScale>
        <cfvo type="num" val="0"/>
        <cfvo type="max" val="0"/>
        <color rgb="FFFF0000"/>
        <color rgb="FFFFEF9C"/>
      </colorScale>
    </cfRule>
  </conditionalFormatting>
  <conditionalFormatting sqref="P744:Y744">
    <cfRule type="colorScale" priority="443">
      <colorScale>
        <cfvo type="num" val="0"/>
        <cfvo type="max" val="0"/>
        <color rgb="FFFF0000"/>
        <color rgb="FFFFEF9C"/>
      </colorScale>
    </cfRule>
  </conditionalFormatting>
  <conditionalFormatting sqref="P744:Y744">
    <cfRule type="colorScale" priority="442">
      <colorScale>
        <cfvo type="num" val="0"/>
        <cfvo type="max" val="0"/>
        <color rgb="FFFF0000"/>
        <color rgb="FFFFEF9C"/>
      </colorScale>
    </cfRule>
  </conditionalFormatting>
  <conditionalFormatting sqref="P744:Y744">
    <cfRule type="colorScale" priority="441">
      <colorScale>
        <cfvo type="num" val="0"/>
        <cfvo type="max" val="0"/>
        <color rgb="FFFF0000"/>
        <color rgb="FFFFEF9C"/>
      </colorScale>
    </cfRule>
  </conditionalFormatting>
  <conditionalFormatting sqref="P744:Y744">
    <cfRule type="colorScale" priority="440">
      <colorScale>
        <cfvo type="num" val="0"/>
        <cfvo type="max" val="0"/>
        <color rgb="FFFF0000"/>
        <color rgb="FFFFEF9C"/>
      </colorScale>
    </cfRule>
  </conditionalFormatting>
  <conditionalFormatting sqref="P744:Y744">
    <cfRule type="colorScale" priority="439">
      <colorScale>
        <cfvo type="num" val="0"/>
        <cfvo type="max" val="0"/>
        <color rgb="FFFF0000"/>
        <color rgb="FFFFEF9C"/>
      </colorScale>
    </cfRule>
  </conditionalFormatting>
  <conditionalFormatting sqref="P744:Y744">
    <cfRule type="colorScale" priority="438">
      <colorScale>
        <cfvo type="num" val="0"/>
        <cfvo type="max" val="0"/>
        <color rgb="FFFF0000"/>
        <color rgb="FFFFEF9C"/>
      </colorScale>
    </cfRule>
  </conditionalFormatting>
  <conditionalFormatting sqref="P746:Y759">
    <cfRule type="colorScale" priority="437">
      <colorScale>
        <cfvo type="num" val="0"/>
        <cfvo type="max" val="0"/>
        <color rgb="FFFF0000"/>
        <color rgb="FFFFEF9C"/>
      </colorScale>
    </cfRule>
  </conditionalFormatting>
  <conditionalFormatting sqref="P746:Y759">
    <cfRule type="colorScale" priority="436">
      <colorScale>
        <cfvo type="num" val="0"/>
        <cfvo type="max" val="0"/>
        <color rgb="FFFF0000"/>
        <color rgb="FFFFEF9C"/>
      </colorScale>
    </cfRule>
  </conditionalFormatting>
  <conditionalFormatting sqref="P746:Y759">
    <cfRule type="colorScale" priority="435">
      <colorScale>
        <cfvo type="num" val="0"/>
        <cfvo type="max" val="0"/>
        <color rgb="FFFF0000"/>
        <color rgb="FFFFEF9C"/>
      </colorScale>
    </cfRule>
  </conditionalFormatting>
  <conditionalFormatting sqref="P746:Y759">
    <cfRule type="colorScale" priority="434">
      <colorScale>
        <cfvo type="num" val="0"/>
        <cfvo type="max" val="0"/>
        <color rgb="FFFF0000"/>
        <color rgb="FFFFEF9C"/>
      </colorScale>
    </cfRule>
  </conditionalFormatting>
  <conditionalFormatting sqref="P746:Y759">
    <cfRule type="colorScale" priority="433">
      <colorScale>
        <cfvo type="num" val="0"/>
        <cfvo type="max" val="0"/>
        <color rgb="FFFF0000"/>
        <color rgb="FFFFEF9C"/>
      </colorScale>
    </cfRule>
  </conditionalFormatting>
  <conditionalFormatting sqref="P746:Y759">
    <cfRule type="colorScale" priority="432">
      <colorScale>
        <cfvo type="num" val="0"/>
        <cfvo type="max" val="0"/>
        <color rgb="FFFF0000"/>
        <color rgb="FFFFEF9C"/>
      </colorScale>
    </cfRule>
  </conditionalFormatting>
  <conditionalFormatting sqref="P746:Y759">
    <cfRule type="colorScale" priority="431">
      <colorScale>
        <cfvo type="num" val="0"/>
        <cfvo type="max" val="0"/>
        <color rgb="FFFF0000"/>
        <color rgb="FFFFEF9C"/>
      </colorScale>
    </cfRule>
  </conditionalFormatting>
  <conditionalFormatting sqref="P746:Y759">
    <cfRule type="colorScale" priority="430">
      <colorScale>
        <cfvo type="num" val="0"/>
        <cfvo type="max" val="0"/>
        <color rgb="FFFF0000"/>
        <color rgb="FFFFEF9C"/>
      </colorScale>
    </cfRule>
  </conditionalFormatting>
  <conditionalFormatting sqref="P746:Y759">
    <cfRule type="colorScale" priority="429">
      <colorScale>
        <cfvo type="num" val="0"/>
        <cfvo type="max" val="0"/>
        <color rgb="FFFF0000"/>
        <color rgb="FFFFEF9C"/>
      </colorScale>
    </cfRule>
  </conditionalFormatting>
  <conditionalFormatting sqref="P746:Y759">
    <cfRule type="colorScale" priority="428">
      <colorScale>
        <cfvo type="num" val="0"/>
        <cfvo type="max" val="0"/>
        <color rgb="FFFF0000"/>
        <color rgb="FFFFEF9C"/>
      </colorScale>
    </cfRule>
  </conditionalFormatting>
  <conditionalFormatting sqref="P746:Y759">
    <cfRule type="colorScale" priority="427">
      <colorScale>
        <cfvo type="num" val="0"/>
        <cfvo type="max" val="0"/>
        <color rgb="FFFF0000"/>
        <color rgb="FFFFEF9C"/>
      </colorScale>
    </cfRule>
  </conditionalFormatting>
  <conditionalFormatting sqref="P761:Y775">
    <cfRule type="colorScale" priority="426">
      <colorScale>
        <cfvo type="num" val="0"/>
        <cfvo type="max" val="0"/>
        <color rgb="FFFF0000"/>
        <color rgb="FFFFEF9C"/>
      </colorScale>
    </cfRule>
  </conditionalFormatting>
  <conditionalFormatting sqref="P761:Y775">
    <cfRule type="colorScale" priority="425">
      <colorScale>
        <cfvo type="num" val="0"/>
        <cfvo type="max" val="0"/>
        <color rgb="FFFF0000"/>
        <color rgb="FFFFEF9C"/>
      </colorScale>
    </cfRule>
  </conditionalFormatting>
  <conditionalFormatting sqref="P761:Y775">
    <cfRule type="colorScale" priority="424">
      <colorScale>
        <cfvo type="num" val="0"/>
        <cfvo type="max" val="0"/>
        <color rgb="FFFF0000"/>
        <color rgb="FFFFEF9C"/>
      </colorScale>
    </cfRule>
  </conditionalFormatting>
  <conditionalFormatting sqref="P761:Y775">
    <cfRule type="colorScale" priority="423">
      <colorScale>
        <cfvo type="num" val="0"/>
        <cfvo type="max" val="0"/>
        <color rgb="FFFF0000"/>
        <color rgb="FFFFEF9C"/>
      </colorScale>
    </cfRule>
  </conditionalFormatting>
  <conditionalFormatting sqref="P761:Y775">
    <cfRule type="colorScale" priority="422">
      <colorScale>
        <cfvo type="num" val="0"/>
        <cfvo type="max" val="0"/>
        <color rgb="FFFF0000"/>
        <color rgb="FFFFEF9C"/>
      </colorScale>
    </cfRule>
  </conditionalFormatting>
  <conditionalFormatting sqref="P761:Y775">
    <cfRule type="colorScale" priority="421">
      <colorScale>
        <cfvo type="num" val="0"/>
        <cfvo type="max" val="0"/>
        <color rgb="FFFF0000"/>
        <color rgb="FFFFEF9C"/>
      </colorScale>
    </cfRule>
  </conditionalFormatting>
  <conditionalFormatting sqref="P761:Y775">
    <cfRule type="colorScale" priority="420">
      <colorScale>
        <cfvo type="num" val="0"/>
        <cfvo type="max" val="0"/>
        <color rgb="FFFF0000"/>
        <color rgb="FFFFEF9C"/>
      </colorScale>
    </cfRule>
  </conditionalFormatting>
  <conditionalFormatting sqref="P761:Y775">
    <cfRule type="colorScale" priority="419">
      <colorScale>
        <cfvo type="num" val="0"/>
        <cfvo type="max" val="0"/>
        <color rgb="FFFF0000"/>
        <color rgb="FFFFEF9C"/>
      </colorScale>
    </cfRule>
  </conditionalFormatting>
  <conditionalFormatting sqref="P761:Y775">
    <cfRule type="colorScale" priority="418">
      <colorScale>
        <cfvo type="num" val="0"/>
        <cfvo type="max" val="0"/>
        <color rgb="FFFF0000"/>
        <color rgb="FFFFEF9C"/>
      </colorScale>
    </cfRule>
  </conditionalFormatting>
  <conditionalFormatting sqref="P761:Y775">
    <cfRule type="colorScale" priority="417">
      <colorScale>
        <cfvo type="num" val="0"/>
        <cfvo type="max" val="0"/>
        <color rgb="FFFF0000"/>
        <color rgb="FFFFEF9C"/>
      </colorScale>
    </cfRule>
  </conditionalFormatting>
  <conditionalFormatting sqref="P761:Y775">
    <cfRule type="colorScale" priority="416">
      <colorScale>
        <cfvo type="num" val="0"/>
        <cfvo type="max" val="0"/>
        <color rgb="FFFF0000"/>
        <color rgb="FFFFEF9C"/>
      </colorScale>
    </cfRule>
  </conditionalFormatting>
  <conditionalFormatting sqref="P761:Y775">
    <cfRule type="colorScale" priority="415">
      <colorScale>
        <cfvo type="num" val="0"/>
        <cfvo type="max" val="0"/>
        <color rgb="FFFF0000"/>
        <color rgb="FFFFEF9C"/>
      </colorScale>
    </cfRule>
  </conditionalFormatting>
  <conditionalFormatting sqref="P777:Y777">
    <cfRule type="colorScale" priority="414">
      <colorScale>
        <cfvo type="num" val="0"/>
        <cfvo type="max" val="0"/>
        <color rgb="FFFF0000"/>
        <color rgb="FFFFEF9C"/>
      </colorScale>
    </cfRule>
  </conditionalFormatting>
  <conditionalFormatting sqref="P777:Y777">
    <cfRule type="colorScale" priority="413">
      <colorScale>
        <cfvo type="num" val="0"/>
        <cfvo type="max" val="0"/>
        <color rgb="FFFF0000"/>
        <color rgb="FFFFEF9C"/>
      </colorScale>
    </cfRule>
  </conditionalFormatting>
  <conditionalFormatting sqref="P777:Y777">
    <cfRule type="colorScale" priority="412">
      <colorScale>
        <cfvo type="num" val="0"/>
        <cfvo type="max" val="0"/>
        <color rgb="FFFF0000"/>
        <color rgb="FFFFEF9C"/>
      </colorScale>
    </cfRule>
  </conditionalFormatting>
  <conditionalFormatting sqref="P777:Y777">
    <cfRule type="colorScale" priority="411">
      <colorScale>
        <cfvo type="num" val="0"/>
        <cfvo type="max" val="0"/>
        <color rgb="FFFF0000"/>
        <color rgb="FFFFEF9C"/>
      </colorScale>
    </cfRule>
  </conditionalFormatting>
  <conditionalFormatting sqref="P777:Y777">
    <cfRule type="colorScale" priority="410">
      <colorScale>
        <cfvo type="num" val="0"/>
        <cfvo type="max" val="0"/>
        <color rgb="FFFF0000"/>
        <color rgb="FFFFEF9C"/>
      </colorScale>
    </cfRule>
  </conditionalFormatting>
  <conditionalFormatting sqref="P777:Y777">
    <cfRule type="colorScale" priority="409">
      <colorScale>
        <cfvo type="num" val="0"/>
        <cfvo type="max" val="0"/>
        <color rgb="FFFF0000"/>
        <color rgb="FFFFEF9C"/>
      </colorScale>
    </cfRule>
  </conditionalFormatting>
  <conditionalFormatting sqref="P777:Y777">
    <cfRule type="colorScale" priority="408">
      <colorScale>
        <cfvo type="num" val="0"/>
        <cfvo type="max" val="0"/>
        <color rgb="FFFF0000"/>
        <color rgb="FFFFEF9C"/>
      </colorScale>
    </cfRule>
  </conditionalFormatting>
  <conditionalFormatting sqref="P777:Y777">
    <cfRule type="colorScale" priority="407">
      <colorScale>
        <cfvo type="num" val="0"/>
        <cfvo type="max" val="0"/>
        <color rgb="FFFF0000"/>
        <color rgb="FFFFEF9C"/>
      </colorScale>
    </cfRule>
  </conditionalFormatting>
  <conditionalFormatting sqref="P777:Y777">
    <cfRule type="colorScale" priority="406">
      <colorScale>
        <cfvo type="num" val="0"/>
        <cfvo type="max" val="0"/>
        <color rgb="FFFF0000"/>
        <color rgb="FFFFEF9C"/>
      </colorScale>
    </cfRule>
  </conditionalFormatting>
  <conditionalFormatting sqref="P777:Y777">
    <cfRule type="colorScale" priority="405">
      <colorScale>
        <cfvo type="num" val="0"/>
        <cfvo type="max" val="0"/>
        <color rgb="FFFF0000"/>
        <color rgb="FFFFEF9C"/>
      </colorScale>
    </cfRule>
  </conditionalFormatting>
  <conditionalFormatting sqref="P777:Y777">
    <cfRule type="colorScale" priority="404">
      <colorScale>
        <cfvo type="num" val="0"/>
        <cfvo type="max" val="0"/>
        <color rgb="FFFF0000"/>
        <color rgb="FFFFEF9C"/>
      </colorScale>
    </cfRule>
  </conditionalFormatting>
  <conditionalFormatting sqref="P777:Y777">
    <cfRule type="colorScale" priority="403">
      <colorScale>
        <cfvo type="num" val="0"/>
        <cfvo type="max" val="0"/>
        <color rgb="FFFF0000"/>
        <color rgb="FFFFEF9C"/>
      </colorScale>
    </cfRule>
  </conditionalFormatting>
  <conditionalFormatting sqref="P777:Y777">
    <cfRule type="colorScale" priority="402">
      <colorScale>
        <cfvo type="num" val="0"/>
        <cfvo type="max" val="0"/>
        <color rgb="FFFF0000"/>
        <color rgb="FFFFEF9C"/>
      </colorScale>
    </cfRule>
  </conditionalFormatting>
  <conditionalFormatting sqref="P750:Y750">
    <cfRule type="colorScale" priority="401">
      <colorScale>
        <cfvo type="num" val="0"/>
        <cfvo type="max" val="0"/>
        <color rgb="FFFF0000"/>
        <color rgb="FFFFEF9C"/>
      </colorScale>
    </cfRule>
  </conditionalFormatting>
  <conditionalFormatting sqref="P765:Y765">
    <cfRule type="colorScale" priority="400">
      <colorScale>
        <cfvo type="num" val="0"/>
        <cfvo type="max" val="0"/>
        <color rgb="FFFF0000"/>
        <color rgb="FFFFEF9C"/>
      </colorScale>
    </cfRule>
  </conditionalFormatting>
  <conditionalFormatting sqref="P755:Y755">
    <cfRule type="colorScale" priority="399">
      <colorScale>
        <cfvo type="num" val="0"/>
        <cfvo type="max" val="0"/>
        <color rgb="FFFF0000"/>
        <color rgb="FFFFEF9C"/>
      </colorScale>
    </cfRule>
  </conditionalFormatting>
  <conditionalFormatting sqref="P771:Y771">
    <cfRule type="colorScale" priority="398">
      <colorScale>
        <cfvo type="num" val="0"/>
        <cfvo type="max" val="0"/>
        <color rgb="FFFF0000"/>
        <color rgb="FFFFEF9C"/>
      </colorScale>
    </cfRule>
  </conditionalFormatting>
  <conditionalFormatting sqref="P756:Y756">
    <cfRule type="colorScale" priority="397">
      <colorScale>
        <cfvo type="num" val="0"/>
        <cfvo type="max" val="0"/>
        <color rgb="FFFF0000"/>
        <color rgb="FFFFEF9C"/>
      </colorScale>
    </cfRule>
  </conditionalFormatting>
  <conditionalFormatting sqref="P772:Y772">
    <cfRule type="colorScale" priority="396">
      <colorScale>
        <cfvo type="num" val="0"/>
        <cfvo type="max" val="0"/>
        <color rgb="FFFF0000"/>
        <color rgb="FFFFEF9C"/>
      </colorScale>
    </cfRule>
  </conditionalFormatting>
  <conditionalFormatting sqref="Z744">
    <cfRule type="colorScale" priority="395">
      <colorScale>
        <cfvo type="num" val="0"/>
        <cfvo type="max" val="0"/>
        <color rgb="FFFF0000"/>
        <color rgb="FFFFEF9C"/>
      </colorScale>
    </cfRule>
  </conditionalFormatting>
  <conditionalFormatting sqref="Z746:Z759">
    <cfRule type="colorScale" priority="394">
      <colorScale>
        <cfvo type="num" val="0"/>
        <cfvo type="max" val="0"/>
        <color rgb="FFFF0000"/>
        <color rgb="FFFFEF9C"/>
      </colorScale>
    </cfRule>
  </conditionalFormatting>
  <conditionalFormatting sqref="Z761:Z775">
    <cfRule type="colorScale" priority="393">
      <colorScale>
        <cfvo type="num" val="0"/>
        <cfvo type="max" val="0"/>
        <color rgb="FFFF0000"/>
        <color rgb="FFFFEF9C"/>
      </colorScale>
    </cfRule>
  </conditionalFormatting>
  <conditionalFormatting sqref="Z777">
    <cfRule type="colorScale" priority="392">
      <colorScale>
        <cfvo type="num" val="0"/>
        <cfvo type="max" val="0"/>
        <color rgb="FFFF0000"/>
        <color rgb="FFFFEF9C"/>
      </colorScale>
    </cfRule>
  </conditionalFormatting>
  <conditionalFormatting sqref="Z744">
    <cfRule type="colorScale" priority="391">
      <colorScale>
        <cfvo type="num" val="0"/>
        <cfvo type="max" val="0"/>
        <color rgb="FFFF0000"/>
        <color rgb="FFFFEF9C"/>
      </colorScale>
    </cfRule>
  </conditionalFormatting>
  <conditionalFormatting sqref="Z744">
    <cfRule type="colorScale" priority="390">
      <colorScale>
        <cfvo type="num" val="0"/>
        <cfvo type="max" val="0"/>
        <color rgb="FFFF0000"/>
        <color rgb="FFFFEF9C"/>
      </colorScale>
    </cfRule>
  </conditionalFormatting>
  <conditionalFormatting sqref="Z744">
    <cfRule type="colorScale" priority="389">
      <colorScale>
        <cfvo type="num" val="0"/>
        <cfvo type="max" val="0"/>
        <color rgb="FFFF0000"/>
        <color rgb="FFFFEF9C"/>
      </colorScale>
    </cfRule>
  </conditionalFormatting>
  <conditionalFormatting sqref="Z744">
    <cfRule type="colorScale" priority="388">
      <colorScale>
        <cfvo type="num" val="0"/>
        <cfvo type="max" val="0"/>
        <color rgb="FFFF0000"/>
        <color rgb="FFFFEF9C"/>
      </colorScale>
    </cfRule>
  </conditionalFormatting>
  <conditionalFormatting sqref="Z744">
    <cfRule type="colorScale" priority="387">
      <colorScale>
        <cfvo type="num" val="0"/>
        <cfvo type="max" val="0"/>
        <color rgb="FFFF0000"/>
        <color rgb="FFFFEF9C"/>
      </colorScale>
    </cfRule>
  </conditionalFormatting>
  <conditionalFormatting sqref="Z744">
    <cfRule type="colorScale" priority="386">
      <colorScale>
        <cfvo type="num" val="0"/>
        <cfvo type="max" val="0"/>
        <color rgb="FFFF0000"/>
        <color rgb="FFFFEF9C"/>
      </colorScale>
    </cfRule>
  </conditionalFormatting>
  <conditionalFormatting sqref="Z744">
    <cfRule type="colorScale" priority="385">
      <colorScale>
        <cfvo type="num" val="0"/>
        <cfvo type="max" val="0"/>
        <color rgb="FFFF0000"/>
        <color rgb="FFFFEF9C"/>
      </colorScale>
    </cfRule>
  </conditionalFormatting>
  <conditionalFormatting sqref="Z744">
    <cfRule type="colorScale" priority="384">
      <colorScale>
        <cfvo type="num" val="0"/>
        <cfvo type="max" val="0"/>
        <color rgb="FFFF0000"/>
        <color rgb="FFFFEF9C"/>
      </colorScale>
    </cfRule>
  </conditionalFormatting>
  <conditionalFormatting sqref="Z744">
    <cfRule type="colorScale" priority="383">
      <colorScale>
        <cfvo type="num" val="0"/>
        <cfvo type="max" val="0"/>
        <color rgb="FFFF0000"/>
        <color rgb="FFFFEF9C"/>
      </colorScale>
    </cfRule>
  </conditionalFormatting>
  <conditionalFormatting sqref="Z744">
    <cfRule type="colorScale" priority="382">
      <colorScale>
        <cfvo type="num" val="0"/>
        <cfvo type="max" val="0"/>
        <color rgb="FFFF0000"/>
        <color rgb="FFFFEF9C"/>
      </colorScale>
    </cfRule>
  </conditionalFormatting>
  <conditionalFormatting sqref="Z746:Z759">
    <cfRule type="colorScale" priority="381">
      <colorScale>
        <cfvo type="num" val="0"/>
        <cfvo type="max" val="0"/>
        <color rgb="FFFF0000"/>
        <color rgb="FFFFEF9C"/>
      </colorScale>
    </cfRule>
  </conditionalFormatting>
  <conditionalFormatting sqref="Z746:Z759">
    <cfRule type="colorScale" priority="380">
      <colorScale>
        <cfvo type="num" val="0"/>
        <cfvo type="max" val="0"/>
        <color rgb="FFFF0000"/>
        <color rgb="FFFFEF9C"/>
      </colorScale>
    </cfRule>
  </conditionalFormatting>
  <conditionalFormatting sqref="Z746:Z759">
    <cfRule type="colorScale" priority="379">
      <colorScale>
        <cfvo type="num" val="0"/>
        <cfvo type="max" val="0"/>
        <color rgb="FFFF0000"/>
        <color rgb="FFFFEF9C"/>
      </colorScale>
    </cfRule>
  </conditionalFormatting>
  <conditionalFormatting sqref="Z746:Z759">
    <cfRule type="colorScale" priority="378">
      <colorScale>
        <cfvo type="num" val="0"/>
        <cfvo type="max" val="0"/>
        <color rgb="FFFF0000"/>
        <color rgb="FFFFEF9C"/>
      </colorScale>
    </cfRule>
  </conditionalFormatting>
  <conditionalFormatting sqref="Z746:Z759">
    <cfRule type="colorScale" priority="377">
      <colorScale>
        <cfvo type="num" val="0"/>
        <cfvo type="max" val="0"/>
        <color rgb="FFFF0000"/>
        <color rgb="FFFFEF9C"/>
      </colorScale>
    </cfRule>
  </conditionalFormatting>
  <conditionalFormatting sqref="Z746:Z759">
    <cfRule type="colorScale" priority="376">
      <colorScale>
        <cfvo type="num" val="0"/>
        <cfvo type="max" val="0"/>
        <color rgb="FFFF0000"/>
        <color rgb="FFFFEF9C"/>
      </colorScale>
    </cfRule>
  </conditionalFormatting>
  <conditionalFormatting sqref="Z746:Z759">
    <cfRule type="colorScale" priority="375">
      <colorScale>
        <cfvo type="num" val="0"/>
        <cfvo type="max" val="0"/>
        <color rgb="FFFF0000"/>
        <color rgb="FFFFEF9C"/>
      </colorScale>
    </cfRule>
  </conditionalFormatting>
  <conditionalFormatting sqref="Z746:Z759">
    <cfRule type="colorScale" priority="374">
      <colorScale>
        <cfvo type="num" val="0"/>
        <cfvo type="max" val="0"/>
        <color rgb="FFFF0000"/>
        <color rgb="FFFFEF9C"/>
      </colorScale>
    </cfRule>
  </conditionalFormatting>
  <conditionalFormatting sqref="Z746:Z759">
    <cfRule type="colorScale" priority="373">
      <colorScale>
        <cfvo type="num" val="0"/>
        <cfvo type="max" val="0"/>
        <color rgb="FFFF0000"/>
        <color rgb="FFFFEF9C"/>
      </colorScale>
    </cfRule>
  </conditionalFormatting>
  <conditionalFormatting sqref="Z746:Z759">
    <cfRule type="colorScale" priority="372">
      <colorScale>
        <cfvo type="num" val="0"/>
        <cfvo type="max" val="0"/>
        <color rgb="FFFF0000"/>
        <color rgb="FFFFEF9C"/>
      </colorScale>
    </cfRule>
  </conditionalFormatting>
  <conditionalFormatting sqref="Z746:Z759">
    <cfRule type="colorScale" priority="371">
      <colorScale>
        <cfvo type="num" val="0"/>
        <cfvo type="max" val="0"/>
        <color rgb="FFFF0000"/>
        <color rgb="FFFFEF9C"/>
      </colorScale>
    </cfRule>
  </conditionalFormatting>
  <conditionalFormatting sqref="Z761:Z775">
    <cfRule type="colorScale" priority="370">
      <colorScale>
        <cfvo type="num" val="0"/>
        <cfvo type="max" val="0"/>
        <color rgb="FFFF0000"/>
        <color rgb="FFFFEF9C"/>
      </colorScale>
    </cfRule>
  </conditionalFormatting>
  <conditionalFormatting sqref="Z761:Z775">
    <cfRule type="colorScale" priority="369">
      <colorScale>
        <cfvo type="num" val="0"/>
        <cfvo type="max" val="0"/>
        <color rgb="FFFF0000"/>
        <color rgb="FFFFEF9C"/>
      </colorScale>
    </cfRule>
  </conditionalFormatting>
  <conditionalFormatting sqref="Z761:Z775">
    <cfRule type="colorScale" priority="368">
      <colorScale>
        <cfvo type="num" val="0"/>
        <cfvo type="max" val="0"/>
        <color rgb="FFFF0000"/>
        <color rgb="FFFFEF9C"/>
      </colorScale>
    </cfRule>
  </conditionalFormatting>
  <conditionalFormatting sqref="Z761:Z775">
    <cfRule type="colorScale" priority="367">
      <colorScale>
        <cfvo type="num" val="0"/>
        <cfvo type="max" val="0"/>
        <color rgb="FFFF0000"/>
        <color rgb="FFFFEF9C"/>
      </colorScale>
    </cfRule>
  </conditionalFormatting>
  <conditionalFormatting sqref="Z761:Z775">
    <cfRule type="colorScale" priority="366">
      <colorScale>
        <cfvo type="num" val="0"/>
        <cfvo type="max" val="0"/>
        <color rgb="FFFF0000"/>
        <color rgb="FFFFEF9C"/>
      </colorScale>
    </cfRule>
  </conditionalFormatting>
  <conditionalFormatting sqref="Z761:Z775">
    <cfRule type="colorScale" priority="365">
      <colorScale>
        <cfvo type="num" val="0"/>
        <cfvo type="max" val="0"/>
        <color rgb="FFFF0000"/>
        <color rgb="FFFFEF9C"/>
      </colorScale>
    </cfRule>
  </conditionalFormatting>
  <conditionalFormatting sqref="Z761:Z775">
    <cfRule type="colorScale" priority="364">
      <colorScale>
        <cfvo type="num" val="0"/>
        <cfvo type="max" val="0"/>
        <color rgb="FFFF0000"/>
        <color rgb="FFFFEF9C"/>
      </colorScale>
    </cfRule>
  </conditionalFormatting>
  <conditionalFormatting sqref="Z761:Z775">
    <cfRule type="colorScale" priority="363">
      <colorScale>
        <cfvo type="num" val="0"/>
        <cfvo type="max" val="0"/>
        <color rgb="FFFF0000"/>
        <color rgb="FFFFEF9C"/>
      </colorScale>
    </cfRule>
  </conditionalFormatting>
  <conditionalFormatting sqref="Z761:Z775">
    <cfRule type="colorScale" priority="362">
      <colorScale>
        <cfvo type="num" val="0"/>
        <cfvo type="max" val="0"/>
        <color rgb="FFFF0000"/>
        <color rgb="FFFFEF9C"/>
      </colorScale>
    </cfRule>
  </conditionalFormatting>
  <conditionalFormatting sqref="Z761:Z775">
    <cfRule type="colorScale" priority="361">
      <colorScale>
        <cfvo type="num" val="0"/>
        <cfvo type="max" val="0"/>
        <color rgb="FFFF0000"/>
        <color rgb="FFFFEF9C"/>
      </colorScale>
    </cfRule>
  </conditionalFormatting>
  <conditionalFormatting sqref="Z761:Z775">
    <cfRule type="colorScale" priority="360">
      <colorScale>
        <cfvo type="num" val="0"/>
        <cfvo type="max" val="0"/>
        <color rgb="FFFF0000"/>
        <color rgb="FFFFEF9C"/>
      </colorScale>
    </cfRule>
  </conditionalFormatting>
  <conditionalFormatting sqref="Z761:Z775">
    <cfRule type="colorScale" priority="359">
      <colorScale>
        <cfvo type="num" val="0"/>
        <cfvo type="max" val="0"/>
        <color rgb="FFFF0000"/>
        <color rgb="FFFFEF9C"/>
      </colorScale>
    </cfRule>
  </conditionalFormatting>
  <conditionalFormatting sqref="Z777">
    <cfRule type="colorScale" priority="358">
      <colorScale>
        <cfvo type="num" val="0"/>
        <cfvo type="max" val="0"/>
        <color rgb="FFFF0000"/>
        <color rgb="FFFFEF9C"/>
      </colorScale>
    </cfRule>
  </conditionalFormatting>
  <conditionalFormatting sqref="Z777">
    <cfRule type="colorScale" priority="357">
      <colorScale>
        <cfvo type="num" val="0"/>
        <cfvo type="max" val="0"/>
        <color rgb="FFFF0000"/>
        <color rgb="FFFFEF9C"/>
      </colorScale>
    </cfRule>
  </conditionalFormatting>
  <conditionalFormatting sqref="Z777">
    <cfRule type="colorScale" priority="356">
      <colorScale>
        <cfvo type="num" val="0"/>
        <cfvo type="max" val="0"/>
        <color rgb="FFFF0000"/>
        <color rgb="FFFFEF9C"/>
      </colorScale>
    </cfRule>
  </conditionalFormatting>
  <conditionalFormatting sqref="Z777">
    <cfRule type="colorScale" priority="355">
      <colorScale>
        <cfvo type="num" val="0"/>
        <cfvo type="max" val="0"/>
        <color rgb="FFFF0000"/>
        <color rgb="FFFFEF9C"/>
      </colorScale>
    </cfRule>
  </conditionalFormatting>
  <conditionalFormatting sqref="Z777">
    <cfRule type="colorScale" priority="354">
      <colorScale>
        <cfvo type="num" val="0"/>
        <cfvo type="max" val="0"/>
        <color rgb="FFFF0000"/>
        <color rgb="FFFFEF9C"/>
      </colorScale>
    </cfRule>
  </conditionalFormatting>
  <conditionalFormatting sqref="Z777">
    <cfRule type="colorScale" priority="353">
      <colorScale>
        <cfvo type="num" val="0"/>
        <cfvo type="max" val="0"/>
        <color rgb="FFFF0000"/>
        <color rgb="FFFFEF9C"/>
      </colorScale>
    </cfRule>
  </conditionalFormatting>
  <conditionalFormatting sqref="Z777">
    <cfRule type="colorScale" priority="352">
      <colorScale>
        <cfvo type="num" val="0"/>
        <cfvo type="max" val="0"/>
        <color rgb="FFFF0000"/>
        <color rgb="FFFFEF9C"/>
      </colorScale>
    </cfRule>
  </conditionalFormatting>
  <conditionalFormatting sqref="Z777">
    <cfRule type="colorScale" priority="351">
      <colorScale>
        <cfvo type="num" val="0"/>
        <cfvo type="max" val="0"/>
        <color rgb="FFFF0000"/>
        <color rgb="FFFFEF9C"/>
      </colorScale>
    </cfRule>
  </conditionalFormatting>
  <conditionalFormatting sqref="Z777">
    <cfRule type="colorScale" priority="350">
      <colorScale>
        <cfvo type="num" val="0"/>
        <cfvo type="max" val="0"/>
        <color rgb="FFFF0000"/>
        <color rgb="FFFFEF9C"/>
      </colorScale>
    </cfRule>
  </conditionalFormatting>
  <conditionalFormatting sqref="Z777">
    <cfRule type="colorScale" priority="349">
      <colorScale>
        <cfvo type="num" val="0"/>
        <cfvo type="max" val="0"/>
        <color rgb="FFFF0000"/>
        <color rgb="FFFFEF9C"/>
      </colorScale>
    </cfRule>
  </conditionalFormatting>
  <conditionalFormatting sqref="Z777">
    <cfRule type="colorScale" priority="348">
      <colorScale>
        <cfvo type="num" val="0"/>
        <cfvo type="max" val="0"/>
        <color rgb="FFFF0000"/>
        <color rgb="FFFFEF9C"/>
      </colorScale>
    </cfRule>
  </conditionalFormatting>
  <conditionalFormatting sqref="Z777">
    <cfRule type="colorScale" priority="347">
      <colorScale>
        <cfvo type="num" val="0"/>
        <cfvo type="max" val="0"/>
        <color rgb="FFFF0000"/>
        <color rgb="FFFFEF9C"/>
      </colorScale>
    </cfRule>
  </conditionalFormatting>
  <conditionalFormatting sqref="Z777">
    <cfRule type="colorScale" priority="346">
      <colorScale>
        <cfvo type="num" val="0"/>
        <cfvo type="max" val="0"/>
        <color rgb="FFFF0000"/>
        <color rgb="FFFFEF9C"/>
      </colorScale>
    </cfRule>
  </conditionalFormatting>
  <conditionalFormatting sqref="Z750">
    <cfRule type="colorScale" priority="345">
      <colorScale>
        <cfvo type="num" val="0"/>
        <cfvo type="max" val="0"/>
        <color rgb="FFFF0000"/>
        <color rgb="FFFFEF9C"/>
      </colorScale>
    </cfRule>
  </conditionalFormatting>
  <conditionalFormatting sqref="Z765">
    <cfRule type="colorScale" priority="344">
      <colorScale>
        <cfvo type="num" val="0"/>
        <cfvo type="max" val="0"/>
        <color rgb="FFFF0000"/>
        <color rgb="FFFFEF9C"/>
      </colorScale>
    </cfRule>
  </conditionalFormatting>
  <conditionalFormatting sqref="Z755">
    <cfRule type="colorScale" priority="343">
      <colorScale>
        <cfvo type="num" val="0"/>
        <cfvo type="max" val="0"/>
        <color rgb="FFFF0000"/>
        <color rgb="FFFFEF9C"/>
      </colorScale>
    </cfRule>
  </conditionalFormatting>
  <conditionalFormatting sqref="Z771">
    <cfRule type="colorScale" priority="342">
      <colorScale>
        <cfvo type="num" val="0"/>
        <cfvo type="max" val="0"/>
        <color rgb="FFFF0000"/>
        <color rgb="FFFFEF9C"/>
      </colorScale>
    </cfRule>
  </conditionalFormatting>
  <conditionalFormatting sqref="Z756">
    <cfRule type="colorScale" priority="341">
      <colorScale>
        <cfvo type="num" val="0"/>
        <cfvo type="max" val="0"/>
        <color rgb="FFFF0000"/>
        <color rgb="FFFFEF9C"/>
      </colorScale>
    </cfRule>
  </conditionalFormatting>
  <conditionalFormatting sqref="Z772">
    <cfRule type="colorScale" priority="340">
      <colorScale>
        <cfvo type="num" val="0"/>
        <cfvo type="max" val="0"/>
        <color rgb="FFFF0000"/>
        <color rgb="FFFFEF9C"/>
      </colorScale>
    </cfRule>
  </conditionalFormatting>
  <conditionalFormatting sqref="P744:Y750">
    <cfRule type="colorScale" priority="339">
      <colorScale>
        <cfvo type="num" val="0"/>
        <cfvo type="max" val="0"/>
        <color rgb="FFFF0000"/>
        <color rgb="FFFFEF9C"/>
      </colorScale>
    </cfRule>
  </conditionalFormatting>
  <conditionalFormatting sqref="P752:Y765">
    <cfRule type="colorScale" priority="338">
      <colorScale>
        <cfvo type="num" val="0"/>
        <cfvo type="max" val="0"/>
        <color rgb="FFFF0000"/>
        <color rgb="FFFFEF9C"/>
      </colorScale>
    </cfRule>
  </conditionalFormatting>
  <conditionalFormatting sqref="P767:Y777">
    <cfRule type="colorScale" priority="337">
      <colorScale>
        <cfvo type="num" val="0"/>
        <cfvo type="max" val="0"/>
        <color rgb="FFFF0000"/>
        <color rgb="FFFFEF9C"/>
      </colorScale>
    </cfRule>
  </conditionalFormatting>
  <conditionalFormatting sqref="P744:Y750">
    <cfRule type="colorScale" priority="336">
      <colorScale>
        <cfvo type="num" val="0"/>
        <cfvo type="max" val="0"/>
        <color rgb="FFFF0000"/>
        <color rgb="FFFFEF9C"/>
      </colorScale>
    </cfRule>
  </conditionalFormatting>
  <conditionalFormatting sqref="P744:Y750">
    <cfRule type="colorScale" priority="335">
      <colorScale>
        <cfvo type="num" val="0"/>
        <cfvo type="max" val="0"/>
        <color rgb="FFFF0000"/>
        <color rgb="FFFFEF9C"/>
      </colorScale>
    </cfRule>
  </conditionalFormatting>
  <conditionalFormatting sqref="P744:Y750">
    <cfRule type="colorScale" priority="334">
      <colorScale>
        <cfvo type="num" val="0"/>
        <cfvo type="max" val="0"/>
        <color rgb="FFFF0000"/>
        <color rgb="FFFFEF9C"/>
      </colorScale>
    </cfRule>
  </conditionalFormatting>
  <conditionalFormatting sqref="P744:Y750">
    <cfRule type="colorScale" priority="333">
      <colorScale>
        <cfvo type="num" val="0"/>
        <cfvo type="max" val="0"/>
        <color rgb="FFFF0000"/>
        <color rgb="FFFFEF9C"/>
      </colorScale>
    </cfRule>
  </conditionalFormatting>
  <conditionalFormatting sqref="P744:Y750">
    <cfRule type="colorScale" priority="332">
      <colorScale>
        <cfvo type="num" val="0"/>
        <cfvo type="max" val="0"/>
        <color rgb="FFFF0000"/>
        <color rgb="FFFFEF9C"/>
      </colorScale>
    </cfRule>
  </conditionalFormatting>
  <conditionalFormatting sqref="P744:Y750">
    <cfRule type="colorScale" priority="331">
      <colorScale>
        <cfvo type="num" val="0"/>
        <cfvo type="max" val="0"/>
        <color rgb="FFFF0000"/>
        <color rgb="FFFFEF9C"/>
      </colorScale>
    </cfRule>
  </conditionalFormatting>
  <conditionalFormatting sqref="P744:Y750">
    <cfRule type="colorScale" priority="330">
      <colorScale>
        <cfvo type="num" val="0"/>
        <cfvo type="max" val="0"/>
        <color rgb="FFFF0000"/>
        <color rgb="FFFFEF9C"/>
      </colorScale>
    </cfRule>
  </conditionalFormatting>
  <conditionalFormatting sqref="P744:Y750">
    <cfRule type="colorScale" priority="329">
      <colorScale>
        <cfvo type="num" val="0"/>
        <cfvo type="max" val="0"/>
        <color rgb="FFFF0000"/>
        <color rgb="FFFFEF9C"/>
      </colorScale>
    </cfRule>
  </conditionalFormatting>
  <conditionalFormatting sqref="P752:Y765">
    <cfRule type="colorScale" priority="328">
      <colorScale>
        <cfvo type="num" val="0"/>
        <cfvo type="max" val="0"/>
        <color rgb="FFFF0000"/>
        <color rgb="FFFFEF9C"/>
      </colorScale>
    </cfRule>
  </conditionalFormatting>
  <conditionalFormatting sqref="P752:Y765">
    <cfRule type="colorScale" priority="327">
      <colorScale>
        <cfvo type="num" val="0"/>
        <cfvo type="max" val="0"/>
        <color rgb="FFFF0000"/>
        <color rgb="FFFFEF9C"/>
      </colorScale>
    </cfRule>
  </conditionalFormatting>
  <conditionalFormatting sqref="P752:Y765">
    <cfRule type="colorScale" priority="326">
      <colorScale>
        <cfvo type="num" val="0"/>
        <cfvo type="max" val="0"/>
        <color rgb="FFFF0000"/>
        <color rgb="FFFFEF9C"/>
      </colorScale>
    </cfRule>
  </conditionalFormatting>
  <conditionalFormatting sqref="P752:Y765">
    <cfRule type="colorScale" priority="325">
      <colorScale>
        <cfvo type="num" val="0"/>
        <cfvo type="max" val="0"/>
        <color rgb="FFFF0000"/>
        <color rgb="FFFFEF9C"/>
      </colorScale>
    </cfRule>
  </conditionalFormatting>
  <conditionalFormatting sqref="P752:Y765">
    <cfRule type="colorScale" priority="324">
      <colorScale>
        <cfvo type="num" val="0"/>
        <cfvo type="max" val="0"/>
        <color rgb="FFFF0000"/>
        <color rgb="FFFFEF9C"/>
      </colorScale>
    </cfRule>
  </conditionalFormatting>
  <conditionalFormatting sqref="P752:Y765">
    <cfRule type="colorScale" priority="323">
      <colorScale>
        <cfvo type="num" val="0"/>
        <cfvo type="max" val="0"/>
        <color rgb="FFFF0000"/>
        <color rgb="FFFFEF9C"/>
      </colorScale>
    </cfRule>
  </conditionalFormatting>
  <conditionalFormatting sqref="P752:Y765">
    <cfRule type="colorScale" priority="322">
      <colorScale>
        <cfvo type="num" val="0"/>
        <cfvo type="max" val="0"/>
        <color rgb="FFFF0000"/>
        <color rgb="FFFFEF9C"/>
      </colorScale>
    </cfRule>
  </conditionalFormatting>
  <conditionalFormatting sqref="P752:Y765">
    <cfRule type="colorScale" priority="321">
      <colorScale>
        <cfvo type="num" val="0"/>
        <cfvo type="max" val="0"/>
        <color rgb="FFFF0000"/>
        <color rgb="FFFFEF9C"/>
      </colorScale>
    </cfRule>
  </conditionalFormatting>
  <conditionalFormatting sqref="P752:Y765">
    <cfRule type="colorScale" priority="320">
      <colorScale>
        <cfvo type="num" val="0"/>
        <cfvo type="max" val="0"/>
        <color rgb="FFFF0000"/>
        <color rgb="FFFFEF9C"/>
      </colorScale>
    </cfRule>
  </conditionalFormatting>
  <conditionalFormatting sqref="P767:Y777">
    <cfRule type="colorScale" priority="319">
      <colorScale>
        <cfvo type="num" val="0"/>
        <cfvo type="max" val="0"/>
        <color rgb="FFFF0000"/>
        <color rgb="FFFFEF9C"/>
      </colorScale>
    </cfRule>
  </conditionalFormatting>
  <conditionalFormatting sqref="P767:Y777">
    <cfRule type="colorScale" priority="318">
      <colorScale>
        <cfvo type="num" val="0"/>
        <cfvo type="max" val="0"/>
        <color rgb="FFFF0000"/>
        <color rgb="FFFFEF9C"/>
      </colorScale>
    </cfRule>
  </conditionalFormatting>
  <conditionalFormatting sqref="P767:Y777">
    <cfRule type="colorScale" priority="317">
      <colorScale>
        <cfvo type="num" val="0"/>
        <cfvo type="max" val="0"/>
        <color rgb="FFFF0000"/>
        <color rgb="FFFFEF9C"/>
      </colorScale>
    </cfRule>
  </conditionalFormatting>
  <conditionalFormatting sqref="P767:Y777">
    <cfRule type="colorScale" priority="316">
      <colorScale>
        <cfvo type="num" val="0"/>
        <cfvo type="max" val="0"/>
        <color rgb="FFFF0000"/>
        <color rgb="FFFFEF9C"/>
      </colorScale>
    </cfRule>
  </conditionalFormatting>
  <conditionalFormatting sqref="P767:Y777">
    <cfRule type="colorScale" priority="315">
      <colorScale>
        <cfvo type="num" val="0"/>
        <cfvo type="max" val="0"/>
        <color rgb="FFFF0000"/>
        <color rgb="FFFFEF9C"/>
      </colorScale>
    </cfRule>
  </conditionalFormatting>
  <conditionalFormatting sqref="P767:Y777">
    <cfRule type="colorScale" priority="314">
      <colorScale>
        <cfvo type="num" val="0"/>
        <cfvo type="max" val="0"/>
        <color rgb="FFFF0000"/>
        <color rgb="FFFFEF9C"/>
      </colorScale>
    </cfRule>
  </conditionalFormatting>
  <conditionalFormatting sqref="P767:Y777">
    <cfRule type="colorScale" priority="313">
      <colorScale>
        <cfvo type="num" val="0"/>
        <cfvo type="max" val="0"/>
        <color rgb="FFFF0000"/>
        <color rgb="FFFFEF9C"/>
      </colorScale>
    </cfRule>
  </conditionalFormatting>
  <conditionalFormatting sqref="P767:Y777">
    <cfRule type="colorScale" priority="312">
      <colorScale>
        <cfvo type="num" val="0"/>
        <cfvo type="max" val="0"/>
        <color rgb="FFFF0000"/>
        <color rgb="FFFFEF9C"/>
      </colorScale>
    </cfRule>
  </conditionalFormatting>
  <conditionalFormatting sqref="P767:Y777">
    <cfRule type="colorScale" priority="311">
      <colorScale>
        <cfvo type="num" val="0"/>
        <cfvo type="max" val="0"/>
        <color rgb="FFFF0000"/>
        <color rgb="FFFFEF9C"/>
      </colorScale>
    </cfRule>
  </conditionalFormatting>
  <conditionalFormatting sqref="P767:Y777">
    <cfRule type="colorScale" priority="310">
      <colorScale>
        <cfvo type="num" val="0"/>
        <cfvo type="max" val="0"/>
        <color rgb="FFFF0000"/>
        <color rgb="FFFFEF9C"/>
      </colorScale>
    </cfRule>
  </conditionalFormatting>
  <conditionalFormatting sqref="P756:Y756">
    <cfRule type="colorScale" priority="309">
      <colorScale>
        <cfvo type="num" val="0"/>
        <cfvo type="max" val="0"/>
        <color rgb="FFFF0000"/>
        <color rgb="FFFFEF9C"/>
      </colorScale>
    </cfRule>
  </conditionalFormatting>
  <conditionalFormatting sqref="P772:Y772">
    <cfRule type="colorScale" priority="308">
      <colorScale>
        <cfvo type="num" val="0"/>
        <cfvo type="max" val="0"/>
        <color rgb="FFFF0000"/>
        <color rgb="FFFFEF9C"/>
      </colorScale>
    </cfRule>
  </conditionalFormatting>
  <conditionalFormatting sqref="P746:Y746">
    <cfRule type="colorScale" priority="307">
      <colorScale>
        <cfvo type="num" val="0"/>
        <cfvo type="max" val="0"/>
        <color rgb="FFFF0000"/>
        <color rgb="FFFFEF9C"/>
      </colorScale>
    </cfRule>
  </conditionalFormatting>
  <conditionalFormatting sqref="P761:Y761">
    <cfRule type="colorScale" priority="306">
      <colorScale>
        <cfvo type="num" val="0"/>
        <cfvo type="max" val="0"/>
        <color rgb="FFFF0000"/>
        <color rgb="FFFFEF9C"/>
      </colorScale>
    </cfRule>
  </conditionalFormatting>
  <conditionalFormatting sqref="P777:Y777">
    <cfRule type="colorScale" priority="305">
      <colorScale>
        <cfvo type="num" val="0"/>
        <cfvo type="max" val="0"/>
        <color rgb="FFFF0000"/>
        <color rgb="FFFFEF9C"/>
      </colorScale>
    </cfRule>
  </conditionalFormatting>
  <conditionalFormatting sqref="P747:Y747">
    <cfRule type="colorScale" priority="304">
      <colorScale>
        <cfvo type="num" val="0"/>
        <cfvo type="max" val="0"/>
        <color rgb="FFFF0000"/>
        <color rgb="FFFFEF9C"/>
      </colorScale>
    </cfRule>
  </conditionalFormatting>
  <conditionalFormatting sqref="P762:Y762">
    <cfRule type="colorScale" priority="303">
      <colorScale>
        <cfvo type="num" val="0"/>
        <cfvo type="max" val="0"/>
        <color rgb="FFFF0000"/>
        <color rgb="FFFFEF9C"/>
      </colorScale>
    </cfRule>
  </conditionalFormatting>
  <conditionalFormatting sqref="Z744:Z750">
    <cfRule type="colorScale" priority="302">
      <colorScale>
        <cfvo type="num" val="0"/>
        <cfvo type="max" val="0"/>
        <color rgb="FFFF0000"/>
        <color rgb="FFFFEF9C"/>
      </colorScale>
    </cfRule>
  </conditionalFormatting>
  <conditionalFormatting sqref="Z752:Z765">
    <cfRule type="colorScale" priority="301">
      <colorScale>
        <cfvo type="num" val="0"/>
        <cfvo type="max" val="0"/>
        <color rgb="FFFF0000"/>
        <color rgb="FFFFEF9C"/>
      </colorScale>
    </cfRule>
  </conditionalFormatting>
  <conditionalFormatting sqref="Z767:Z777">
    <cfRule type="colorScale" priority="300">
      <colorScale>
        <cfvo type="num" val="0"/>
        <cfvo type="max" val="0"/>
        <color rgb="FFFF0000"/>
        <color rgb="FFFFEF9C"/>
      </colorScale>
    </cfRule>
  </conditionalFormatting>
  <conditionalFormatting sqref="Z744:Z750">
    <cfRule type="colorScale" priority="299">
      <colorScale>
        <cfvo type="num" val="0"/>
        <cfvo type="max" val="0"/>
        <color rgb="FFFF0000"/>
        <color rgb="FFFFEF9C"/>
      </colorScale>
    </cfRule>
  </conditionalFormatting>
  <conditionalFormatting sqref="Z744:Z750">
    <cfRule type="colorScale" priority="298">
      <colorScale>
        <cfvo type="num" val="0"/>
        <cfvo type="max" val="0"/>
        <color rgb="FFFF0000"/>
        <color rgb="FFFFEF9C"/>
      </colorScale>
    </cfRule>
  </conditionalFormatting>
  <conditionalFormatting sqref="Z744:Z750">
    <cfRule type="colorScale" priority="297">
      <colorScale>
        <cfvo type="num" val="0"/>
        <cfvo type="max" val="0"/>
        <color rgb="FFFF0000"/>
        <color rgb="FFFFEF9C"/>
      </colorScale>
    </cfRule>
  </conditionalFormatting>
  <conditionalFormatting sqref="Z744:Z750">
    <cfRule type="colorScale" priority="296">
      <colorScale>
        <cfvo type="num" val="0"/>
        <cfvo type="max" val="0"/>
        <color rgb="FFFF0000"/>
        <color rgb="FFFFEF9C"/>
      </colorScale>
    </cfRule>
  </conditionalFormatting>
  <conditionalFormatting sqref="Z744:Z750">
    <cfRule type="colorScale" priority="295">
      <colorScale>
        <cfvo type="num" val="0"/>
        <cfvo type="max" val="0"/>
        <color rgb="FFFF0000"/>
        <color rgb="FFFFEF9C"/>
      </colorScale>
    </cfRule>
  </conditionalFormatting>
  <conditionalFormatting sqref="Z744:Z750">
    <cfRule type="colorScale" priority="294">
      <colorScale>
        <cfvo type="num" val="0"/>
        <cfvo type="max" val="0"/>
        <color rgb="FFFF0000"/>
        <color rgb="FFFFEF9C"/>
      </colorScale>
    </cfRule>
  </conditionalFormatting>
  <conditionalFormatting sqref="Z744:Z750">
    <cfRule type="colorScale" priority="293">
      <colorScale>
        <cfvo type="num" val="0"/>
        <cfvo type="max" val="0"/>
        <color rgb="FFFF0000"/>
        <color rgb="FFFFEF9C"/>
      </colorScale>
    </cfRule>
  </conditionalFormatting>
  <conditionalFormatting sqref="Z744:Z750">
    <cfRule type="colorScale" priority="292">
      <colorScale>
        <cfvo type="num" val="0"/>
        <cfvo type="max" val="0"/>
        <color rgb="FFFF0000"/>
        <color rgb="FFFFEF9C"/>
      </colorScale>
    </cfRule>
  </conditionalFormatting>
  <conditionalFormatting sqref="Z752:Z765">
    <cfRule type="colorScale" priority="291">
      <colorScale>
        <cfvo type="num" val="0"/>
        <cfvo type="max" val="0"/>
        <color rgb="FFFF0000"/>
        <color rgb="FFFFEF9C"/>
      </colorScale>
    </cfRule>
  </conditionalFormatting>
  <conditionalFormatting sqref="Z752:Z765">
    <cfRule type="colorScale" priority="290">
      <colorScale>
        <cfvo type="num" val="0"/>
        <cfvo type="max" val="0"/>
        <color rgb="FFFF0000"/>
        <color rgb="FFFFEF9C"/>
      </colorScale>
    </cfRule>
  </conditionalFormatting>
  <conditionalFormatting sqref="Z752:Z765">
    <cfRule type="colorScale" priority="289">
      <colorScale>
        <cfvo type="num" val="0"/>
        <cfvo type="max" val="0"/>
        <color rgb="FFFF0000"/>
        <color rgb="FFFFEF9C"/>
      </colorScale>
    </cfRule>
  </conditionalFormatting>
  <conditionalFormatting sqref="Z752:Z765">
    <cfRule type="colorScale" priority="288">
      <colorScale>
        <cfvo type="num" val="0"/>
        <cfvo type="max" val="0"/>
        <color rgb="FFFF0000"/>
        <color rgb="FFFFEF9C"/>
      </colorScale>
    </cfRule>
  </conditionalFormatting>
  <conditionalFormatting sqref="Z752:Z765">
    <cfRule type="colorScale" priority="287">
      <colorScale>
        <cfvo type="num" val="0"/>
        <cfvo type="max" val="0"/>
        <color rgb="FFFF0000"/>
        <color rgb="FFFFEF9C"/>
      </colorScale>
    </cfRule>
  </conditionalFormatting>
  <conditionalFormatting sqref="Z752:Z765">
    <cfRule type="colorScale" priority="286">
      <colorScale>
        <cfvo type="num" val="0"/>
        <cfvo type="max" val="0"/>
        <color rgb="FFFF0000"/>
        <color rgb="FFFFEF9C"/>
      </colorScale>
    </cfRule>
  </conditionalFormatting>
  <conditionalFormatting sqref="Z752:Z765">
    <cfRule type="colorScale" priority="285">
      <colorScale>
        <cfvo type="num" val="0"/>
        <cfvo type="max" val="0"/>
        <color rgb="FFFF0000"/>
        <color rgb="FFFFEF9C"/>
      </colorScale>
    </cfRule>
  </conditionalFormatting>
  <conditionalFormatting sqref="Z752:Z765">
    <cfRule type="colorScale" priority="284">
      <colorScale>
        <cfvo type="num" val="0"/>
        <cfvo type="max" val="0"/>
        <color rgb="FFFF0000"/>
        <color rgb="FFFFEF9C"/>
      </colorScale>
    </cfRule>
  </conditionalFormatting>
  <conditionalFormatting sqref="Z752:Z765">
    <cfRule type="colorScale" priority="283">
      <colorScale>
        <cfvo type="num" val="0"/>
        <cfvo type="max" val="0"/>
        <color rgb="FFFF0000"/>
        <color rgb="FFFFEF9C"/>
      </colorScale>
    </cfRule>
  </conditionalFormatting>
  <conditionalFormatting sqref="Z767:Z777">
    <cfRule type="colorScale" priority="282">
      <colorScale>
        <cfvo type="num" val="0"/>
        <cfvo type="max" val="0"/>
        <color rgb="FFFF0000"/>
        <color rgb="FFFFEF9C"/>
      </colorScale>
    </cfRule>
  </conditionalFormatting>
  <conditionalFormatting sqref="Z767:Z777">
    <cfRule type="colorScale" priority="281">
      <colorScale>
        <cfvo type="num" val="0"/>
        <cfvo type="max" val="0"/>
        <color rgb="FFFF0000"/>
        <color rgb="FFFFEF9C"/>
      </colorScale>
    </cfRule>
  </conditionalFormatting>
  <conditionalFormatting sqref="Z767:Z777">
    <cfRule type="colorScale" priority="280">
      <colorScale>
        <cfvo type="num" val="0"/>
        <cfvo type="max" val="0"/>
        <color rgb="FFFF0000"/>
        <color rgb="FFFFEF9C"/>
      </colorScale>
    </cfRule>
  </conditionalFormatting>
  <conditionalFormatting sqref="Z767:Z777">
    <cfRule type="colorScale" priority="279">
      <colorScale>
        <cfvo type="num" val="0"/>
        <cfvo type="max" val="0"/>
        <color rgb="FFFF0000"/>
        <color rgb="FFFFEF9C"/>
      </colorScale>
    </cfRule>
  </conditionalFormatting>
  <conditionalFormatting sqref="Z767:Z777">
    <cfRule type="colorScale" priority="278">
      <colorScale>
        <cfvo type="num" val="0"/>
        <cfvo type="max" val="0"/>
        <color rgb="FFFF0000"/>
        <color rgb="FFFFEF9C"/>
      </colorScale>
    </cfRule>
  </conditionalFormatting>
  <conditionalFormatting sqref="Z767:Z777">
    <cfRule type="colorScale" priority="277">
      <colorScale>
        <cfvo type="num" val="0"/>
        <cfvo type="max" val="0"/>
        <color rgb="FFFF0000"/>
        <color rgb="FFFFEF9C"/>
      </colorScale>
    </cfRule>
  </conditionalFormatting>
  <conditionalFormatting sqref="Z767:Z777">
    <cfRule type="colorScale" priority="276">
      <colorScale>
        <cfvo type="num" val="0"/>
        <cfvo type="max" val="0"/>
        <color rgb="FFFF0000"/>
        <color rgb="FFFFEF9C"/>
      </colorScale>
    </cfRule>
  </conditionalFormatting>
  <conditionalFormatting sqref="Z767:Z777">
    <cfRule type="colorScale" priority="275">
      <colorScale>
        <cfvo type="num" val="0"/>
        <cfvo type="max" val="0"/>
        <color rgb="FFFF0000"/>
        <color rgb="FFFFEF9C"/>
      </colorScale>
    </cfRule>
  </conditionalFormatting>
  <conditionalFormatting sqref="Z767:Z777">
    <cfRule type="colorScale" priority="274">
      <colorScale>
        <cfvo type="num" val="0"/>
        <cfvo type="max" val="0"/>
        <color rgb="FFFF0000"/>
        <color rgb="FFFFEF9C"/>
      </colorScale>
    </cfRule>
  </conditionalFormatting>
  <conditionalFormatting sqref="Z767:Z777">
    <cfRule type="colorScale" priority="273">
      <colorScale>
        <cfvo type="num" val="0"/>
        <cfvo type="max" val="0"/>
        <color rgb="FFFF0000"/>
        <color rgb="FFFFEF9C"/>
      </colorScale>
    </cfRule>
  </conditionalFormatting>
  <conditionalFormatting sqref="Z756">
    <cfRule type="colorScale" priority="272">
      <colorScale>
        <cfvo type="num" val="0"/>
        <cfvo type="max" val="0"/>
        <color rgb="FFFF0000"/>
        <color rgb="FFFFEF9C"/>
      </colorScale>
    </cfRule>
  </conditionalFormatting>
  <conditionalFormatting sqref="Z772">
    <cfRule type="colorScale" priority="271">
      <colorScale>
        <cfvo type="num" val="0"/>
        <cfvo type="max" val="0"/>
        <color rgb="FFFF0000"/>
        <color rgb="FFFFEF9C"/>
      </colorScale>
    </cfRule>
  </conditionalFormatting>
  <conditionalFormatting sqref="Z746">
    <cfRule type="colorScale" priority="270">
      <colorScale>
        <cfvo type="num" val="0"/>
        <cfvo type="max" val="0"/>
        <color rgb="FFFF0000"/>
        <color rgb="FFFFEF9C"/>
      </colorScale>
    </cfRule>
  </conditionalFormatting>
  <conditionalFormatting sqref="Z761">
    <cfRule type="colorScale" priority="269">
      <colorScale>
        <cfvo type="num" val="0"/>
        <cfvo type="max" val="0"/>
        <color rgb="FFFF0000"/>
        <color rgb="FFFFEF9C"/>
      </colorScale>
    </cfRule>
  </conditionalFormatting>
  <conditionalFormatting sqref="Z777">
    <cfRule type="colorScale" priority="268">
      <colorScale>
        <cfvo type="num" val="0"/>
        <cfvo type="max" val="0"/>
        <color rgb="FFFF0000"/>
        <color rgb="FFFFEF9C"/>
      </colorScale>
    </cfRule>
  </conditionalFormatting>
  <conditionalFormatting sqref="Z747">
    <cfRule type="colorScale" priority="267">
      <colorScale>
        <cfvo type="num" val="0"/>
        <cfvo type="max" val="0"/>
        <color rgb="FFFF0000"/>
        <color rgb="FFFFEF9C"/>
      </colorScale>
    </cfRule>
  </conditionalFormatting>
  <conditionalFormatting sqref="Z762">
    <cfRule type="colorScale" priority="266">
      <colorScale>
        <cfvo type="num" val="0"/>
        <cfvo type="max" val="0"/>
        <color rgb="FFFF0000"/>
        <color rgb="FFFFEF9C"/>
      </colorScale>
    </cfRule>
  </conditionalFormatting>
  <conditionalFormatting sqref="P744:Y756">
    <cfRule type="colorScale" priority="265">
      <colorScale>
        <cfvo type="num" val="0"/>
        <cfvo type="max" val="0"/>
        <color rgb="FFFF0000"/>
        <color rgb="FFFFEF9C"/>
      </colorScale>
    </cfRule>
  </conditionalFormatting>
  <conditionalFormatting sqref="P758:Y772">
    <cfRule type="colorScale" priority="264">
      <colorScale>
        <cfvo type="num" val="0"/>
        <cfvo type="max" val="0"/>
        <color rgb="FFFF0000"/>
        <color rgb="FFFFEF9C"/>
      </colorScale>
    </cfRule>
  </conditionalFormatting>
  <conditionalFormatting sqref="P774:Y777">
    <cfRule type="colorScale" priority="263">
      <colorScale>
        <cfvo type="num" val="0"/>
        <cfvo type="max" val="0"/>
        <color rgb="FFFF0000"/>
        <color rgb="FFFFEF9C"/>
      </colorScale>
    </cfRule>
  </conditionalFormatting>
  <conditionalFormatting sqref="P744:Y756">
    <cfRule type="colorScale" priority="262">
      <colorScale>
        <cfvo type="num" val="0"/>
        <cfvo type="max" val="0"/>
        <color rgb="FFFF0000"/>
        <color rgb="FFFFEF9C"/>
      </colorScale>
    </cfRule>
  </conditionalFormatting>
  <conditionalFormatting sqref="P744:Y756">
    <cfRule type="colorScale" priority="261">
      <colorScale>
        <cfvo type="num" val="0"/>
        <cfvo type="max" val="0"/>
        <color rgb="FFFF0000"/>
        <color rgb="FFFFEF9C"/>
      </colorScale>
    </cfRule>
  </conditionalFormatting>
  <conditionalFormatting sqref="P744:Y756">
    <cfRule type="colorScale" priority="260">
      <colorScale>
        <cfvo type="num" val="0"/>
        <cfvo type="max" val="0"/>
        <color rgb="FFFF0000"/>
        <color rgb="FFFFEF9C"/>
      </colorScale>
    </cfRule>
  </conditionalFormatting>
  <conditionalFormatting sqref="P744:Y756">
    <cfRule type="colorScale" priority="259">
      <colorScale>
        <cfvo type="num" val="0"/>
        <cfvo type="max" val="0"/>
        <color rgb="FFFF0000"/>
        <color rgb="FFFFEF9C"/>
      </colorScale>
    </cfRule>
  </conditionalFormatting>
  <conditionalFormatting sqref="P744:Y756">
    <cfRule type="colorScale" priority="258">
      <colorScale>
        <cfvo type="num" val="0"/>
        <cfvo type="max" val="0"/>
        <color rgb="FFFF0000"/>
        <color rgb="FFFFEF9C"/>
      </colorScale>
    </cfRule>
  </conditionalFormatting>
  <conditionalFormatting sqref="P744:Y756">
    <cfRule type="colorScale" priority="257">
      <colorScale>
        <cfvo type="num" val="0"/>
        <cfvo type="max" val="0"/>
        <color rgb="FFFF0000"/>
        <color rgb="FFFFEF9C"/>
      </colorScale>
    </cfRule>
  </conditionalFormatting>
  <conditionalFormatting sqref="P758:Y772">
    <cfRule type="colorScale" priority="256">
      <colorScale>
        <cfvo type="num" val="0"/>
        <cfvo type="max" val="0"/>
        <color rgb="FFFF0000"/>
        <color rgb="FFFFEF9C"/>
      </colorScale>
    </cfRule>
  </conditionalFormatting>
  <conditionalFormatting sqref="P758:Y772">
    <cfRule type="colorScale" priority="255">
      <colorScale>
        <cfvo type="num" val="0"/>
        <cfvo type="max" val="0"/>
        <color rgb="FFFF0000"/>
        <color rgb="FFFFEF9C"/>
      </colorScale>
    </cfRule>
  </conditionalFormatting>
  <conditionalFormatting sqref="P758:Y772">
    <cfRule type="colorScale" priority="254">
      <colorScale>
        <cfvo type="num" val="0"/>
        <cfvo type="max" val="0"/>
        <color rgb="FFFF0000"/>
        <color rgb="FFFFEF9C"/>
      </colorScale>
    </cfRule>
  </conditionalFormatting>
  <conditionalFormatting sqref="P758:Y772">
    <cfRule type="colorScale" priority="253">
      <colorScale>
        <cfvo type="num" val="0"/>
        <cfvo type="max" val="0"/>
        <color rgb="FFFF0000"/>
        <color rgb="FFFFEF9C"/>
      </colorScale>
    </cfRule>
  </conditionalFormatting>
  <conditionalFormatting sqref="P758:Y772">
    <cfRule type="colorScale" priority="252">
      <colorScale>
        <cfvo type="num" val="0"/>
        <cfvo type="max" val="0"/>
        <color rgb="FFFF0000"/>
        <color rgb="FFFFEF9C"/>
      </colorScale>
    </cfRule>
  </conditionalFormatting>
  <conditionalFormatting sqref="P758:Y772">
    <cfRule type="colorScale" priority="251">
      <colorScale>
        <cfvo type="num" val="0"/>
        <cfvo type="max" val="0"/>
        <color rgb="FFFF0000"/>
        <color rgb="FFFFEF9C"/>
      </colorScale>
    </cfRule>
  </conditionalFormatting>
  <conditionalFormatting sqref="P758:Y772">
    <cfRule type="colorScale" priority="250">
      <colorScale>
        <cfvo type="num" val="0"/>
        <cfvo type="max" val="0"/>
        <color rgb="FFFF0000"/>
        <color rgb="FFFFEF9C"/>
      </colorScale>
    </cfRule>
  </conditionalFormatting>
  <conditionalFormatting sqref="P774:Y777">
    <cfRule type="colorScale" priority="249">
      <colorScale>
        <cfvo type="num" val="0"/>
        <cfvo type="max" val="0"/>
        <color rgb="FFFF0000"/>
        <color rgb="FFFFEF9C"/>
      </colorScale>
    </cfRule>
  </conditionalFormatting>
  <conditionalFormatting sqref="P774:Y777">
    <cfRule type="colorScale" priority="248">
      <colorScale>
        <cfvo type="num" val="0"/>
        <cfvo type="max" val="0"/>
        <color rgb="FFFF0000"/>
        <color rgb="FFFFEF9C"/>
      </colorScale>
    </cfRule>
  </conditionalFormatting>
  <conditionalFormatting sqref="P774:Y777">
    <cfRule type="colorScale" priority="247">
      <colorScale>
        <cfvo type="num" val="0"/>
        <cfvo type="max" val="0"/>
        <color rgb="FFFF0000"/>
        <color rgb="FFFFEF9C"/>
      </colorScale>
    </cfRule>
  </conditionalFormatting>
  <conditionalFormatting sqref="P774:Y777">
    <cfRule type="colorScale" priority="246">
      <colorScale>
        <cfvo type="num" val="0"/>
        <cfvo type="max" val="0"/>
        <color rgb="FFFF0000"/>
        <color rgb="FFFFEF9C"/>
      </colorScale>
    </cfRule>
  </conditionalFormatting>
  <conditionalFormatting sqref="P774:Y777">
    <cfRule type="colorScale" priority="245">
      <colorScale>
        <cfvo type="num" val="0"/>
        <cfvo type="max" val="0"/>
        <color rgb="FFFF0000"/>
        <color rgb="FFFFEF9C"/>
      </colorScale>
    </cfRule>
  </conditionalFormatting>
  <conditionalFormatting sqref="P774:Y777">
    <cfRule type="colorScale" priority="244">
      <colorScale>
        <cfvo type="num" val="0"/>
        <cfvo type="max" val="0"/>
        <color rgb="FFFF0000"/>
        <color rgb="FFFFEF9C"/>
      </colorScale>
    </cfRule>
  </conditionalFormatting>
  <conditionalFormatting sqref="P774:Y777">
    <cfRule type="colorScale" priority="243">
      <colorScale>
        <cfvo type="num" val="0"/>
        <cfvo type="max" val="0"/>
        <color rgb="FFFF0000"/>
        <color rgb="FFFFEF9C"/>
      </colorScale>
    </cfRule>
  </conditionalFormatting>
  <conditionalFormatting sqref="P774:Y777">
    <cfRule type="colorScale" priority="242">
      <colorScale>
        <cfvo type="num" val="0"/>
        <cfvo type="max" val="0"/>
        <color rgb="FFFF0000"/>
        <color rgb="FFFFEF9C"/>
      </colorScale>
    </cfRule>
  </conditionalFormatting>
  <conditionalFormatting sqref="P747:Y747">
    <cfRule type="colorScale" priority="241">
      <colorScale>
        <cfvo type="num" val="0"/>
        <cfvo type="max" val="0"/>
        <color rgb="FFFF0000"/>
        <color rgb="FFFFEF9C"/>
      </colorScale>
    </cfRule>
  </conditionalFormatting>
  <conditionalFormatting sqref="P762:Y762">
    <cfRule type="colorScale" priority="240">
      <colorScale>
        <cfvo type="num" val="0"/>
        <cfvo type="max" val="0"/>
        <color rgb="FFFF0000"/>
        <color rgb="FFFFEF9C"/>
      </colorScale>
    </cfRule>
  </conditionalFormatting>
  <conditionalFormatting sqref="P752:Y752">
    <cfRule type="colorScale" priority="239">
      <colorScale>
        <cfvo type="num" val="0"/>
        <cfvo type="max" val="0"/>
        <color rgb="FFFF0000"/>
        <color rgb="FFFFEF9C"/>
      </colorScale>
    </cfRule>
  </conditionalFormatting>
  <conditionalFormatting sqref="P767:Y767">
    <cfRule type="colorScale" priority="238">
      <colorScale>
        <cfvo type="num" val="0"/>
        <cfvo type="max" val="0"/>
        <color rgb="FFFF0000"/>
        <color rgb="FFFFEF9C"/>
      </colorScale>
    </cfRule>
  </conditionalFormatting>
  <conditionalFormatting sqref="P753:Y753">
    <cfRule type="colorScale" priority="237">
      <colorScale>
        <cfvo type="num" val="0"/>
        <cfvo type="max" val="0"/>
        <color rgb="FFFF0000"/>
        <color rgb="FFFFEF9C"/>
      </colorScale>
    </cfRule>
  </conditionalFormatting>
  <conditionalFormatting sqref="P768:Y769">
    <cfRule type="colorScale" priority="236">
      <colorScale>
        <cfvo type="num" val="0"/>
        <cfvo type="max" val="0"/>
        <color rgb="FFFF0000"/>
        <color rgb="FFFFEF9C"/>
      </colorScale>
    </cfRule>
  </conditionalFormatting>
  <conditionalFormatting sqref="Z744:Z756">
    <cfRule type="colorScale" priority="235">
      <colorScale>
        <cfvo type="num" val="0"/>
        <cfvo type="max" val="0"/>
        <color rgb="FFFF0000"/>
        <color rgb="FFFFEF9C"/>
      </colorScale>
    </cfRule>
  </conditionalFormatting>
  <conditionalFormatting sqref="Z758:Z772">
    <cfRule type="colorScale" priority="234">
      <colorScale>
        <cfvo type="num" val="0"/>
        <cfvo type="max" val="0"/>
        <color rgb="FFFF0000"/>
        <color rgb="FFFFEF9C"/>
      </colorScale>
    </cfRule>
  </conditionalFormatting>
  <conditionalFormatting sqref="Z774:Z777">
    <cfRule type="colorScale" priority="233">
      <colorScale>
        <cfvo type="num" val="0"/>
        <cfvo type="max" val="0"/>
        <color rgb="FFFF0000"/>
        <color rgb="FFFFEF9C"/>
      </colorScale>
    </cfRule>
  </conditionalFormatting>
  <conditionalFormatting sqref="Z744:Z756">
    <cfRule type="colorScale" priority="232">
      <colorScale>
        <cfvo type="num" val="0"/>
        <cfvo type="max" val="0"/>
        <color rgb="FFFF0000"/>
        <color rgb="FFFFEF9C"/>
      </colorScale>
    </cfRule>
  </conditionalFormatting>
  <conditionalFormatting sqref="Z744:Z756">
    <cfRule type="colorScale" priority="231">
      <colorScale>
        <cfvo type="num" val="0"/>
        <cfvo type="max" val="0"/>
        <color rgb="FFFF0000"/>
        <color rgb="FFFFEF9C"/>
      </colorScale>
    </cfRule>
  </conditionalFormatting>
  <conditionalFormatting sqref="Z744:Z756">
    <cfRule type="colorScale" priority="230">
      <colorScale>
        <cfvo type="num" val="0"/>
        <cfvo type="max" val="0"/>
        <color rgb="FFFF0000"/>
        <color rgb="FFFFEF9C"/>
      </colorScale>
    </cfRule>
  </conditionalFormatting>
  <conditionalFormatting sqref="Z744:Z756">
    <cfRule type="colorScale" priority="229">
      <colorScale>
        <cfvo type="num" val="0"/>
        <cfvo type="max" val="0"/>
        <color rgb="FFFF0000"/>
        <color rgb="FFFFEF9C"/>
      </colorScale>
    </cfRule>
  </conditionalFormatting>
  <conditionalFormatting sqref="Z744:Z756">
    <cfRule type="colorScale" priority="228">
      <colorScale>
        <cfvo type="num" val="0"/>
        <cfvo type="max" val="0"/>
        <color rgb="FFFF0000"/>
        <color rgb="FFFFEF9C"/>
      </colorScale>
    </cfRule>
  </conditionalFormatting>
  <conditionalFormatting sqref="Z744:Z756">
    <cfRule type="colorScale" priority="227">
      <colorScale>
        <cfvo type="num" val="0"/>
        <cfvo type="max" val="0"/>
        <color rgb="FFFF0000"/>
        <color rgb="FFFFEF9C"/>
      </colorScale>
    </cfRule>
  </conditionalFormatting>
  <conditionalFormatting sqref="Z758:Z772">
    <cfRule type="colorScale" priority="226">
      <colorScale>
        <cfvo type="num" val="0"/>
        <cfvo type="max" val="0"/>
        <color rgb="FFFF0000"/>
        <color rgb="FFFFEF9C"/>
      </colorScale>
    </cfRule>
  </conditionalFormatting>
  <conditionalFormatting sqref="Z758:Z772">
    <cfRule type="colorScale" priority="225">
      <colorScale>
        <cfvo type="num" val="0"/>
        <cfvo type="max" val="0"/>
        <color rgb="FFFF0000"/>
        <color rgb="FFFFEF9C"/>
      </colorScale>
    </cfRule>
  </conditionalFormatting>
  <conditionalFormatting sqref="Z758:Z772">
    <cfRule type="colorScale" priority="224">
      <colorScale>
        <cfvo type="num" val="0"/>
        <cfvo type="max" val="0"/>
        <color rgb="FFFF0000"/>
        <color rgb="FFFFEF9C"/>
      </colorScale>
    </cfRule>
  </conditionalFormatting>
  <conditionalFormatting sqref="Z758:Z772">
    <cfRule type="colorScale" priority="223">
      <colorScale>
        <cfvo type="num" val="0"/>
        <cfvo type="max" val="0"/>
        <color rgb="FFFF0000"/>
        <color rgb="FFFFEF9C"/>
      </colorScale>
    </cfRule>
  </conditionalFormatting>
  <conditionalFormatting sqref="Z758:Z772">
    <cfRule type="colorScale" priority="222">
      <colorScale>
        <cfvo type="num" val="0"/>
        <cfvo type="max" val="0"/>
        <color rgb="FFFF0000"/>
        <color rgb="FFFFEF9C"/>
      </colorScale>
    </cfRule>
  </conditionalFormatting>
  <conditionalFormatting sqref="Z758:Z772">
    <cfRule type="colorScale" priority="221">
      <colorScale>
        <cfvo type="num" val="0"/>
        <cfvo type="max" val="0"/>
        <color rgb="FFFF0000"/>
        <color rgb="FFFFEF9C"/>
      </colorScale>
    </cfRule>
  </conditionalFormatting>
  <conditionalFormatting sqref="Z758:Z772">
    <cfRule type="colorScale" priority="220">
      <colorScale>
        <cfvo type="num" val="0"/>
        <cfvo type="max" val="0"/>
        <color rgb="FFFF0000"/>
        <color rgb="FFFFEF9C"/>
      </colorScale>
    </cfRule>
  </conditionalFormatting>
  <conditionalFormatting sqref="Z774:Z777">
    <cfRule type="colorScale" priority="219">
      <colorScale>
        <cfvo type="num" val="0"/>
        <cfvo type="max" val="0"/>
        <color rgb="FFFF0000"/>
        <color rgb="FFFFEF9C"/>
      </colorScale>
    </cfRule>
  </conditionalFormatting>
  <conditionalFormatting sqref="Z774:Z777">
    <cfRule type="colorScale" priority="218">
      <colorScale>
        <cfvo type="num" val="0"/>
        <cfvo type="max" val="0"/>
        <color rgb="FFFF0000"/>
        <color rgb="FFFFEF9C"/>
      </colorScale>
    </cfRule>
  </conditionalFormatting>
  <conditionalFormatting sqref="Z774:Z777">
    <cfRule type="colorScale" priority="217">
      <colorScale>
        <cfvo type="num" val="0"/>
        <cfvo type="max" val="0"/>
        <color rgb="FFFF0000"/>
        <color rgb="FFFFEF9C"/>
      </colorScale>
    </cfRule>
  </conditionalFormatting>
  <conditionalFormatting sqref="Z774:Z777">
    <cfRule type="colorScale" priority="216">
      <colorScale>
        <cfvo type="num" val="0"/>
        <cfvo type="max" val="0"/>
        <color rgb="FFFF0000"/>
        <color rgb="FFFFEF9C"/>
      </colorScale>
    </cfRule>
  </conditionalFormatting>
  <conditionalFormatting sqref="Z774:Z777">
    <cfRule type="colorScale" priority="215">
      <colorScale>
        <cfvo type="num" val="0"/>
        <cfvo type="max" val="0"/>
        <color rgb="FFFF0000"/>
        <color rgb="FFFFEF9C"/>
      </colorScale>
    </cfRule>
  </conditionalFormatting>
  <conditionalFormatting sqref="Z774:Z777">
    <cfRule type="colorScale" priority="214">
      <colorScale>
        <cfvo type="num" val="0"/>
        <cfvo type="max" val="0"/>
        <color rgb="FFFF0000"/>
        <color rgb="FFFFEF9C"/>
      </colorScale>
    </cfRule>
  </conditionalFormatting>
  <conditionalFormatting sqref="Z774:Z777">
    <cfRule type="colorScale" priority="213">
      <colorScale>
        <cfvo type="num" val="0"/>
        <cfvo type="max" val="0"/>
        <color rgb="FFFF0000"/>
        <color rgb="FFFFEF9C"/>
      </colorScale>
    </cfRule>
  </conditionalFormatting>
  <conditionalFormatting sqref="Z774:Z777">
    <cfRule type="colorScale" priority="212">
      <colorScale>
        <cfvo type="num" val="0"/>
        <cfvo type="max" val="0"/>
        <color rgb="FFFF0000"/>
        <color rgb="FFFFEF9C"/>
      </colorScale>
    </cfRule>
  </conditionalFormatting>
  <conditionalFormatting sqref="Z747">
    <cfRule type="colorScale" priority="211">
      <colorScale>
        <cfvo type="num" val="0"/>
        <cfvo type="max" val="0"/>
        <color rgb="FFFF0000"/>
        <color rgb="FFFFEF9C"/>
      </colorScale>
    </cfRule>
  </conditionalFormatting>
  <conditionalFormatting sqref="Z762">
    <cfRule type="colorScale" priority="210">
      <colorScale>
        <cfvo type="num" val="0"/>
        <cfvo type="max" val="0"/>
        <color rgb="FFFF0000"/>
        <color rgb="FFFFEF9C"/>
      </colorScale>
    </cfRule>
  </conditionalFormatting>
  <conditionalFormatting sqref="Z752">
    <cfRule type="colorScale" priority="209">
      <colorScale>
        <cfvo type="num" val="0"/>
        <cfvo type="max" val="0"/>
        <color rgb="FFFF0000"/>
        <color rgb="FFFFEF9C"/>
      </colorScale>
    </cfRule>
  </conditionalFormatting>
  <conditionalFormatting sqref="Z767">
    <cfRule type="colorScale" priority="208">
      <colorScale>
        <cfvo type="num" val="0"/>
        <cfvo type="max" val="0"/>
        <color rgb="FFFF0000"/>
        <color rgb="FFFFEF9C"/>
      </colorScale>
    </cfRule>
  </conditionalFormatting>
  <conditionalFormatting sqref="Z753">
    <cfRule type="colorScale" priority="207">
      <colorScale>
        <cfvo type="num" val="0"/>
        <cfvo type="max" val="0"/>
        <color rgb="FFFF0000"/>
        <color rgb="FFFFEF9C"/>
      </colorScale>
    </cfRule>
  </conditionalFormatting>
  <conditionalFormatting sqref="Z768:Z769">
    <cfRule type="colorScale" priority="206">
      <colorScale>
        <cfvo type="num" val="0"/>
        <cfvo type="max" val="0"/>
        <color rgb="FFFF0000"/>
        <color rgb="FFFFEF9C"/>
      </colorScale>
    </cfRule>
  </conditionalFormatting>
  <conditionalFormatting sqref="P744:Y747">
    <cfRule type="colorScale" priority="205">
      <colorScale>
        <cfvo type="num" val="0"/>
        <cfvo type="max" val="0"/>
        <color rgb="FFFF0000"/>
        <color rgb="FFFFEF9C"/>
      </colorScale>
    </cfRule>
  </conditionalFormatting>
  <conditionalFormatting sqref="P749:Y762">
    <cfRule type="colorScale" priority="204">
      <colorScale>
        <cfvo type="num" val="0"/>
        <cfvo type="max" val="0"/>
        <color rgb="FFFF0000"/>
        <color rgb="FFFFEF9C"/>
      </colorScale>
    </cfRule>
  </conditionalFormatting>
  <conditionalFormatting sqref="P764:Y777">
    <cfRule type="colorScale" priority="203">
      <colorScale>
        <cfvo type="num" val="0"/>
        <cfvo type="max" val="0"/>
        <color rgb="FFFF0000"/>
        <color rgb="FFFFEF9C"/>
      </colorScale>
    </cfRule>
  </conditionalFormatting>
  <conditionalFormatting sqref="P744:Y747">
    <cfRule type="colorScale" priority="202">
      <colorScale>
        <cfvo type="num" val="0"/>
        <cfvo type="max" val="0"/>
        <color rgb="FFFF0000"/>
        <color rgb="FFFFEF9C"/>
      </colorScale>
    </cfRule>
  </conditionalFormatting>
  <conditionalFormatting sqref="P744:Y747">
    <cfRule type="colorScale" priority="201">
      <colorScale>
        <cfvo type="num" val="0"/>
        <cfvo type="max" val="0"/>
        <color rgb="FFFF0000"/>
        <color rgb="FFFFEF9C"/>
      </colorScale>
    </cfRule>
  </conditionalFormatting>
  <conditionalFormatting sqref="P744:Y747">
    <cfRule type="colorScale" priority="200">
      <colorScale>
        <cfvo type="num" val="0"/>
        <cfvo type="max" val="0"/>
        <color rgb="FFFF0000"/>
        <color rgb="FFFFEF9C"/>
      </colorScale>
    </cfRule>
  </conditionalFormatting>
  <conditionalFormatting sqref="P749:Y762">
    <cfRule type="colorScale" priority="199">
      <colorScale>
        <cfvo type="num" val="0"/>
        <cfvo type="max" val="0"/>
        <color rgb="FFFF0000"/>
        <color rgb="FFFFEF9C"/>
      </colorScale>
    </cfRule>
  </conditionalFormatting>
  <conditionalFormatting sqref="P749:Y762">
    <cfRule type="colorScale" priority="198">
      <colorScale>
        <cfvo type="num" val="0"/>
        <cfvo type="max" val="0"/>
        <color rgb="FFFF0000"/>
        <color rgb="FFFFEF9C"/>
      </colorScale>
    </cfRule>
  </conditionalFormatting>
  <conditionalFormatting sqref="P749:Y762">
    <cfRule type="colorScale" priority="197">
      <colorScale>
        <cfvo type="num" val="0"/>
        <cfvo type="max" val="0"/>
        <color rgb="FFFF0000"/>
        <color rgb="FFFFEF9C"/>
      </colorScale>
    </cfRule>
  </conditionalFormatting>
  <conditionalFormatting sqref="P749:Y762">
    <cfRule type="colorScale" priority="196">
      <colorScale>
        <cfvo type="num" val="0"/>
        <cfvo type="max" val="0"/>
        <color rgb="FFFF0000"/>
        <color rgb="FFFFEF9C"/>
      </colorScale>
    </cfRule>
  </conditionalFormatting>
  <conditionalFormatting sqref="P764:Y777">
    <cfRule type="colorScale" priority="195">
      <colorScale>
        <cfvo type="num" val="0"/>
        <cfvo type="max" val="0"/>
        <color rgb="FFFF0000"/>
        <color rgb="FFFFEF9C"/>
      </colorScale>
    </cfRule>
  </conditionalFormatting>
  <conditionalFormatting sqref="P764:Y777">
    <cfRule type="colorScale" priority="194">
      <colorScale>
        <cfvo type="num" val="0"/>
        <cfvo type="max" val="0"/>
        <color rgb="FFFF0000"/>
        <color rgb="FFFFEF9C"/>
      </colorScale>
    </cfRule>
  </conditionalFormatting>
  <conditionalFormatting sqref="P764:Y777">
    <cfRule type="colorScale" priority="193">
      <colorScale>
        <cfvo type="num" val="0"/>
        <cfvo type="max" val="0"/>
        <color rgb="FFFF0000"/>
        <color rgb="FFFFEF9C"/>
      </colorScale>
    </cfRule>
  </conditionalFormatting>
  <conditionalFormatting sqref="P764:Y777">
    <cfRule type="colorScale" priority="192">
      <colorScale>
        <cfvo type="num" val="0"/>
        <cfvo type="max" val="0"/>
        <color rgb="FFFF0000"/>
        <color rgb="FFFFEF9C"/>
      </colorScale>
    </cfRule>
  </conditionalFormatting>
  <conditionalFormatting sqref="P764:Y777">
    <cfRule type="colorScale" priority="191">
      <colorScale>
        <cfvo type="num" val="0"/>
        <cfvo type="max" val="0"/>
        <color rgb="FFFF0000"/>
        <color rgb="FFFFEF9C"/>
      </colorScale>
    </cfRule>
  </conditionalFormatting>
  <conditionalFormatting sqref="P753:Y753">
    <cfRule type="colorScale" priority="190">
      <colorScale>
        <cfvo type="num" val="0"/>
        <cfvo type="max" val="0"/>
        <color rgb="FFFF0000"/>
        <color rgb="FFFFEF9C"/>
      </colorScale>
    </cfRule>
  </conditionalFormatting>
  <conditionalFormatting sqref="P768:Y769">
    <cfRule type="colorScale" priority="189">
      <colorScale>
        <cfvo type="num" val="0"/>
        <cfvo type="max" val="0"/>
        <color rgb="FFFF0000"/>
        <color rgb="FFFFEF9C"/>
      </colorScale>
    </cfRule>
  </conditionalFormatting>
  <conditionalFormatting sqref="P758:Y758">
    <cfRule type="colorScale" priority="188">
      <colorScale>
        <cfvo type="num" val="0"/>
        <cfvo type="max" val="0"/>
        <color rgb="FFFF0000"/>
        <color rgb="FFFFEF9C"/>
      </colorScale>
    </cfRule>
  </conditionalFormatting>
  <conditionalFormatting sqref="P774:Y774">
    <cfRule type="colorScale" priority="187">
      <colorScale>
        <cfvo type="num" val="0"/>
        <cfvo type="max" val="0"/>
        <color rgb="FFFF0000"/>
        <color rgb="FFFFEF9C"/>
      </colorScale>
    </cfRule>
  </conditionalFormatting>
  <conditionalFormatting sqref="P744:Y744">
    <cfRule type="colorScale" priority="186">
      <colorScale>
        <cfvo type="num" val="0"/>
        <cfvo type="max" val="0"/>
        <color rgb="FFFF0000"/>
        <color rgb="FFFFEF9C"/>
      </colorScale>
    </cfRule>
  </conditionalFormatting>
  <conditionalFormatting sqref="P759:Y759">
    <cfRule type="colorScale" priority="185">
      <colorScale>
        <cfvo type="num" val="0"/>
        <cfvo type="max" val="0"/>
        <color rgb="FFFF0000"/>
        <color rgb="FFFFEF9C"/>
      </colorScale>
    </cfRule>
  </conditionalFormatting>
  <conditionalFormatting sqref="P775:Y775">
    <cfRule type="colorScale" priority="184">
      <colorScale>
        <cfvo type="num" val="0"/>
        <cfvo type="max" val="0"/>
        <color rgb="FFFF0000"/>
        <color rgb="FFFFEF9C"/>
      </colorScale>
    </cfRule>
  </conditionalFormatting>
  <conditionalFormatting sqref="Z744:Z747">
    <cfRule type="colorScale" priority="183">
      <colorScale>
        <cfvo type="num" val="0"/>
        <cfvo type="max" val="0"/>
        <color rgb="FFFF0000"/>
        <color rgb="FFFFEF9C"/>
      </colorScale>
    </cfRule>
  </conditionalFormatting>
  <conditionalFormatting sqref="Z749:Z762">
    <cfRule type="colorScale" priority="182">
      <colorScale>
        <cfvo type="num" val="0"/>
        <cfvo type="max" val="0"/>
        <color rgb="FFFF0000"/>
        <color rgb="FFFFEF9C"/>
      </colorScale>
    </cfRule>
  </conditionalFormatting>
  <conditionalFormatting sqref="Z764:Z777">
    <cfRule type="colorScale" priority="181">
      <colorScale>
        <cfvo type="num" val="0"/>
        <cfvo type="max" val="0"/>
        <color rgb="FFFF0000"/>
        <color rgb="FFFFEF9C"/>
      </colorScale>
    </cfRule>
  </conditionalFormatting>
  <conditionalFormatting sqref="Z744:Z747">
    <cfRule type="colorScale" priority="180">
      <colorScale>
        <cfvo type="num" val="0"/>
        <cfvo type="max" val="0"/>
        <color rgb="FFFF0000"/>
        <color rgb="FFFFEF9C"/>
      </colorScale>
    </cfRule>
  </conditionalFormatting>
  <conditionalFormatting sqref="Z744:Z747">
    <cfRule type="colorScale" priority="179">
      <colorScale>
        <cfvo type="num" val="0"/>
        <cfvo type="max" val="0"/>
        <color rgb="FFFF0000"/>
        <color rgb="FFFFEF9C"/>
      </colorScale>
    </cfRule>
  </conditionalFormatting>
  <conditionalFormatting sqref="Z744:Z747">
    <cfRule type="colorScale" priority="178">
      <colorScale>
        <cfvo type="num" val="0"/>
        <cfvo type="max" val="0"/>
        <color rgb="FFFF0000"/>
        <color rgb="FFFFEF9C"/>
      </colorScale>
    </cfRule>
  </conditionalFormatting>
  <conditionalFormatting sqref="Z749:Z762">
    <cfRule type="colorScale" priority="177">
      <colorScale>
        <cfvo type="num" val="0"/>
        <cfvo type="max" val="0"/>
        <color rgb="FFFF0000"/>
        <color rgb="FFFFEF9C"/>
      </colorScale>
    </cfRule>
  </conditionalFormatting>
  <conditionalFormatting sqref="Z749:Z762">
    <cfRule type="colorScale" priority="176">
      <colorScale>
        <cfvo type="num" val="0"/>
        <cfvo type="max" val="0"/>
        <color rgb="FFFF0000"/>
        <color rgb="FFFFEF9C"/>
      </colorScale>
    </cfRule>
  </conditionalFormatting>
  <conditionalFormatting sqref="Z749:Z762">
    <cfRule type="colorScale" priority="175">
      <colorScale>
        <cfvo type="num" val="0"/>
        <cfvo type="max" val="0"/>
        <color rgb="FFFF0000"/>
        <color rgb="FFFFEF9C"/>
      </colorScale>
    </cfRule>
  </conditionalFormatting>
  <conditionalFormatting sqref="Z749:Z762">
    <cfRule type="colorScale" priority="174">
      <colorScale>
        <cfvo type="num" val="0"/>
        <cfvo type="max" val="0"/>
        <color rgb="FFFF0000"/>
        <color rgb="FFFFEF9C"/>
      </colorScale>
    </cfRule>
  </conditionalFormatting>
  <conditionalFormatting sqref="Z764:Z777">
    <cfRule type="colorScale" priority="173">
      <colorScale>
        <cfvo type="num" val="0"/>
        <cfvo type="max" val="0"/>
        <color rgb="FFFF0000"/>
        <color rgb="FFFFEF9C"/>
      </colorScale>
    </cfRule>
  </conditionalFormatting>
  <conditionalFormatting sqref="Z764:Z777">
    <cfRule type="colorScale" priority="172">
      <colorScale>
        <cfvo type="num" val="0"/>
        <cfvo type="max" val="0"/>
        <color rgb="FFFF0000"/>
        <color rgb="FFFFEF9C"/>
      </colorScale>
    </cfRule>
  </conditionalFormatting>
  <conditionalFormatting sqref="Z764:Z777">
    <cfRule type="colorScale" priority="171">
      <colorScale>
        <cfvo type="num" val="0"/>
        <cfvo type="max" val="0"/>
        <color rgb="FFFF0000"/>
        <color rgb="FFFFEF9C"/>
      </colorScale>
    </cfRule>
  </conditionalFormatting>
  <conditionalFormatting sqref="Z764:Z777">
    <cfRule type="colorScale" priority="170">
      <colorScale>
        <cfvo type="num" val="0"/>
        <cfvo type="max" val="0"/>
        <color rgb="FFFF0000"/>
        <color rgb="FFFFEF9C"/>
      </colorScale>
    </cfRule>
  </conditionalFormatting>
  <conditionalFormatting sqref="Z764:Z777">
    <cfRule type="colorScale" priority="169">
      <colorScale>
        <cfvo type="num" val="0"/>
        <cfvo type="max" val="0"/>
        <color rgb="FFFF0000"/>
        <color rgb="FFFFEF9C"/>
      </colorScale>
    </cfRule>
  </conditionalFormatting>
  <conditionalFormatting sqref="Z753">
    <cfRule type="colorScale" priority="168">
      <colorScale>
        <cfvo type="num" val="0"/>
        <cfvo type="max" val="0"/>
        <color rgb="FFFF0000"/>
        <color rgb="FFFFEF9C"/>
      </colorScale>
    </cfRule>
  </conditionalFormatting>
  <conditionalFormatting sqref="Z768:Z769">
    <cfRule type="colorScale" priority="167">
      <colorScale>
        <cfvo type="num" val="0"/>
        <cfvo type="max" val="0"/>
        <color rgb="FFFF0000"/>
        <color rgb="FFFFEF9C"/>
      </colorScale>
    </cfRule>
  </conditionalFormatting>
  <conditionalFormatting sqref="Z758">
    <cfRule type="colorScale" priority="166">
      <colorScale>
        <cfvo type="num" val="0"/>
        <cfvo type="max" val="0"/>
        <color rgb="FFFF0000"/>
        <color rgb="FFFFEF9C"/>
      </colorScale>
    </cfRule>
  </conditionalFormatting>
  <conditionalFormatting sqref="Z774">
    <cfRule type="colorScale" priority="165">
      <colorScale>
        <cfvo type="num" val="0"/>
        <cfvo type="max" val="0"/>
        <color rgb="FFFF0000"/>
        <color rgb="FFFFEF9C"/>
      </colorScale>
    </cfRule>
  </conditionalFormatting>
  <conditionalFormatting sqref="Z744">
    <cfRule type="colorScale" priority="164">
      <colorScale>
        <cfvo type="num" val="0"/>
        <cfvo type="max" val="0"/>
        <color rgb="FFFF0000"/>
        <color rgb="FFFFEF9C"/>
      </colorScale>
    </cfRule>
  </conditionalFormatting>
  <conditionalFormatting sqref="Z759">
    <cfRule type="colorScale" priority="163">
      <colorScale>
        <cfvo type="num" val="0"/>
        <cfvo type="max" val="0"/>
        <color rgb="FFFF0000"/>
        <color rgb="FFFFEF9C"/>
      </colorScale>
    </cfRule>
  </conditionalFormatting>
  <conditionalFormatting sqref="Z775">
    <cfRule type="colorScale" priority="162">
      <colorScale>
        <cfvo type="num" val="0"/>
        <cfvo type="max" val="0"/>
        <color rgb="FFFF0000"/>
        <color rgb="FFFFEF9C"/>
      </colorScale>
    </cfRule>
  </conditionalFormatting>
  <conditionalFormatting sqref="P744:Y753">
    <cfRule type="colorScale" priority="161">
      <colorScale>
        <cfvo type="num" val="0"/>
        <cfvo type="max" val="0"/>
        <color rgb="FFFF0000"/>
        <color rgb="FFFFEF9C"/>
      </colorScale>
    </cfRule>
  </conditionalFormatting>
  <conditionalFormatting sqref="P755:Y769">
    <cfRule type="colorScale" priority="160">
      <colorScale>
        <cfvo type="num" val="0"/>
        <cfvo type="max" val="0"/>
        <color rgb="FFFF0000"/>
        <color rgb="FFFFEF9C"/>
      </colorScale>
    </cfRule>
  </conditionalFormatting>
  <conditionalFormatting sqref="P771:Y777">
    <cfRule type="colorScale" priority="159">
      <colorScale>
        <cfvo type="num" val="0"/>
        <cfvo type="max" val="0"/>
        <color rgb="FFFF0000"/>
        <color rgb="FFFFEF9C"/>
      </colorScale>
    </cfRule>
  </conditionalFormatting>
  <conditionalFormatting sqref="P744:Y753">
    <cfRule type="colorScale" priority="158">
      <colorScale>
        <cfvo type="num" val="0"/>
        <cfvo type="max" val="0"/>
        <color rgb="FFFF0000"/>
        <color rgb="FFFFEF9C"/>
      </colorScale>
    </cfRule>
  </conditionalFormatting>
  <conditionalFormatting sqref="P755:Y769">
    <cfRule type="colorScale" priority="157">
      <colorScale>
        <cfvo type="num" val="0"/>
        <cfvo type="max" val="0"/>
        <color rgb="FFFF0000"/>
        <color rgb="FFFFEF9C"/>
      </colorScale>
    </cfRule>
  </conditionalFormatting>
  <conditionalFormatting sqref="P755:Y769">
    <cfRule type="colorScale" priority="156">
      <colorScale>
        <cfvo type="num" val="0"/>
        <cfvo type="max" val="0"/>
        <color rgb="FFFF0000"/>
        <color rgb="FFFFEF9C"/>
      </colorScale>
    </cfRule>
  </conditionalFormatting>
  <conditionalFormatting sqref="P771:Y777">
    <cfRule type="colorScale" priority="155">
      <colorScale>
        <cfvo type="num" val="0"/>
        <cfvo type="max" val="0"/>
        <color rgb="FFFF0000"/>
        <color rgb="FFFFEF9C"/>
      </colorScale>
    </cfRule>
  </conditionalFormatting>
  <conditionalFormatting sqref="P771:Y777">
    <cfRule type="colorScale" priority="154">
      <colorScale>
        <cfvo type="num" val="0"/>
        <cfvo type="max" val="0"/>
        <color rgb="FFFF0000"/>
        <color rgb="FFFFEF9C"/>
      </colorScale>
    </cfRule>
  </conditionalFormatting>
  <conditionalFormatting sqref="P771:Y777">
    <cfRule type="colorScale" priority="153">
      <colorScale>
        <cfvo type="num" val="0"/>
        <cfvo type="max" val="0"/>
        <color rgb="FFFF0000"/>
        <color rgb="FFFFEF9C"/>
      </colorScale>
    </cfRule>
  </conditionalFormatting>
  <conditionalFormatting sqref="P744:Y744">
    <cfRule type="colorScale" priority="152">
      <colorScale>
        <cfvo type="num" val="0"/>
        <cfvo type="max" val="0"/>
        <color rgb="FFFF0000"/>
        <color rgb="FFFFEF9C"/>
      </colorScale>
    </cfRule>
  </conditionalFormatting>
  <conditionalFormatting sqref="P759:Y759">
    <cfRule type="colorScale" priority="151">
      <colorScale>
        <cfvo type="num" val="0"/>
        <cfvo type="max" val="0"/>
        <color rgb="FFFF0000"/>
        <color rgb="FFFFEF9C"/>
      </colorScale>
    </cfRule>
  </conditionalFormatting>
  <conditionalFormatting sqref="P775:Y775">
    <cfRule type="colorScale" priority="150">
      <colorScale>
        <cfvo type="num" val="0"/>
        <cfvo type="max" val="0"/>
        <color rgb="FFFF0000"/>
        <color rgb="FFFFEF9C"/>
      </colorScale>
    </cfRule>
  </conditionalFormatting>
  <conditionalFormatting sqref="P749:Y749">
    <cfRule type="colorScale" priority="149">
      <colorScale>
        <cfvo type="num" val="0"/>
        <cfvo type="max" val="0"/>
        <color rgb="FFFF0000"/>
        <color rgb="FFFFEF9C"/>
      </colorScale>
    </cfRule>
  </conditionalFormatting>
  <conditionalFormatting sqref="P764:Y764">
    <cfRule type="colorScale" priority="148">
      <colorScale>
        <cfvo type="num" val="0"/>
        <cfvo type="max" val="0"/>
        <color rgb="FFFF0000"/>
        <color rgb="FFFFEF9C"/>
      </colorScale>
    </cfRule>
  </conditionalFormatting>
  <conditionalFormatting sqref="P750:Y750">
    <cfRule type="colorScale" priority="147">
      <colorScale>
        <cfvo type="num" val="0"/>
        <cfvo type="max" val="0"/>
        <color rgb="FFFF0000"/>
        <color rgb="FFFFEF9C"/>
      </colorScale>
    </cfRule>
  </conditionalFormatting>
  <conditionalFormatting sqref="P765:Y765">
    <cfRule type="colorScale" priority="146">
      <colorScale>
        <cfvo type="num" val="0"/>
        <cfvo type="max" val="0"/>
        <color rgb="FFFF0000"/>
        <color rgb="FFFFEF9C"/>
      </colorScale>
    </cfRule>
  </conditionalFormatting>
  <conditionalFormatting sqref="Z744:Z753">
    <cfRule type="colorScale" priority="145">
      <colorScale>
        <cfvo type="num" val="0"/>
        <cfvo type="max" val="0"/>
        <color rgb="FFFF0000"/>
        <color rgb="FFFFEF9C"/>
      </colorScale>
    </cfRule>
  </conditionalFormatting>
  <conditionalFormatting sqref="Z755:Z769">
    <cfRule type="colorScale" priority="144">
      <colorScale>
        <cfvo type="num" val="0"/>
        <cfvo type="max" val="0"/>
        <color rgb="FFFF0000"/>
        <color rgb="FFFFEF9C"/>
      </colorScale>
    </cfRule>
  </conditionalFormatting>
  <conditionalFormatting sqref="Z771:Z777">
    <cfRule type="colorScale" priority="143">
      <colorScale>
        <cfvo type="num" val="0"/>
        <cfvo type="max" val="0"/>
        <color rgb="FFFF0000"/>
        <color rgb="FFFFEF9C"/>
      </colorScale>
    </cfRule>
  </conditionalFormatting>
  <conditionalFormatting sqref="Z744:Z753">
    <cfRule type="colorScale" priority="142">
      <colorScale>
        <cfvo type="num" val="0"/>
        <cfvo type="max" val="0"/>
        <color rgb="FFFF0000"/>
        <color rgb="FFFFEF9C"/>
      </colorScale>
    </cfRule>
  </conditionalFormatting>
  <conditionalFormatting sqref="Z755:Z769">
    <cfRule type="colorScale" priority="141">
      <colorScale>
        <cfvo type="num" val="0"/>
        <cfvo type="max" val="0"/>
        <color rgb="FFFF0000"/>
        <color rgb="FFFFEF9C"/>
      </colorScale>
    </cfRule>
  </conditionalFormatting>
  <conditionalFormatting sqref="Z755:Z769">
    <cfRule type="colorScale" priority="140">
      <colorScale>
        <cfvo type="num" val="0"/>
        <cfvo type="max" val="0"/>
        <color rgb="FFFF0000"/>
        <color rgb="FFFFEF9C"/>
      </colorScale>
    </cfRule>
  </conditionalFormatting>
  <conditionalFormatting sqref="Z771:Z777">
    <cfRule type="colorScale" priority="139">
      <colorScale>
        <cfvo type="num" val="0"/>
        <cfvo type="max" val="0"/>
        <color rgb="FFFF0000"/>
        <color rgb="FFFFEF9C"/>
      </colorScale>
    </cfRule>
  </conditionalFormatting>
  <conditionalFormatting sqref="Z771:Z777">
    <cfRule type="colorScale" priority="138">
      <colorScale>
        <cfvo type="num" val="0"/>
        <cfvo type="max" val="0"/>
        <color rgb="FFFF0000"/>
        <color rgb="FFFFEF9C"/>
      </colorScale>
    </cfRule>
  </conditionalFormatting>
  <conditionalFormatting sqref="Z771:Z777">
    <cfRule type="colorScale" priority="137">
      <colorScale>
        <cfvo type="num" val="0"/>
        <cfvo type="max" val="0"/>
        <color rgb="FFFF0000"/>
        <color rgb="FFFFEF9C"/>
      </colorScale>
    </cfRule>
  </conditionalFormatting>
  <conditionalFormatting sqref="Z744">
    <cfRule type="colorScale" priority="136">
      <colorScale>
        <cfvo type="num" val="0"/>
        <cfvo type="max" val="0"/>
        <color rgb="FFFF0000"/>
        <color rgb="FFFFEF9C"/>
      </colorScale>
    </cfRule>
  </conditionalFormatting>
  <conditionalFormatting sqref="Z759">
    <cfRule type="colorScale" priority="135">
      <colorScale>
        <cfvo type="num" val="0"/>
        <cfvo type="max" val="0"/>
        <color rgb="FFFF0000"/>
        <color rgb="FFFFEF9C"/>
      </colorScale>
    </cfRule>
  </conditionalFormatting>
  <conditionalFormatting sqref="Z775">
    <cfRule type="colorScale" priority="134">
      <colorScale>
        <cfvo type="num" val="0"/>
        <cfvo type="max" val="0"/>
        <color rgb="FFFF0000"/>
        <color rgb="FFFFEF9C"/>
      </colorScale>
    </cfRule>
  </conditionalFormatting>
  <conditionalFormatting sqref="Z749">
    <cfRule type="colorScale" priority="133">
      <colorScale>
        <cfvo type="num" val="0"/>
        <cfvo type="max" val="0"/>
        <color rgb="FFFF0000"/>
        <color rgb="FFFFEF9C"/>
      </colorScale>
    </cfRule>
  </conditionalFormatting>
  <conditionalFormatting sqref="Z764">
    <cfRule type="colorScale" priority="132">
      <colorScale>
        <cfvo type="num" val="0"/>
        <cfvo type="max" val="0"/>
        <color rgb="FFFF0000"/>
        <color rgb="FFFFEF9C"/>
      </colorScale>
    </cfRule>
  </conditionalFormatting>
  <conditionalFormatting sqref="Z750">
    <cfRule type="colorScale" priority="131">
      <colorScale>
        <cfvo type="num" val="0"/>
        <cfvo type="max" val="0"/>
        <color rgb="FFFF0000"/>
        <color rgb="FFFFEF9C"/>
      </colorScale>
    </cfRule>
  </conditionalFormatting>
  <conditionalFormatting sqref="Z765">
    <cfRule type="colorScale" priority="130">
      <colorScale>
        <cfvo type="num" val="0"/>
        <cfvo type="max" val="0"/>
        <color rgb="FFFF0000"/>
        <color rgb="FFFFEF9C"/>
      </colorScale>
    </cfRule>
  </conditionalFormatting>
  <conditionalFormatting sqref="P744:Y744">
    <cfRule type="colorScale" priority="129">
      <colorScale>
        <cfvo type="num" val="0"/>
        <cfvo type="max" val="0"/>
        <color rgb="FFFF0000"/>
        <color rgb="FFFFEF9C"/>
      </colorScale>
    </cfRule>
  </conditionalFormatting>
  <conditionalFormatting sqref="P746:Y759">
    <cfRule type="colorScale" priority="128">
      <colorScale>
        <cfvo type="num" val="0"/>
        <cfvo type="max" val="0"/>
        <color rgb="FFFF0000"/>
        <color rgb="FFFFEF9C"/>
      </colorScale>
    </cfRule>
  </conditionalFormatting>
  <conditionalFormatting sqref="P761:Y775">
    <cfRule type="colorScale" priority="127">
      <colorScale>
        <cfvo type="num" val="0"/>
        <cfvo type="max" val="0"/>
        <color rgb="FFFF0000"/>
        <color rgb="FFFFEF9C"/>
      </colorScale>
    </cfRule>
  </conditionalFormatting>
  <conditionalFormatting sqref="P777:Y777">
    <cfRule type="colorScale" priority="126">
      <colorScale>
        <cfvo type="num" val="0"/>
        <cfvo type="max" val="0"/>
        <color rgb="FFFF0000"/>
        <color rgb="FFFFEF9C"/>
      </colorScale>
    </cfRule>
  </conditionalFormatting>
  <conditionalFormatting sqref="P777:Y777">
    <cfRule type="colorScale" priority="125">
      <colorScale>
        <cfvo type="num" val="0"/>
        <cfvo type="max" val="0"/>
        <color rgb="FFFF0000"/>
        <color rgb="FFFFEF9C"/>
      </colorScale>
    </cfRule>
  </conditionalFormatting>
  <conditionalFormatting sqref="P750:Y750">
    <cfRule type="colorScale" priority="124">
      <colorScale>
        <cfvo type="num" val="0"/>
        <cfvo type="max" val="0"/>
        <color rgb="FFFF0000"/>
        <color rgb="FFFFEF9C"/>
      </colorScale>
    </cfRule>
  </conditionalFormatting>
  <conditionalFormatting sqref="P765:Y765">
    <cfRule type="colorScale" priority="123">
      <colorScale>
        <cfvo type="num" val="0"/>
        <cfvo type="max" val="0"/>
        <color rgb="FFFF0000"/>
        <color rgb="FFFFEF9C"/>
      </colorScale>
    </cfRule>
  </conditionalFormatting>
  <conditionalFormatting sqref="P755:Y755">
    <cfRule type="colorScale" priority="122">
      <colorScale>
        <cfvo type="num" val="0"/>
        <cfvo type="max" val="0"/>
        <color rgb="FFFF0000"/>
        <color rgb="FFFFEF9C"/>
      </colorScale>
    </cfRule>
  </conditionalFormatting>
  <conditionalFormatting sqref="P771:Y771">
    <cfRule type="colorScale" priority="121">
      <colorScale>
        <cfvo type="num" val="0"/>
        <cfvo type="max" val="0"/>
        <color rgb="FFFF0000"/>
        <color rgb="FFFFEF9C"/>
      </colorScale>
    </cfRule>
  </conditionalFormatting>
  <conditionalFormatting sqref="P756:Y756">
    <cfRule type="colorScale" priority="120">
      <colorScale>
        <cfvo type="num" val="0"/>
        <cfvo type="max" val="0"/>
        <color rgb="FFFF0000"/>
        <color rgb="FFFFEF9C"/>
      </colorScale>
    </cfRule>
  </conditionalFormatting>
  <conditionalFormatting sqref="P772:Y772">
    <cfRule type="colorScale" priority="119">
      <colorScale>
        <cfvo type="num" val="0"/>
        <cfvo type="max" val="0"/>
        <color rgb="FFFF0000"/>
        <color rgb="FFFFEF9C"/>
      </colorScale>
    </cfRule>
  </conditionalFormatting>
  <conditionalFormatting sqref="Z744">
    <cfRule type="colorScale" priority="118">
      <colorScale>
        <cfvo type="num" val="0"/>
        <cfvo type="max" val="0"/>
        <color rgb="FFFF0000"/>
        <color rgb="FFFFEF9C"/>
      </colorScale>
    </cfRule>
  </conditionalFormatting>
  <conditionalFormatting sqref="Z746:Z759">
    <cfRule type="colorScale" priority="117">
      <colorScale>
        <cfvo type="num" val="0"/>
        <cfvo type="max" val="0"/>
        <color rgb="FFFF0000"/>
        <color rgb="FFFFEF9C"/>
      </colorScale>
    </cfRule>
  </conditionalFormatting>
  <conditionalFormatting sqref="Z761:Z775">
    <cfRule type="colorScale" priority="116">
      <colorScale>
        <cfvo type="num" val="0"/>
        <cfvo type="max" val="0"/>
        <color rgb="FFFF0000"/>
        <color rgb="FFFFEF9C"/>
      </colorScale>
    </cfRule>
  </conditionalFormatting>
  <conditionalFormatting sqref="Z777">
    <cfRule type="colorScale" priority="115">
      <colorScale>
        <cfvo type="num" val="0"/>
        <cfvo type="max" val="0"/>
        <color rgb="FFFF0000"/>
        <color rgb="FFFFEF9C"/>
      </colorScale>
    </cfRule>
  </conditionalFormatting>
  <conditionalFormatting sqref="Z777">
    <cfRule type="colorScale" priority="114">
      <colorScale>
        <cfvo type="num" val="0"/>
        <cfvo type="max" val="0"/>
        <color rgb="FFFF0000"/>
        <color rgb="FFFFEF9C"/>
      </colorScale>
    </cfRule>
  </conditionalFormatting>
  <conditionalFormatting sqref="Z750">
    <cfRule type="colorScale" priority="113">
      <colorScale>
        <cfvo type="num" val="0"/>
        <cfvo type="max" val="0"/>
        <color rgb="FFFF0000"/>
        <color rgb="FFFFEF9C"/>
      </colorScale>
    </cfRule>
  </conditionalFormatting>
  <conditionalFormatting sqref="Z765">
    <cfRule type="colorScale" priority="112">
      <colorScale>
        <cfvo type="num" val="0"/>
        <cfvo type="max" val="0"/>
        <color rgb="FFFF0000"/>
        <color rgb="FFFFEF9C"/>
      </colorScale>
    </cfRule>
  </conditionalFormatting>
  <conditionalFormatting sqref="Z755">
    <cfRule type="colorScale" priority="111">
      <colorScale>
        <cfvo type="num" val="0"/>
        <cfvo type="max" val="0"/>
        <color rgb="FFFF0000"/>
        <color rgb="FFFFEF9C"/>
      </colorScale>
    </cfRule>
  </conditionalFormatting>
  <conditionalFormatting sqref="Z771">
    <cfRule type="colorScale" priority="110">
      <colorScale>
        <cfvo type="num" val="0"/>
        <cfvo type="max" val="0"/>
        <color rgb="FFFF0000"/>
        <color rgb="FFFFEF9C"/>
      </colorScale>
    </cfRule>
  </conditionalFormatting>
  <conditionalFormatting sqref="Z756">
    <cfRule type="colorScale" priority="109">
      <colorScale>
        <cfvo type="num" val="0"/>
        <cfvo type="max" val="0"/>
        <color rgb="FFFF0000"/>
        <color rgb="FFFFEF9C"/>
      </colorScale>
    </cfRule>
  </conditionalFormatting>
  <conditionalFormatting sqref="Z772">
    <cfRule type="colorScale" priority="108">
      <colorScale>
        <cfvo type="num" val="0"/>
        <cfvo type="max" val="0"/>
        <color rgb="FFFF0000"/>
        <color rgb="FFFFEF9C"/>
      </colorScale>
    </cfRule>
  </conditionalFormatting>
  <conditionalFormatting sqref="P744:Y750">
    <cfRule type="colorScale" priority="107">
      <colorScale>
        <cfvo type="num" val="0"/>
        <cfvo type="max" val="0"/>
        <color rgb="FFFF0000"/>
        <color rgb="FFFFEF9C"/>
      </colorScale>
    </cfRule>
  </conditionalFormatting>
  <conditionalFormatting sqref="P752:Y765">
    <cfRule type="colorScale" priority="106">
      <colorScale>
        <cfvo type="num" val="0"/>
        <cfvo type="max" val="0"/>
        <color rgb="FFFF0000"/>
        <color rgb="FFFFEF9C"/>
      </colorScale>
    </cfRule>
  </conditionalFormatting>
  <conditionalFormatting sqref="P767:Y777">
    <cfRule type="colorScale" priority="105">
      <colorScale>
        <cfvo type="num" val="0"/>
        <cfvo type="max" val="0"/>
        <color rgb="FFFF0000"/>
        <color rgb="FFFFEF9C"/>
      </colorScale>
    </cfRule>
  </conditionalFormatting>
  <conditionalFormatting sqref="P756:Y756">
    <cfRule type="colorScale" priority="104">
      <colorScale>
        <cfvo type="num" val="0"/>
        <cfvo type="max" val="0"/>
        <color rgb="FFFF0000"/>
        <color rgb="FFFFEF9C"/>
      </colorScale>
    </cfRule>
  </conditionalFormatting>
  <conditionalFormatting sqref="P772:Y772">
    <cfRule type="colorScale" priority="103">
      <colorScale>
        <cfvo type="num" val="0"/>
        <cfvo type="max" val="0"/>
        <color rgb="FFFF0000"/>
        <color rgb="FFFFEF9C"/>
      </colorScale>
    </cfRule>
  </conditionalFormatting>
  <conditionalFormatting sqref="P746:Y746">
    <cfRule type="colorScale" priority="102">
      <colorScale>
        <cfvo type="num" val="0"/>
        <cfvo type="max" val="0"/>
        <color rgb="FFFF0000"/>
        <color rgb="FFFFEF9C"/>
      </colorScale>
    </cfRule>
  </conditionalFormatting>
  <conditionalFormatting sqref="P761:Y761">
    <cfRule type="colorScale" priority="101">
      <colorScale>
        <cfvo type="num" val="0"/>
        <cfvo type="max" val="0"/>
        <color rgb="FFFF0000"/>
        <color rgb="FFFFEF9C"/>
      </colorScale>
    </cfRule>
  </conditionalFormatting>
  <conditionalFormatting sqref="P777:Y777">
    <cfRule type="colorScale" priority="100">
      <colorScale>
        <cfvo type="num" val="0"/>
        <cfvo type="max" val="0"/>
        <color rgb="FFFF0000"/>
        <color rgb="FFFFEF9C"/>
      </colorScale>
    </cfRule>
  </conditionalFormatting>
  <conditionalFormatting sqref="P747:Y747">
    <cfRule type="colorScale" priority="99">
      <colorScale>
        <cfvo type="num" val="0"/>
        <cfvo type="max" val="0"/>
        <color rgb="FFFF0000"/>
        <color rgb="FFFFEF9C"/>
      </colorScale>
    </cfRule>
  </conditionalFormatting>
  <conditionalFormatting sqref="P762:Y762">
    <cfRule type="colorScale" priority="98">
      <colorScale>
        <cfvo type="num" val="0"/>
        <cfvo type="max" val="0"/>
        <color rgb="FFFF0000"/>
        <color rgb="FFFFEF9C"/>
      </colorScale>
    </cfRule>
  </conditionalFormatting>
  <conditionalFormatting sqref="Z744:Z750">
    <cfRule type="colorScale" priority="97">
      <colorScale>
        <cfvo type="num" val="0"/>
        <cfvo type="max" val="0"/>
        <color rgb="FFFF0000"/>
        <color rgb="FFFFEF9C"/>
      </colorScale>
    </cfRule>
  </conditionalFormatting>
  <conditionalFormatting sqref="Z752:Z765">
    <cfRule type="colorScale" priority="96">
      <colorScale>
        <cfvo type="num" val="0"/>
        <cfvo type="max" val="0"/>
        <color rgb="FFFF0000"/>
        <color rgb="FFFFEF9C"/>
      </colorScale>
    </cfRule>
  </conditionalFormatting>
  <conditionalFormatting sqref="Z767:Z777">
    <cfRule type="colorScale" priority="95">
      <colorScale>
        <cfvo type="num" val="0"/>
        <cfvo type="max" val="0"/>
        <color rgb="FFFF0000"/>
        <color rgb="FFFFEF9C"/>
      </colorScale>
    </cfRule>
  </conditionalFormatting>
  <conditionalFormatting sqref="Z756">
    <cfRule type="colorScale" priority="94">
      <colorScale>
        <cfvo type="num" val="0"/>
        <cfvo type="max" val="0"/>
        <color rgb="FFFF0000"/>
        <color rgb="FFFFEF9C"/>
      </colorScale>
    </cfRule>
  </conditionalFormatting>
  <conditionalFormatting sqref="Z772">
    <cfRule type="colorScale" priority="93">
      <colorScale>
        <cfvo type="num" val="0"/>
        <cfvo type="max" val="0"/>
        <color rgb="FFFF0000"/>
        <color rgb="FFFFEF9C"/>
      </colorScale>
    </cfRule>
  </conditionalFormatting>
  <conditionalFormatting sqref="Z746">
    <cfRule type="colorScale" priority="92">
      <colorScale>
        <cfvo type="num" val="0"/>
        <cfvo type="max" val="0"/>
        <color rgb="FFFF0000"/>
        <color rgb="FFFFEF9C"/>
      </colorScale>
    </cfRule>
  </conditionalFormatting>
  <conditionalFormatting sqref="Z761">
    <cfRule type="colorScale" priority="91">
      <colorScale>
        <cfvo type="num" val="0"/>
        <cfvo type="max" val="0"/>
        <color rgb="FFFF0000"/>
        <color rgb="FFFFEF9C"/>
      </colorScale>
    </cfRule>
  </conditionalFormatting>
  <conditionalFormatting sqref="Z777">
    <cfRule type="colorScale" priority="90">
      <colorScale>
        <cfvo type="num" val="0"/>
        <cfvo type="max" val="0"/>
        <color rgb="FFFF0000"/>
        <color rgb="FFFFEF9C"/>
      </colorScale>
    </cfRule>
  </conditionalFormatting>
  <conditionalFormatting sqref="Z747">
    <cfRule type="colorScale" priority="89">
      <colorScale>
        <cfvo type="num" val="0"/>
        <cfvo type="max" val="0"/>
        <color rgb="FFFF0000"/>
        <color rgb="FFFFEF9C"/>
      </colorScale>
    </cfRule>
  </conditionalFormatting>
  <conditionalFormatting sqref="Z762">
    <cfRule type="colorScale" priority="88">
      <colorScale>
        <cfvo type="num" val="0"/>
        <cfvo type="max" val="0"/>
        <color rgb="FFFF0000"/>
        <color rgb="FFFFEF9C"/>
      </colorScale>
    </cfRule>
  </conditionalFormatting>
  <conditionalFormatting sqref="P744:Y756">
    <cfRule type="colorScale" priority="87">
      <colorScale>
        <cfvo type="num" val="0"/>
        <cfvo type="max" val="0"/>
        <color rgb="FFFF0000"/>
        <color rgb="FFFFEF9C"/>
      </colorScale>
    </cfRule>
  </conditionalFormatting>
  <conditionalFormatting sqref="P758:Y772">
    <cfRule type="colorScale" priority="86">
      <colorScale>
        <cfvo type="num" val="0"/>
        <cfvo type="max" val="0"/>
        <color rgb="FFFF0000"/>
        <color rgb="FFFFEF9C"/>
      </colorScale>
    </cfRule>
  </conditionalFormatting>
  <conditionalFormatting sqref="P774:Y777">
    <cfRule type="colorScale" priority="85">
      <colorScale>
        <cfvo type="num" val="0"/>
        <cfvo type="max" val="0"/>
        <color rgb="FFFF0000"/>
        <color rgb="FFFFEF9C"/>
      </colorScale>
    </cfRule>
  </conditionalFormatting>
  <conditionalFormatting sqref="P747:Y747">
    <cfRule type="colorScale" priority="84">
      <colorScale>
        <cfvo type="num" val="0"/>
        <cfvo type="max" val="0"/>
        <color rgb="FFFF0000"/>
        <color rgb="FFFFEF9C"/>
      </colorScale>
    </cfRule>
  </conditionalFormatting>
  <conditionalFormatting sqref="P762:Y762">
    <cfRule type="colorScale" priority="83">
      <colorScale>
        <cfvo type="num" val="0"/>
        <cfvo type="max" val="0"/>
        <color rgb="FFFF0000"/>
        <color rgb="FFFFEF9C"/>
      </colorScale>
    </cfRule>
  </conditionalFormatting>
  <conditionalFormatting sqref="P752:Y752">
    <cfRule type="colorScale" priority="82">
      <colorScale>
        <cfvo type="num" val="0"/>
        <cfvo type="max" val="0"/>
        <color rgb="FFFF0000"/>
        <color rgb="FFFFEF9C"/>
      </colorScale>
    </cfRule>
  </conditionalFormatting>
  <conditionalFormatting sqref="P767:Y767">
    <cfRule type="colorScale" priority="81">
      <colorScale>
        <cfvo type="num" val="0"/>
        <cfvo type="max" val="0"/>
        <color rgb="FFFF0000"/>
        <color rgb="FFFFEF9C"/>
      </colorScale>
    </cfRule>
  </conditionalFormatting>
  <conditionalFormatting sqref="P753:Y753">
    <cfRule type="colorScale" priority="80">
      <colorScale>
        <cfvo type="num" val="0"/>
        <cfvo type="max" val="0"/>
        <color rgb="FFFF0000"/>
        <color rgb="FFFFEF9C"/>
      </colorScale>
    </cfRule>
  </conditionalFormatting>
  <conditionalFormatting sqref="P768:Y769">
    <cfRule type="colorScale" priority="79">
      <colorScale>
        <cfvo type="num" val="0"/>
        <cfvo type="max" val="0"/>
        <color rgb="FFFF0000"/>
        <color rgb="FFFFEF9C"/>
      </colorScale>
    </cfRule>
  </conditionalFormatting>
  <conditionalFormatting sqref="Z744:Z756">
    <cfRule type="colorScale" priority="78">
      <colorScale>
        <cfvo type="num" val="0"/>
        <cfvo type="max" val="0"/>
        <color rgb="FFFF0000"/>
        <color rgb="FFFFEF9C"/>
      </colorScale>
    </cfRule>
  </conditionalFormatting>
  <conditionalFormatting sqref="Z758:Z772">
    <cfRule type="colorScale" priority="77">
      <colorScale>
        <cfvo type="num" val="0"/>
        <cfvo type="max" val="0"/>
        <color rgb="FFFF0000"/>
        <color rgb="FFFFEF9C"/>
      </colorScale>
    </cfRule>
  </conditionalFormatting>
  <conditionalFormatting sqref="Z774:Z777">
    <cfRule type="colorScale" priority="76">
      <colorScale>
        <cfvo type="num" val="0"/>
        <cfvo type="max" val="0"/>
        <color rgb="FFFF0000"/>
        <color rgb="FFFFEF9C"/>
      </colorScale>
    </cfRule>
  </conditionalFormatting>
  <conditionalFormatting sqref="Z747">
    <cfRule type="colorScale" priority="75">
      <colorScale>
        <cfvo type="num" val="0"/>
        <cfvo type="max" val="0"/>
        <color rgb="FFFF0000"/>
        <color rgb="FFFFEF9C"/>
      </colorScale>
    </cfRule>
  </conditionalFormatting>
  <conditionalFormatting sqref="Z762">
    <cfRule type="colorScale" priority="74">
      <colorScale>
        <cfvo type="num" val="0"/>
        <cfvo type="max" val="0"/>
        <color rgb="FFFF0000"/>
        <color rgb="FFFFEF9C"/>
      </colorScale>
    </cfRule>
  </conditionalFormatting>
  <conditionalFormatting sqref="Z752">
    <cfRule type="colorScale" priority="73">
      <colorScale>
        <cfvo type="num" val="0"/>
        <cfvo type="max" val="0"/>
        <color rgb="FFFF0000"/>
        <color rgb="FFFFEF9C"/>
      </colorScale>
    </cfRule>
  </conditionalFormatting>
  <conditionalFormatting sqref="Z767">
    <cfRule type="colorScale" priority="72">
      <colorScale>
        <cfvo type="num" val="0"/>
        <cfvo type="max" val="0"/>
        <color rgb="FFFF0000"/>
        <color rgb="FFFFEF9C"/>
      </colorScale>
    </cfRule>
  </conditionalFormatting>
  <conditionalFormatting sqref="Z753">
    <cfRule type="colorScale" priority="71">
      <colorScale>
        <cfvo type="num" val="0"/>
        <cfvo type="max" val="0"/>
        <color rgb="FFFF0000"/>
        <color rgb="FFFFEF9C"/>
      </colorScale>
    </cfRule>
  </conditionalFormatting>
  <conditionalFormatting sqref="Z768:Z769">
    <cfRule type="colorScale" priority="70">
      <colorScale>
        <cfvo type="num" val="0"/>
        <cfvo type="max" val="0"/>
        <color rgb="FFFF0000"/>
        <color rgb="FFFFEF9C"/>
      </colorScale>
    </cfRule>
  </conditionalFormatting>
  <conditionalFormatting sqref="P744:Y747">
    <cfRule type="colorScale" priority="69">
      <colorScale>
        <cfvo type="num" val="0"/>
        <cfvo type="max" val="0"/>
        <color rgb="FFFF0000"/>
        <color rgb="FFFFEF9C"/>
      </colorScale>
    </cfRule>
  </conditionalFormatting>
  <conditionalFormatting sqref="P749:Y762">
    <cfRule type="colorScale" priority="68">
      <colorScale>
        <cfvo type="num" val="0"/>
        <cfvo type="max" val="0"/>
        <color rgb="FFFF0000"/>
        <color rgb="FFFFEF9C"/>
      </colorScale>
    </cfRule>
  </conditionalFormatting>
  <conditionalFormatting sqref="P764:Y777">
    <cfRule type="colorScale" priority="67">
      <colorScale>
        <cfvo type="num" val="0"/>
        <cfvo type="max" val="0"/>
        <color rgb="FFFF0000"/>
        <color rgb="FFFFEF9C"/>
      </colorScale>
    </cfRule>
  </conditionalFormatting>
  <conditionalFormatting sqref="P753:Y753">
    <cfRule type="colorScale" priority="66">
      <colorScale>
        <cfvo type="num" val="0"/>
        <cfvo type="max" val="0"/>
        <color rgb="FFFF0000"/>
        <color rgb="FFFFEF9C"/>
      </colorScale>
    </cfRule>
  </conditionalFormatting>
  <conditionalFormatting sqref="P768:Y769">
    <cfRule type="colorScale" priority="65">
      <colorScale>
        <cfvo type="num" val="0"/>
        <cfvo type="max" val="0"/>
        <color rgb="FFFF0000"/>
        <color rgb="FFFFEF9C"/>
      </colorScale>
    </cfRule>
  </conditionalFormatting>
  <conditionalFormatting sqref="P758:Y758">
    <cfRule type="colorScale" priority="64">
      <colorScale>
        <cfvo type="num" val="0"/>
        <cfvo type="max" val="0"/>
        <color rgb="FFFF0000"/>
        <color rgb="FFFFEF9C"/>
      </colorScale>
    </cfRule>
  </conditionalFormatting>
  <conditionalFormatting sqref="P774:Y774">
    <cfRule type="colorScale" priority="63">
      <colorScale>
        <cfvo type="num" val="0"/>
        <cfvo type="max" val="0"/>
        <color rgb="FFFF0000"/>
        <color rgb="FFFFEF9C"/>
      </colorScale>
    </cfRule>
  </conditionalFormatting>
  <conditionalFormatting sqref="P744:Y744">
    <cfRule type="colorScale" priority="62">
      <colorScale>
        <cfvo type="num" val="0"/>
        <cfvo type="max" val="0"/>
        <color rgb="FFFF0000"/>
        <color rgb="FFFFEF9C"/>
      </colorScale>
    </cfRule>
  </conditionalFormatting>
  <conditionalFormatting sqref="P759:Y759">
    <cfRule type="colorScale" priority="61">
      <colorScale>
        <cfvo type="num" val="0"/>
        <cfvo type="max" val="0"/>
        <color rgb="FFFF0000"/>
        <color rgb="FFFFEF9C"/>
      </colorScale>
    </cfRule>
  </conditionalFormatting>
  <conditionalFormatting sqref="P775:Y775">
    <cfRule type="colorScale" priority="60">
      <colorScale>
        <cfvo type="num" val="0"/>
        <cfvo type="max" val="0"/>
        <color rgb="FFFF0000"/>
        <color rgb="FFFFEF9C"/>
      </colorScale>
    </cfRule>
  </conditionalFormatting>
  <conditionalFormatting sqref="Z744:Z747">
    <cfRule type="colorScale" priority="59">
      <colorScale>
        <cfvo type="num" val="0"/>
        <cfvo type="max" val="0"/>
        <color rgb="FFFF0000"/>
        <color rgb="FFFFEF9C"/>
      </colorScale>
    </cfRule>
  </conditionalFormatting>
  <conditionalFormatting sqref="Z749:Z762">
    <cfRule type="colorScale" priority="58">
      <colorScale>
        <cfvo type="num" val="0"/>
        <cfvo type="max" val="0"/>
        <color rgb="FFFF0000"/>
        <color rgb="FFFFEF9C"/>
      </colorScale>
    </cfRule>
  </conditionalFormatting>
  <conditionalFormatting sqref="Z764:Z777">
    <cfRule type="colorScale" priority="57">
      <colorScale>
        <cfvo type="num" val="0"/>
        <cfvo type="max" val="0"/>
        <color rgb="FFFF0000"/>
        <color rgb="FFFFEF9C"/>
      </colorScale>
    </cfRule>
  </conditionalFormatting>
  <conditionalFormatting sqref="Z753">
    <cfRule type="colorScale" priority="56">
      <colorScale>
        <cfvo type="num" val="0"/>
        <cfvo type="max" val="0"/>
        <color rgb="FFFF0000"/>
        <color rgb="FFFFEF9C"/>
      </colorScale>
    </cfRule>
  </conditionalFormatting>
  <conditionalFormatting sqref="Z768:Z769">
    <cfRule type="colorScale" priority="55">
      <colorScale>
        <cfvo type="num" val="0"/>
        <cfvo type="max" val="0"/>
        <color rgb="FFFF0000"/>
        <color rgb="FFFFEF9C"/>
      </colorScale>
    </cfRule>
  </conditionalFormatting>
  <conditionalFormatting sqref="Z758">
    <cfRule type="colorScale" priority="54">
      <colorScale>
        <cfvo type="num" val="0"/>
        <cfvo type="max" val="0"/>
        <color rgb="FFFF0000"/>
        <color rgb="FFFFEF9C"/>
      </colorScale>
    </cfRule>
  </conditionalFormatting>
  <conditionalFormatting sqref="Z774">
    <cfRule type="colorScale" priority="53">
      <colorScale>
        <cfvo type="num" val="0"/>
        <cfvo type="max" val="0"/>
        <color rgb="FFFF0000"/>
        <color rgb="FFFFEF9C"/>
      </colorScale>
    </cfRule>
  </conditionalFormatting>
  <conditionalFormatting sqref="Z744">
    <cfRule type="colorScale" priority="52">
      <colorScale>
        <cfvo type="num" val="0"/>
        <cfvo type="max" val="0"/>
        <color rgb="FFFF0000"/>
        <color rgb="FFFFEF9C"/>
      </colorScale>
    </cfRule>
  </conditionalFormatting>
  <conditionalFormatting sqref="Z759">
    <cfRule type="colorScale" priority="51">
      <colorScale>
        <cfvo type="num" val="0"/>
        <cfvo type="max" val="0"/>
        <color rgb="FFFF0000"/>
        <color rgb="FFFFEF9C"/>
      </colorScale>
    </cfRule>
  </conditionalFormatting>
  <conditionalFormatting sqref="Z775">
    <cfRule type="colorScale" priority="50">
      <colorScale>
        <cfvo type="num" val="0"/>
        <cfvo type="max" val="0"/>
        <color rgb="FFFF0000"/>
        <color rgb="FFFFEF9C"/>
      </colorScale>
    </cfRule>
  </conditionalFormatting>
  <conditionalFormatting sqref="P744:Y777">
    <cfRule type="colorScale" priority="49">
      <colorScale>
        <cfvo type="num" val="0"/>
        <cfvo type="max" val="0"/>
        <color rgb="FFFF0000"/>
        <color rgb="FFFFEF9C"/>
      </colorScale>
    </cfRule>
  </conditionalFormatting>
  <conditionalFormatting sqref="Z744:Z777">
    <cfRule type="colorScale" priority="48">
      <colorScale>
        <cfvo type="num" val="0"/>
        <cfvo type="max" val="0"/>
        <color rgb="FFFF0000"/>
        <color rgb="FFFFEF9C"/>
      </colorScale>
    </cfRule>
  </conditionalFormatting>
  <conditionalFormatting sqref="P744:Y750">
    <cfRule type="colorScale" priority="47">
      <colorScale>
        <cfvo type="num" val="0"/>
        <cfvo type="max" val="0"/>
        <color rgb="FFFF0000"/>
        <color rgb="FFFFEF9C"/>
      </colorScale>
    </cfRule>
  </conditionalFormatting>
  <conditionalFormatting sqref="P752:Y766">
    <cfRule type="colorScale" priority="46">
      <colorScale>
        <cfvo type="num" val="0"/>
        <cfvo type="max" val="0"/>
        <color rgb="FFFF0000"/>
        <color rgb="FFFFEF9C"/>
      </colorScale>
    </cfRule>
  </conditionalFormatting>
  <conditionalFormatting sqref="P756:Y756">
    <cfRule type="colorScale" priority="45">
      <colorScale>
        <cfvo type="num" val="0"/>
        <cfvo type="max" val="0"/>
        <color rgb="FFFF0000"/>
        <color rgb="FFFFEF9C"/>
      </colorScale>
    </cfRule>
  </conditionalFormatting>
  <conditionalFormatting sqref="P772:Y772">
    <cfRule type="colorScale" priority="44">
      <colorScale>
        <cfvo type="num" val="0"/>
        <cfvo type="max" val="0"/>
        <color rgb="FFFF0000"/>
        <color rgb="FFFFEF9C"/>
      </colorScale>
    </cfRule>
  </conditionalFormatting>
  <conditionalFormatting sqref="P761:Y762">
    <cfRule type="colorScale" priority="43">
      <colorScale>
        <cfvo type="num" val="0"/>
        <cfvo type="max" val="0"/>
        <color rgb="FFFF0000"/>
        <color rgb="FFFFEF9C"/>
      </colorScale>
    </cfRule>
  </conditionalFormatting>
  <conditionalFormatting sqref="P777:Y777">
    <cfRule type="colorScale" priority="42">
      <colorScale>
        <cfvo type="num" val="0"/>
        <cfvo type="max" val="0"/>
        <color rgb="FFFF0000"/>
        <color rgb="FFFFEF9C"/>
      </colorScale>
    </cfRule>
  </conditionalFormatting>
  <conditionalFormatting sqref="P762:Y763">
    <cfRule type="colorScale" priority="41">
      <colorScale>
        <cfvo type="num" val="0"/>
        <cfvo type="max" val="0"/>
        <color rgb="FFFF0000"/>
        <color rgb="FFFFEF9C"/>
      </colorScale>
    </cfRule>
  </conditionalFormatting>
  <conditionalFormatting sqref="Z744:Z750">
    <cfRule type="colorScale" priority="40">
      <colorScale>
        <cfvo type="num" val="0"/>
        <cfvo type="max" val="0"/>
        <color rgb="FFFF0000"/>
        <color rgb="FFFFEF9C"/>
      </colorScale>
    </cfRule>
  </conditionalFormatting>
  <conditionalFormatting sqref="Z752:Z766">
    <cfRule type="colorScale" priority="39">
      <colorScale>
        <cfvo type="num" val="0"/>
        <cfvo type="max" val="0"/>
        <color rgb="FFFF0000"/>
        <color rgb="FFFFEF9C"/>
      </colorScale>
    </cfRule>
  </conditionalFormatting>
  <conditionalFormatting sqref="Z756">
    <cfRule type="colorScale" priority="38">
      <colorScale>
        <cfvo type="num" val="0"/>
        <cfvo type="max" val="0"/>
        <color rgb="FFFF0000"/>
        <color rgb="FFFFEF9C"/>
      </colorScale>
    </cfRule>
  </conditionalFormatting>
  <conditionalFormatting sqref="Z772">
    <cfRule type="colorScale" priority="37">
      <colorScale>
        <cfvo type="num" val="0"/>
        <cfvo type="max" val="0"/>
        <color rgb="FFFF0000"/>
        <color rgb="FFFFEF9C"/>
      </colorScale>
    </cfRule>
  </conditionalFormatting>
  <conditionalFormatting sqref="Z761:Z762">
    <cfRule type="colorScale" priority="36">
      <colorScale>
        <cfvo type="num" val="0"/>
        <cfvo type="max" val="0"/>
        <color rgb="FFFF0000"/>
        <color rgb="FFFFEF9C"/>
      </colorScale>
    </cfRule>
  </conditionalFormatting>
  <conditionalFormatting sqref="Z777">
    <cfRule type="colorScale" priority="35">
      <colorScale>
        <cfvo type="num" val="0"/>
        <cfvo type="max" val="0"/>
        <color rgb="FFFF0000"/>
        <color rgb="FFFFEF9C"/>
      </colorScale>
    </cfRule>
  </conditionalFormatting>
  <conditionalFormatting sqref="Z762:Z763">
    <cfRule type="colorScale" priority="34">
      <colorScale>
        <cfvo type="num" val="0"/>
        <cfvo type="max" val="0"/>
        <color rgb="FFFF0000"/>
        <color rgb="FFFFEF9C"/>
      </colorScale>
    </cfRule>
  </conditionalFormatting>
  <conditionalFormatting sqref="P744:Y750">
    <cfRule type="colorScale" priority="33">
      <colorScale>
        <cfvo type="num" val="0"/>
        <cfvo type="max" val="0"/>
        <color rgb="FFFF0000"/>
        <color rgb="FFFFEF9C"/>
      </colorScale>
    </cfRule>
  </conditionalFormatting>
  <conditionalFormatting sqref="P752:Y766">
    <cfRule type="colorScale" priority="32">
      <colorScale>
        <cfvo type="num" val="0"/>
        <cfvo type="max" val="0"/>
        <color rgb="FFFF0000"/>
        <color rgb="FFFFEF9C"/>
      </colorScale>
    </cfRule>
  </conditionalFormatting>
  <conditionalFormatting sqref="P756:Y756">
    <cfRule type="colorScale" priority="31">
      <colorScale>
        <cfvo type="num" val="0"/>
        <cfvo type="max" val="0"/>
        <color rgb="FFFF0000"/>
        <color rgb="FFFFEF9C"/>
      </colorScale>
    </cfRule>
  </conditionalFormatting>
  <conditionalFormatting sqref="P772:Y772">
    <cfRule type="colorScale" priority="30">
      <colorScale>
        <cfvo type="num" val="0"/>
        <cfvo type="max" val="0"/>
        <color rgb="FFFF0000"/>
        <color rgb="FFFFEF9C"/>
      </colorScale>
    </cfRule>
  </conditionalFormatting>
  <conditionalFormatting sqref="P761:Y762">
    <cfRule type="colorScale" priority="29">
      <colorScale>
        <cfvo type="num" val="0"/>
        <cfvo type="max" val="0"/>
        <color rgb="FFFF0000"/>
        <color rgb="FFFFEF9C"/>
      </colorScale>
    </cfRule>
  </conditionalFormatting>
  <conditionalFormatting sqref="P777:Y777">
    <cfRule type="colorScale" priority="28">
      <colorScale>
        <cfvo type="num" val="0"/>
        <cfvo type="max" val="0"/>
        <color rgb="FFFF0000"/>
        <color rgb="FFFFEF9C"/>
      </colorScale>
    </cfRule>
  </conditionalFormatting>
  <conditionalFormatting sqref="P762:Y763">
    <cfRule type="colorScale" priority="27">
      <colorScale>
        <cfvo type="num" val="0"/>
        <cfvo type="max" val="0"/>
        <color rgb="FFFF0000"/>
        <color rgb="FFFFEF9C"/>
      </colorScale>
    </cfRule>
  </conditionalFormatting>
  <conditionalFormatting sqref="Z744:Z750">
    <cfRule type="colorScale" priority="26">
      <colorScale>
        <cfvo type="num" val="0"/>
        <cfvo type="max" val="0"/>
        <color rgb="FFFF0000"/>
        <color rgb="FFFFEF9C"/>
      </colorScale>
    </cfRule>
  </conditionalFormatting>
  <conditionalFormatting sqref="Z752:Z766">
    <cfRule type="colorScale" priority="25">
      <colorScale>
        <cfvo type="num" val="0"/>
        <cfvo type="max" val="0"/>
        <color rgb="FFFF0000"/>
        <color rgb="FFFFEF9C"/>
      </colorScale>
    </cfRule>
  </conditionalFormatting>
  <conditionalFormatting sqref="Z756">
    <cfRule type="colorScale" priority="24">
      <colorScale>
        <cfvo type="num" val="0"/>
        <cfvo type="max" val="0"/>
        <color rgb="FFFF0000"/>
        <color rgb="FFFFEF9C"/>
      </colorScale>
    </cfRule>
  </conditionalFormatting>
  <conditionalFormatting sqref="Z772">
    <cfRule type="colorScale" priority="23">
      <colorScale>
        <cfvo type="num" val="0"/>
        <cfvo type="max" val="0"/>
        <color rgb="FFFF0000"/>
        <color rgb="FFFFEF9C"/>
      </colorScale>
    </cfRule>
  </conditionalFormatting>
  <conditionalFormatting sqref="Z761:Z762">
    <cfRule type="colorScale" priority="22">
      <colorScale>
        <cfvo type="num" val="0"/>
        <cfvo type="max" val="0"/>
        <color rgb="FFFF0000"/>
        <color rgb="FFFFEF9C"/>
      </colorScale>
    </cfRule>
  </conditionalFormatting>
  <conditionalFormatting sqref="Z777">
    <cfRule type="colorScale" priority="21">
      <colorScale>
        <cfvo type="num" val="0"/>
        <cfvo type="max" val="0"/>
        <color rgb="FFFF0000"/>
        <color rgb="FFFFEF9C"/>
      </colorScale>
    </cfRule>
  </conditionalFormatting>
  <conditionalFormatting sqref="Z762:Z763">
    <cfRule type="colorScale" priority="20">
      <colorScale>
        <cfvo type="num" val="0"/>
        <cfvo type="max" val="0"/>
        <color rgb="FFFF0000"/>
        <color rgb="FFFFEF9C"/>
      </colorScale>
    </cfRule>
  </conditionalFormatting>
  <pageMargins left="0.75" right="0.75" top="0.53" bottom="0.74" header="0.5" footer="0.5"/>
  <pageSetup scale="49" fitToHeight="22" orientation="portrait" horizontalDpi="4294967292" verticalDpi="300" r:id="rId1"/>
  <headerFooter alignWithMargins="0">
    <oddFooter xml:space="preserve">&amp;L&amp;"Arial Rounded MT Bold,Bold"Copyright 2015 PSMJ Resources, Inc.&amp;C&amp;"Arial Rounded MT Bold,Bold"&amp;12&amp;P&amp;R&amp;"Arial Rounded MT Bold,Bold"For help call  (857) 255-3206 </oddFooter>
  </headerFooter>
  <rowBreaks count="10" manualBreakCount="10">
    <brk id="74" max="8" man="1"/>
    <brk id="111" max="8" man="1"/>
    <brk id="186" max="8" man="1"/>
    <brk id="260" max="8" man="1"/>
    <brk id="334" max="8" man="1"/>
    <brk id="408" max="8" man="1"/>
    <brk id="482" max="8" man="1"/>
    <brk id="556" max="8" man="1"/>
    <brk id="630" max="8" man="1"/>
    <brk id="704" max="8" man="1"/>
  </rowBreaks>
  <drawing r:id="rId2"/>
  <legacyDrawing r:id="rId3"/>
</worksheet>
</file>

<file path=xl/worksheets/sheet3.xml><?xml version="1.0" encoding="utf-8"?>
<worksheet xmlns="http://schemas.openxmlformats.org/spreadsheetml/2006/main" xmlns:r="http://schemas.openxmlformats.org/officeDocument/2006/relationships">
  <sheetPr codeName="Sheet5">
    <tabColor rgb="FFFFC000"/>
  </sheetPr>
  <dimension ref="A1:G14"/>
  <sheetViews>
    <sheetView showGridLines="0" workbookViewId="0">
      <selection activeCell="A2" sqref="A2:F2"/>
    </sheetView>
  </sheetViews>
  <sheetFormatPr defaultRowHeight="12.75"/>
  <cols>
    <col min="1" max="1" width="26" customWidth="1"/>
    <col min="2" max="2" width="64.140625" customWidth="1"/>
    <col min="3" max="3" width="5.42578125" customWidth="1"/>
    <col min="4" max="4" width="4.28515625" customWidth="1"/>
    <col min="5" max="5" width="5.5703125" customWidth="1"/>
    <col min="6" max="6" width="8" style="188" customWidth="1"/>
  </cols>
  <sheetData>
    <row r="1" spans="1:7" ht="34.5" customHeight="1" thickBot="1">
      <c r="A1" s="534" t="s">
        <v>717</v>
      </c>
      <c r="B1" s="535"/>
      <c r="C1" s="535"/>
      <c r="D1" s="535"/>
      <c r="E1" s="535"/>
      <c r="F1" s="536"/>
      <c r="G1" s="171"/>
    </row>
    <row r="2" spans="1:7" ht="132.75" customHeight="1">
      <c r="A2" s="537" t="s">
        <v>808</v>
      </c>
      <c r="B2" s="538"/>
      <c r="C2" s="538"/>
      <c r="D2" s="538"/>
      <c r="E2" s="538"/>
      <c r="F2" s="539"/>
      <c r="G2" s="172"/>
    </row>
    <row r="3" spans="1:7" ht="8.25" customHeight="1">
      <c r="A3" s="173"/>
      <c r="B3" s="174"/>
      <c r="C3" s="174"/>
      <c r="D3" s="174"/>
      <c r="E3" s="174"/>
      <c r="F3" s="175"/>
      <c r="G3" s="172"/>
    </row>
    <row r="4" spans="1:7" ht="21" customHeight="1">
      <c r="A4" s="176" t="s">
        <v>718</v>
      </c>
      <c r="B4" s="305"/>
      <c r="C4" s="177"/>
      <c r="D4" s="178"/>
      <c r="E4" s="178"/>
      <c r="F4" s="179"/>
      <c r="G4" s="180"/>
    </row>
    <row r="5" spans="1:7" ht="21" customHeight="1">
      <c r="A5" s="176" t="s">
        <v>719</v>
      </c>
      <c r="B5" s="306"/>
      <c r="C5" s="177"/>
      <c r="D5" s="178"/>
      <c r="E5" s="178"/>
      <c r="F5" s="179"/>
      <c r="G5" s="180"/>
    </row>
    <row r="6" spans="1:7" ht="18.75" customHeight="1">
      <c r="A6" s="176" t="s">
        <v>720</v>
      </c>
      <c r="B6" s="306"/>
      <c r="C6" s="177"/>
      <c r="D6" s="178"/>
      <c r="E6" s="178"/>
      <c r="F6" s="179"/>
      <c r="G6" s="180"/>
    </row>
    <row r="7" spans="1:7" ht="20.25" customHeight="1">
      <c r="A7" s="176" t="s">
        <v>721</v>
      </c>
      <c r="B7" s="306"/>
      <c r="C7" s="177"/>
      <c r="D7" s="178"/>
      <c r="E7" s="178"/>
      <c r="F7" s="179"/>
      <c r="G7" s="180"/>
    </row>
    <row r="8" spans="1:7" ht="12.75" customHeight="1">
      <c r="A8" s="181"/>
      <c r="B8" s="182"/>
      <c r="C8" s="182"/>
      <c r="D8" s="178"/>
      <c r="E8" s="178"/>
      <c r="F8" s="179"/>
      <c r="G8" s="180"/>
    </row>
    <row r="9" spans="1:7" ht="13.5" thickBot="1">
      <c r="A9" s="183"/>
      <c r="B9" s="184"/>
      <c r="C9" s="184"/>
      <c r="D9" s="184"/>
      <c r="E9" s="184"/>
      <c r="F9" s="185"/>
      <c r="G9" s="180"/>
    </row>
    <row r="10" spans="1:7">
      <c r="B10" s="186"/>
      <c r="C10" s="186"/>
      <c r="D10" s="186"/>
      <c r="E10" s="186"/>
      <c r="F10" s="187"/>
      <c r="G10" s="186"/>
    </row>
    <row r="11" spans="1:7" ht="13.5" thickBot="1"/>
    <row r="12" spans="1:7" ht="34.5" customHeight="1">
      <c r="B12" s="540" t="s">
        <v>722</v>
      </c>
      <c r="C12" s="541"/>
      <c r="D12" s="541"/>
      <c r="E12" s="541"/>
      <c r="F12" s="542"/>
    </row>
    <row r="13" spans="1:7" ht="18" customHeight="1" thickBot="1">
      <c r="B13" s="543" t="s">
        <v>809</v>
      </c>
      <c r="C13" s="544"/>
      <c r="D13" s="544"/>
      <c r="E13" s="544"/>
      <c r="F13" s="545"/>
    </row>
    <row r="14" spans="1:7" ht="45" customHeight="1" thickBot="1">
      <c r="B14" s="546" t="s">
        <v>748</v>
      </c>
      <c r="C14" s="547"/>
      <c r="D14" s="547"/>
      <c r="E14" s="547"/>
      <c r="F14" s="548"/>
      <c r="G14" s="180"/>
    </row>
  </sheetData>
  <mergeCells count="5">
    <mergeCell ref="A1:F1"/>
    <mergeCell ref="A2:F2"/>
    <mergeCell ref="B12:F12"/>
    <mergeCell ref="B13:F13"/>
    <mergeCell ref="B14:F14"/>
  </mergeCells>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sheetPr codeName="Sheet6">
    <tabColor rgb="FFFF0000"/>
  </sheetPr>
  <dimension ref="A1:O40"/>
  <sheetViews>
    <sheetView showGridLines="0" zoomScaleNormal="100" workbookViewId="0">
      <selection activeCell="A18" sqref="A18"/>
    </sheetView>
  </sheetViews>
  <sheetFormatPr defaultRowHeight="12.75"/>
  <cols>
    <col min="1" max="1" width="14.42578125" customWidth="1"/>
    <col min="11" max="11" width="13.85546875" customWidth="1"/>
    <col min="12" max="12" width="10.42578125" customWidth="1"/>
  </cols>
  <sheetData>
    <row r="1" spans="1:15" s="189" customFormat="1" ht="45" customHeight="1" thickBot="1">
      <c r="A1" s="549" t="s">
        <v>723</v>
      </c>
      <c r="B1" s="550"/>
      <c r="C1" s="550"/>
      <c r="D1" s="550"/>
      <c r="E1" s="550"/>
      <c r="F1" s="550"/>
      <c r="G1" s="550"/>
      <c r="H1" s="550"/>
      <c r="I1" s="550"/>
      <c r="J1" s="550"/>
      <c r="K1" s="550"/>
      <c r="L1" s="550"/>
      <c r="M1" s="550"/>
      <c r="N1" s="550"/>
      <c r="O1" s="551"/>
    </row>
    <row r="2" spans="1:15" ht="42" customHeight="1" thickBot="1">
      <c r="A2" s="534" t="s">
        <v>810</v>
      </c>
      <c r="B2" s="535"/>
      <c r="C2" s="535"/>
      <c r="D2" s="535"/>
      <c r="E2" s="535"/>
      <c r="F2" s="535"/>
      <c r="G2" s="535"/>
      <c r="H2" s="535"/>
      <c r="I2" s="535"/>
      <c r="J2" s="535"/>
      <c r="K2" s="535"/>
      <c r="L2" s="535"/>
      <c r="M2" s="535"/>
      <c r="N2" s="535"/>
      <c r="O2" s="536"/>
    </row>
    <row r="3" spans="1:15" ht="69.75" customHeight="1">
      <c r="A3" s="552" t="s">
        <v>811</v>
      </c>
      <c r="B3" s="553"/>
      <c r="C3" s="553"/>
      <c r="D3" s="553"/>
      <c r="E3" s="553"/>
      <c r="F3" s="553"/>
      <c r="G3" s="553"/>
      <c r="H3" s="553"/>
      <c r="I3" s="553"/>
      <c r="J3" s="553"/>
      <c r="K3" s="553"/>
      <c r="L3" s="553"/>
      <c r="M3" s="553"/>
      <c r="N3" s="553"/>
      <c r="O3" s="554"/>
    </row>
    <row r="4" spans="1:15" ht="10.5" customHeight="1">
      <c r="A4" s="190"/>
      <c r="B4" s="191"/>
      <c r="C4" s="191"/>
      <c r="D4" s="191"/>
      <c r="E4" s="191"/>
      <c r="F4" s="191"/>
      <c r="G4" s="191"/>
      <c r="H4" s="191"/>
      <c r="I4" s="191"/>
      <c r="J4" s="191"/>
      <c r="K4" s="191"/>
      <c r="L4" s="191"/>
      <c r="M4" s="191"/>
      <c r="N4" s="191"/>
      <c r="O4" s="192"/>
    </row>
    <row r="5" spans="1:15" ht="87.75" customHeight="1">
      <c r="A5" s="555" t="s">
        <v>724</v>
      </c>
      <c r="B5" s="556"/>
      <c r="C5" s="556"/>
      <c r="D5" s="556"/>
      <c r="E5" s="556"/>
      <c r="F5" s="556"/>
      <c r="G5" s="556"/>
      <c r="H5" s="556"/>
      <c r="I5" s="556"/>
      <c r="J5" s="556"/>
      <c r="K5" s="556"/>
      <c r="L5" s="556"/>
      <c r="M5" s="556"/>
      <c r="N5" s="556"/>
      <c r="O5" s="557"/>
    </row>
    <row r="6" spans="1:15" ht="22.5" customHeight="1">
      <c r="A6" s="193" t="s">
        <v>725</v>
      </c>
      <c r="B6" s="194"/>
      <c r="C6" s="194"/>
      <c r="D6" s="194"/>
      <c r="E6" s="191"/>
      <c r="F6" s="191"/>
      <c r="G6" s="191"/>
      <c r="H6" s="191"/>
      <c r="I6" s="191"/>
      <c r="J6" s="191"/>
      <c r="K6" s="191"/>
      <c r="L6" s="191"/>
      <c r="M6" s="191"/>
      <c r="N6" s="191"/>
      <c r="O6" s="192"/>
    </row>
    <row r="7" spans="1:15" ht="16.5">
      <c r="A7" s="195" t="s">
        <v>726</v>
      </c>
      <c r="B7" s="196"/>
      <c r="C7" s="196"/>
      <c r="D7" s="196"/>
      <c r="E7" s="197"/>
      <c r="F7" s="197"/>
      <c r="G7" s="197"/>
      <c r="H7" s="197"/>
      <c r="I7" s="191"/>
      <c r="J7" s="191"/>
      <c r="K7" s="191"/>
      <c r="L7" s="191"/>
      <c r="M7" s="191"/>
      <c r="N7" s="191"/>
      <c r="O7" s="192"/>
    </row>
    <row r="8" spans="1:15" ht="16.5">
      <c r="A8" s="198" t="s">
        <v>9</v>
      </c>
      <c r="B8" s="199"/>
      <c r="C8" s="200"/>
      <c r="D8" s="196"/>
      <c r="E8" s="197"/>
      <c r="F8" s="197"/>
      <c r="G8" s="197"/>
      <c r="H8" s="197"/>
      <c r="I8" s="191"/>
      <c r="J8" s="191"/>
      <c r="K8" s="191"/>
      <c r="L8" s="191"/>
      <c r="M8" s="191"/>
      <c r="N8" s="191"/>
      <c r="O8" s="192"/>
    </row>
    <row r="9" spans="1:15" ht="16.5">
      <c r="A9" s="198" t="s">
        <v>10</v>
      </c>
      <c r="B9" s="199"/>
      <c r="C9" s="200"/>
      <c r="D9" s="196"/>
      <c r="E9" s="197"/>
      <c r="F9" s="197"/>
      <c r="G9" s="197"/>
      <c r="H9" s="197"/>
      <c r="I9" s="191"/>
      <c r="J9" s="191"/>
      <c r="K9" s="191"/>
      <c r="L9" s="191"/>
      <c r="M9" s="191"/>
      <c r="N9" s="191"/>
      <c r="O9" s="192"/>
    </row>
    <row r="10" spans="1:15" ht="16.5">
      <c r="A10" s="198" t="s">
        <v>11</v>
      </c>
      <c r="B10" s="199"/>
      <c r="C10" s="200"/>
      <c r="D10" s="196"/>
      <c r="E10" s="197"/>
      <c r="F10" s="197"/>
      <c r="G10" s="197"/>
      <c r="H10" s="197"/>
      <c r="I10" s="191"/>
      <c r="J10" s="191"/>
      <c r="K10" s="191"/>
      <c r="L10" s="191"/>
      <c r="M10" s="191"/>
      <c r="N10" s="191"/>
      <c r="O10" s="192"/>
    </row>
    <row r="11" spans="1:15" ht="16.5">
      <c r="A11" s="198" t="s">
        <v>708</v>
      </c>
      <c r="B11" s="199"/>
      <c r="C11" s="200"/>
      <c r="D11" s="196"/>
      <c r="E11" s="197"/>
      <c r="F11" s="197"/>
      <c r="G11" s="197"/>
      <c r="H11" s="197"/>
      <c r="I11" s="191"/>
      <c r="J11" s="191"/>
      <c r="K11" s="191"/>
      <c r="L11" s="191"/>
      <c r="M11" s="191"/>
      <c r="N11" s="191"/>
      <c r="O11" s="192"/>
    </row>
    <row r="12" spans="1:15" ht="16.5">
      <c r="A12" s="201" t="s">
        <v>727</v>
      </c>
      <c r="B12" s="202"/>
      <c r="C12" s="203"/>
      <c r="D12" s="204"/>
      <c r="E12" s="197"/>
      <c r="F12" s="197"/>
      <c r="G12" s="197"/>
      <c r="H12" s="197"/>
      <c r="I12" s="191"/>
      <c r="J12" s="191"/>
      <c r="K12" s="191"/>
      <c r="L12" s="191"/>
      <c r="M12" s="191"/>
      <c r="N12" s="191"/>
      <c r="O12" s="192"/>
    </row>
    <row r="13" spans="1:15" ht="15.75">
      <c r="A13" s="205"/>
      <c r="B13" s="206"/>
      <c r="C13" s="207"/>
      <c r="D13" s="191"/>
      <c r="E13" s="191"/>
      <c r="F13" s="191"/>
      <c r="G13" s="191"/>
      <c r="H13" s="191"/>
      <c r="I13" s="191"/>
      <c r="J13" s="191"/>
      <c r="K13" s="191"/>
      <c r="L13" s="191"/>
      <c r="M13" s="191"/>
      <c r="N13" s="191"/>
      <c r="O13" s="192"/>
    </row>
    <row r="14" spans="1:15" ht="15.75">
      <c r="A14" s="208" t="s">
        <v>728</v>
      </c>
      <c r="B14" s="206"/>
      <c r="C14" s="207"/>
      <c r="D14" s="191"/>
      <c r="E14" s="191"/>
      <c r="F14" s="191"/>
      <c r="G14" s="191"/>
      <c r="H14" s="191"/>
      <c r="I14" s="191"/>
      <c r="J14" s="191"/>
      <c r="K14" s="191"/>
      <c r="L14" s="191"/>
      <c r="M14" s="191"/>
      <c r="N14" s="191"/>
      <c r="O14" s="192"/>
    </row>
    <row r="15" spans="1:15" ht="15.75">
      <c r="A15" s="209"/>
      <c r="B15" s="206"/>
      <c r="C15" s="207"/>
      <c r="D15" s="191"/>
      <c r="E15" s="191"/>
      <c r="F15" s="191"/>
      <c r="G15" s="191"/>
      <c r="H15" s="191"/>
      <c r="I15" s="191"/>
      <c r="J15" s="191"/>
      <c r="K15" s="191"/>
      <c r="L15" s="191"/>
      <c r="M15" s="191"/>
      <c r="N15" s="191"/>
      <c r="O15" s="192"/>
    </row>
    <row r="16" spans="1:15" ht="11.25" customHeight="1" thickBot="1">
      <c r="A16" s="210"/>
      <c r="B16" s="211"/>
      <c r="C16" s="211"/>
      <c r="D16" s="211"/>
      <c r="E16" s="211"/>
      <c r="F16" s="211"/>
      <c r="G16" s="211"/>
      <c r="H16" s="211"/>
      <c r="I16" s="211"/>
      <c r="J16" s="211"/>
      <c r="K16" s="211"/>
      <c r="L16" s="211"/>
      <c r="M16" s="211"/>
      <c r="N16" s="211"/>
      <c r="O16" s="212"/>
    </row>
    <row r="17" spans="1:15" ht="11.25" customHeight="1" thickBot="1">
      <c r="A17" s="213"/>
      <c r="B17" s="214"/>
      <c r="C17" s="214"/>
      <c r="D17" s="214"/>
      <c r="E17" s="214"/>
      <c r="F17" s="214"/>
      <c r="G17" s="214"/>
      <c r="H17" s="214"/>
      <c r="I17" s="214"/>
      <c r="J17" s="214"/>
      <c r="K17" s="214"/>
      <c r="L17" s="214"/>
      <c r="M17" s="214"/>
      <c r="N17" s="214"/>
      <c r="O17" s="215"/>
    </row>
    <row r="18" spans="1:15" s="186" customFormat="1" ht="17.25" thickBot="1">
      <c r="A18" s="216" t="s">
        <v>924</v>
      </c>
      <c r="B18" s="217"/>
      <c r="C18" s="217"/>
      <c r="D18" s="217"/>
      <c r="E18" s="217"/>
      <c r="F18" s="217"/>
      <c r="G18" s="217"/>
      <c r="H18" s="217"/>
      <c r="I18" s="218"/>
      <c r="J18" s="218"/>
      <c r="K18" s="307"/>
      <c r="L18" s="218"/>
      <c r="M18" s="218"/>
      <c r="N18" s="218"/>
      <c r="O18" s="219"/>
    </row>
    <row r="19" spans="1:15" ht="15.75">
      <c r="A19" s="220"/>
      <c r="B19" s="218"/>
      <c r="C19" s="218"/>
      <c r="D19" s="218"/>
      <c r="E19" s="218"/>
      <c r="F19" s="218"/>
      <c r="G19" s="218"/>
      <c r="H19" s="218"/>
      <c r="I19" s="218"/>
      <c r="J19" s="218"/>
      <c r="K19" s="218"/>
      <c r="L19" s="218"/>
      <c r="M19" s="218"/>
      <c r="N19" s="218"/>
      <c r="O19" s="219"/>
    </row>
    <row r="20" spans="1:15" s="221" customFormat="1" ht="41.25" customHeight="1">
      <c r="A20" s="558" t="s">
        <v>812</v>
      </c>
      <c r="B20" s="559"/>
      <c r="C20" s="559"/>
      <c r="D20" s="559"/>
      <c r="E20" s="559"/>
      <c r="F20" s="559"/>
      <c r="G20" s="559"/>
      <c r="H20" s="559"/>
      <c r="I20" s="559"/>
      <c r="J20" s="559"/>
      <c r="K20" s="559"/>
      <c r="L20" s="559"/>
      <c r="M20" s="559"/>
      <c r="N20" s="559"/>
      <c r="O20" s="560"/>
    </row>
    <row r="21" spans="1:15" ht="16.5" customHeight="1">
      <c r="A21" s="308"/>
      <c r="B21" s="218" t="s">
        <v>813</v>
      </c>
      <c r="C21" s="218"/>
      <c r="D21" s="218"/>
      <c r="E21" s="218"/>
      <c r="F21" s="218"/>
      <c r="G21" s="218"/>
      <c r="H21" s="218"/>
      <c r="I21" s="218"/>
      <c r="J21" s="218"/>
      <c r="K21" s="223"/>
      <c r="L21" s="223"/>
      <c r="M21" s="223"/>
      <c r="N21" s="223"/>
      <c r="O21" s="224"/>
    </row>
    <row r="22" spans="1:15" ht="13.5">
      <c r="A22" s="222"/>
      <c r="B22" s="218"/>
      <c r="C22" s="218"/>
      <c r="D22" s="218"/>
      <c r="E22" s="218"/>
      <c r="F22" s="218"/>
      <c r="G22" s="218"/>
      <c r="H22" s="218"/>
      <c r="I22" s="218"/>
      <c r="J22" s="218"/>
      <c r="K22" s="218"/>
      <c r="L22" s="218"/>
      <c r="M22" s="225"/>
      <c r="N22" s="218"/>
      <c r="O22" s="219"/>
    </row>
    <row r="23" spans="1:15" s="227" customFormat="1" ht="15">
      <c r="A23" s="222"/>
      <c r="B23" s="226" t="s">
        <v>729</v>
      </c>
      <c r="C23" s="218"/>
      <c r="D23" s="218"/>
      <c r="E23" s="218"/>
      <c r="F23" s="218"/>
      <c r="G23" s="218"/>
      <c r="H23" s="218"/>
      <c r="I23" s="218"/>
      <c r="J23" s="218"/>
      <c r="K23" s="218"/>
      <c r="L23" s="218"/>
      <c r="M23" s="218"/>
      <c r="N23" s="218"/>
      <c r="O23" s="219"/>
    </row>
    <row r="24" spans="1:15" s="227" customFormat="1" ht="15">
      <c r="A24" s="222"/>
      <c r="B24" s="226" t="s">
        <v>730</v>
      </c>
      <c r="C24" s="218"/>
      <c r="D24" s="218"/>
      <c r="E24" s="218"/>
      <c r="F24" s="218"/>
      <c r="G24" s="218"/>
      <c r="H24" s="218"/>
      <c r="I24" s="218"/>
      <c r="J24" s="218"/>
      <c r="K24" s="218"/>
      <c r="L24" s="218"/>
      <c r="M24" s="218"/>
      <c r="N24" s="218"/>
      <c r="O24" s="219"/>
    </row>
    <row r="25" spans="1:15" ht="14.25" thickBot="1">
      <c r="A25" s="228"/>
      <c r="B25" s="229"/>
      <c r="C25" s="229"/>
      <c r="D25" s="229"/>
      <c r="E25" s="229"/>
      <c r="F25" s="229"/>
      <c r="G25" s="229"/>
      <c r="H25" s="229"/>
      <c r="I25" s="229"/>
      <c r="J25" s="229"/>
      <c r="K25" s="229"/>
      <c r="L25" s="229"/>
      <c r="M25" s="229"/>
      <c r="N25" s="229"/>
      <c r="O25" s="230"/>
    </row>
    <row r="26" spans="1:15" ht="16.5">
      <c r="A26" s="231" t="s">
        <v>12</v>
      </c>
      <c r="B26" s="561"/>
      <c r="C26" s="562"/>
      <c r="D26" s="562"/>
      <c r="E26" s="562"/>
      <c r="F26" s="563"/>
      <c r="G26" s="309" t="s">
        <v>731</v>
      </c>
      <c r="H26" s="561"/>
      <c r="I26" s="562"/>
      <c r="J26" s="562"/>
      <c r="K26" s="232" t="s">
        <v>732</v>
      </c>
      <c r="L26" s="233"/>
      <c r="M26" s="234"/>
      <c r="N26" s="235"/>
      <c r="O26" s="236"/>
    </row>
    <row r="27" spans="1:15" ht="17.25" thickBot="1">
      <c r="A27" s="237" t="s">
        <v>605</v>
      </c>
      <c r="B27" s="564"/>
      <c r="C27" s="565"/>
      <c r="D27" s="565"/>
      <c r="E27" s="565"/>
      <c r="F27" s="565"/>
      <c r="G27" s="565"/>
      <c r="H27" s="565"/>
      <c r="I27" s="565"/>
      <c r="J27" s="565"/>
      <c r="K27" s="238"/>
      <c r="L27" s="566" t="s">
        <v>9</v>
      </c>
      <c r="M27" s="566"/>
      <c r="N27" s="566"/>
      <c r="O27" s="567"/>
    </row>
    <row r="28" spans="1:15" ht="16.5">
      <c r="A28" s="237" t="s">
        <v>13</v>
      </c>
      <c r="B28" s="564"/>
      <c r="C28" s="565"/>
      <c r="D28" s="565"/>
      <c r="E28" s="565"/>
      <c r="F28" s="565"/>
      <c r="G28" s="565"/>
      <c r="H28" s="565"/>
      <c r="I28" s="565"/>
      <c r="J28" s="565"/>
      <c r="K28" s="568" t="s">
        <v>15</v>
      </c>
      <c r="L28" s="569"/>
      <c r="M28" s="569"/>
      <c r="N28" s="569"/>
      <c r="O28" s="570"/>
    </row>
    <row r="29" spans="1:15" ht="16.5">
      <c r="A29" s="237" t="s">
        <v>14</v>
      </c>
      <c r="B29" s="564"/>
      <c r="C29" s="565"/>
      <c r="D29" s="565"/>
      <c r="E29" s="565"/>
      <c r="F29" s="565"/>
      <c r="G29" s="565"/>
      <c r="H29" s="565"/>
      <c r="I29" s="565"/>
      <c r="J29" s="565"/>
      <c r="K29" s="239" t="s">
        <v>749</v>
      </c>
      <c r="L29" s="240"/>
      <c r="M29" s="240"/>
      <c r="N29" s="240"/>
      <c r="O29" s="241"/>
    </row>
    <row r="30" spans="1:15" ht="16.5">
      <c r="A30" s="237" t="s">
        <v>16</v>
      </c>
      <c r="B30" s="564"/>
      <c r="C30" s="565"/>
      <c r="D30" s="565"/>
      <c r="E30" s="565"/>
      <c r="F30" s="565"/>
      <c r="G30" s="565"/>
      <c r="H30" s="565"/>
      <c r="I30" s="565"/>
      <c r="J30" s="565"/>
      <c r="K30" s="242" t="s">
        <v>18</v>
      </c>
      <c r="L30" s="571"/>
      <c r="M30" s="572"/>
      <c r="N30" s="572"/>
      <c r="O30" s="573"/>
    </row>
    <row r="31" spans="1:15" ht="16.5">
      <c r="A31" s="237" t="s">
        <v>17</v>
      </c>
      <c r="B31" s="564"/>
      <c r="C31" s="565"/>
      <c r="D31" s="565"/>
      <c r="E31" s="565"/>
      <c r="F31" s="565"/>
      <c r="G31" s="565"/>
      <c r="H31" s="565"/>
      <c r="I31" s="565"/>
      <c r="J31" s="565"/>
      <c r="K31" s="577" t="s">
        <v>28</v>
      </c>
      <c r="L31" s="578"/>
      <c r="M31" s="579"/>
      <c r="N31" s="579"/>
      <c r="O31" s="580"/>
    </row>
    <row r="32" spans="1:15" ht="16.5">
      <c r="A32" s="237" t="s">
        <v>19</v>
      </c>
      <c r="B32" s="564"/>
      <c r="C32" s="565"/>
      <c r="D32" s="565"/>
      <c r="E32" s="565"/>
      <c r="F32" s="565"/>
      <c r="G32" s="565"/>
      <c r="H32" s="565"/>
      <c r="I32" s="565"/>
      <c r="J32" s="565"/>
      <c r="K32" s="581" t="s">
        <v>20</v>
      </c>
      <c r="L32" s="582"/>
      <c r="M32" s="571"/>
      <c r="N32" s="572"/>
      <c r="O32" s="573"/>
    </row>
    <row r="33" spans="1:15" ht="16.5">
      <c r="A33" s="237" t="s">
        <v>21</v>
      </c>
      <c r="B33" s="564"/>
      <c r="C33" s="565"/>
      <c r="D33" s="565"/>
      <c r="E33" s="565"/>
      <c r="F33" s="592"/>
      <c r="G33" s="310" t="s">
        <v>22</v>
      </c>
      <c r="H33" s="564"/>
      <c r="I33" s="565"/>
      <c r="J33" s="565"/>
      <c r="K33" s="581" t="s">
        <v>23</v>
      </c>
      <c r="L33" s="582"/>
      <c r="M33" s="593"/>
      <c r="N33" s="594"/>
      <c r="O33" s="595"/>
    </row>
    <row r="34" spans="1:15" ht="17.25" thickBot="1">
      <c r="A34" s="243" t="s">
        <v>24</v>
      </c>
      <c r="B34" s="596"/>
      <c r="C34" s="597"/>
      <c r="D34" s="597"/>
      <c r="E34" s="597"/>
      <c r="F34" s="598"/>
      <c r="G34" s="311" t="s">
        <v>25</v>
      </c>
      <c r="H34" s="596"/>
      <c r="I34" s="597"/>
      <c r="J34" s="597"/>
      <c r="K34" s="599" t="s">
        <v>26</v>
      </c>
      <c r="L34" s="600"/>
      <c r="M34" s="574"/>
      <c r="N34" s="575"/>
      <c r="O34" s="576"/>
    </row>
    <row r="35" spans="1:15" ht="13.5">
      <c r="A35" s="244"/>
      <c r="B35" s="244"/>
      <c r="C35" s="244"/>
      <c r="D35" s="244"/>
      <c r="E35" s="244"/>
      <c r="F35" s="244"/>
      <c r="G35" s="244"/>
      <c r="H35" s="244"/>
      <c r="I35" s="244"/>
      <c r="J35" s="244"/>
      <c r="K35" s="244"/>
      <c r="L35" s="244"/>
      <c r="M35" s="244"/>
      <c r="N35" s="244"/>
      <c r="O35" s="244"/>
    </row>
    <row r="36" spans="1:15" ht="16.5">
      <c r="A36" s="245"/>
      <c r="B36" s="244"/>
      <c r="C36" s="244"/>
      <c r="D36" s="244"/>
      <c r="E36" s="244"/>
      <c r="F36" s="244"/>
      <c r="G36" s="244"/>
      <c r="H36" s="244"/>
      <c r="I36" s="244"/>
      <c r="J36" s="244"/>
      <c r="K36" s="244"/>
      <c r="L36" s="244"/>
      <c r="M36" s="244" t="s">
        <v>27</v>
      </c>
      <c r="N36" s="244"/>
      <c r="O36" s="363">
        <v>354027</v>
      </c>
    </row>
    <row r="37" spans="1:15" ht="15" thickBot="1">
      <c r="A37" s="246"/>
      <c r="O37" s="247"/>
    </row>
    <row r="38" spans="1:15" s="248" customFormat="1" ht="34.5" customHeight="1">
      <c r="A38" s="583" t="s">
        <v>733</v>
      </c>
      <c r="B38" s="584"/>
      <c r="C38" s="584"/>
      <c r="D38" s="584"/>
      <c r="E38" s="584"/>
      <c r="F38" s="584"/>
      <c r="G38" s="584"/>
      <c r="H38" s="584"/>
      <c r="I38" s="584"/>
      <c r="J38" s="584"/>
      <c r="K38" s="584"/>
      <c r="L38" s="584"/>
      <c r="M38" s="584"/>
      <c r="N38" s="584"/>
      <c r="O38" s="585"/>
    </row>
    <row r="39" spans="1:15" s="249" customFormat="1" ht="18" customHeight="1" thickBot="1">
      <c r="A39" s="586" t="s">
        <v>814</v>
      </c>
      <c r="B39" s="587"/>
      <c r="C39" s="587"/>
      <c r="D39" s="587"/>
      <c r="E39" s="587"/>
      <c r="F39" s="587"/>
      <c r="G39" s="587"/>
      <c r="H39" s="587"/>
      <c r="I39" s="587"/>
      <c r="J39" s="587"/>
      <c r="K39" s="587"/>
      <c r="L39" s="587"/>
      <c r="M39" s="587"/>
      <c r="N39" s="587"/>
      <c r="O39" s="588"/>
    </row>
    <row r="40" spans="1:15" s="250" customFormat="1" ht="42" customHeight="1" thickBot="1">
      <c r="A40" s="589" t="s">
        <v>734</v>
      </c>
      <c r="B40" s="590"/>
      <c r="C40" s="590"/>
      <c r="D40" s="590"/>
      <c r="E40" s="590"/>
      <c r="F40" s="590"/>
      <c r="G40" s="590"/>
      <c r="H40" s="590"/>
      <c r="I40" s="590"/>
      <c r="J40" s="590"/>
      <c r="K40" s="590"/>
      <c r="L40" s="590"/>
      <c r="M40" s="590"/>
      <c r="N40" s="590"/>
      <c r="O40" s="591"/>
    </row>
  </sheetData>
  <mergeCells count="31">
    <mergeCell ref="A38:O38"/>
    <mergeCell ref="A39:O39"/>
    <mergeCell ref="A40:O40"/>
    <mergeCell ref="B33:F33"/>
    <mergeCell ref="H33:J33"/>
    <mergeCell ref="K33:L33"/>
    <mergeCell ref="M33:O33"/>
    <mergeCell ref="B34:F34"/>
    <mergeCell ref="H34:J34"/>
    <mergeCell ref="K34:L34"/>
    <mergeCell ref="B29:J29"/>
    <mergeCell ref="B30:J30"/>
    <mergeCell ref="L30:O30"/>
    <mergeCell ref="M34:O34"/>
    <mergeCell ref="B31:J31"/>
    <mergeCell ref="K31:L31"/>
    <mergeCell ref="M31:O31"/>
    <mergeCell ref="B32:J32"/>
    <mergeCell ref="K32:L32"/>
    <mergeCell ref="M32:O32"/>
    <mergeCell ref="B26:F26"/>
    <mergeCell ref="H26:J26"/>
    <mergeCell ref="B27:J27"/>
    <mergeCell ref="L27:O27"/>
    <mergeCell ref="B28:J28"/>
    <mergeCell ref="K28:O28"/>
    <mergeCell ref="A1:O1"/>
    <mergeCell ref="A2:O2"/>
    <mergeCell ref="A3:O3"/>
    <mergeCell ref="A5:O5"/>
    <mergeCell ref="A20:O20"/>
  </mergeCells>
  <pageMargins left="0.7" right="0.7" top="0.75" bottom="0.75" header="0.3" footer="0.3"/>
  <pageSetup scale="80" orientation="landscape"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sheetPr codeName="Sheet7">
    <tabColor theme="7" tint="-0.249977111117893"/>
    <pageSetUpPr fitToPage="1"/>
  </sheetPr>
  <dimension ref="A1:V81"/>
  <sheetViews>
    <sheetView showGridLines="0" zoomScaleNormal="100" zoomScaleSheetLayoutView="100" workbookViewId="0">
      <selection sqref="A1:I1"/>
    </sheetView>
  </sheetViews>
  <sheetFormatPr defaultColWidth="9.140625" defaultRowHeight="16.5"/>
  <cols>
    <col min="1" max="1" width="8.28515625" style="23" customWidth="1"/>
    <col min="2" max="2" width="5.7109375" style="24" customWidth="1"/>
    <col min="3" max="3" width="23.42578125" style="25" customWidth="1"/>
    <col min="4" max="4" width="4.5703125" style="24" customWidth="1"/>
    <col min="5" max="5" width="27.5703125" style="25" customWidth="1"/>
    <col min="6" max="6" width="4.5703125" style="25" customWidth="1"/>
    <col min="7" max="7" width="31" style="6" customWidth="1"/>
    <col min="8" max="8" width="16.140625" style="6" customWidth="1"/>
    <col min="9" max="9" width="11" style="6" customWidth="1"/>
    <col min="10" max="10" width="5" style="4" customWidth="1"/>
    <col min="11" max="11" width="11" style="7" customWidth="1"/>
    <col min="12" max="12" width="3" style="8" customWidth="1"/>
    <col min="13" max="13" width="4.140625" style="9" customWidth="1"/>
    <col min="14" max="14" width="32.7109375" style="5" customWidth="1"/>
    <col min="15" max="15" width="5.5703125" style="5" customWidth="1"/>
    <col min="16" max="16" width="5.28515625" style="5" customWidth="1"/>
    <col min="17" max="17" width="9.140625" style="5"/>
    <col min="18" max="22" width="9.140625" style="6"/>
    <col min="23" max="16384" width="9.140625" style="5"/>
  </cols>
  <sheetData>
    <row r="1" spans="1:22" s="73" customFormat="1" ht="60" customHeight="1" thickTop="1">
      <c r="A1" s="641" t="s">
        <v>815</v>
      </c>
      <c r="B1" s="642"/>
      <c r="C1" s="642"/>
      <c r="D1" s="642"/>
      <c r="E1" s="642"/>
      <c r="F1" s="642"/>
      <c r="G1" s="642"/>
      <c r="H1" s="642"/>
      <c r="I1" s="643"/>
      <c r="J1" s="69"/>
      <c r="K1" s="70"/>
      <c r="L1" s="71"/>
      <c r="M1" s="72"/>
      <c r="R1" s="74"/>
      <c r="S1" s="74"/>
      <c r="T1" s="74"/>
      <c r="U1" s="74"/>
      <c r="V1" s="74"/>
    </row>
    <row r="2" spans="1:22" ht="125.25" customHeight="1" thickBot="1">
      <c r="A2" s="644" t="s">
        <v>910</v>
      </c>
      <c r="B2" s="645"/>
      <c r="C2" s="645"/>
      <c r="D2" s="645"/>
      <c r="E2" s="645"/>
      <c r="F2" s="645"/>
      <c r="G2" s="645"/>
      <c r="H2" s="645"/>
      <c r="I2" s="646"/>
    </row>
    <row r="3" spans="1:22" s="82" customFormat="1" ht="30" customHeight="1" thickTop="1" thickBot="1">
      <c r="A3" s="377"/>
      <c r="B3" s="378"/>
      <c r="C3" s="377"/>
      <c r="D3" s="378"/>
      <c r="E3" s="377"/>
      <c r="F3" s="377"/>
      <c r="G3" s="379"/>
      <c r="H3" s="379"/>
      <c r="I3" s="379"/>
      <c r="J3" s="166"/>
      <c r="K3" s="167"/>
      <c r="L3" s="168"/>
      <c r="M3" s="169"/>
      <c r="R3" s="170"/>
      <c r="S3" s="170"/>
      <c r="T3" s="170"/>
      <c r="U3" s="170"/>
      <c r="V3" s="170"/>
    </row>
    <row r="4" spans="1:22" ht="20.25" thickTop="1" thickBot="1">
      <c r="A4" s="380" t="s">
        <v>608</v>
      </c>
      <c r="B4" s="381"/>
      <c r="C4" s="381"/>
      <c r="D4" s="381"/>
      <c r="E4" s="381"/>
      <c r="F4" s="381"/>
      <c r="G4" s="381"/>
      <c r="H4" s="381"/>
      <c r="I4" s="382"/>
    </row>
    <row r="5" spans="1:22" ht="36.75" customHeight="1" thickTop="1">
      <c r="A5" s="383" t="s">
        <v>49</v>
      </c>
      <c r="B5" s="602" t="s">
        <v>920</v>
      </c>
      <c r="C5" s="602"/>
      <c r="D5" s="602"/>
      <c r="E5" s="602"/>
      <c r="F5" s="602"/>
      <c r="G5" s="602"/>
      <c r="H5" s="602"/>
      <c r="I5" s="603"/>
    </row>
    <row r="6" spans="1:22" ht="36" customHeight="1">
      <c r="A6" s="383" t="s">
        <v>50</v>
      </c>
      <c r="B6" s="602" t="s">
        <v>851</v>
      </c>
      <c r="C6" s="602"/>
      <c r="D6" s="602"/>
      <c r="E6" s="602"/>
      <c r="F6" s="602"/>
      <c r="G6" s="602"/>
      <c r="H6" s="602"/>
      <c r="I6" s="603"/>
    </row>
    <row r="7" spans="1:22" ht="39.75" customHeight="1">
      <c r="A7" s="383" t="s">
        <v>51</v>
      </c>
      <c r="B7" s="602" t="s">
        <v>852</v>
      </c>
      <c r="C7" s="602"/>
      <c r="D7" s="602"/>
      <c r="E7" s="602"/>
      <c r="F7" s="602"/>
      <c r="G7" s="602"/>
      <c r="H7" s="602"/>
      <c r="I7" s="603"/>
    </row>
    <row r="8" spans="1:22" ht="55.5" customHeight="1">
      <c r="A8" s="384" t="s">
        <v>52</v>
      </c>
      <c r="B8" s="635" t="s">
        <v>853</v>
      </c>
      <c r="C8" s="636"/>
      <c r="D8" s="636"/>
      <c r="E8" s="636"/>
      <c r="F8" s="636"/>
      <c r="G8" s="636"/>
      <c r="H8" s="636"/>
      <c r="I8" s="637"/>
    </row>
    <row r="9" spans="1:22" s="43" customFormat="1" ht="108.75" customHeight="1">
      <c r="A9" s="384" t="s">
        <v>76</v>
      </c>
      <c r="B9" s="635" t="s">
        <v>854</v>
      </c>
      <c r="C9" s="636"/>
      <c r="D9" s="636"/>
      <c r="E9" s="636"/>
      <c r="F9" s="636"/>
      <c r="G9" s="636"/>
      <c r="H9" s="636"/>
      <c r="I9" s="637"/>
      <c r="J9" s="39"/>
      <c r="K9" s="40"/>
      <c r="L9" s="41"/>
      <c r="M9" s="42"/>
      <c r="R9" s="44"/>
      <c r="S9" s="44"/>
      <c r="T9" s="44"/>
      <c r="U9" s="44"/>
      <c r="V9" s="44"/>
    </row>
    <row r="10" spans="1:22" ht="44.25" customHeight="1">
      <c r="A10" s="383" t="s">
        <v>85</v>
      </c>
      <c r="B10" s="602" t="s">
        <v>763</v>
      </c>
      <c r="C10" s="602"/>
      <c r="D10" s="602"/>
      <c r="E10" s="602"/>
      <c r="F10" s="602"/>
      <c r="G10" s="602"/>
      <c r="H10" s="602"/>
      <c r="I10" s="603"/>
    </row>
    <row r="11" spans="1:22" ht="52.5" customHeight="1">
      <c r="A11" s="383" t="s">
        <v>87</v>
      </c>
      <c r="B11" s="602" t="s">
        <v>764</v>
      </c>
      <c r="C11" s="602"/>
      <c r="D11" s="602"/>
      <c r="E11" s="602"/>
      <c r="F11" s="602"/>
      <c r="G11" s="602"/>
      <c r="H11" s="602"/>
      <c r="I11" s="603"/>
    </row>
    <row r="12" spans="1:22" ht="49.5" customHeight="1">
      <c r="A12" s="383" t="s">
        <v>88</v>
      </c>
      <c r="B12" s="627" t="s">
        <v>765</v>
      </c>
      <c r="C12" s="627"/>
      <c r="D12" s="627"/>
      <c r="E12" s="638"/>
      <c r="F12" s="638"/>
      <c r="G12" s="638"/>
      <c r="H12" s="638"/>
      <c r="I12" s="639"/>
    </row>
    <row r="13" spans="1:22" ht="40.5" customHeight="1">
      <c r="A13" s="383"/>
      <c r="B13" s="385" t="s">
        <v>635</v>
      </c>
      <c r="C13" s="626" t="s">
        <v>855</v>
      </c>
      <c r="D13" s="628"/>
      <c r="E13" s="628"/>
      <c r="F13" s="628"/>
      <c r="G13" s="628"/>
      <c r="H13" s="628"/>
      <c r="I13" s="386"/>
    </row>
    <row r="14" spans="1:22" ht="54.75" customHeight="1">
      <c r="A14" s="383"/>
      <c r="B14" s="385" t="s">
        <v>636</v>
      </c>
      <c r="C14" s="626" t="s">
        <v>856</v>
      </c>
      <c r="D14" s="628"/>
      <c r="E14" s="628"/>
      <c r="F14" s="628"/>
      <c r="G14" s="628"/>
      <c r="H14" s="628"/>
      <c r="I14" s="386"/>
    </row>
    <row r="15" spans="1:22" ht="56.25" customHeight="1">
      <c r="A15" s="383"/>
      <c r="B15" s="385" t="s">
        <v>637</v>
      </c>
      <c r="C15" s="626" t="s">
        <v>857</v>
      </c>
      <c r="D15" s="628"/>
      <c r="E15" s="628"/>
      <c r="F15" s="628"/>
      <c r="G15" s="628"/>
      <c r="H15" s="628"/>
      <c r="I15" s="386"/>
    </row>
    <row r="16" spans="1:22" ht="44.25" customHeight="1">
      <c r="A16" s="383"/>
      <c r="B16" s="385" t="s">
        <v>638</v>
      </c>
      <c r="C16" s="626" t="s">
        <v>858</v>
      </c>
      <c r="D16" s="640"/>
      <c r="E16" s="640"/>
      <c r="F16" s="640"/>
      <c r="G16" s="640"/>
      <c r="H16" s="640"/>
      <c r="I16" s="386"/>
    </row>
    <row r="17" spans="1:22" ht="23.25" customHeight="1">
      <c r="A17" s="383"/>
      <c r="B17" s="385" t="s">
        <v>639</v>
      </c>
      <c r="C17" s="626" t="s">
        <v>859</v>
      </c>
      <c r="D17" s="628"/>
      <c r="E17" s="628"/>
      <c r="F17" s="628"/>
      <c r="G17" s="628"/>
      <c r="H17" s="628"/>
      <c r="I17" s="386"/>
    </row>
    <row r="18" spans="1:22" s="50" customFormat="1" ht="58.5" customHeight="1">
      <c r="A18" s="387"/>
      <c r="B18" s="385" t="s">
        <v>640</v>
      </c>
      <c r="C18" s="626" t="s">
        <v>860</v>
      </c>
      <c r="D18" s="628"/>
      <c r="E18" s="628"/>
      <c r="F18" s="628"/>
      <c r="G18" s="628"/>
      <c r="H18" s="628"/>
      <c r="I18" s="388"/>
      <c r="J18" s="46"/>
      <c r="K18" s="47"/>
      <c r="L18" s="48"/>
      <c r="M18" s="49"/>
      <c r="R18" s="45"/>
      <c r="S18" s="45"/>
      <c r="T18" s="45"/>
      <c r="U18" s="45"/>
      <c r="V18" s="45"/>
    </row>
    <row r="19" spans="1:22" s="50" customFormat="1" ht="27" customHeight="1">
      <c r="A19" s="387"/>
      <c r="B19" s="385" t="s">
        <v>641</v>
      </c>
      <c r="C19" s="626" t="s">
        <v>861</v>
      </c>
      <c r="D19" s="628"/>
      <c r="E19" s="628"/>
      <c r="F19" s="628"/>
      <c r="G19" s="628"/>
      <c r="H19" s="628"/>
      <c r="I19" s="388"/>
      <c r="J19" s="46"/>
      <c r="K19" s="47"/>
      <c r="L19" s="48"/>
      <c r="M19" s="49"/>
      <c r="R19" s="45"/>
      <c r="S19" s="45"/>
      <c r="T19" s="45"/>
      <c r="U19" s="45"/>
      <c r="V19" s="45"/>
    </row>
    <row r="20" spans="1:22" s="50" customFormat="1" ht="38.25" customHeight="1">
      <c r="A20" s="387"/>
      <c r="B20" s="385" t="s">
        <v>642</v>
      </c>
      <c r="C20" s="626" t="s">
        <v>862</v>
      </c>
      <c r="D20" s="628"/>
      <c r="E20" s="628"/>
      <c r="F20" s="628"/>
      <c r="G20" s="628"/>
      <c r="H20" s="628"/>
      <c r="I20" s="388"/>
      <c r="J20" s="46"/>
      <c r="K20" s="47"/>
      <c r="L20" s="48"/>
      <c r="M20" s="49"/>
      <c r="R20" s="45"/>
      <c r="S20" s="45"/>
      <c r="T20" s="45"/>
      <c r="U20" s="45"/>
      <c r="V20" s="45"/>
    </row>
    <row r="21" spans="1:22" s="50" customFormat="1" ht="23.25" customHeight="1">
      <c r="A21" s="387"/>
      <c r="B21" s="385" t="s">
        <v>649</v>
      </c>
      <c r="C21" s="626" t="s">
        <v>863</v>
      </c>
      <c r="D21" s="628"/>
      <c r="E21" s="628"/>
      <c r="F21" s="628"/>
      <c r="G21" s="628"/>
      <c r="H21" s="628"/>
      <c r="I21" s="388"/>
      <c r="J21" s="46"/>
      <c r="K21" s="47"/>
      <c r="L21" s="48"/>
      <c r="M21" s="49"/>
      <c r="R21" s="45"/>
      <c r="S21" s="45"/>
      <c r="T21" s="45"/>
      <c r="U21" s="45"/>
      <c r="V21" s="45"/>
    </row>
    <row r="22" spans="1:22" s="50" customFormat="1" ht="27" customHeight="1">
      <c r="A22" s="387"/>
      <c r="B22" s="385" t="s">
        <v>643</v>
      </c>
      <c r="C22" s="626" t="s">
        <v>864</v>
      </c>
      <c r="D22" s="628"/>
      <c r="E22" s="628"/>
      <c r="F22" s="628"/>
      <c r="G22" s="628"/>
      <c r="H22" s="628"/>
      <c r="I22" s="388"/>
      <c r="J22" s="46"/>
      <c r="K22" s="47"/>
      <c r="L22" s="48"/>
      <c r="M22" s="49"/>
      <c r="R22" s="45"/>
      <c r="S22" s="45"/>
      <c r="T22" s="45"/>
      <c r="U22" s="45"/>
      <c r="V22" s="45"/>
    </row>
    <row r="23" spans="1:22" s="50" customFormat="1" ht="21.75" customHeight="1">
      <c r="A23" s="387"/>
      <c r="B23" s="385" t="s">
        <v>644</v>
      </c>
      <c r="C23" s="626" t="s">
        <v>865</v>
      </c>
      <c r="D23" s="628"/>
      <c r="E23" s="628"/>
      <c r="F23" s="628"/>
      <c r="G23" s="628"/>
      <c r="H23" s="628"/>
      <c r="I23" s="388"/>
      <c r="J23" s="46"/>
      <c r="K23" s="47"/>
      <c r="L23" s="48"/>
      <c r="M23" s="49"/>
      <c r="R23" s="45"/>
      <c r="S23" s="45"/>
      <c r="T23" s="45"/>
      <c r="U23" s="45"/>
      <c r="V23" s="45"/>
    </row>
    <row r="24" spans="1:22" ht="17.25" customHeight="1" thickBot="1">
      <c r="A24" s="629" t="s">
        <v>816</v>
      </c>
      <c r="B24" s="630"/>
      <c r="C24" s="630"/>
      <c r="D24" s="630"/>
      <c r="E24" s="630"/>
      <c r="F24" s="630"/>
      <c r="G24" s="630"/>
      <c r="H24" s="630"/>
      <c r="I24" s="631"/>
    </row>
    <row r="25" spans="1:22" ht="36" customHeight="1" thickTop="1">
      <c r="A25" s="389" t="s">
        <v>626</v>
      </c>
      <c r="B25" s="602" t="s">
        <v>817</v>
      </c>
      <c r="C25" s="602"/>
      <c r="D25" s="602"/>
      <c r="E25" s="602"/>
      <c r="F25" s="602"/>
      <c r="G25" s="602"/>
      <c r="H25" s="602"/>
      <c r="I25" s="603"/>
    </row>
    <row r="26" spans="1:22" ht="33.75" customHeight="1">
      <c r="A26" s="389" t="s">
        <v>102</v>
      </c>
      <c r="B26" s="602" t="s">
        <v>818</v>
      </c>
      <c r="C26" s="602"/>
      <c r="D26" s="602"/>
      <c r="E26" s="602"/>
      <c r="F26" s="602"/>
      <c r="G26" s="602"/>
      <c r="H26" s="602"/>
      <c r="I26" s="603"/>
    </row>
    <row r="27" spans="1:22" ht="35.25" customHeight="1">
      <c r="A27" s="389" t="s">
        <v>104</v>
      </c>
      <c r="B27" s="602" t="s">
        <v>819</v>
      </c>
      <c r="C27" s="602"/>
      <c r="D27" s="602"/>
      <c r="E27" s="602"/>
      <c r="F27" s="602"/>
      <c r="G27" s="602"/>
      <c r="H27" s="602"/>
      <c r="I27" s="603"/>
    </row>
    <row r="28" spans="1:22" ht="19.5" thickBot="1">
      <c r="A28" s="629" t="s">
        <v>609</v>
      </c>
      <c r="B28" s="630"/>
      <c r="C28" s="630"/>
      <c r="D28" s="630"/>
      <c r="E28" s="630"/>
      <c r="F28" s="630"/>
      <c r="G28" s="630"/>
      <c r="H28" s="630"/>
      <c r="I28" s="631"/>
    </row>
    <row r="29" spans="1:22" s="15" customFormat="1" ht="68.25" customHeight="1" thickTop="1">
      <c r="A29" s="632" t="s">
        <v>7</v>
      </c>
      <c r="B29" s="633"/>
      <c r="C29" s="633"/>
      <c r="D29" s="633"/>
      <c r="E29" s="633"/>
      <c r="F29" s="633"/>
      <c r="G29" s="633"/>
      <c r="H29" s="633"/>
      <c r="I29" s="634"/>
      <c r="J29" s="8"/>
      <c r="K29" s="8"/>
      <c r="L29" s="8"/>
      <c r="M29" s="51"/>
      <c r="R29" s="25"/>
      <c r="S29" s="25"/>
      <c r="T29" s="25"/>
      <c r="U29" s="25"/>
      <c r="V29" s="25"/>
    </row>
    <row r="30" spans="1:22" ht="36" customHeight="1">
      <c r="A30" s="390">
        <v>3</v>
      </c>
      <c r="B30" s="601" t="s">
        <v>866</v>
      </c>
      <c r="C30" s="602"/>
      <c r="D30" s="602"/>
      <c r="E30" s="602"/>
      <c r="F30" s="602"/>
      <c r="G30" s="602"/>
      <c r="H30" s="602"/>
      <c r="I30" s="603"/>
    </row>
    <row r="31" spans="1:22" ht="36.75" customHeight="1">
      <c r="A31" s="390">
        <v>4</v>
      </c>
      <c r="B31" s="601" t="s">
        <v>867</v>
      </c>
      <c r="C31" s="602"/>
      <c r="D31" s="602"/>
      <c r="E31" s="602"/>
      <c r="F31" s="602"/>
      <c r="G31" s="602"/>
      <c r="H31" s="602"/>
      <c r="I31" s="603"/>
    </row>
    <row r="32" spans="1:22" ht="40.5" customHeight="1">
      <c r="A32" s="390">
        <v>5</v>
      </c>
      <c r="B32" s="601" t="s">
        <v>868</v>
      </c>
      <c r="C32" s="602"/>
      <c r="D32" s="602"/>
      <c r="E32" s="602"/>
      <c r="F32" s="602"/>
      <c r="G32" s="602"/>
      <c r="H32" s="602"/>
      <c r="I32" s="603"/>
    </row>
    <row r="33" spans="1:22" ht="55.5" customHeight="1">
      <c r="A33" s="390">
        <v>6</v>
      </c>
      <c r="B33" s="601" t="s">
        <v>869</v>
      </c>
      <c r="C33" s="602"/>
      <c r="D33" s="602"/>
      <c r="E33" s="602"/>
      <c r="F33" s="602"/>
      <c r="G33" s="602"/>
      <c r="H33" s="602"/>
      <c r="I33" s="603"/>
    </row>
    <row r="34" spans="1:22" ht="53.25" customHeight="1">
      <c r="A34" s="390">
        <v>7</v>
      </c>
      <c r="B34" s="601" t="s">
        <v>870</v>
      </c>
      <c r="C34" s="602"/>
      <c r="D34" s="602"/>
      <c r="E34" s="602"/>
      <c r="F34" s="602"/>
      <c r="G34" s="602"/>
      <c r="H34" s="602"/>
      <c r="I34" s="603"/>
    </row>
    <row r="35" spans="1:22" s="43" customFormat="1" ht="39" customHeight="1">
      <c r="A35" s="391">
        <v>8</v>
      </c>
      <c r="B35" s="601" t="s">
        <v>871</v>
      </c>
      <c r="C35" s="602"/>
      <c r="D35" s="602"/>
      <c r="E35" s="602"/>
      <c r="F35" s="602"/>
      <c r="G35" s="602"/>
      <c r="H35" s="602"/>
      <c r="I35" s="603"/>
      <c r="J35" s="39"/>
      <c r="K35" s="40"/>
      <c r="L35" s="41"/>
      <c r="M35" s="42"/>
      <c r="R35" s="44"/>
      <c r="S35" s="44"/>
      <c r="T35" s="44"/>
      <c r="U35" s="44"/>
      <c r="V35" s="44"/>
    </row>
    <row r="36" spans="1:22" ht="38.25" customHeight="1">
      <c r="A36" s="391">
        <v>9</v>
      </c>
      <c r="B36" s="601" t="s">
        <v>872</v>
      </c>
      <c r="C36" s="602"/>
      <c r="D36" s="602"/>
      <c r="E36" s="602"/>
      <c r="F36" s="602"/>
      <c r="G36" s="602"/>
      <c r="H36" s="602"/>
      <c r="I36" s="603"/>
    </row>
    <row r="37" spans="1:22" ht="44.25" customHeight="1">
      <c r="A37" s="390">
        <v>10</v>
      </c>
      <c r="B37" s="601" t="s">
        <v>873</v>
      </c>
      <c r="C37" s="602"/>
      <c r="D37" s="602"/>
      <c r="E37" s="602"/>
      <c r="F37" s="602"/>
      <c r="G37" s="602"/>
      <c r="H37" s="602"/>
      <c r="I37" s="603"/>
    </row>
    <row r="38" spans="1:22" ht="56.25" customHeight="1">
      <c r="A38" s="390">
        <v>11</v>
      </c>
      <c r="B38" s="601" t="s">
        <v>874</v>
      </c>
      <c r="C38" s="602"/>
      <c r="D38" s="602"/>
      <c r="E38" s="602"/>
      <c r="F38" s="602"/>
      <c r="G38" s="602"/>
      <c r="H38" s="602"/>
      <c r="I38" s="603"/>
    </row>
    <row r="39" spans="1:22" s="52" customFormat="1" ht="44.25" customHeight="1">
      <c r="A39" s="390">
        <v>12</v>
      </c>
      <c r="B39" s="601" t="s">
        <v>875</v>
      </c>
      <c r="C39" s="602"/>
      <c r="D39" s="602"/>
      <c r="E39" s="602"/>
      <c r="F39" s="602"/>
      <c r="G39" s="602"/>
      <c r="H39" s="602"/>
      <c r="I39" s="603"/>
      <c r="J39" s="145"/>
      <c r="K39" s="146"/>
      <c r="L39" s="147"/>
      <c r="M39" s="148"/>
      <c r="R39" s="38"/>
      <c r="S39" s="38"/>
      <c r="T39" s="38"/>
      <c r="U39" s="38"/>
      <c r="V39" s="38"/>
    </row>
    <row r="40" spans="1:22" s="43" customFormat="1" ht="57.75" customHeight="1">
      <c r="A40" s="391">
        <v>13</v>
      </c>
      <c r="B40" s="601" t="s">
        <v>876</v>
      </c>
      <c r="C40" s="602"/>
      <c r="D40" s="602"/>
      <c r="E40" s="602"/>
      <c r="F40" s="602"/>
      <c r="G40" s="602"/>
      <c r="H40" s="602"/>
      <c r="I40" s="610"/>
      <c r="J40" s="39"/>
      <c r="K40" s="40"/>
      <c r="L40" s="41"/>
      <c r="M40" s="42"/>
      <c r="R40" s="44"/>
      <c r="S40" s="44"/>
      <c r="T40" s="44"/>
      <c r="U40" s="44"/>
      <c r="V40" s="44"/>
    </row>
    <row r="41" spans="1:22" s="18" customFormat="1" ht="56.25" customHeight="1">
      <c r="A41" s="392">
        <v>14</v>
      </c>
      <c r="B41" s="626" t="s">
        <v>877</v>
      </c>
      <c r="C41" s="627"/>
      <c r="D41" s="627"/>
      <c r="E41" s="627"/>
      <c r="F41" s="627"/>
      <c r="G41" s="627"/>
      <c r="H41" s="627"/>
      <c r="I41" s="603"/>
      <c r="J41" s="53"/>
      <c r="K41" s="54"/>
      <c r="L41" s="55"/>
      <c r="M41" s="56"/>
    </row>
    <row r="42" spans="1:22" s="18" customFormat="1" ht="37.5" customHeight="1">
      <c r="A42" s="392">
        <v>15</v>
      </c>
      <c r="B42" s="626" t="s">
        <v>878</v>
      </c>
      <c r="C42" s="627"/>
      <c r="D42" s="627"/>
      <c r="E42" s="627"/>
      <c r="F42" s="627"/>
      <c r="G42" s="627"/>
      <c r="H42" s="627"/>
      <c r="I42" s="603"/>
      <c r="J42" s="53"/>
      <c r="K42" s="54"/>
      <c r="L42" s="55"/>
      <c r="M42" s="56"/>
    </row>
    <row r="43" spans="1:22" s="61" customFormat="1" ht="21" customHeight="1">
      <c r="A43" s="393">
        <v>16</v>
      </c>
      <c r="B43" s="626" t="s">
        <v>879</v>
      </c>
      <c r="C43" s="627"/>
      <c r="D43" s="627"/>
      <c r="E43" s="627"/>
      <c r="F43" s="627"/>
      <c r="G43" s="627"/>
      <c r="H43" s="627"/>
      <c r="I43" s="603"/>
      <c r="J43" s="57"/>
      <c r="K43" s="58"/>
      <c r="L43" s="59"/>
      <c r="M43" s="60"/>
    </row>
    <row r="44" spans="1:22" s="43" customFormat="1" ht="36" customHeight="1">
      <c r="A44" s="391">
        <v>17</v>
      </c>
      <c r="B44" s="601" t="s">
        <v>880</v>
      </c>
      <c r="C44" s="602"/>
      <c r="D44" s="602"/>
      <c r="E44" s="602"/>
      <c r="F44" s="602"/>
      <c r="G44" s="602"/>
      <c r="H44" s="602"/>
      <c r="I44" s="603"/>
      <c r="J44" s="39"/>
      <c r="K44" s="40"/>
      <c r="L44" s="41"/>
      <c r="M44" s="42"/>
      <c r="R44" s="44"/>
      <c r="S44" s="44"/>
      <c r="T44" s="44"/>
      <c r="U44" s="44"/>
      <c r="V44" s="44"/>
    </row>
    <row r="45" spans="1:22" ht="21" customHeight="1">
      <c r="A45" s="391">
        <v>18</v>
      </c>
      <c r="B45" s="601" t="s">
        <v>881</v>
      </c>
      <c r="C45" s="602"/>
      <c r="D45" s="602"/>
      <c r="E45" s="602"/>
      <c r="F45" s="602"/>
      <c r="G45" s="602"/>
      <c r="H45" s="602"/>
      <c r="I45" s="603"/>
    </row>
    <row r="46" spans="1:22" ht="41.25" customHeight="1">
      <c r="A46" s="390">
        <v>19</v>
      </c>
      <c r="B46" s="601" t="s">
        <v>882</v>
      </c>
      <c r="C46" s="602"/>
      <c r="D46" s="602"/>
      <c r="E46" s="602"/>
      <c r="F46" s="602"/>
      <c r="G46" s="602"/>
      <c r="H46" s="602"/>
      <c r="I46" s="603"/>
    </row>
    <row r="47" spans="1:22" ht="36" customHeight="1">
      <c r="A47" s="390">
        <v>20</v>
      </c>
      <c r="B47" s="601" t="s">
        <v>883</v>
      </c>
      <c r="C47" s="624"/>
      <c r="D47" s="624"/>
      <c r="E47" s="624"/>
      <c r="F47" s="624"/>
      <c r="G47" s="624"/>
      <c r="H47" s="624"/>
      <c r="I47" s="625"/>
    </row>
    <row r="48" spans="1:22" s="73" customFormat="1" ht="29.25" customHeight="1" thickBot="1">
      <c r="A48" s="615" t="s">
        <v>884</v>
      </c>
      <c r="B48" s="616"/>
      <c r="C48" s="616"/>
      <c r="D48" s="616"/>
      <c r="E48" s="616"/>
      <c r="F48" s="616"/>
      <c r="G48" s="616"/>
      <c r="H48" s="616"/>
      <c r="I48" s="617"/>
      <c r="J48" s="69"/>
      <c r="K48" s="70"/>
      <c r="L48" s="71"/>
      <c r="M48" s="72"/>
      <c r="R48" s="74"/>
      <c r="S48" s="74"/>
      <c r="T48" s="74"/>
      <c r="U48" s="74"/>
      <c r="V48" s="74"/>
    </row>
    <row r="49" spans="1:22" s="73" customFormat="1" ht="19.5" customHeight="1" thickTop="1" thickBot="1">
      <c r="A49" s="621" t="s">
        <v>762</v>
      </c>
      <c r="B49" s="622"/>
      <c r="C49" s="622"/>
      <c r="D49" s="622"/>
      <c r="E49" s="622"/>
      <c r="F49" s="622"/>
      <c r="G49" s="622"/>
      <c r="H49" s="622"/>
      <c r="I49" s="623"/>
      <c r="J49" s="69"/>
      <c r="K49" s="70"/>
      <c r="L49" s="71"/>
      <c r="M49" s="72"/>
      <c r="R49" s="74"/>
      <c r="S49" s="74"/>
      <c r="T49" s="74"/>
      <c r="U49" s="74"/>
      <c r="V49" s="74"/>
    </row>
    <row r="50" spans="1:22" ht="38.25" customHeight="1" thickTop="1">
      <c r="A50" s="618" t="s">
        <v>766</v>
      </c>
      <c r="B50" s="619"/>
      <c r="C50" s="619"/>
      <c r="D50" s="619"/>
      <c r="E50" s="619"/>
      <c r="F50" s="619"/>
      <c r="G50" s="619"/>
      <c r="H50" s="619"/>
      <c r="I50" s="620"/>
    </row>
    <row r="51" spans="1:22" ht="39.75" customHeight="1">
      <c r="A51" s="389">
        <v>1</v>
      </c>
      <c r="B51" s="601" t="s">
        <v>885</v>
      </c>
      <c r="C51" s="602"/>
      <c r="D51" s="602"/>
      <c r="E51" s="602"/>
      <c r="F51" s="602"/>
      <c r="G51" s="602"/>
      <c r="H51" s="602"/>
      <c r="I51" s="603"/>
    </row>
    <row r="52" spans="1:22" ht="40.5" customHeight="1">
      <c r="A52" s="389">
        <v>2</v>
      </c>
      <c r="B52" s="601" t="s">
        <v>886</v>
      </c>
      <c r="C52" s="602"/>
      <c r="D52" s="602"/>
      <c r="E52" s="602"/>
      <c r="F52" s="602"/>
      <c r="G52" s="602"/>
      <c r="H52" s="602"/>
      <c r="I52" s="603"/>
    </row>
    <row r="53" spans="1:22" s="43" customFormat="1" ht="53.25" customHeight="1">
      <c r="A53" s="394">
        <v>3</v>
      </c>
      <c r="B53" s="601" t="s">
        <v>887</v>
      </c>
      <c r="C53" s="602"/>
      <c r="D53" s="602"/>
      <c r="E53" s="602"/>
      <c r="F53" s="602"/>
      <c r="G53" s="602"/>
      <c r="H53" s="602"/>
      <c r="I53" s="603"/>
      <c r="J53" s="39"/>
      <c r="K53" s="40"/>
      <c r="L53" s="41"/>
      <c r="M53" s="42"/>
      <c r="R53" s="44"/>
      <c r="S53" s="44"/>
      <c r="T53" s="44"/>
      <c r="U53" s="44"/>
      <c r="V53" s="44"/>
    </row>
    <row r="54" spans="1:22" ht="39" customHeight="1">
      <c r="A54" s="389">
        <v>4</v>
      </c>
      <c r="B54" s="601" t="s">
        <v>888</v>
      </c>
      <c r="C54" s="602"/>
      <c r="D54" s="602"/>
      <c r="E54" s="602"/>
      <c r="F54" s="602"/>
      <c r="G54" s="602"/>
      <c r="H54" s="602"/>
      <c r="I54" s="603"/>
    </row>
    <row r="55" spans="1:22" ht="40.5" customHeight="1">
      <c r="A55" s="389">
        <v>5</v>
      </c>
      <c r="B55" s="601" t="s">
        <v>889</v>
      </c>
      <c r="C55" s="602"/>
      <c r="D55" s="602"/>
      <c r="E55" s="602"/>
      <c r="F55" s="602"/>
      <c r="G55" s="602"/>
      <c r="H55" s="602"/>
      <c r="I55" s="603"/>
    </row>
    <row r="56" spans="1:22" ht="38.25" customHeight="1">
      <c r="A56" s="389">
        <v>6</v>
      </c>
      <c r="B56" s="601" t="s">
        <v>890</v>
      </c>
      <c r="C56" s="602"/>
      <c r="D56" s="602"/>
      <c r="E56" s="602"/>
      <c r="F56" s="602"/>
      <c r="G56" s="602"/>
      <c r="H56" s="602"/>
      <c r="I56" s="603"/>
    </row>
    <row r="57" spans="1:22" ht="37.5" customHeight="1">
      <c r="A57" s="389">
        <v>7</v>
      </c>
      <c r="B57" s="601" t="s">
        <v>891</v>
      </c>
      <c r="C57" s="602"/>
      <c r="D57" s="602"/>
      <c r="E57" s="602"/>
      <c r="F57" s="602"/>
      <c r="G57" s="602"/>
      <c r="H57" s="602"/>
      <c r="I57" s="603"/>
    </row>
    <row r="58" spans="1:22" ht="37.5" customHeight="1">
      <c r="A58" s="389">
        <v>8</v>
      </c>
      <c r="B58" s="601" t="s">
        <v>892</v>
      </c>
      <c r="C58" s="602"/>
      <c r="D58" s="602"/>
      <c r="E58" s="602"/>
      <c r="F58" s="602"/>
      <c r="G58" s="602"/>
      <c r="H58" s="602"/>
      <c r="I58" s="603"/>
    </row>
    <row r="59" spans="1:22" s="43" customFormat="1" ht="24" customHeight="1">
      <c r="A59" s="394">
        <v>9</v>
      </c>
      <c r="B59" s="601" t="s">
        <v>893</v>
      </c>
      <c r="C59" s="602"/>
      <c r="D59" s="602"/>
      <c r="E59" s="602"/>
      <c r="F59" s="602"/>
      <c r="G59" s="602"/>
      <c r="H59" s="602"/>
      <c r="I59" s="603"/>
      <c r="J59" s="39"/>
      <c r="K59" s="40"/>
      <c r="L59" s="41"/>
      <c r="M59" s="42"/>
      <c r="R59" s="44"/>
      <c r="S59" s="44"/>
      <c r="T59" s="44"/>
      <c r="U59" s="44"/>
      <c r="V59" s="44"/>
    </row>
    <row r="60" spans="1:22" ht="45.75" customHeight="1">
      <c r="A60" s="395" t="s">
        <v>74</v>
      </c>
      <c r="B60" s="601" t="s">
        <v>894</v>
      </c>
      <c r="C60" s="602"/>
      <c r="D60" s="602"/>
      <c r="E60" s="602"/>
      <c r="F60" s="602"/>
      <c r="G60" s="602"/>
      <c r="H60" s="602"/>
      <c r="I60" s="603"/>
    </row>
    <row r="61" spans="1:22" s="10" customFormat="1" ht="37.5" customHeight="1">
      <c r="A61" s="389">
        <v>11</v>
      </c>
      <c r="B61" s="601" t="s">
        <v>895</v>
      </c>
      <c r="C61" s="602"/>
      <c r="D61" s="602"/>
      <c r="E61" s="602"/>
      <c r="F61" s="602"/>
      <c r="G61" s="602"/>
      <c r="H61" s="602"/>
      <c r="I61" s="610"/>
      <c r="J61" s="4"/>
      <c r="K61" s="7"/>
      <c r="L61" s="8"/>
      <c r="M61" s="62"/>
      <c r="R61" s="63"/>
      <c r="S61" s="63"/>
      <c r="T61" s="63"/>
      <c r="U61" s="63"/>
      <c r="V61" s="63"/>
    </row>
    <row r="62" spans="1:22" s="43" customFormat="1" ht="19.5" customHeight="1">
      <c r="A62" s="394">
        <v>12</v>
      </c>
      <c r="B62" s="601" t="s">
        <v>896</v>
      </c>
      <c r="C62" s="602"/>
      <c r="D62" s="602"/>
      <c r="E62" s="602"/>
      <c r="F62" s="602"/>
      <c r="G62" s="602"/>
      <c r="H62" s="602"/>
      <c r="I62" s="603"/>
      <c r="J62" s="39"/>
      <c r="K62" s="40"/>
      <c r="L62" s="41"/>
      <c r="M62" s="42"/>
      <c r="R62" s="44"/>
      <c r="S62" s="44"/>
      <c r="T62" s="44"/>
      <c r="U62" s="44"/>
      <c r="V62" s="44"/>
    </row>
    <row r="63" spans="1:22" ht="39.75" customHeight="1">
      <c r="A63" s="389">
        <v>13</v>
      </c>
      <c r="B63" s="601" t="s">
        <v>897</v>
      </c>
      <c r="C63" s="602"/>
      <c r="D63" s="602"/>
      <c r="E63" s="602"/>
      <c r="F63" s="602"/>
      <c r="G63" s="602"/>
      <c r="H63" s="602"/>
      <c r="I63" s="603"/>
    </row>
    <row r="64" spans="1:22" ht="40.5" customHeight="1">
      <c r="A64" s="389">
        <v>14</v>
      </c>
      <c r="B64" s="601" t="s">
        <v>898</v>
      </c>
      <c r="C64" s="602"/>
      <c r="D64" s="602"/>
      <c r="E64" s="602"/>
      <c r="F64" s="602"/>
      <c r="G64" s="602"/>
      <c r="H64" s="602"/>
      <c r="I64" s="603"/>
    </row>
    <row r="65" spans="1:22" ht="40.5" customHeight="1">
      <c r="A65" s="389">
        <v>15</v>
      </c>
      <c r="B65" s="611" t="s">
        <v>927</v>
      </c>
      <c r="C65" s="611"/>
      <c r="D65" s="611"/>
      <c r="E65" s="611"/>
      <c r="F65" s="611"/>
      <c r="G65" s="611"/>
      <c r="H65" s="611"/>
      <c r="I65" s="614"/>
    </row>
    <row r="66" spans="1:22" ht="39.75" customHeight="1">
      <c r="A66" s="389">
        <v>16</v>
      </c>
      <c r="B66" s="611" t="s">
        <v>925</v>
      </c>
      <c r="C66" s="612"/>
      <c r="D66" s="612"/>
      <c r="E66" s="612"/>
      <c r="F66" s="612"/>
      <c r="G66" s="612"/>
      <c r="H66" s="612"/>
      <c r="I66" s="613"/>
    </row>
    <row r="67" spans="1:22" ht="35.25" customHeight="1">
      <c r="A67" s="394">
        <v>17</v>
      </c>
      <c r="B67" s="611" t="s">
        <v>926</v>
      </c>
      <c r="C67" s="612"/>
      <c r="D67" s="612"/>
      <c r="E67" s="612"/>
      <c r="F67" s="612"/>
      <c r="G67" s="612"/>
      <c r="H67" s="612"/>
      <c r="I67" s="613"/>
    </row>
    <row r="68" spans="1:22" s="43" customFormat="1" ht="19.5" customHeight="1">
      <c r="A68" s="389">
        <v>18</v>
      </c>
      <c r="B68" s="601" t="s">
        <v>899</v>
      </c>
      <c r="C68" s="602"/>
      <c r="D68" s="602"/>
      <c r="E68" s="602"/>
      <c r="F68" s="602"/>
      <c r="G68" s="602"/>
      <c r="H68" s="602"/>
      <c r="I68" s="603"/>
      <c r="J68" s="39"/>
      <c r="K68" s="40"/>
      <c r="L68" s="41"/>
      <c r="M68" s="42"/>
      <c r="R68" s="44"/>
      <c r="S68" s="44"/>
      <c r="T68" s="44"/>
      <c r="U68" s="44"/>
      <c r="V68" s="44"/>
    </row>
    <row r="69" spans="1:22" ht="39" customHeight="1">
      <c r="A69" s="394">
        <v>19</v>
      </c>
      <c r="B69" s="601" t="s">
        <v>900</v>
      </c>
      <c r="C69" s="602"/>
      <c r="D69" s="602"/>
      <c r="E69" s="602"/>
      <c r="F69" s="602"/>
      <c r="G69" s="602"/>
      <c r="H69" s="602"/>
      <c r="I69" s="603"/>
    </row>
    <row r="70" spans="1:22" s="43" customFormat="1" ht="24" customHeight="1">
      <c r="A70" s="389">
        <v>20</v>
      </c>
      <c r="B70" s="601" t="s">
        <v>901</v>
      </c>
      <c r="C70" s="602"/>
      <c r="D70" s="602"/>
      <c r="E70" s="602"/>
      <c r="F70" s="602"/>
      <c r="G70" s="602"/>
      <c r="H70" s="602"/>
      <c r="I70" s="603"/>
      <c r="J70" s="39"/>
      <c r="K70" s="40"/>
      <c r="L70" s="41"/>
      <c r="M70" s="42"/>
      <c r="R70" s="44"/>
      <c r="S70" s="44"/>
      <c r="T70" s="44"/>
      <c r="U70" s="44"/>
      <c r="V70" s="44"/>
    </row>
    <row r="71" spans="1:22" ht="37.5" customHeight="1">
      <c r="A71" s="394">
        <v>21</v>
      </c>
      <c r="B71" s="601" t="s">
        <v>902</v>
      </c>
      <c r="C71" s="602"/>
      <c r="D71" s="602"/>
      <c r="E71" s="602"/>
      <c r="F71" s="602"/>
      <c r="G71" s="602"/>
      <c r="H71" s="602"/>
      <c r="I71" s="396"/>
    </row>
    <row r="72" spans="1:22" s="43" customFormat="1" ht="19.5" customHeight="1">
      <c r="A72" s="394">
        <v>22</v>
      </c>
      <c r="B72" s="601" t="s">
        <v>903</v>
      </c>
      <c r="C72" s="602"/>
      <c r="D72" s="602"/>
      <c r="E72" s="602"/>
      <c r="F72" s="602"/>
      <c r="G72" s="602"/>
      <c r="H72" s="602"/>
      <c r="I72" s="603"/>
      <c r="J72" s="39"/>
      <c r="K72" s="40"/>
      <c r="L72" s="41"/>
      <c r="M72" s="42"/>
      <c r="R72" s="44"/>
      <c r="S72" s="44"/>
      <c r="T72" s="44"/>
      <c r="U72" s="44"/>
      <c r="V72" s="44"/>
    </row>
    <row r="73" spans="1:22" s="43" customFormat="1" ht="23.25" customHeight="1">
      <c r="A73" s="389">
        <v>23</v>
      </c>
      <c r="B73" s="601" t="s">
        <v>904</v>
      </c>
      <c r="C73" s="602"/>
      <c r="D73" s="602"/>
      <c r="E73" s="602"/>
      <c r="F73" s="602"/>
      <c r="G73" s="602"/>
      <c r="H73" s="602"/>
      <c r="I73" s="603"/>
      <c r="J73" s="39"/>
      <c r="K73" s="40"/>
      <c r="L73" s="41"/>
      <c r="M73" s="42"/>
      <c r="R73" s="44"/>
      <c r="S73" s="44"/>
      <c r="T73" s="44"/>
      <c r="U73" s="44"/>
      <c r="V73" s="44"/>
    </row>
    <row r="74" spans="1:22" ht="42" customHeight="1">
      <c r="A74" s="389">
        <v>24</v>
      </c>
      <c r="B74" s="601" t="s">
        <v>905</v>
      </c>
      <c r="C74" s="602"/>
      <c r="D74" s="602"/>
      <c r="E74" s="602"/>
      <c r="F74" s="602"/>
      <c r="G74" s="602"/>
      <c r="H74" s="602"/>
      <c r="I74" s="603"/>
    </row>
    <row r="75" spans="1:22" ht="41.25" customHeight="1">
      <c r="A75" s="389">
        <v>25</v>
      </c>
      <c r="B75" s="601" t="s">
        <v>906</v>
      </c>
      <c r="C75" s="602"/>
      <c r="D75" s="602"/>
      <c r="E75" s="602"/>
      <c r="F75" s="602"/>
      <c r="G75" s="602"/>
      <c r="H75" s="602"/>
      <c r="I75" s="603"/>
    </row>
    <row r="76" spans="1:22" ht="41.25" customHeight="1">
      <c r="A76" s="389">
        <v>26</v>
      </c>
      <c r="B76" s="601" t="s">
        <v>907</v>
      </c>
      <c r="C76" s="602"/>
      <c r="D76" s="602"/>
      <c r="E76" s="602"/>
      <c r="F76" s="602"/>
      <c r="G76" s="602"/>
      <c r="H76" s="602"/>
      <c r="I76" s="603"/>
    </row>
    <row r="77" spans="1:22" ht="38.25" customHeight="1">
      <c r="A77" s="389">
        <v>27</v>
      </c>
      <c r="B77" s="601" t="s">
        <v>908</v>
      </c>
      <c r="C77" s="602"/>
      <c r="D77" s="602"/>
      <c r="E77" s="602"/>
      <c r="F77" s="602"/>
      <c r="G77" s="602"/>
      <c r="H77" s="602"/>
      <c r="I77" s="603"/>
    </row>
    <row r="78" spans="1:22" ht="50.25" customHeight="1" thickBot="1">
      <c r="A78" s="389">
        <v>28</v>
      </c>
      <c r="B78" s="601" t="s">
        <v>909</v>
      </c>
      <c r="C78" s="602"/>
      <c r="D78" s="602"/>
      <c r="E78" s="602"/>
      <c r="F78" s="602"/>
      <c r="G78" s="602"/>
      <c r="H78" s="602"/>
      <c r="I78" s="396"/>
    </row>
    <row r="79" spans="1:22" ht="30" customHeight="1" thickTop="1">
      <c r="A79" s="604" t="s">
        <v>714</v>
      </c>
      <c r="B79" s="605"/>
      <c r="C79" s="605"/>
      <c r="D79" s="605"/>
      <c r="E79" s="605"/>
      <c r="F79" s="605"/>
      <c r="G79" s="605"/>
      <c r="H79" s="605"/>
      <c r="I79" s="606"/>
    </row>
    <row r="80" spans="1:22" s="68" customFormat="1" ht="27.75" customHeight="1" thickBot="1">
      <c r="A80" s="607" t="s">
        <v>716</v>
      </c>
      <c r="B80" s="608"/>
      <c r="C80" s="608"/>
      <c r="D80" s="608"/>
      <c r="E80" s="608"/>
      <c r="F80" s="608"/>
      <c r="G80" s="608"/>
      <c r="H80" s="608"/>
      <c r="I80" s="609"/>
      <c r="J80" s="64"/>
      <c r="K80" s="65"/>
      <c r="L80" s="66"/>
      <c r="M80" s="67"/>
    </row>
    <row r="81" ht="17.25" thickTop="1"/>
  </sheetData>
  <mergeCells count="78">
    <mergeCell ref="B8:I8"/>
    <mergeCell ref="A1:I1"/>
    <mergeCell ref="A2:I2"/>
    <mergeCell ref="B5:I5"/>
    <mergeCell ref="B6:I6"/>
    <mergeCell ref="B7:I7"/>
    <mergeCell ref="C20:H20"/>
    <mergeCell ref="B9:I9"/>
    <mergeCell ref="B10:I10"/>
    <mergeCell ref="B11:I11"/>
    <mergeCell ref="B12:I12"/>
    <mergeCell ref="C13:H13"/>
    <mergeCell ref="C14:H14"/>
    <mergeCell ref="C15:H15"/>
    <mergeCell ref="C16:H16"/>
    <mergeCell ref="C17:H17"/>
    <mergeCell ref="C18:H18"/>
    <mergeCell ref="C19:H19"/>
    <mergeCell ref="C21:H21"/>
    <mergeCell ref="C22:H22"/>
    <mergeCell ref="C23:H23"/>
    <mergeCell ref="B35:I35"/>
    <mergeCell ref="A24:I24"/>
    <mergeCell ref="B25:I25"/>
    <mergeCell ref="B26:I26"/>
    <mergeCell ref="B27:I27"/>
    <mergeCell ref="A28:I28"/>
    <mergeCell ref="A29:I29"/>
    <mergeCell ref="B30:I30"/>
    <mergeCell ref="B31:I31"/>
    <mergeCell ref="B32:I32"/>
    <mergeCell ref="B33:I33"/>
    <mergeCell ref="B34:I34"/>
    <mergeCell ref="B47:I47"/>
    <mergeCell ref="B36:I36"/>
    <mergeCell ref="B37:I37"/>
    <mergeCell ref="B38:I38"/>
    <mergeCell ref="B39:I39"/>
    <mergeCell ref="B40:I40"/>
    <mergeCell ref="B41:I41"/>
    <mergeCell ref="B42:I42"/>
    <mergeCell ref="B43:I43"/>
    <mergeCell ref="B44:I44"/>
    <mergeCell ref="B45:I45"/>
    <mergeCell ref="B46:I46"/>
    <mergeCell ref="B60:I60"/>
    <mergeCell ref="A48:I48"/>
    <mergeCell ref="A50:I50"/>
    <mergeCell ref="B51:I51"/>
    <mergeCell ref="B52:I52"/>
    <mergeCell ref="B53:I53"/>
    <mergeCell ref="B54:I54"/>
    <mergeCell ref="B55:I55"/>
    <mergeCell ref="B56:I56"/>
    <mergeCell ref="B57:I57"/>
    <mergeCell ref="B58:I58"/>
    <mergeCell ref="B59:I59"/>
    <mergeCell ref="A49:I49"/>
    <mergeCell ref="B73:I73"/>
    <mergeCell ref="B61:I61"/>
    <mergeCell ref="B62:I62"/>
    <mergeCell ref="B63:I63"/>
    <mergeCell ref="B64:I64"/>
    <mergeCell ref="B66:I66"/>
    <mergeCell ref="B67:I67"/>
    <mergeCell ref="B68:I68"/>
    <mergeCell ref="B69:I69"/>
    <mergeCell ref="B70:I70"/>
    <mergeCell ref="B71:H71"/>
    <mergeCell ref="B72:I72"/>
    <mergeCell ref="B65:I65"/>
    <mergeCell ref="B74:I74"/>
    <mergeCell ref="A79:I79"/>
    <mergeCell ref="A80:I80"/>
    <mergeCell ref="B75:I75"/>
    <mergeCell ref="B76:I76"/>
    <mergeCell ref="B77:I77"/>
    <mergeCell ref="B78:H78"/>
  </mergeCells>
  <pageMargins left="0.75" right="0.75" top="0.55000000000000004" bottom="0.76" header="0.5" footer="0.5"/>
  <pageSetup scale="68" fitToHeight="7" orientation="portrait" horizontalDpi="300" verticalDpi="300" r:id="rId1"/>
  <headerFooter alignWithMargins="0">
    <oddFooter xml:space="preserve">&amp;L&amp;"Arial Rounded MT Bold,Bold"Copyright 2015 PSMJ Resources, Inc.&amp;C&amp;"Arial Rounded MT Bold,Bold"&amp;12&amp;P&amp;R&amp;"Arial Rounded MT Bold,Bold"For help call  (857) 255-3206 </oddFooter>
  </headerFooter>
  <rowBreaks count="3" manualBreakCount="3">
    <brk id="9" max="8" man="1"/>
    <brk id="44" max="16383" man="1"/>
    <brk id="75" max="8" man="1"/>
  </rowBreaks>
</worksheet>
</file>

<file path=xl/worksheets/sheet6.xml><?xml version="1.0" encoding="utf-8"?>
<worksheet xmlns="http://schemas.openxmlformats.org/spreadsheetml/2006/main" xmlns:r="http://schemas.openxmlformats.org/officeDocument/2006/relationships">
  <sheetPr codeName="Sheet3">
    <tabColor rgb="FF92D050"/>
  </sheetPr>
  <dimension ref="A1:H19"/>
  <sheetViews>
    <sheetView showGridLines="0" zoomScale="125" zoomScaleNormal="100" workbookViewId="0">
      <selection activeCell="J15" sqref="J15"/>
    </sheetView>
  </sheetViews>
  <sheetFormatPr defaultColWidth="9.140625" defaultRowHeight="12.75"/>
  <cols>
    <col min="1" max="1" width="9.140625" style="29"/>
    <col min="2" max="2" width="16.28515625" style="1" customWidth="1"/>
    <col min="3" max="7" width="9.140625" style="1"/>
    <col min="8" max="8" width="15.28515625" style="1" customWidth="1"/>
    <col min="9" max="16384" width="9.140625" style="1"/>
  </cols>
  <sheetData>
    <row r="1" spans="1:8" s="32" customFormat="1" ht="18.75" thickBot="1">
      <c r="A1" s="651" t="s">
        <v>741</v>
      </c>
      <c r="B1" s="652"/>
      <c r="C1" s="652"/>
      <c r="D1" s="652"/>
      <c r="E1" s="652"/>
      <c r="F1" s="652"/>
      <c r="G1" s="652"/>
      <c r="H1" s="653"/>
    </row>
    <row r="2" spans="1:8" s="32" customFormat="1" ht="18.75" customHeight="1" thickTop="1">
      <c r="A2" s="298"/>
      <c r="B2" s="81"/>
      <c r="C2" s="81"/>
      <c r="D2" s="81"/>
      <c r="E2" s="81"/>
      <c r="F2" s="81"/>
      <c r="G2" s="81"/>
      <c r="H2" s="299"/>
    </row>
    <row r="3" spans="1:8" s="2" customFormat="1" ht="18.75" customHeight="1" thickBot="1">
      <c r="A3" s="301" t="s">
        <v>604</v>
      </c>
      <c r="B3" s="302" t="s">
        <v>606</v>
      </c>
      <c r="C3" s="654" t="s">
        <v>607</v>
      </c>
      <c r="D3" s="655"/>
      <c r="E3" s="655"/>
      <c r="F3" s="655"/>
      <c r="G3" s="655"/>
      <c r="H3" s="656"/>
    </row>
    <row r="4" spans="1:8" s="2" customFormat="1" ht="18.75" customHeight="1">
      <c r="A4" s="303">
        <v>1</v>
      </c>
      <c r="B4" s="82" t="s">
        <v>742</v>
      </c>
      <c r="C4" s="647" t="s">
        <v>743</v>
      </c>
      <c r="D4" s="647"/>
      <c r="E4" s="647"/>
      <c r="F4" s="647"/>
      <c r="G4" s="647"/>
      <c r="H4" s="648"/>
    </row>
    <row r="5" spans="1:8" s="3" customFormat="1" ht="18.75" customHeight="1">
      <c r="A5" s="303">
        <v>2</v>
      </c>
      <c r="B5" s="82" t="s">
        <v>77</v>
      </c>
      <c r="C5" s="647" t="s">
        <v>645</v>
      </c>
      <c r="D5" s="647"/>
      <c r="E5" s="647"/>
      <c r="F5" s="647"/>
      <c r="G5" s="647"/>
      <c r="H5" s="648"/>
    </row>
    <row r="6" spans="1:8" s="3" customFormat="1" ht="18.75" customHeight="1">
      <c r="A6" s="303">
        <v>3</v>
      </c>
      <c r="B6" s="82" t="s">
        <v>80</v>
      </c>
      <c r="C6" s="647" t="s">
        <v>381</v>
      </c>
      <c r="D6" s="647"/>
      <c r="E6" s="647"/>
      <c r="F6" s="647"/>
      <c r="G6" s="647"/>
      <c r="H6" s="648"/>
    </row>
    <row r="7" spans="1:8" s="3" customFormat="1" ht="18.75" customHeight="1">
      <c r="A7" s="303">
        <v>4</v>
      </c>
      <c r="B7" s="82" t="s">
        <v>83</v>
      </c>
      <c r="C7" s="647" t="s">
        <v>744</v>
      </c>
      <c r="D7" s="647"/>
      <c r="E7" s="647"/>
      <c r="F7" s="647"/>
      <c r="G7" s="647"/>
      <c r="H7" s="648"/>
    </row>
    <row r="8" spans="1:8" s="3" customFormat="1" ht="18.75" customHeight="1">
      <c r="A8" s="303">
        <v>5</v>
      </c>
      <c r="B8" s="82" t="s">
        <v>78</v>
      </c>
      <c r="C8" s="647" t="s">
        <v>31</v>
      </c>
      <c r="D8" s="647"/>
      <c r="E8" s="647"/>
      <c r="F8" s="647"/>
      <c r="G8" s="647"/>
      <c r="H8" s="648"/>
    </row>
    <row r="9" spans="1:8" s="3" customFormat="1" ht="18.75" customHeight="1">
      <c r="A9" s="303">
        <v>6</v>
      </c>
      <c r="B9" s="82" t="s">
        <v>81</v>
      </c>
      <c r="C9" s="647" t="s">
        <v>32</v>
      </c>
      <c r="D9" s="647"/>
      <c r="E9" s="647"/>
      <c r="F9" s="647"/>
      <c r="G9" s="647"/>
      <c r="H9" s="648"/>
    </row>
    <row r="10" spans="1:8" s="3" customFormat="1" ht="18.75" customHeight="1">
      <c r="A10" s="303">
        <v>7</v>
      </c>
      <c r="B10" s="82" t="s">
        <v>84</v>
      </c>
      <c r="C10" s="647" t="s">
        <v>33</v>
      </c>
      <c r="D10" s="647"/>
      <c r="E10" s="647"/>
      <c r="F10" s="647"/>
      <c r="G10" s="647"/>
      <c r="H10" s="648"/>
    </row>
    <row r="11" spans="1:8" s="3" customFormat="1" ht="18.75" customHeight="1">
      <c r="A11" s="303">
        <v>8</v>
      </c>
      <c r="B11" s="82" t="s">
        <v>79</v>
      </c>
      <c r="C11" s="647" t="s">
        <v>745</v>
      </c>
      <c r="D11" s="647"/>
      <c r="E11" s="647"/>
      <c r="F11" s="647"/>
      <c r="G11" s="647"/>
      <c r="H11" s="648"/>
    </row>
    <row r="12" spans="1:8" s="3" customFormat="1" ht="32.25" customHeight="1">
      <c r="A12" s="304">
        <v>9</v>
      </c>
      <c r="B12" s="300" t="s">
        <v>82</v>
      </c>
      <c r="C12" s="649" t="s">
        <v>746</v>
      </c>
      <c r="D12" s="649"/>
      <c r="E12" s="649"/>
      <c r="F12" s="649"/>
      <c r="G12" s="649"/>
      <c r="H12" s="650"/>
    </row>
    <row r="16" spans="1:8">
      <c r="G16" s="30"/>
    </row>
    <row r="19" spans="6:6">
      <c r="F19" s="31"/>
    </row>
  </sheetData>
  <sheetProtection password="C96B" sheet="1"/>
  <mergeCells count="11">
    <mergeCell ref="C7:H7"/>
    <mergeCell ref="A1:H1"/>
    <mergeCell ref="C3:H3"/>
    <mergeCell ref="C4:H4"/>
    <mergeCell ref="C5:H5"/>
    <mergeCell ref="C6:H6"/>
    <mergeCell ref="C8:H8"/>
    <mergeCell ref="C9:H9"/>
    <mergeCell ref="C12:H12"/>
    <mergeCell ref="C10:H10"/>
    <mergeCell ref="C11:H11"/>
  </mergeCells>
  <phoneticPr fontId="0" type="noConversion"/>
  <pageMargins left="0.75" right="0.75" top="1" bottom="1" header="0.5" footer="0.5"/>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4" enableFormatConditionsCalculation="0">
    <tabColor indexed="42"/>
  </sheetPr>
  <dimension ref="A1:B102"/>
  <sheetViews>
    <sheetView showGridLines="0" zoomScale="125" workbookViewId="0">
      <selection activeCell="G18" sqref="G18"/>
    </sheetView>
  </sheetViews>
  <sheetFormatPr defaultColWidth="9.140625" defaultRowHeight="15.95" customHeight="1"/>
  <cols>
    <col min="1" max="1" width="12.85546875" style="34" customWidth="1"/>
    <col min="2" max="2" width="60.7109375" style="33" customWidth="1"/>
    <col min="3" max="16384" width="9.140625" style="33"/>
  </cols>
  <sheetData>
    <row r="1" spans="1:2" ht="20.25" customHeight="1" thickTop="1" thickBot="1">
      <c r="A1" s="657" t="s">
        <v>603</v>
      </c>
      <c r="B1" s="658"/>
    </row>
    <row r="2" spans="1:2" ht="15.95" customHeight="1" thickTop="1"/>
    <row r="3" spans="1:2" ht="15.95" customHeight="1" thickBot="1">
      <c r="A3" s="78" t="s">
        <v>604</v>
      </c>
      <c r="B3" s="77" t="s">
        <v>605</v>
      </c>
    </row>
    <row r="4" spans="1:2" ht="15.95" customHeight="1">
      <c r="A4" s="79">
        <v>3</v>
      </c>
      <c r="B4" s="76" t="s">
        <v>782</v>
      </c>
    </row>
    <row r="5" spans="1:2" ht="15.95" customHeight="1">
      <c r="A5" s="80">
        <v>4</v>
      </c>
      <c r="B5" s="75" t="s">
        <v>783</v>
      </c>
    </row>
    <row r="6" spans="1:2" ht="15.95" customHeight="1">
      <c r="A6" s="80">
        <v>5</v>
      </c>
      <c r="B6" s="75" t="s">
        <v>784</v>
      </c>
    </row>
    <row r="7" spans="1:2" ht="15.95" customHeight="1">
      <c r="A7" s="80">
        <v>6</v>
      </c>
      <c r="B7" s="75" t="s">
        <v>34</v>
      </c>
    </row>
    <row r="8" spans="1:2" ht="15.95" customHeight="1">
      <c r="A8" s="80">
        <v>7</v>
      </c>
      <c r="B8" s="75" t="s">
        <v>35</v>
      </c>
    </row>
    <row r="9" spans="1:2" ht="15.95" customHeight="1">
      <c r="A9" s="80">
        <v>8</v>
      </c>
      <c r="B9" s="75" t="s">
        <v>786</v>
      </c>
    </row>
    <row r="10" spans="1:2" ht="15.95" customHeight="1">
      <c r="A10" s="80">
        <v>9</v>
      </c>
      <c r="B10" s="75" t="s">
        <v>36</v>
      </c>
    </row>
    <row r="11" spans="1:2" ht="15.95" customHeight="1">
      <c r="A11" s="80">
        <v>10</v>
      </c>
      <c r="B11" s="75" t="s">
        <v>37</v>
      </c>
    </row>
    <row r="12" spans="1:2" ht="15.95" customHeight="1">
      <c r="A12" s="80">
        <v>11</v>
      </c>
      <c r="B12" s="75" t="s">
        <v>38</v>
      </c>
    </row>
    <row r="13" spans="1:2" ht="15.95" customHeight="1">
      <c r="A13" s="80">
        <v>12</v>
      </c>
      <c r="B13" s="75" t="s">
        <v>39</v>
      </c>
    </row>
    <row r="14" spans="1:2" ht="15.95" customHeight="1">
      <c r="A14" s="80">
        <v>13</v>
      </c>
      <c r="B14" s="75" t="s">
        <v>789</v>
      </c>
    </row>
    <row r="15" spans="1:2" ht="15.95" customHeight="1">
      <c r="A15" s="80">
        <v>14</v>
      </c>
      <c r="B15" s="75" t="s">
        <v>788</v>
      </c>
    </row>
    <row r="16" spans="1:2" ht="15.95" customHeight="1">
      <c r="A16" s="80">
        <v>15</v>
      </c>
      <c r="B16" s="75" t="s">
        <v>382</v>
      </c>
    </row>
    <row r="17" spans="1:2" ht="15.95" customHeight="1">
      <c r="A17" s="80">
        <v>16</v>
      </c>
      <c r="B17" s="75" t="s">
        <v>40</v>
      </c>
    </row>
    <row r="18" spans="1:2" ht="15.95" customHeight="1">
      <c r="A18" s="80">
        <v>17</v>
      </c>
      <c r="B18" s="75" t="s">
        <v>41</v>
      </c>
    </row>
    <row r="19" spans="1:2" ht="15.95" customHeight="1">
      <c r="A19" s="80">
        <v>18</v>
      </c>
      <c r="B19" s="75" t="s">
        <v>42</v>
      </c>
    </row>
    <row r="20" spans="1:2" ht="15.95" customHeight="1">
      <c r="A20" s="80">
        <v>19</v>
      </c>
      <c r="B20" s="75" t="s">
        <v>43</v>
      </c>
    </row>
    <row r="21" spans="1:2" ht="15.95" customHeight="1">
      <c r="A21" s="80">
        <v>20</v>
      </c>
      <c r="B21" s="75" t="s">
        <v>787</v>
      </c>
    </row>
    <row r="102" spans="2:2" ht="15.95" customHeight="1">
      <c r="B102" s="35"/>
    </row>
  </sheetData>
  <mergeCells count="1">
    <mergeCell ref="A1:B1"/>
  </mergeCells>
  <phoneticPr fontId="0" type="noConversion"/>
  <printOptions horizontalCentered="1" verticalCentered="1"/>
  <pageMargins left="0.75" right="0.75" top="1" bottom="1" header="0.5" footer="0.5"/>
  <pageSetup orientation="portrait" r:id="rId1"/>
  <headerFooter alignWithMargins="0">
    <oddFooter>&amp;L&amp;"Arial Rounded MT Bold,Bold"Copyright 2013 PSMJ Resources, Inc.&amp;C&amp;"Arial Rounded MT Bold,Bold"&amp;12&amp;P&amp;R&amp;"Arial Rounded MT Bold,Bold"For help call (857) 255-3206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Quick Start Instructions</vt:lpstr>
      <vt:lpstr>Survey Questionnaire</vt:lpstr>
      <vt:lpstr>Benchmark Tool Contact</vt:lpstr>
      <vt:lpstr>Survey Report Order Form</vt:lpstr>
      <vt:lpstr>Full Instructions</vt:lpstr>
      <vt:lpstr>Region Codes</vt:lpstr>
      <vt:lpstr>Title Codes</vt:lpstr>
      <vt:lpstr>'Benchmark Tool Contact'!Print_Area</vt:lpstr>
      <vt:lpstr>'Full Instructions'!Print_Area</vt:lpstr>
      <vt:lpstr>'Quick Start Instructions'!Print_Area</vt:lpstr>
      <vt:lpstr>'Region Codes'!Print_Area</vt:lpstr>
      <vt:lpstr>'Survey Questionnaire'!Print_Area</vt:lpstr>
      <vt:lpstr>'Survey Report Order Form'!Print_Area</vt:lpstr>
      <vt:lpstr>'Title Codes'!Print_Area</vt:lpstr>
      <vt:lpstr>'Full Instructions'!Print_Titles</vt:lpstr>
      <vt:lpstr>'Quick Start Instructions'!Print_Titles</vt:lpstr>
      <vt:lpstr>'Survey Questionnaire'!Print_Titles</vt:lpstr>
    </vt:vector>
  </TitlesOfParts>
  <Company>Priorities First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Daniels</dc:creator>
  <cp:lastModifiedBy>Administrator</cp:lastModifiedBy>
  <cp:lastPrinted>2014-11-04T22:03:07Z</cp:lastPrinted>
  <dcterms:created xsi:type="dcterms:W3CDTF">2000-11-20T10:10:18Z</dcterms:created>
  <dcterms:modified xsi:type="dcterms:W3CDTF">2015-02-11T17:10:58Z</dcterms:modified>
</cp:coreProperties>
</file>