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showVerticalScroll="0" showSheetTabs="0" xWindow="270" yWindow="450" windowWidth="18825" windowHeight="9345" firstSheet="1" activeTab="1"/>
  </bookViews>
  <sheets>
    <sheet name="Sheet1" sheetId="2" state="hidden" r:id="rId1"/>
    <sheet name="Conversions" sheetId="1" r:id="rId2"/>
  </sheets>
  <calcPr calcId="125725"/>
</workbook>
</file>

<file path=xl/calcChain.xml><?xml version="1.0" encoding="utf-8"?>
<calcChain xmlns="http://schemas.openxmlformats.org/spreadsheetml/2006/main">
  <c r="I12" i="1"/>
  <c r="L12"/>
  <c r="J13"/>
  <c r="K13"/>
  <c r="I13"/>
  <c r="L13"/>
  <c r="L14"/>
  <c r="J14"/>
  <c r="I14"/>
  <c r="M15"/>
  <c r="J15"/>
  <c r="K16"/>
  <c r="J16"/>
  <c r="H13"/>
  <c r="H14"/>
  <c r="H15"/>
  <c r="H16"/>
  <c r="I16"/>
  <c r="J23"/>
  <c r="M23"/>
  <c r="L23"/>
  <c r="L25"/>
  <c r="M24"/>
  <c r="J24"/>
  <c r="K24"/>
  <c r="J25"/>
  <c r="J21"/>
  <c r="M21"/>
  <c r="L21"/>
  <c r="M13"/>
  <c r="K25"/>
  <c r="M22"/>
  <c r="L22"/>
  <c r="D24"/>
  <c r="D21"/>
  <c r="K22"/>
  <c r="I22"/>
  <c r="I25"/>
  <c r="I24"/>
  <c r="I23"/>
  <c r="M14"/>
  <c r="K14"/>
  <c r="L16"/>
  <c r="L15"/>
  <c r="K12"/>
  <c r="H12"/>
  <c r="J12"/>
  <c r="M12"/>
  <c r="I17"/>
  <c r="I15"/>
  <c r="K15"/>
  <c r="K17"/>
  <c r="L17"/>
  <c r="M16"/>
  <c r="M17"/>
  <c r="J17"/>
  <c r="K21"/>
</calcChain>
</file>

<file path=xl/sharedStrings.xml><?xml version="1.0" encoding="utf-8"?>
<sst xmlns="http://schemas.openxmlformats.org/spreadsheetml/2006/main" count="33" uniqueCount="27">
  <si>
    <t>Length</t>
  </si>
  <si>
    <t>Width</t>
  </si>
  <si>
    <t>Height</t>
  </si>
  <si>
    <t>Inches</t>
  </si>
  <si>
    <t>Cubic Inches</t>
  </si>
  <si>
    <t>Cubic Feet</t>
  </si>
  <si>
    <t>Cubic Yards</t>
  </si>
  <si>
    <t>Cubic Meters</t>
  </si>
  <si>
    <t>Cubic Centimeter</t>
  </si>
  <si>
    <t>lb</t>
  </si>
  <si>
    <t>kg</t>
  </si>
  <si>
    <t>lb per kg</t>
  </si>
  <si>
    <t>kg per lb</t>
  </si>
  <si>
    <t>Volume Calculator</t>
  </si>
  <si>
    <t>Volume Converter</t>
  </si>
  <si>
    <t>Weight Converter</t>
  </si>
  <si>
    <t># of Boxes</t>
  </si>
  <si>
    <t>Total Volume</t>
  </si>
  <si>
    <t>Select Unit:</t>
  </si>
  <si>
    <t>Cubic Centimeters</t>
  </si>
  <si>
    <t>Meters</t>
  </si>
  <si>
    <t>Chargable Weight in Kg</t>
  </si>
  <si>
    <t>Actual Weight in Kg</t>
  </si>
  <si>
    <t>Yards</t>
  </si>
  <si>
    <t>Feet</t>
  </si>
  <si>
    <t>Centimeters</t>
  </si>
  <si>
    <t>http://www.universalcargo.com/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</si>
</sst>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Courier New"/>
    </font>
    <font>
      <sz val="8"/>
      <name val="Courier New"/>
    </font>
    <font>
      <u/>
      <sz val="10"/>
      <color theme="10"/>
      <name val="Courier New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5" fillId="0" borderId="0" xfId="0" applyFont="1" applyAlignment="1">
      <alignment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3" fillId="0" borderId="1" xfId="0" applyFont="1" applyBorder="1"/>
    <xf numFmtId="164" fontId="3" fillId="3" borderId="1" xfId="0" applyNumberFormat="1" applyFont="1" applyFill="1" applyBorder="1" applyProtection="1">
      <protection locked="0"/>
    </xf>
    <xf numFmtId="164" fontId="3" fillId="3" borderId="11" xfId="0" applyNumberFormat="1" applyFont="1" applyFill="1" applyBorder="1" applyAlignment="1" applyProtection="1">
      <alignment shrinkToFit="1"/>
      <protection locked="0"/>
    </xf>
    <xf numFmtId="0" fontId="3" fillId="2" borderId="11" xfId="0" applyFont="1" applyFill="1" applyBorder="1" applyAlignment="1">
      <alignment horizontal="right" wrapText="1"/>
    </xf>
    <xf numFmtId="164" fontId="6" fillId="0" borderId="1" xfId="0" applyNumberFormat="1" applyFont="1" applyBorder="1" applyAlignment="1"/>
    <xf numFmtId="164" fontId="6" fillId="0" borderId="1" xfId="0" applyNumberFormat="1" applyFont="1" applyBorder="1" applyAlignment="1">
      <alignment shrinkToFit="1"/>
    </xf>
    <xf numFmtId="2" fontId="6" fillId="5" borderId="1" xfId="0" applyNumberFormat="1" applyFont="1" applyFill="1" applyBorder="1" applyAlignment="1">
      <alignment shrinkToFit="1"/>
    </xf>
    <xf numFmtId="0" fontId="5" fillId="0" borderId="1" xfId="0" applyFont="1" applyFill="1" applyBorder="1"/>
    <xf numFmtId="164" fontId="3" fillId="4" borderId="9" xfId="0" applyNumberFormat="1" applyFont="1" applyFill="1" applyBorder="1" applyProtection="1">
      <protection locked="0"/>
    </xf>
    <xf numFmtId="164" fontId="3" fillId="4" borderId="10" xfId="0" applyNumberFormat="1" applyFont="1" applyFill="1" applyBorder="1" applyAlignment="1" applyProtection="1">
      <alignment shrinkToFit="1"/>
      <protection locked="0"/>
    </xf>
    <xf numFmtId="164" fontId="3" fillId="4" borderId="10" xfId="0" applyNumberFormat="1" applyFont="1" applyFill="1" applyBorder="1" applyProtection="1">
      <protection locked="0"/>
    </xf>
    <xf numFmtId="164" fontId="3" fillId="4" borderId="11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64" fontId="7" fillId="6" borderId="1" xfId="0" applyNumberFormat="1" applyFont="1" applyFill="1" applyBorder="1" applyAlignment="1">
      <alignment shrinkToFit="1"/>
    </xf>
    <xf numFmtId="2" fontId="7" fillId="7" borderId="1" xfId="0" applyNumberFormat="1" applyFont="1" applyFill="1" applyBorder="1" applyAlignment="1">
      <alignment shrinkToFit="1"/>
    </xf>
    <xf numFmtId="0" fontId="5" fillId="0" borderId="0" xfId="0" applyFont="1" applyFill="1" applyBorder="1"/>
    <xf numFmtId="164" fontId="3" fillId="0" borderId="0" xfId="0" applyNumberFormat="1" applyFont="1" applyFill="1" applyBorder="1" applyProtection="1">
      <protection locked="0"/>
    </xf>
    <xf numFmtId="0" fontId="3" fillId="0" borderId="0" xfId="0" applyFont="1" applyFill="1"/>
    <xf numFmtId="164" fontId="7" fillId="0" borderId="0" xfId="0" applyNumberFormat="1" applyFont="1" applyFill="1" applyBorder="1" applyAlignment="1">
      <alignment shrinkToFit="1"/>
    </xf>
    <xf numFmtId="2" fontId="7" fillId="0" borderId="0" xfId="0" applyNumberFormat="1" applyFont="1" applyFill="1" applyBorder="1" applyAlignment="1">
      <alignment shrinkToFit="1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2" borderId="1" xfId="0" applyFont="1" applyFill="1" applyBorder="1" applyProtection="1">
      <protection locked="0"/>
    </xf>
    <xf numFmtId="164" fontId="6" fillId="0" borderId="1" xfId="0" applyNumberFormat="1" applyFont="1" applyBorder="1"/>
    <xf numFmtId="164" fontId="6" fillId="2" borderId="1" xfId="0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7" xfId="0" applyFont="1" applyBorder="1"/>
    <xf numFmtId="164" fontId="6" fillId="0" borderId="1" xfId="0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versalcargo.com/form/?utm_campaign=calculator&amp;?utm_source=reques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universalcargo.com/form/?utm_campaign=calculator&amp;?utm_source=logo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142875</xdr:rowOff>
    </xdr:from>
    <xdr:to>
      <xdr:col>9</xdr:col>
      <xdr:colOff>38100</xdr:colOff>
      <xdr:row>7</xdr:row>
      <xdr:rowOff>152400</xdr:rowOff>
    </xdr:to>
    <xdr:pic>
      <xdr:nvPicPr>
        <xdr:cNvPr id="1034" name="Picture 1" descr="UCM-logo-NEW_final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42875"/>
          <a:ext cx="3238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19</xdr:row>
      <xdr:rowOff>276225</xdr:rowOff>
    </xdr:from>
    <xdr:to>
      <xdr:col>7</xdr:col>
      <xdr:colOff>590550</xdr:colOff>
      <xdr:row>23</xdr:row>
      <xdr:rowOff>28575</xdr:rowOff>
    </xdr:to>
    <xdr:pic>
      <xdr:nvPicPr>
        <xdr:cNvPr id="1035" name="Picture 3" descr="Request Rates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00475" y="387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iversalcargo.com/form/?utm_campaign=calculator&amp;?utm_source=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7" sqref="E17"/>
    </sheetView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M27"/>
  <sheetViews>
    <sheetView showGridLines="0" tabSelected="1" showOutlineSymbols="0" zoomScaleNormal="100" workbookViewId="0">
      <selection activeCell="B11" sqref="B11"/>
    </sheetView>
  </sheetViews>
  <sheetFormatPr defaultColWidth="0" defaultRowHeight="12.75" zeroHeight="1"/>
  <cols>
    <col min="1" max="1" width="13" style="1" customWidth="1"/>
    <col min="2" max="2" width="13.25" style="1" customWidth="1"/>
    <col min="3" max="3" width="7.375" style="1" customWidth="1"/>
    <col min="4" max="4" width="7.625" style="1" customWidth="1"/>
    <col min="5" max="7" width="7" style="1" customWidth="1"/>
    <col min="8" max="8" width="16.875" style="1" customWidth="1"/>
    <col min="9" max="13" width="12.375" style="1" customWidth="1"/>
    <col min="14" max="14" width="9" style="1" customWidth="1"/>
    <col min="15" max="16384" width="0" style="1" hidden="1"/>
  </cols>
  <sheetData>
    <row r="1" spans="1:13"/>
    <row r="2" spans="1:13"/>
    <row r="3" spans="1:13"/>
    <row r="4" spans="1:13"/>
    <row r="5" spans="1:13"/>
    <row r="6" spans="1:13"/>
    <row r="7" spans="1:13"/>
    <row r="8" spans="1:13"/>
    <row r="9" spans="1:13">
      <c r="G9" s="2" t="s">
        <v>26</v>
      </c>
    </row>
    <row r="10" spans="1:13"/>
    <row r="11" spans="1:13" ht="38.25">
      <c r="B11" s="3" t="s">
        <v>13</v>
      </c>
      <c r="C11" s="4" t="s">
        <v>16</v>
      </c>
      <c r="D11" s="4" t="s">
        <v>22</v>
      </c>
      <c r="E11" s="5" t="s">
        <v>0</v>
      </c>
      <c r="F11" s="5" t="s">
        <v>1</v>
      </c>
      <c r="G11" s="5" t="s">
        <v>2</v>
      </c>
      <c r="H11" s="4" t="s">
        <v>21</v>
      </c>
      <c r="I11" s="4" t="s">
        <v>4</v>
      </c>
      <c r="J11" s="4" t="s">
        <v>5</v>
      </c>
      <c r="K11" s="4" t="s">
        <v>6</v>
      </c>
      <c r="L11" s="4" t="s">
        <v>19</v>
      </c>
      <c r="M11" s="6" t="s">
        <v>7</v>
      </c>
    </row>
    <row r="12" spans="1:13">
      <c r="A12" s="1" t="s">
        <v>18</v>
      </c>
      <c r="B12" s="7" t="s">
        <v>3</v>
      </c>
      <c r="C12" s="8"/>
      <c r="D12" s="9"/>
      <c r="E12" s="10"/>
      <c r="F12" s="10"/>
      <c r="G12" s="10"/>
      <c r="H12" s="11" t="str">
        <f>IF(D12="", "need actual weight", IF(D12&gt;L12/6000,D12,L12/6000))</f>
        <v>need actual weight</v>
      </c>
      <c r="I12" s="12">
        <f>(IF(B12="Inches",(E12*F12*G12)*IF(C12=0,1,C12),IF(B12="Feet",(J12*1728),IF(B12="Yards",K12*46656,IF(B12="Centimeters",J12*1728,IF(B12="meters",J12*1728,0))))))</f>
        <v>0</v>
      </c>
      <c r="J12" s="12">
        <f>IF(B12="Inches", I12/1728, IF(B12="Feet", (E12*F12*G12)*IF(C12=0,1,C12), IF(B12="Yards", K12*27, IF(B12="centimeters", L12/28316.84, IF(B12="meters", M12/0.0283168466, 0)))))</f>
        <v>0</v>
      </c>
      <c r="K12" s="12">
        <f>IF(B12="inches", I12/46656, IF(B12="feet", J12/27, IF(B12="Yards", (E12*F12*G12)*IF(C12=0,1,C12), IF(B12="Centimeters", J12/27, IF(B12="meters",J12/27, 0)))))</f>
        <v>0</v>
      </c>
      <c r="L12" s="12">
        <f>IF(B12="inches", I12*16.387064, IF(B12="feet", J12*28316.84, IF(B12="yards", K12*764554.858, IF(B12="centimeters", (E12*F12*G12)*IF(C12=0,1,C12), IF(B12="meters", M12*1000000, 0)))))</f>
        <v>0</v>
      </c>
      <c r="M12" s="13">
        <f>IF(B12="meters",(E12*F12*G12)*IF(C12=0,1,C12), J12*0.0283168466)</f>
        <v>0</v>
      </c>
    </row>
    <row r="13" spans="1:13">
      <c r="B13" s="7" t="s">
        <v>24</v>
      </c>
      <c r="C13" s="8"/>
      <c r="D13" s="9"/>
      <c r="E13" s="10"/>
      <c r="F13" s="10"/>
      <c r="G13" s="10"/>
      <c r="H13" s="11" t="str">
        <f>IF(D13="", "need actual weight", IF(D13&gt;L13/6000,D13,L13/6000))</f>
        <v>need actual weight</v>
      </c>
      <c r="I13" s="12">
        <f>(IF(B13="Inches",(E13*F13*G13)*IF(C13=0,1,C13),IF(B13="Feet",(J13*1728),IF(B13="Yards",K13*46656,IF(B13="Centimeters",J13*1728,IF(B13="meters",J13*1728,0))))))</f>
        <v>0</v>
      </c>
      <c r="J13" s="12">
        <f>IF(B13="Inches", I13/1728, IF(B13="Feet", (E13*F13*G13)*IF(C13=0,1,C13), IF(B13="Yards", K13*27, IF(B13="centimeters", L13/28316.84, IF(B13="meters", M13/0.0283168466, 0)))))</f>
        <v>0</v>
      </c>
      <c r="K13" s="12">
        <f>IF(B13="inches", I13/46656, IF(B13="feet", J13/27, IF(B13="Yards", (E13*F13*G13)*IF(C13=0,1,C13), IF(B13="Centimeters", J13/27, IF(B13="meters",J13/27, 0)))))</f>
        <v>0</v>
      </c>
      <c r="L13" s="12">
        <f>IF(B13="inches", I13*16.387064, IF(B13="feet", J13*28316.84, IF(B13="yards", K13*764554.858, IF(B13="centimeters", (E13*F13*G13)*IF(C13=0,1,C13), IF(B13="meters", M13*1000000, 0)))))</f>
        <v>0</v>
      </c>
      <c r="M13" s="13">
        <f>IF(B13="meters",(E13*F13*G13)*IF(C13=0,1,C13), J13*0.0283168466)</f>
        <v>0</v>
      </c>
    </row>
    <row r="14" spans="1:13">
      <c r="B14" s="7" t="s">
        <v>25</v>
      </c>
      <c r="C14" s="8"/>
      <c r="D14" s="9"/>
      <c r="E14" s="10"/>
      <c r="F14" s="10"/>
      <c r="G14" s="10"/>
      <c r="H14" s="11" t="str">
        <f>IF(D14="", "need actual weight", IF(D14&gt;L14/6000,D14,L14/6000))</f>
        <v>need actual weight</v>
      </c>
      <c r="I14" s="12">
        <f>(IF(B14="Inches",(E14*F14*G14)*IF(C14=0,1,C14),IF(B14="Feet",(J14*1728),IF(B14="Yards",K14*46656,IF(B14="Centimeters",J14*1728,IF(B14="meters",J14*1728,0))))))</f>
        <v>0</v>
      </c>
      <c r="J14" s="12">
        <f>IF(B14="Inches", I14/1728, IF(B14="Feet", (E14*F14*G14)*IF(C14=0,1,C14), IF(B14="Yards", K14*27, IF(B14="centimeters", L14/28316.84, IF(B14="meters", M14/0.0283168466, 0)))))</f>
        <v>0</v>
      </c>
      <c r="K14" s="12">
        <f>IF(B14="inches", I14/46656, IF(B14="feet", J14/27, IF(B14="Yards", (E14*F14*G14)*IF(C14=0,1,C14), IF(B14="Centimeters", J14/27, IF(B14="meters",J14/27, 0)))))</f>
        <v>0</v>
      </c>
      <c r="L14" s="12">
        <f>IF(B14="inches", I14*16.387064, IF(B14="feet", J14*28316.84, IF(B14="yards", K14*764554.858, IF(B14="centimeters", (E14*F14*G14)*IF(C14=0,1,C14), IF(B14="meters", M14*1000000, 0)))))</f>
        <v>0</v>
      </c>
      <c r="M14" s="13">
        <f>IF(B14="meters",(E14*F14*G14)*IF(C14=0,1,C14), J14*0.0283168466)</f>
        <v>0</v>
      </c>
    </row>
    <row r="15" spans="1:13">
      <c r="B15" s="7" t="s">
        <v>20</v>
      </c>
      <c r="C15" s="8"/>
      <c r="D15" s="9"/>
      <c r="E15" s="10"/>
      <c r="F15" s="10"/>
      <c r="G15" s="10"/>
      <c r="H15" s="11" t="str">
        <f>IF(D15="", "need actual weight", IF(D15&gt;L15/6000,D15,L15/6000))</f>
        <v>need actual weight</v>
      </c>
      <c r="I15" s="12">
        <f>(IF(B15="Inches",(E15*F15*G15)*IF(C15=0,1,C15),IF(B15="Feet",(J15*1728),IF(B15="Yards",K15*46656,IF(B15="Centimeters",J15*1728,IF(B15="meters",J15*1728,0))))))</f>
        <v>0</v>
      </c>
      <c r="J15" s="12">
        <f>IF(B15="Inches", I15/1728, IF(B15="Feet", (E15*F15*G15)*IF(C15=0,1,C15), IF(B15="Yards", K15*27, IF(B15="centimeters", L15/28316.84, IF(B15="meters", M15/0.0283168466, 0)))))</f>
        <v>0</v>
      </c>
      <c r="K15" s="12">
        <f>IF(B15="inches", I15/46656, IF(B15="feet", J15/27, IF(B15="Yards", (E15*F15*G15)*IF(C15=0,1,C15), IF(B15="Centimeters", J15/27, IF(B15="meters",J15/27, 0)))))</f>
        <v>0</v>
      </c>
      <c r="L15" s="12">
        <f>IF(B15="inches", I15*16.387064, IF(B15="feet", J15*28316.84, IF(B15="yards", K15*764554.858, IF(B15="centimeters", (E15*F15*G15)*IF(C15=0,1,C15), IF(B15="meters", M15*1000000, 0)))))</f>
        <v>0</v>
      </c>
      <c r="M15" s="13">
        <f>IF(B15="meters",(E15*F15*G15)*IF(C15=0,1,C15), J15*0.0283168466)</f>
        <v>0</v>
      </c>
    </row>
    <row r="16" spans="1:13">
      <c r="B16" s="7" t="s">
        <v>23</v>
      </c>
      <c r="C16" s="8"/>
      <c r="D16" s="9"/>
      <c r="E16" s="10"/>
      <c r="F16" s="10"/>
      <c r="G16" s="10"/>
      <c r="H16" s="11" t="str">
        <f>IF(D16="", "need actual weight", IF(D16&gt;L16/6000,D16,L16/6000))</f>
        <v>need actual weight</v>
      </c>
      <c r="I16" s="12">
        <f>(IF(B16="Inches",(E16*F16*G16)*IF(C16=0,1,C16),IF(B16="Feet",(J16*1728),IF(B16="Yards",K16*46656,IF(B16="Centimeters",J16*1728,IF(B16="meters",J16*1728,0))))))</f>
        <v>0</v>
      </c>
      <c r="J16" s="12">
        <f>IF(B16="Inches", I16/1728, IF(B16="Feet", (E16*F16*G16)*IF(C16=0,1,C16), IF(B16="Yards", K16*27, IF(B16="centimeters", L16/28316.84, IF(B16="meters", M16/0.0283168466, 0)))))</f>
        <v>0</v>
      </c>
      <c r="K16" s="12">
        <f>IF(B16="inches", I16/46656, IF(B16="feet", J16/27, IF(B16="Yards", (E16*F16*G16)*IF(C16=0,1,C16), IF(B16="Centimeters", J16/27, IF(B16="meters",J16/27, 0)))))</f>
        <v>0</v>
      </c>
      <c r="L16" s="12">
        <f>IF(B16="inches", I16*16.387064, IF(B16="feet", J16*28316.84, IF(B16="yards", K16*764554.858, IF(B16="centimeters", (E16*F16*G16)*IF(C16=0,1,C16), IF(B16="meters", M16*1000000, 0)))))</f>
        <v>0</v>
      </c>
      <c r="M16" s="13">
        <f>IF(B16="meters",(E16*F16*G16)*IF(C16=0,1,C16), J16*0.0283168466)</f>
        <v>0</v>
      </c>
    </row>
    <row r="17" spans="2:13">
      <c r="B17" s="14" t="s">
        <v>17</v>
      </c>
      <c r="C17" s="15"/>
      <c r="D17" s="16"/>
      <c r="E17" s="17"/>
      <c r="F17" s="17"/>
      <c r="G17" s="18"/>
      <c r="H17" s="19"/>
      <c r="I17" s="20">
        <f>SUM(I12:I16)</f>
        <v>0</v>
      </c>
      <c r="J17" s="20">
        <f>SUM(J12:J16)</f>
        <v>0</v>
      </c>
      <c r="K17" s="20">
        <f>SUM(K12:K16)</f>
        <v>0</v>
      </c>
      <c r="L17" s="20">
        <f>SUM(L12:L16)</f>
        <v>0</v>
      </c>
      <c r="M17" s="21">
        <f>SUM(M12:M16)</f>
        <v>0</v>
      </c>
    </row>
    <row r="18" spans="2:13" s="24" customFormat="1">
      <c r="B18" s="22"/>
      <c r="C18" s="23"/>
      <c r="E18" s="23"/>
      <c r="F18" s="23"/>
      <c r="G18" s="23"/>
      <c r="H18" s="23"/>
      <c r="I18" s="25"/>
      <c r="J18" s="25"/>
      <c r="K18" s="25"/>
      <c r="L18" s="25"/>
      <c r="M18" s="26"/>
    </row>
    <row r="19" spans="2:13">
      <c r="B19" s="27" t="s">
        <v>15</v>
      </c>
      <c r="G19" s="28"/>
      <c r="H19" s="28"/>
      <c r="I19" s="27" t="s">
        <v>14</v>
      </c>
      <c r="J19" s="28"/>
      <c r="K19" s="28"/>
      <c r="L19" s="28"/>
      <c r="M19" s="28"/>
    </row>
    <row r="20" spans="2:13" ht="25.5">
      <c r="B20" s="29"/>
      <c r="C20" s="30" t="s">
        <v>10</v>
      </c>
      <c r="D20" s="31" t="s">
        <v>9</v>
      </c>
      <c r="I20" s="4" t="s">
        <v>4</v>
      </c>
      <c r="J20" s="4" t="s">
        <v>5</v>
      </c>
      <c r="K20" s="4" t="s">
        <v>6</v>
      </c>
      <c r="L20" s="4" t="s">
        <v>8</v>
      </c>
      <c r="M20" s="4" t="s">
        <v>7</v>
      </c>
    </row>
    <row r="21" spans="2:13" ht="13.5" customHeight="1">
      <c r="B21" s="32" t="s">
        <v>11</v>
      </c>
      <c r="C21" s="33"/>
      <c r="D21" s="34">
        <f>C21*2.204623</f>
        <v>0</v>
      </c>
      <c r="I21" s="35"/>
      <c r="J21" s="34">
        <f>I21/1728</f>
        <v>0</v>
      </c>
      <c r="K21" s="34">
        <f>J21/27</f>
        <v>0</v>
      </c>
      <c r="L21" s="34">
        <f>M21*1000000</f>
        <v>0</v>
      </c>
      <c r="M21" s="34">
        <f>J21*0.0283168466</f>
        <v>0</v>
      </c>
    </row>
    <row r="22" spans="2:13">
      <c r="B22" s="32"/>
      <c r="C22" s="36"/>
      <c r="D22" s="37"/>
      <c r="I22" s="38">
        <f>J22*1728</f>
        <v>0</v>
      </c>
      <c r="J22" s="35"/>
      <c r="K22" s="34">
        <f>J22/27</f>
        <v>0</v>
      </c>
      <c r="L22" s="34">
        <f>M22*1000000</f>
        <v>0</v>
      </c>
      <c r="M22" s="34">
        <f>J22*0.028317</f>
        <v>0</v>
      </c>
    </row>
    <row r="23" spans="2:13">
      <c r="B23" s="32"/>
      <c r="C23" s="39" t="s">
        <v>9</v>
      </c>
      <c r="D23" s="40" t="s">
        <v>10</v>
      </c>
      <c r="I23" s="34">
        <f>J23*1728</f>
        <v>0</v>
      </c>
      <c r="J23" s="34">
        <f>K23*27</f>
        <v>0</v>
      </c>
      <c r="K23" s="35"/>
      <c r="L23" s="34">
        <f>M23*1000000</f>
        <v>0</v>
      </c>
      <c r="M23" s="34">
        <f>J23*0.028317</f>
        <v>0</v>
      </c>
    </row>
    <row r="24" spans="2:13">
      <c r="B24" s="41" t="s">
        <v>12</v>
      </c>
      <c r="C24" s="33"/>
      <c r="D24" s="34">
        <f>C24/2.204623</f>
        <v>0</v>
      </c>
      <c r="I24" s="34">
        <f>J24*1728</f>
        <v>0</v>
      </c>
      <c r="J24" s="34">
        <f>M24/0.0283168466</f>
        <v>0</v>
      </c>
      <c r="K24" s="34">
        <f>J24/27</f>
        <v>0</v>
      </c>
      <c r="L24" s="35"/>
      <c r="M24" s="34">
        <f>L24/1000000</f>
        <v>0</v>
      </c>
    </row>
    <row r="25" spans="2:13">
      <c r="I25" s="34">
        <f>J25*1728</f>
        <v>0</v>
      </c>
      <c r="J25" s="34">
        <f>M25/0.0283168466</f>
        <v>0</v>
      </c>
      <c r="K25" s="34">
        <f>J25/27</f>
        <v>0</v>
      </c>
      <c r="L25" s="34">
        <f>M25*1000000</f>
        <v>0</v>
      </c>
      <c r="M25" s="35"/>
    </row>
    <row r="26" spans="2:13" ht="13.5" customHeight="1"/>
    <row r="27" spans="2:13" ht="16.5" customHeight="1"/>
  </sheetData>
  <protectedRanges>
    <protectedRange sqref="B12:B16" name="Range1"/>
  </protectedRanges>
  <phoneticPr fontId="0" type="noConversion"/>
  <dataValidations count="1">
    <dataValidation type="list" allowBlank="1" showInputMessage="1" showErrorMessage="1" sqref="B12:B16">
      <formula1>"Inches, Feet, Yards, Centimeters, Meters"</formula1>
    </dataValidation>
  </dataValidations>
  <hyperlinks>
    <hyperlink ref="G9" r:id="rId1"/>
  </hyperlinks>
  <pageMargins left="0.75" right="0.75" top="1" bottom="1" header="0.5" footer="0.5"/>
  <pageSetup fitToWidth="0" fitToHeight="0" orientation="landscape" horizontalDpi="300" verticalDpi="300" r:id="rId2"/>
  <headerFooter alignWithMargins="0"/>
  <ignoredErrors>
    <ignoredError sqref="I1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Conversions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M</dc:creator>
  <cp:lastModifiedBy>wesley</cp:lastModifiedBy>
  <dcterms:created xsi:type="dcterms:W3CDTF">2002-03-07T04:50:05Z</dcterms:created>
  <dcterms:modified xsi:type="dcterms:W3CDTF">2016-03-25T16:35:55Z</dcterms:modified>
</cp:coreProperties>
</file>