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30" yWindow="465" windowWidth="117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8" i="1" l="1"/>
  <c r="N38" i="1"/>
  <c r="E40" i="1"/>
  <c r="E39" i="1"/>
  <c r="E38" i="1"/>
  <c r="L34" i="1"/>
  <c r="J36" i="1"/>
  <c r="J40" i="1" s="1"/>
  <c r="N36" i="1"/>
  <c r="N40" i="1" s="1"/>
  <c r="E36" i="1"/>
  <c r="E35" i="1"/>
  <c r="E34" i="1"/>
  <c r="H5" i="1"/>
  <c r="H36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4" i="1"/>
  <c r="I5" i="1"/>
  <c r="I34" i="1" s="1"/>
  <c r="J5" i="1"/>
  <c r="J35" i="1" s="1"/>
  <c r="K5" i="1"/>
  <c r="K38" i="1" s="1"/>
  <c r="L5" i="1"/>
  <c r="L38" i="1" s="1"/>
  <c r="M5" i="1"/>
  <c r="M34" i="1" s="1"/>
  <c r="N5" i="1"/>
  <c r="N35" i="1" s="1"/>
  <c r="I6" i="1"/>
  <c r="J6" i="1"/>
  <c r="J34" i="1" s="1"/>
  <c r="K6" i="1"/>
  <c r="K34" i="1" s="1"/>
  <c r="L6" i="1"/>
  <c r="M6" i="1"/>
  <c r="N6" i="1"/>
  <c r="N34" i="1" s="1"/>
  <c r="I7" i="1"/>
  <c r="J7" i="1"/>
  <c r="K7" i="1"/>
  <c r="L7" i="1"/>
  <c r="M7" i="1"/>
  <c r="N7" i="1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I11" i="1"/>
  <c r="J11" i="1"/>
  <c r="K11" i="1"/>
  <c r="L11" i="1"/>
  <c r="M11" i="1"/>
  <c r="N11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19" i="1"/>
  <c r="J19" i="1"/>
  <c r="K19" i="1"/>
  <c r="L19" i="1"/>
  <c r="M19" i="1"/>
  <c r="N19" i="1"/>
  <c r="I20" i="1"/>
  <c r="J20" i="1"/>
  <c r="K20" i="1"/>
  <c r="L20" i="1"/>
  <c r="M20" i="1"/>
  <c r="N20" i="1"/>
  <c r="I21" i="1"/>
  <c r="J21" i="1"/>
  <c r="K21" i="1"/>
  <c r="L21" i="1"/>
  <c r="M21" i="1"/>
  <c r="N21" i="1"/>
  <c r="I22" i="1"/>
  <c r="J22" i="1"/>
  <c r="K22" i="1"/>
  <c r="L22" i="1"/>
  <c r="M22" i="1"/>
  <c r="N22" i="1"/>
  <c r="I23" i="1"/>
  <c r="J23" i="1"/>
  <c r="K23" i="1"/>
  <c r="L23" i="1"/>
  <c r="M23" i="1"/>
  <c r="N23" i="1"/>
  <c r="I24" i="1"/>
  <c r="J24" i="1"/>
  <c r="K24" i="1"/>
  <c r="L24" i="1"/>
  <c r="M24" i="1"/>
  <c r="N24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29" i="1"/>
  <c r="J29" i="1"/>
  <c r="K29" i="1"/>
  <c r="L29" i="1"/>
  <c r="M29" i="1"/>
  <c r="N29" i="1"/>
  <c r="I30" i="1"/>
  <c r="J30" i="1"/>
  <c r="K30" i="1"/>
  <c r="L30" i="1"/>
  <c r="M30" i="1"/>
  <c r="N30" i="1"/>
  <c r="I31" i="1"/>
  <c r="J31" i="1"/>
  <c r="K31" i="1"/>
  <c r="L31" i="1"/>
  <c r="M31" i="1"/>
  <c r="N31" i="1"/>
  <c r="N4" i="1"/>
  <c r="M4" i="1"/>
  <c r="L4" i="1"/>
  <c r="J4" i="1"/>
  <c r="K4" i="1"/>
  <c r="I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4" i="1"/>
  <c r="L39" i="1" l="1"/>
  <c r="M35" i="1"/>
  <c r="I35" i="1"/>
  <c r="H34" i="1"/>
  <c r="H38" i="1"/>
  <c r="H40" i="1" s="1"/>
  <c r="N39" i="1"/>
  <c r="J39" i="1"/>
  <c r="M36" i="1"/>
  <c r="I36" i="1"/>
  <c r="L35" i="1"/>
  <c r="H35" i="1"/>
  <c r="M38" i="1"/>
  <c r="L36" i="1"/>
  <c r="K35" i="1"/>
  <c r="I38" i="1"/>
  <c r="I39" i="1" s="1"/>
  <c r="K36" i="1"/>
  <c r="K39" i="1" s="1"/>
  <c r="L40" i="1"/>
  <c r="H39" i="1"/>
  <c r="M39" i="1" l="1"/>
  <c r="M40" i="1"/>
  <c r="I40" i="1"/>
  <c r="K40" i="1"/>
</calcChain>
</file>

<file path=xl/sharedStrings.xml><?xml version="1.0" encoding="utf-8"?>
<sst xmlns="http://schemas.openxmlformats.org/spreadsheetml/2006/main" count="54" uniqueCount="19">
  <si>
    <t>Total Volume/day</t>
  </si>
  <si>
    <t>Admitted volume/day</t>
  </si>
  <si>
    <t>Date</t>
  </si>
  <si>
    <t>Day of the week</t>
  </si>
  <si>
    <t>Admit Rate</t>
  </si>
  <si>
    <t>Sunday</t>
  </si>
  <si>
    <t>Monday</t>
  </si>
  <si>
    <t>Tuesday</t>
  </si>
  <si>
    <t>Wednesday</t>
  </si>
  <si>
    <t>Thursday</t>
  </si>
  <si>
    <t>Friday</t>
  </si>
  <si>
    <t>Saturday</t>
  </si>
  <si>
    <t>Minimum</t>
  </si>
  <si>
    <t>Maximum</t>
  </si>
  <si>
    <t>Average</t>
  </si>
  <si>
    <t>Total</t>
  </si>
  <si>
    <t>Standard Deviation</t>
  </si>
  <si>
    <t>90% confidence range low</t>
  </si>
  <si>
    <t>90% confidence range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</si>
</sst>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m/d/yy;@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/>
    <xf numFmtId="164" fontId="0" fillId="3" borderId="0" xfId="0" applyNumberFormat="1" applyFill="1"/>
    <xf numFmtId="165" fontId="0" fillId="3" borderId="0" xfId="0" applyNumberFormat="1" applyFill="1"/>
    <xf numFmtId="0" fontId="0" fillId="3" borderId="0" xfId="0" applyFill="1"/>
    <xf numFmtId="1" fontId="0" fillId="2" borderId="0" xfId="0" applyNumberFormat="1" applyFill="1"/>
    <xf numFmtId="166" fontId="0" fillId="2" borderId="0" xfId="0" applyNumberFormat="1" applyFill="1"/>
    <xf numFmtId="0" fontId="2" fillId="2" borderId="0" xfId="0" applyFont="1" applyFill="1" applyAlignment="1">
      <alignment horizontal="right"/>
    </xf>
    <xf numFmtId="0" fontId="2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0"/>
  <sheetViews>
    <sheetView tabSelected="1" topLeftCell="A7" workbookViewId="0">
      <selection activeCell="J49" sqref="J49"/>
    </sheetView>
  </sheetViews>
  <sheetFormatPr defaultRowHeight="15" x14ac:dyDescent="0.25"/>
  <cols>
    <col min="2" max="2" width="11.42578125" style="1" customWidth="1"/>
    <col min="3" max="3" width="7.7109375" bestFit="1" customWidth="1"/>
    <col min="4" max="4" width="12" bestFit="1" customWidth="1"/>
    <col min="5" max="5" width="11.7109375" bestFit="1" customWidth="1"/>
    <col min="6" max="6" width="10.85546875" bestFit="1" customWidth="1"/>
    <col min="8" max="14" width="13.42578125" customWidth="1"/>
  </cols>
  <sheetData>
    <row r="3" spans="2:14" ht="40.5" customHeight="1" x14ac:dyDescent="0.25">
      <c r="B3" s="3" t="s">
        <v>3</v>
      </c>
      <c r="C3" s="4" t="s">
        <v>2</v>
      </c>
      <c r="D3" s="3" t="s">
        <v>0</v>
      </c>
      <c r="E3" s="3" t="s">
        <v>1</v>
      </c>
      <c r="F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spans="2:14" x14ac:dyDescent="0.25">
      <c r="B4" s="11" t="s">
        <v>5</v>
      </c>
      <c r="C4" s="12">
        <v>42036</v>
      </c>
      <c r="D4" s="13">
        <v>190</v>
      </c>
      <c r="E4" s="13">
        <v>36</v>
      </c>
      <c r="F4" s="2">
        <f>E4/D4</f>
        <v>0.18947368421052632</v>
      </c>
      <c r="H4">
        <f>IF(B4="Sunday", E4,"")</f>
        <v>36</v>
      </c>
      <c r="I4" t="str">
        <f>IF(B4="Monday",E4,"")</f>
        <v/>
      </c>
      <c r="J4" t="str">
        <f>IF(B4="Tuesday",E4,"")</f>
        <v/>
      </c>
      <c r="K4" t="str">
        <f>IF(B4="Wednesday",E4,"")</f>
        <v/>
      </c>
      <c r="L4" t="str">
        <f>IF(B4="Thursday",E4,"")</f>
        <v/>
      </c>
      <c r="M4" t="str">
        <f>IF(B4="Friday",E4,"")</f>
        <v/>
      </c>
      <c r="N4" t="str">
        <f>IF(B4="Saturday",E4,"")</f>
        <v/>
      </c>
    </row>
    <row r="5" spans="2:14" x14ac:dyDescent="0.25">
      <c r="B5" s="11" t="s">
        <v>6</v>
      </c>
      <c r="C5" s="12">
        <v>42037</v>
      </c>
      <c r="D5" s="13">
        <v>200</v>
      </c>
      <c r="E5" s="13">
        <v>27</v>
      </c>
      <c r="F5" s="2">
        <f t="shared" ref="F5:F31" si="0">E5/D5</f>
        <v>0.13500000000000001</v>
      </c>
      <c r="H5" t="str">
        <f t="shared" ref="H5:H31" si="1">IF(B5="Sunday", E5,"")</f>
        <v/>
      </c>
      <c r="I5">
        <f t="shared" ref="I5:I31" si="2">IF(B5="Monday",E5,"")</f>
        <v>27</v>
      </c>
      <c r="J5" t="str">
        <f t="shared" ref="J5:J31" si="3">IF(B5="Tuesday",E5,"")</f>
        <v/>
      </c>
      <c r="K5" t="str">
        <f t="shared" ref="K5:K31" si="4">IF(B5="Wednesday",E5,"")</f>
        <v/>
      </c>
      <c r="L5" t="str">
        <f t="shared" ref="L5:L31" si="5">IF(B5="Thursday",E5,"")</f>
        <v/>
      </c>
      <c r="M5" t="str">
        <f t="shared" ref="M5:M31" si="6">IF(B5="Friday",E5,"")</f>
        <v/>
      </c>
      <c r="N5" t="str">
        <f t="shared" ref="N5:N31" si="7">IF(B5="Saturday",E5,"")</f>
        <v/>
      </c>
    </row>
    <row r="6" spans="2:14" x14ac:dyDescent="0.25">
      <c r="B6" s="11" t="s">
        <v>7</v>
      </c>
      <c r="C6" s="12">
        <v>42038</v>
      </c>
      <c r="D6" s="13">
        <v>180</v>
      </c>
      <c r="E6" s="13">
        <v>34</v>
      </c>
      <c r="F6" s="2">
        <f t="shared" si="0"/>
        <v>0.18888888888888888</v>
      </c>
      <c r="H6" t="str">
        <f t="shared" si="1"/>
        <v/>
      </c>
      <c r="I6" t="str">
        <f t="shared" si="2"/>
        <v/>
      </c>
      <c r="J6">
        <f t="shared" si="3"/>
        <v>34</v>
      </c>
      <c r="K6" t="str">
        <f t="shared" si="4"/>
        <v/>
      </c>
      <c r="L6" t="str">
        <f t="shared" si="5"/>
        <v/>
      </c>
      <c r="M6" t="str">
        <f t="shared" si="6"/>
        <v/>
      </c>
      <c r="N6" t="str">
        <f t="shared" si="7"/>
        <v/>
      </c>
    </row>
    <row r="7" spans="2:14" x14ac:dyDescent="0.25">
      <c r="B7" s="11" t="s">
        <v>8</v>
      </c>
      <c r="C7" s="12">
        <v>42039</v>
      </c>
      <c r="D7" s="13">
        <v>181</v>
      </c>
      <c r="E7" s="13">
        <v>34</v>
      </c>
      <c r="F7" s="2">
        <f t="shared" si="0"/>
        <v>0.18784530386740331</v>
      </c>
      <c r="H7" t="str">
        <f t="shared" si="1"/>
        <v/>
      </c>
      <c r="I7" t="str">
        <f t="shared" si="2"/>
        <v/>
      </c>
      <c r="J7" t="str">
        <f t="shared" si="3"/>
        <v/>
      </c>
      <c r="K7">
        <f t="shared" si="4"/>
        <v>34</v>
      </c>
      <c r="L7" t="str">
        <f t="shared" si="5"/>
        <v/>
      </c>
      <c r="M7" t="str">
        <f t="shared" si="6"/>
        <v/>
      </c>
      <c r="N7" t="str">
        <f t="shared" si="7"/>
        <v/>
      </c>
    </row>
    <row r="8" spans="2:14" x14ac:dyDescent="0.25">
      <c r="B8" s="11" t="s">
        <v>9</v>
      </c>
      <c r="C8" s="12">
        <v>42040</v>
      </c>
      <c r="D8" s="13">
        <v>200</v>
      </c>
      <c r="E8" s="13">
        <v>30</v>
      </c>
      <c r="F8" s="2">
        <f t="shared" si="0"/>
        <v>0.15</v>
      </c>
      <c r="H8" t="str">
        <f t="shared" si="1"/>
        <v/>
      </c>
      <c r="I8" t="str">
        <f t="shared" si="2"/>
        <v/>
      </c>
      <c r="J8" t="str">
        <f t="shared" si="3"/>
        <v/>
      </c>
      <c r="K8" t="str">
        <f t="shared" si="4"/>
        <v/>
      </c>
      <c r="L8">
        <f t="shared" si="5"/>
        <v>30</v>
      </c>
      <c r="M8" t="str">
        <f t="shared" si="6"/>
        <v/>
      </c>
      <c r="N8" t="str">
        <f t="shared" si="7"/>
        <v/>
      </c>
    </row>
    <row r="9" spans="2:14" x14ac:dyDescent="0.25">
      <c r="B9" s="11" t="s">
        <v>10</v>
      </c>
      <c r="C9" s="12">
        <v>42041</v>
      </c>
      <c r="D9" s="13">
        <v>170</v>
      </c>
      <c r="E9" s="13">
        <v>38</v>
      </c>
      <c r="F9" s="2">
        <f t="shared" si="0"/>
        <v>0.22352941176470589</v>
      </c>
      <c r="H9" t="str">
        <f t="shared" si="1"/>
        <v/>
      </c>
      <c r="I9" t="str">
        <f t="shared" si="2"/>
        <v/>
      </c>
      <c r="J9" t="str">
        <f t="shared" si="3"/>
        <v/>
      </c>
      <c r="K9" t="str">
        <f t="shared" si="4"/>
        <v/>
      </c>
      <c r="L9" t="str">
        <f t="shared" si="5"/>
        <v/>
      </c>
      <c r="M9">
        <f t="shared" si="6"/>
        <v>38</v>
      </c>
      <c r="N9" t="str">
        <f t="shared" si="7"/>
        <v/>
      </c>
    </row>
    <row r="10" spans="2:14" x14ac:dyDescent="0.25">
      <c r="B10" s="11" t="s">
        <v>11</v>
      </c>
      <c r="C10" s="12">
        <v>42042</v>
      </c>
      <c r="D10" s="13">
        <v>180</v>
      </c>
      <c r="E10" s="13">
        <v>50</v>
      </c>
      <c r="F10" s="2">
        <f t="shared" si="0"/>
        <v>0.27777777777777779</v>
      </c>
      <c r="H10" t="str">
        <f t="shared" si="1"/>
        <v/>
      </c>
      <c r="I10" t="str">
        <f t="shared" si="2"/>
        <v/>
      </c>
      <c r="J10" t="str">
        <f t="shared" si="3"/>
        <v/>
      </c>
      <c r="K10" t="str">
        <f t="shared" si="4"/>
        <v/>
      </c>
      <c r="L10" t="str">
        <f t="shared" si="5"/>
        <v/>
      </c>
      <c r="M10" t="str">
        <f t="shared" si="6"/>
        <v/>
      </c>
      <c r="N10">
        <f t="shared" si="7"/>
        <v>50</v>
      </c>
    </row>
    <row r="11" spans="2:14" x14ac:dyDescent="0.25">
      <c r="B11" s="11" t="s">
        <v>5</v>
      </c>
      <c r="C11" s="12">
        <v>42043</v>
      </c>
      <c r="D11" s="13">
        <v>175</v>
      </c>
      <c r="E11" s="13">
        <v>42</v>
      </c>
      <c r="F11" s="2">
        <f t="shared" si="0"/>
        <v>0.24</v>
      </c>
      <c r="H11">
        <f t="shared" si="1"/>
        <v>42</v>
      </c>
      <c r="I11" t="str">
        <f t="shared" si="2"/>
        <v/>
      </c>
      <c r="J11" t="str">
        <f t="shared" si="3"/>
        <v/>
      </c>
      <c r="K11" t="str">
        <f t="shared" si="4"/>
        <v/>
      </c>
      <c r="L11" t="str">
        <f t="shared" si="5"/>
        <v/>
      </c>
      <c r="M11" t="str">
        <f t="shared" si="6"/>
        <v/>
      </c>
      <c r="N11" t="str">
        <f t="shared" si="7"/>
        <v/>
      </c>
    </row>
    <row r="12" spans="2:14" x14ac:dyDescent="0.25">
      <c r="B12" s="11" t="s">
        <v>6</v>
      </c>
      <c r="C12" s="12">
        <v>42044</v>
      </c>
      <c r="D12" s="13">
        <v>218</v>
      </c>
      <c r="E12" s="13">
        <v>48</v>
      </c>
      <c r="F12" s="2">
        <f t="shared" si="0"/>
        <v>0.22018348623853212</v>
      </c>
      <c r="H12" t="str">
        <f t="shared" si="1"/>
        <v/>
      </c>
      <c r="I12">
        <f t="shared" si="2"/>
        <v>48</v>
      </c>
      <c r="J12" t="str">
        <f t="shared" si="3"/>
        <v/>
      </c>
      <c r="K12" t="str">
        <f t="shared" si="4"/>
        <v/>
      </c>
      <c r="L12" t="str">
        <f t="shared" si="5"/>
        <v/>
      </c>
      <c r="M12" t="str">
        <f t="shared" si="6"/>
        <v/>
      </c>
      <c r="N12" t="str">
        <f t="shared" si="7"/>
        <v/>
      </c>
    </row>
    <row r="13" spans="2:14" x14ac:dyDescent="0.25">
      <c r="B13" s="11" t="s">
        <v>7</v>
      </c>
      <c r="C13" s="12">
        <v>42045</v>
      </c>
      <c r="D13" s="13">
        <v>210</v>
      </c>
      <c r="E13" s="13">
        <v>45</v>
      </c>
      <c r="F13" s="2">
        <f t="shared" si="0"/>
        <v>0.21428571428571427</v>
      </c>
      <c r="H13" t="str">
        <f t="shared" si="1"/>
        <v/>
      </c>
      <c r="I13" t="str">
        <f t="shared" si="2"/>
        <v/>
      </c>
      <c r="J13">
        <f t="shared" si="3"/>
        <v>45</v>
      </c>
      <c r="K13" t="str">
        <f t="shared" si="4"/>
        <v/>
      </c>
      <c r="L13" t="str">
        <f t="shared" si="5"/>
        <v/>
      </c>
      <c r="M13" t="str">
        <f t="shared" si="6"/>
        <v/>
      </c>
      <c r="N13" t="str">
        <f t="shared" si="7"/>
        <v/>
      </c>
    </row>
    <row r="14" spans="2:14" x14ac:dyDescent="0.25">
      <c r="B14" s="11" t="s">
        <v>8</v>
      </c>
      <c r="C14" s="12">
        <v>42046</v>
      </c>
      <c r="D14" s="13">
        <v>198</v>
      </c>
      <c r="E14" s="13">
        <v>47</v>
      </c>
      <c r="F14" s="2">
        <f t="shared" si="0"/>
        <v>0.23737373737373738</v>
      </c>
      <c r="H14" t="str">
        <f t="shared" si="1"/>
        <v/>
      </c>
      <c r="I14" t="str">
        <f t="shared" si="2"/>
        <v/>
      </c>
      <c r="J14" t="str">
        <f t="shared" si="3"/>
        <v/>
      </c>
      <c r="K14">
        <f t="shared" si="4"/>
        <v>47</v>
      </c>
      <c r="L14" t="str">
        <f t="shared" si="5"/>
        <v/>
      </c>
      <c r="M14" t="str">
        <f t="shared" si="6"/>
        <v/>
      </c>
      <c r="N14" t="str">
        <f t="shared" si="7"/>
        <v/>
      </c>
    </row>
    <row r="15" spans="2:14" x14ac:dyDescent="0.25">
      <c r="B15" s="11" t="s">
        <v>9</v>
      </c>
      <c r="C15" s="12">
        <v>42047</v>
      </c>
      <c r="D15" s="13">
        <v>160</v>
      </c>
      <c r="E15" s="13">
        <v>40</v>
      </c>
      <c r="F15" s="2">
        <f t="shared" si="0"/>
        <v>0.25</v>
      </c>
      <c r="H15" t="str">
        <f t="shared" si="1"/>
        <v/>
      </c>
      <c r="I15" t="str">
        <f t="shared" si="2"/>
        <v/>
      </c>
      <c r="J15" t="str">
        <f t="shared" si="3"/>
        <v/>
      </c>
      <c r="K15" t="str">
        <f t="shared" si="4"/>
        <v/>
      </c>
      <c r="L15">
        <f t="shared" si="5"/>
        <v>40</v>
      </c>
      <c r="M15" t="str">
        <f t="shared" si="6"/>
        <v/>
      </c>
      <c r="N15" t="str">
        <f t="shared" si="7"/>
        <v/>
      </c>
    </row>
    <row r="16" spans="2:14" x14ac:dyDescent="0.25">
      <c r="B16" s="11" t="s">
        <v>10</v>
      </c>
      <c r="C16" s="12">
        <v>42048</v>
      </c>
      <c r="D16" s="13">
        <v>188</v>
      </c>
      <c r="E16" s="13">
        <v>50</v>
      </c>
      <c r="F16" s="2">
        <f t="shared" si="0"/>
        <v>0.26595744680851063</v>
      </c>
      <c r="H16" t="str">
        <f t="shared" si="1"/>
        <v/>
      </c>
      <c r="I16" t="str">
        <f t="shared" si="2"/>
        <v/>
      </c>
      <c r="J16" t="str">
        <f t="shared" si="3"/>
        <v/>
      </c>
      <c r="K16" t="str">
        <f t="shared" si="4"/>
        <v/>
      </c>
      <c r="L16" t="str">
        <f t="shared" si="5"/>
        <v/>
      </c>
      <c r="M16">
        <f t="shared" si="6"/>
        <v>50</v>
      </c>
      <c r="N16" t="str">
        <f t="shared" si="7"/>
        <v/>
      </c>
    </row>
    <row r="17" spans="2:14" x14ac:dyDescent="0.25">
      <c r="B17" s="11" t="s">
        <v>11</v>
      </c>
      <c r="C17" s="12">
        <v>42049</v>
      </c>
      <c r="D17" s="13">
        <v>160</v>
      </c>
      <c r="E17" s="13">
        <v>40</v>
      </c>
      <c r="F17" s="2">
        <f t="shared" si="0"/>
        <v>0.25</v>
      </c>
      <c r="H17" t="str">
        <f t="shared" si="1"/>
        <v/>
      </c>
      <c r="I17" t="str">
        <f t="shared" si="2"/>
        <v/>
      </c>
      <c r="J17" t="str">
        <f t="shared" si="3"/>
        <v/>
      </c>
      <c r="K17" t="str">
        <f t="shared" si="4"/>
        <v/>
      </c>
      <c r="L17" t="str">
        <f t="shared" si="5"/>
        <v/>
      </c>
      <c r="M17" t="str">
        <f t="shared" si="6"/>
        <v/>
      </c>
      <c r="N17">
        <f t="shared" si="7"/>
        <v>40</v>
      </c>
    </row>
    <row r="18" spans="2:14" x14ac:dyDescent="0.25">
      <c r="B18" s="11" t="s">
        <v>5</v>
      </c>
      <c r="C18" s="12">
        <v>42050</v>
      </c>
      <c r="D18" s="13">
        <v>175</v>
      </c>
      <c r="E18" s="13">
        <v>38</v>
      </c>
      <c r="F18" s="2">
        <f t="shared" si="0"/>
        <v>0.21714285714285714</v>
      </c>
      <c r="H18">
        <f t="shared" si="1"/>
        <v>38</v>
      </c>
      <c r="I18" t="str">
        <f t="shared" si="2"/>
        <v/>
      </c>
      <c r="J18" t="str">
        <f t="shared" si="3"/>
        <v/>
      </c>
      <c r="K18" t="str">
        <f t="shared" si="4"/>
        <v/>
      </c>
      <c r="L18" t="str">
        <f t="shared" si="5"/>
        <v/>
      </c>
      <c r="M18" t="str">
        <f t="shared" si="6"/>
        <v/>
      </c>
      <c r="N18" t="str">
        <f t="shared" si="7"/>
        <v/>
      </c>
    </row>
    <row r="19" spans="2:14" x14ac:dyDescent="0.25">
      <c r="B19" s="11" t="s">
        <v>6</v>
      </c>
      <c r="C19" s="12">
        <v>42051</v>
      </c>
      <c r="D19" s="13">
        <v>152</v>
      </c>
      <c r="E19" s="13">
        <v>29</v>
      </c>
      <c r="F19" s="2">
        <f t="shared" si="0"/>
        <v>0.19078947368421054</v>
      </c>
      <c r="H19" t="str">
        <f t="shared" si="1"/>
        <v/>
      </c>
      <c r="I19">
        <f t="shared" si="2"/>
        <v>29</v>
      </c>
      <c r="J19" t="str">
        <f t="shared" si="3"/>
        <v/>
      </c>
      <c r="K19" t="str">
        <f t="shared" si="4"/>
        <v/>
      </c>
      <c r="L19" t="str">
        <f t="shared" si="5"/>
        <v/>
      </c>
      <c r="M19" t="str">
        <f t="shared" si="6"/>
        <v/>
      </c>
      <c r="N19" t="str">
        <f t="shared" si="7"/>
        <v/>
      </c>
    </row>
    <row r="20" spans="2:14" x14ac:dyDescent="0.25">
      <c r="B20" s="11" t="s">
        <v>7</v>
      </c>
      <c r="C20" s="12">
        <v>42052</v>
      </c>
      <c r="D20" s="13">
        <v>192</v>
      </c>
      <c r="E20" s="13">
        <v>45</v>
      </c>
      <c r="F20" s="2">
        <f t="shared" si="0"/>
        <v>0.234375</v>
      </c>
      <c r="H20" t="str">
        <f t="shared" si="1"/>
        <v/>
      </c>
      <c r="I20" t="str">
        <f t="shared" si="2"/>
        <v/>
      </c>
      <c r="J20">
        <f t="shared" si="3"/>
        <v>45</v>
      </c>
      <c r="K20" t="str">
        <f t="shared" si="4"/>
        <v/>
      </c>
      <c r="L20" t="str">
        <f t="shared" si="5"/>
        <v/>
      </c>
      <c r="M20" t="str">
        <f t="shared" si="6"/>
        <v/>
      </c>
      <c r="N20" t="str">
        <f t="shared" si="7"/>
        <v/>
      </c>
    </row>
    <row r="21" spans="2:14" x14ac:dyDescent="0.25">
      <c r="B21" s="11" t="s">
        <v>8</v>
      </c>
      <c r="C21" s="12">
        <v>42053</v>
      </c>
      <c r="D21" s="13">
        <v>167</v>
      </c>
      <c r="E21" s="13">
        <v>39</v>
      </c>
      <c r="F21" s="2">
        <f t="shared" si="0"/>
        <v>0.23353293413173654</v>
      </c>
      <c r="H21" t="str">
        <f t="shared" si="1"/>
        <v/>
      </c>
      <c r="I21" t="str">
        <f t="shared" si="2"/>
        <v/>
      </c>
      <c r="J21" t="str">
        <f t="shared" si="3"/>
        <v/>
      </c>
      <c r="K21">
        <f t="shared" si="4"/>
        <v>39</v>
      </c>
      <c r="L21" t="str">
        <f t="shared" si="5"/>
        <v/>
      </c>
      <c r="M21" t="str">
        <f t="shared" si="6"/>
        <v/>
      </c>
      <c r="N21" t="str">
        <f t="shared" si="7"/>
        <v/>
      </c>
    </row>
    <row r="22" spans="2:14" x14ac:dyDescent="0.25">
      <c r="B22" s="11" t="s">
        <v>9</v>
      </c>
      <c r="C22" s="12">
        <v>42054</v>
      </c>
      <c r="D22" s="13">
        <v>200</v>
      </c>
      <c r="E22" s="13">
        <v>33</v>
      </c>
      <c r="F22" s="2">
        <f t="shared" si="0"/>
        <v>0.16500000000000001</v>
      </c>
      <c r="H22" t="str">
        <f t="shared" si="1"/>
        <v/>
      </c>
      <c r="I22" t="str">
        <f t="shared" si="2"/>
        <v/>
      </c>
      <c r="J22" t="str">
        <f t="shared" si="3"/>
        <v/>
      </c>
      <c r="K22" t="str">
        <f t="shared" si="4"/>
        <v/>
      </c>
      <c r="L22">
        <f t="shared" si="5"/>
        <v>33</v>
      </c>
      <c r="M22" t="str">
        <f t="shared" si="6"/>
        <v/>
      </c>
      <c r="N22" t="str">
        <f t="shared" si="7"/>
        <v/>
      </c>
    </row>
    <row r="23" spans="2:14" x14ac:dyDescent="0.25">
      <c r="B23" s="11" t="s">
        <v>10</v>
      </c>
      <c r="C23" s="12">
        <v>42055</v>
      </c>
      <c r="D23" s="13">
        <v>201</v>
      </c>
      <c r="E23" s="13">
        <v>48</v>
      </c>
      <c r="F23" s="2">
        <f t="shared" si="0"/>
        <v>0.23880597014925373</v>
      </c>
      <c r="H23" t="str">
        <f t="shared" si="1"/>
        <v/>
      </c>
      <c r="I23" t="str">
        <f t="shared" si="2"/>
        <v/>
      </c>
      <c r="J23" t="str">
        <f t="shared" si="3"/>
        <v/>
      </c>
      <c r="K23" t="str">
        <f t="shared" si="4"/>
        <v/>
      </c>
      <c r="L23" t="str">
        <f t="shared" si="5"/>
        <v/>
      </c>
      <c r="M23">
        <f t="shared" si="6"/>
        <v>48</v>
      </c>
      <c r="N23" t="str">
        <f t="shared" si="7"/>
        <v/>
      </c>
    </row>
    <row r="24" spans="2:14" x14ac:dyDescent="0.25">
      <c r="B24" s="11" t="s">
        <v>11</v>
      </c>
      <c r="C24" s="12">
        <v>42056</v>
      </c>
      <c r="D24" s="13">
        <v>140</v>
      </c>
      <c r="E24" s="13">
        <v>38</v>
      </c>
      <c r="F24" s="2">
        <f t="shared" si="0"/>
        <v>0.27142857142857141</v>
      </c>
      <c r="H24" t="str">
        <f t="shared" si="1"/>
        <v/>
      </c>
      <c r="I24" t="str">
        <f t="shared" si="2"/>
        <v/>
      </c>
      <c r="J24" t="str">
        <f t="shared" si="3"/>
        <v/>
      </c>
      <c r="K24" t="str">
        <f t="shared" si="4"/>
        <v/>
      </c>
      <c r="L24" t="str">
        <f t="shared" si="5"/>
        <v/>
      </c>
      <c r="M24" t="str">
        <f t="shared" si="6"/>
        <v/>
      </c>
      <c r="N24">
        <f t="shared" si="7"/>
        <v>38</v>
      </c>
    </row>
    <row r="25" spans="2:14" x14ac:dyDescent="0.25">
      <c r="B25" s="11" t="s">
        <v>5</v>
      </c>
      <c r="C25" s="12">
        <v>42057</v>
      </c>
      <c r="D25" s="13">
        <v>165</v>
      </c>
      <c r="E25" s="13">
        <v>33</v>
      </c>
      <c r="F25" s="2">
        <f t="shared" si="0"/>
        <v>0.2</v>
      </c>
      <c r="H25">
        <f t="shared" si="1"/>
        <v>33</v>
      </c>
      <c r="I25" t="str">
        <f t="shared" si="2"/>
        <v/>
      </c>
      <c r="J25" t="str">
        <f t="shared" si="3"/>
        <v/>
      </c>
      <c r="K25" t="str">
        <f t="shared" si="4"/>
        <v/>
      </c>
      <c r="L25" t="str">
        <f t="shared" si="5"/>
        <v/>
      </c>
      <c r="M25" t="str">
        <f t="shared" si="6"/>
        <v/>
      </c>
      <c r="N25" t="str">
        <f t="shared" si="7"/>
        <v/>
      </c>
    </row>
    <row r="26" spans="2:14" x14ac:dyDescent="0.25">
      <c r="B26" s="11" t="s">
        <v>6</v>
      </c>
      <c r="C26" s="12">
        <v>42058</v>
      </c>
      <c r="D26" s="13">
        <v>225</v>
      </c>
      <c r="E26" s="13">
        <v>44</v>
      </c>
      <c r="F26" s="2">
        <f t="shared" si="0"/>
        <v>0.19555555555555557</v>
      </c>
      <c r="H26" t="str">
        <f t="shared" si="1"/>
        <v/>
      </c>
      <c r="I26">
        <f t="shared" si="2"/>
        <v>44</v>
      </c>
      <c r="J26" t="str">
        <f t="shared" si="3"/>
        <v/>
      </c>
      <c r="K26" t="str">
        <f t="shared" si="4"/>
        <v/>
      </c>
      <c r="L26" t="str">
        <f t="shared" si="5"/>
        <v/>
      </c>
      <c r="M26" t="str">
        <f t="shared" si="6"/>
        <v/>
      </c>
      <c r="N26" t="str">
        <f t="shared" si="7"/>
        <v/>
      </c>
    </row>
    <row r="27" spans="2:14" x14ac:dyDescent="0.25">
      <c r="B27" s="11" t="s">
        <v>7</v>
      </c>
      <c r="C27" s="12">
        <v>42059</v>
      </c>
      <c r="D27" s="13">
        <v>209</v>
      </c>
      <c r="E27" s="13">
        <v>50</v>
      </c>
      <c r="F27" s="2">
        <f t="shared" si="0"/>
        <v>0.23923444976076555</v>
      </c>
      <c r="H27" t="str">
        <f t="shared" si="1"/>
        <v/>
      </c>
      <c r="I27" t="str">
        <f t="shared" si="2"/>
        <v/>
      </c>
      <c r="J27">
        <f t="shared" si="3"/>
        <v>50</v>
      </c>
      <c r="K27" t="str">
        <f t="shared" si="4"/>
        <v/>
      </c>
      <c r="L27" t="str">
        <f t="shared" si="5"/>
        <v/>
      </c>
      <c r="M27" t="str">
        <f t="shared" si="6"/>
        <v/>
      </c>
      <c r="N27" t="str">
        <f t="shared" si="7"/>
        <v/>
      </c>
    </row>
    <row r="28" spans="2:14" x14ac:dyDescent="0.25">
      <c r="B28" s="11" t="s">
        <v>8</v>
      </c>
      <c r="C28" s="12">
        <v>42060</v>
      </c>
      <c r="D28" s="13">
        <v>201</v>
      </c>
      <c r="E28" s="13">
        <v>42</v>
      </c>
      <c r="F28" s="2">
        <f t="shared" si="0"/>
        <v>0.20895522388059701</v>
      </c>
      <c r="H28" t="str">
        <f t="shared" si="1"/>
        <v/>
      </c>
      <c r="I28" t="str">
        <f t="shared" si="2"/>
        <v/>
      </c>
      <c r="J28" t="str">
        <f t="shared" si="3"/>
        <v/>
      </c>
      <c r="K28">
        <f t="shared" si="4"/>
        <v>42</v>
      </c>
      <c r="L28" t="str">
        <f t="shared" si="5"/>
        <v/>
      </c>
      <c r="M28" t="str">
        <f t="shared" si="6"/>
        <v/>
      </c>
      <c r="N28" t="str">
        <f t="shared" si="7"/>
        <v/>
      </c>
    </row>
    <row r="29" spans="2:14" x14ac:dyDescent="0.25">
      <c r="B29" s="11" t="s">
        <v>9</v>
      </c>
      <c r="C29" s="12">
        <v>42061</v>
      </c>
      <c r="D29" s="13">
        <v>189</v>
      </c>
      <c r="E29" s="13">
        <v>31</v>
      </c>
      <c r="F29" s="2">
        <f t="shared" si="0"/>
        <v>0.16402116402116401</v>
      </c>
      <c r="H29" t="str">
        <f t="shared" si="1"/>
        <v/>
      </c>
      <c r="I29" t="str">
        <f t="shared" si="2"/>
        <v/>
      </c>
      <c r="J29" t="str">
        <f t="shared" si="3"/>
        <v/>
      </c>
      <c r="K29" t="str">
        <f t="shared" si="4"/>
        <v/>
      </c>
      <c r="L29">
        <f t="shared" si="5"/>
        <v>31</v>
      </c>
      <c r="M29" t="str">
        <f t="shared" si="6"/>
        <v/>
      </c>
      <c r="N29" t="str">
        <f t="shared" si="7"/>
        <v/>
      </c>
    </row>
    <row r="30" spans="2:14" x14ac:dyDescent="0.25">
      <c r="B30" s="11" t="s">
        <v>10</v>
      </c>
      <c r="C30" s="12">
        <v>42062</v>
      </c>
      <c r="D30" s="13">
        <v>189</v>
      </c>
      <c r="E30" s="13">
        <v>39</v>
      </c>
      <c r="F30" s="2">
        <f t="shared" si="0"/>
        <v>0.20634920634920634</v>
      </c>
      <c r="H30" t="str">
        <f t="shared" si="1"/>
        <v/>
      </c>
      <c r="I30" t="str">
        <f t="shared" si="2"/>
        <v/>
      </c>
      <c r="J30" t="str">
        <f t="shared" si="3"/>
        <v/>
      </c>
      <c r="K30" t="str">
        <f t="shared" si="4"/>
        <v/>
      </c>
      <c r="L30" t="str">
        <f t="shared" si="5"/>
        <v/>
      </c>
      <c r="M30">
        <f t="shared" si="6"/>
        <v>39</v>
      </c>
      <c r="N30" t="str">
        <f t="shared" si="7"/>
        <v/>
      </c>
    </row>
    <row r="31" spans="2:14" x14ac:dyDescent="0.25">
      <c r="B31" s="11" t="s">
        <v>11</v>
      </c>
      <c r="C31" s="12">
        <v>42063</v>
      </c>
      <c r="D31" s="13">
        <v>166</v>
      </c>
      <c r="E31" s="13">
        <v>27</v>
      </c>
      <c r="F31" s="2">
        <f t="shared" si="0"/>
        <v>0.16265060240963855</v>
      </c>
      <c r="H31" t="str">
        <f t="shared" si="1"/>
        <v/>
      </c>
      <c r="I31" t="str">
        <f t="shared" si="2"/>
        <v/>
      </c>
      <c r="J31" t="str">
        <f t="shared" si="3"/>
        <v/>
      </c>
      <c r="K31" t="str">
        <f t="shared" si="4"/>
        <v/>
      </c>
      <c r="L31" t="str">
        <f t="shared" si="5"/>
        <v/>
      </c>
      <c r="M31" t="str">
        <f t="shared" si="6"/>
        <v/>
      </c>
      <c r="N31">
        <f t="shared" si="7"/>
        <v>27</v>
      </c>
    </row>
    <row r="33" spans="4:14" x14ac:dyDescent="0.25">
      <c r="E33" s="4" t="s">
        <v>15</v>
      </c>
      <c r="F33" s="4"/>
      <c r="G33" s="4"/>
      <c r="H33" s="4" t="s">
        <v>5</v>
      </c>
      <c r="I33" s="4" t="s">
        <v>6</v>
      </c>
      <c r="J33" s="4" t="s">
        <v>7</v>
      </c>
      <c r="K33" s="4" t="s">
        <v>8</v>
      </c>
      <c r="L33" s="4" t="s">
        <v>9</v>
      </c>
      <c r="M33" s="4" t="s">
        <v>10</v>
      </c>
      <c r="N33" s="4" t="s">
        <v>11</v>
      </c>
    </row>
    <row r="34" spans="4:14" x14ac:dyDescent="0.25">
      <c r="D34" s="16" t="s">
        <v>12</v>
      </c>
      <c r="E34" s="17">
        <f>MIN(E4:E31)</f>
        <v>27</v>
      </c>
      <c r="F34" s="17"/>
      <c r="G34" s="17"/>
      <c r="H34" s="17">
        <f t="shared" ref="H34:N34" si="8">MIN(H4:H31)</f>
        <v>33</v>
      </c>
      <c r="I34" s="17">
        <f t="shared" si="8"/>
        <v>27</v>
      </c>
      <c r="J34" s="17">
        <f t="shared" si="8"/>
        <v>34</v>
      </c>
      <c r="K34" s="17">
        <f t="shared" si="8"/>
        <v>34</v>
      </c>
      <c r="L34" s="17">
        <f t="shared" si="8"/>
        <v>30</v>
      </c>
      <c r="M34" s="17">
        <f t="shared" si="8"/>
        <v>38</v>
      </c>
      <c r="N34" s="17">
        <f t="shared" si="8"/>
        <v>27</v>
      </c>
    </row>
    <row r="35" spans="4:14" x14ac:dyDescent="0.25">
      <c r="D35" s="9" t="s">
        <v>13</v>
      </c>
      <c r="E35" s="10">
        <f>MAX(E4:E31)</f>
        <v>50</v>
      </c>
      <c r="F35" s="10"/>
      <c r="G35" s="10"/>
      <c r="H35" s="10">
        <f t="shared" ref="H35:N35" si="9">MAX(H4:H31)</f>
        <v>42</v>
      </c>
      <c r="I35" s="10">
        <f t="shared" si="9"/>
        <v>48</v>
      </c>
      <c r="J35" s="10">
        <f t="shared" si="9"/>
        <v>50</v>
      </c>
      <c r="K35" s="10">
        <f t="shared" si="9"/>
        <v>47</v>
      </c>
      <c r="L35" s="10">
        <f t="shared" si="9"/>
        <v>40</v>
      </c>
      <c r="M35" s="10">
        <f t="shared" si="9"/>
        <v>50</v>
      </c>
      <c r="N35" s="10">
        <f t="shared" si="9"/>
        <v>50</v>
      </c>
    </row>
    <row r="36" spans="4:14" x14ac:dyDescent="0.25">
      <c r="D36" s="9" t="s">
        <v>14</v>
      </c>
      <c r="E36" s="14">
        <f>AVERAGE(E4:E31)</f>
        <v>39.178571428571431</v>
      </c>
      <c r="F36" s="15"/>
      <c r="G36" s="15"/>
      <c r="H36" s="14">
        <f t="shared" ref="H36:N36" si="10">AVERAGE(H4:H31)</f>
        <v>37.25</v>
      </c>
      <c r="I36" s="14">
        <f t="shared" si="10"/>
        <v>37</v>
      </c>
      <c r="J36" s="14">
        <f t="shared" si="10"/>
        <v>43.5</v>
      </c>
      <c r="K36" s="14">
        <f t="shared" si="10"/>
        <v>40.5</v>
      </c>
      <c r="L36" s="14">
        <f t="shared" si="10"/>
        <v>33.5</v>
      </c>
      <c r="M36" s="14">
        <f t="shared" si="10"/>
        <v>43.75</v>
      </c>
      <c r="N36" s="14">
        <f t="shared" si="10"/>
        <v>38.75</v>
      </c>
    </row>
    <row r="37" spans="4:14" x14ac:dyDescent="0.25">
      <c r="D37" s="7"/>
      <c r="E37" s="8"/>
      <c r="F37" s="6"/>
      <c r="G37" s="6"/>
      <c r="H37" s="8"/>
      <c r="I37" s="8"/>
      <c r="J37" s="8"/>
      <c r="K37" s="8"/>
      <c r="L37" s="8"/>
      <c r="M37" s="8"/>
      <c r="N37" s="8"/>
    </row>
    <row r="38" spans="4:14" x14ac:dyDescent="0.25">
      <c r="D38" s="7" t="s">
        <v>16</v>
      </c>
      <c r="E38" s="5">
        <f>STDEV(E4:E31)</f>
        <v>7.1287294147542974</v>
      </c>
      <c r="H38" s="5">
        <f>STDEV(H4:H31)</f>
        <v>3.7749172176353749</v>
      </c>
      <c r="I38" s="5">
        <f>STDEV(I4:I31)</f>
        <v>10.55146119422961</v>
      </c>
      <c r="J38" s="5">
        <f t="shared" ref="J38:N38" si="11">STDEV(J4:J31)</f>
        <v>6.757711644237764</v>
      </c>
      <c r="K38" s="5">
        <f t="shared" si="11"/>
        <v>5.4467115461227307</v>
      </c>
      <c r="L38" s="5">
        <f t="shared" si="11"/>
        <v>4.5092497528228943</v>
      </c>
      <c r="M38" s="5">
        <f t="shared" si="11"/>
        <v>6.1305247192498404</v>
      </c>
      <c r="N38" s="5">
        <f t="shared" si="11"/>
        <v>9.4295634398770911</v>
      </c>
    </row>
    <row r="39" spans="4:14" x14ac:dyDescent="0.25">
      <c r="D39" s="7" t="s">
        <v>17</v>
      </c>
      <c r="E39" s="8">
        <f>E36-1.645*E38</f>
        <v>27.451811541300611</v>
      </c>
      <c r="H39" s="8">
        <f>H36-1.645*H38</f>
        <v>31.040261176989809</v>
      </c>
      <c r="I39" s="8">
        <f>I36-1.645*I38</f>
        <v>19.64284633549229</v>
      </c>
      <c r="J39" s="8">
        <f t="shared" ref="J39:N39" si="12">J36-1.645*J38</f>
        <v>32.383564345228876</v>
      </c>
      <c r="K39" s="8">
        <f t="shared" si="12"/>
        <v>31.540159506628108</v>
      </c>
      <c r="L39" s="8">
        <f t="shared" si="12"/>
        <v>26.082284156606338</v>
      </c>
      <c r="M39" s="8">
        <f t="shared" si="12"/>
        <v>33.665286836834014</v>
      </c>
      <c r="N39" s="8">
        <f t="shared" si="12"/>
        <v>23.238368141402184</v>
      </c>
    </row>
    <row r="40" spans="4:14" x14ac:dyDescent="0.25">
      <c r="D40" s="7" t="s">
        <v>18</v>
      </c>
      <c r="E40" s="8">
        <f>E36+1.645*E38</f>
        <v>50.905331315842247</v>
      </c>
      <c r="H40" s="8">
        <f>H36+1.645*H38</f>
        <v>43.459738823010191</v>
      </c>
      <c r="I40" s="8">
        <f>I36+1.645*I38</f>
        <v>54.357153664507706</v>
      </c>
      <c r="J40" s="8">
        <f t="shared" ref="J40:N40" si="13">J36+1.645*J38</f>
        <v>54.616435654771124</v>
      </c>
      <c r="K40" s="8">
        <f t="shared" si="13"/>
        <v>49.459840493371892</v>
      </c>
      <c r="L40" s="8">
        <f t="shared" si="13"/>
        <v>40.917715843393658</v>
      </c>
      <c r="M40" s="8">
        <f t="shared" si="13"/>
        <v>53.834713163165986</v>
      </c>
      <c r="N40" s="8">
        <f t="shared" si="13"/>
        <v>54.261631858597816</v>
      </c>
    </row>
  </sheetData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FreemanWhite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Culp</dc:creator>
  <cp:lastModifiedBy>Susan Durrett</cp:lastModifiedBy>
  <dcterms:created xsi:type="dcterms:W3CDTF">2015-04-09T19:33:37Z</dcterms:created>
  <dcterms:modified xsi:type="dcterms:W3CDTF">2015-04-10T18:09:40Z</dcterms:modified>
</cp:coreProperties>
</file>